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guyên tắc " sheetId="1" r:id="rId4"/>
    <sheet state="visible" name="ReportTemplate" sheetId="2" r:id="rId5"/>
    <sheet state="visible" name="ReportComponentType" sheetId="3" r:id="rId6"/>
    <sheet state="visible" name="ReportComponent" sheetId="4" r:id="rId7"/>
    <sheet state="visible" name="ReportNorm" sheetId="5" r:id="rId8"/>
    <sheet state="visible" name="StockCode" sheetId="6" r:id="rId9"/>
    <sheet state="visible" name="Sheet3" sheetId="7" r:id="rId10"/>
    <sheet state="visible" name="BCTC - Bảng Tính toán" sheetId="8" r:id="rId11"/>
    <sheet state="visible" name="ReportTermID" sheetId="9" r:id="rId12"/>
    <sheet state="hidden" name="Sheet1" sheetId="10" r:id="rId13"/>
  </sheets>
  <definedNames>
    <definedName hidden="1" localSheetId="3" name="_xlnm._FilterDatabase">ReportComponent!$A$1:$F$1</definedName>
    <definedName hidden="1" localSheetId="4" name="_xlnm._FilterDatabase">ReportNorm!$A$1:$L$1949</definedName>
    <definedName hidden="1" localSheetId="5" name="_xlnm._FilterDatabase">StockCode!$A$1:$Y$1853</definedName>
  </definedNames>
  <calcPr/>
</workbook>
</file>

<file path=xl/sharedStrings.xml><?xml version="1.0" encoding="utf-8"?>
<sst xmlns="http://schemas.openxmlformats.org/spreadsheetml/2006/main" count="19528" uniqueCount="10305">
  <si>
    <t>STT</t>
  </si>
  <si>
    <t>Trường thông tin/Nguyên tắc lấy dữ liệu</t>
  </si>
  <si>
    <t>Note</t>
  </si>
  <si>
    <r>
      <rPr>
        <rFont val="Calibri"/>
        <color theme="1"/>
        <sz val="11.0"/>
      </rPr>
      <t xml:space="preserve">Note nguyên tắc chung: 
(1) Map loại doanh nghiệp (cty cổ phần/chứng khoán/bảo hiểm/ngân hàng) với loại loại báo cáo (BCDKT bảng cân đối kế toán, KQKD kết quả kinh doanh, LCTT lưu chuyển tiền tệ trực tiếp/ gián tiếp) để ra ReportComponentID (Chi tiết trong sheet ReportComponent =&gt; cần tạo thêm bảng này)
</t>
    </r>
    <r>
      <rPr>
        <rFont val="Calibri"/>
        <color rgb="FFFF0000"/>
        <sz val="11.0"/>
      </rPr>
      <t xml:space="preserve">Map tên công ty bằng cách sau: lấy MDN từ congbothongtin -&gt; MDN sẽ tương ứng với cột BusinessPermit trong bảng Companies trên DB -&gt; từ đó lấy được stockcode </t>
    </r>
    <r>
      <rPr>
        <rFont val="Calibri"/>
        <color theme="1"/>
        <sz val="11.0"/>
      </rPr>
      <t xml:space="preserve">
(2) Từ dữ liệu tại web congbothongtin hệ thống mapping Mã số PublishID + loại báo cáo (ReportComponentID) =&gt; đối chiếu ra NormID, ReportNormID  (dữ liệu đối chiếu trong bảng ReportNorm, tuy nhiên bảng này trên Database hiện tại đang thiếu trường =&gt; bổ sung bảng đầy đủ trong sheet "ReportNorm")
(3) Giá trị lấy được từ congbothongtin sẽ tương ứng với value trong bảng reportDataDetails. Note: ko ghi giá trị vào database nếu giá trị =0</t>
    </r>
  </si>
  <si>
    <t xml:space="preserve">Note: 
- 1 Mã số trong congbothongtin có thể tương ứng với nhiều NormID khác nhau, tùy thuộc theo Mã số đó thuộc loại báo cáo nào
- 2 bảng mới ReportComponentID và ReportNorm là thông tin cố định 
 </t>
  </si>
  <si>
    <t>Cách ghi dữ liệu</t>
  </si>
  <si>
    <r>
      <rPr>
        <rFont val="Calibri"/>
        <color theme="1"/>
        <sz val="11.0"/>
      </rPr>
      <t xml:space="preserve">Cá́ch ghi cột ReportComponentID: đây là trường để phân biệt loại báo cáo thuộc loại doanh nghiệp nào
- ReportTemplateID: loại doanh nghiệp (công ty cổ phần/bảo hiểm/chứng khoán): thông tin hiện tại đang lấy theo bảng industry (Note: để phân biệt rõ hơn -&gt; đề xuất thêm cột trong bảng Company về loại hình doanh nghiệp -&gt; user sẽ khai báo thông tin này cùng với company -&gt; Check thêm với Sơn)
- ReportComponentType: loại báo cáo khi vào xem trong chi tiết trong congbothongtin
+ BCDKT bảng cân đối kế toán (ID 14)
+ KQKD kết quả kinh doanh (ID 12)
+ LCTT lưu chuyển tiền tệ trực tiếp/gián tiếp: do trên trang CBTT đang lỗi khi các tab tiêu đề ghi chung là LCTT-TT =&gt; do đó để phân biệt 2 loại trực tiếp và gián tiếp thì phân biệt theo Mã sơ:
</t>
    </r>
    <r>
      <rPr>
        <rFont val="Calibri"/>
        <strike/>
        <color theme="1"/>
        <sz val="11.0"/>
      </rPr>
      <t xml:space="preserve">LCTT Gián tiếp: có các mã số (PublishID) 3,4,5,6 
LCTT Trực tiếp: ko có các mã số 3,4,5,6
</t>
    </r>
    <r>
      <rPr>
        <rFont val="Calibri"/>
        <color theme="1"/>
        <sz val="11.0"/>
      </rPr>
      <t xml:space="preserve">LCTT Gián tiếp: có các mã số (PublishID) 10 ở cty CP/ bảo hiểm, có mã số 46 ở ngân hàng/ chứng khoán
LCTT Trực tiếp: ko có các mã số (PublishID) 10 ở cty CP/bảo hiểm, ko có mã số 46 ở ngân hàng/chứng khoán
</t>
    </r>
    <r>
      <rPr>
        <rFont val="Calibri"/>
        <color rgb="FFFF00FF"/>
        <sz val="11.0"/>
      </rPr>
      <t>- NB  Ngoại bảng (ID 27): được lấy duy nhất từ BCDKT thuộc crawl web của mã Ngân hàng</t>
    </r>
  </si>
  <si>
    <t>Note 1: Các bảng cần thêm:
- ReportTemplate
- ReportComponentType
- ReportComponentID
- Bảng ReportNorm: bổ sung thêm
Note 2: Do mapping NormID và Mã số (PublishID ở trang web congbothongtin) mới hoàn thành cho các mã của CTCP =&gt; đề xuất với các mã thuộc Ngân hàng/bảo hiểm/Chứng khoán ko ghi thông tin BCTC
=&gt; Phần này trao đổi thêm</t>
  </si>
  <si>
    <t>Lấy bảng reportNorm để có thông tin NormID và mã trên trang công bố thông tin tương ứng
- Note: trường Publish ID tương ứng với cột Mã số trên trang công bố thông tin
- Với BCDKT (bảng cân đối kế toán) và KQKD (kết quả kinh doanh) lấy số cuối kỳ tương ứng với dữ liệu cần ghi. Ví dụ báo cáo của Quý 1/2024 thì sẽ lấy số cuối kỳ tương ứng là số liệu của Quý 1/2024 (còn số ở cột đầu kỳ ko cần quan tâm). Note 2 báo cáo này chỉ lấy số kỳ này (ko lấy số ở cột lũy kế)
- Với LCTT-TT (lưu chuyển tiền tệ): Chỉ lấy số ở cột lũy kế kỳ này năm nay</t>
  </si>
  <si>
    <t>Note: Bảng ReportNorm với các trường ParentReportNormID, CssStyleID, Ordering để phục vụ mục đích hiển thị trên FE -&gt; ko cần quan tâm các trường này</t>
  </si>
  <si>
    <t>Bảng reportNorm cố định</t>
  </si>
  <si>
    <t xml:space="preserve">Bảng reportData: note ghi dữ liệu:
</t>
  </si>
  <si>
    <t>Bảng ReportDatas</t>
  </si>
  <si>
    <t xml:space="preserve">- ReportDataID: hệ thống sinh tự động theo số thứ tự bản BC lấy. Mỗi 1 bản ghi ở trang công bố thông tin tương ứng với 1 ReportID, ko phân biệt thông tin có bị trùng hay ko, nếu các thông tin mà hệ thống lấy được bị thiếu hoặc thấy trùng thì hiển thị cảnh báo để user vào thực hiện kiểm tra/nhập thêm dữ liệu bổ sung cho trường bị thiếu mà hệ thống ko lấy đc
</t>
  </si>
  <si>
    <t>Note 1: Đề xuất có thêm 1 ký tự Y/N để phân biệt báo cáo đã hoàn chỉnh thông tin và báo cáo chưa hoàn chỉnh thông tin. 
- BC chưa hoàn chỉnh thông tin: BC thiếu 1 trong các thông tin trong bảng reportData, hoặc tất cả các số trong 4 BC lấy lên đều =0 =&gt; BC này sẽ ko đc dùng để hiển thị hoặc tính toán lên các thông số (coi như BC này chưa đc nhập để ko ảnh hưởng đến các logic hiển thị và tính toán của hệ thống)
- BC đã hoàn chỉnh thông tin: BC đã đầy đủ thông tin và đc xuất hiện trên web và dùng để tính toán
Note 2: Do mapping NormID và Mã số (PublishID ở trang web congbothongtin) mới hoàn thành cho các mã của CTCP =&gt; đề xuất với các mã thuộc Ngân hàng/bảo hiểm/Chứng khoán sẽ ở dạng BC chưa hoàn chỉnh thông tin hết</t>
  </si>
  <si>
    <t>Bảng ReportDataDetails</t>
  </si>
  <si>
    <t>- StockCode: theo mã CK, lưu ý chỉ lấy và map với BCTC. 
Map MDN (Mã Doanh nghiệp) với stockcode</t>
  </si>
  <si>
    <t>Note, nếu ko lấy được stockcode (do trên web công bố thông tin chỉ có tên Doanh nghiệp/MDN và hệ thống ko map đc =&gt; hệ thống để warning cảnh báo cần nhập thông tin =&gt; user sẽ thực hiện nhập tay)</t>
  </si>
  <si>
    <r>
      <rPr>
        <rFont val="Calibri"/>
        <color theme="1"/>
        <sz val="11.0"/>
      </rPr>
      <t xml:space="preserve">- ReportTermID: 
Bảng reportTerm để đối chiếu các kỳ BCTC.
Note về cách map với ReportTermID:
- Với BCDKT và KQKD, map với đúng term như sau:
+ Với báo cáo Năm:  map với Năm (ID 1)
+ Với báo cáo Quý 1: map với Q1 (ID 2)
+ Với báo cáo Quý 2: map với Q2  (ID 3)
+ Với báo cáo Quý 3: map với Q3  (ID 4)
+ Với báo cáo Quý 4: map với Q4(ID 5)
+ Báo cáo bán niên: map với (ID 9)
</t>
    </r>
    <r>
      <rPr>
        <rFont val="Calibri"/>
        <color rgb="FFFF0000"/>
        <sz val="11.0"/>
      </rPr>
      <t>- Với các báo cáo lưu chuyển tiền tệ (LCTT) thì map lũy kế quý như sau:</t>
    </r>
    <r>
      <rPr>
        <rFont val="Calibri"/>
        <color theme="1"/>
        <sz val="11.0"/>
      </rPr>
      <t xml:space="preserve">
+ Với báo cáo Quý 1: vẫn map với Q1
+ Với báo cáo Quý 2: map với 6T đầu năm (ID 9)
+ Với báo cáo Quý 3: map với 9T đầu năm (ID 12)
+ Với báo cáo Quý 4: vẫn map với 1 Năm (ID 1)
+ Báo cáo bán niên: map với (ID 9)
</t>
    </r>
  </si>
  <si>
    <t>- Note: Để phân biệt các kỳ báo cáo:
+ Báo cáo Quý: khi vào xem chi tiết tin công bố sẽ có trường thông tin là "Năm tài chính" và "Quý" (báo cáo bán niên và báo cáo năm KHÔNG có trường "Quý")
+ Báo cáo Năm/Bán niên: 2 báo cáo này ko có trường "Quý", để phân biệt 2 báo cáo này bằng cách trích thông tin từ "Tiêu đề": Nếu có chữ "Năm" thì là báo cáo năm, nếu tiêu đề có chữ "Bán niên" thì là báo cáo cho kỳ bán niên - 6 tháng đầu năm
- Note 2: do 1 báo cáo công bố trên web CBTT nhưng có thể báo cáo BCDKT+KQKD khác với LCTT =&gt; nên có thể sẽ tạo ra 2 reportTermID khác nhau =&gt; tạo ra 2 reportID khác nhau =&gt; Chỗ này thảo luận thêm xem có hợp lý ko?</t>
  </si>
  <si>
    <t>- AuditStatusID: trạng thái kiểm toán của BCTC 
3 - Soát xét
4- Chưa kiểm toán
5-Tự tạm tính (Thông tin từ trang web CBTT ko có loại này)
6-VST duyệt (Thông tin từ trang web CBTT ko có loại này)
10- Đã Kiểm toán</t>
  </si>
  <si>
    <t>Note về trạng thái kiểm toán:
- Báo cáo chưa kiểm toán sẽ ko có thông tin "Tổ chức kiểm toán" khi vào xem chi tiết
- Báo cáo ở trạng thái đã kiểm toán/soát xét sẽ có thông tin "Tổ chức kiểm toán" khi vào xem chi tiết, để phân biệt 2 cái này:
+ Soát xét: có từ "Soát xét" ở trích yếu, và loại BC là báo cáo bán niên
+ Đã kiểm toán:  ko có từ "Soát xét" ở trích yếu
+ Nếu ko phải 2 trường hợp trên: =&gt; đưa vào thông tin thiếu và cần user bổ sung tay
** Thảo luận: Bảng ReportNorm có thể thêm trường đơn vị kiểm toán và Ý kiến kiểm toán, Tên báo cáo, Đơn vị, Trích yếu, link tài liệu (file tài liệu lưu lên server của MG và đẩy thành 1 link gắn vào đây) vào bảng dữ liệu hay ko? (Làm ở phase 2 cũng đc)</t>
  </si>
  <si>
    <t>- Yearperiod: lấy theo thông tin "Năm tài chính" trong chi tiết tin công bố</t>
  </si>
  <si>
    <t>- ReportDate: lấy theo thông tin Ngày ký ban hành</t>
  </si>
  <si>
    <t>- IsAdjusted: báo cáo đính chính
+ 01: có được đính chính (báo cáo sau khi công bố ra phát hiện sai -&gt; doanh nghiệp cần công bố lại BC mới đính chính)
+ 00: ko đính chính, báo cáo gốc đã đúng ngay lần công bố đầu</t>
  </si>
  <si>
    <t>(</t>
  </si>
  <si>
    <t>- UnitedStatusID: loại cty báo cáo
0-Hợp nhất/Tổng hợp
1-Đơn lẻ (hay còn gọi là báo cáo Riêng)
2-Công ty Mẹ</t>
  </si>
  <si>
    <t xml:space="preserve"> Note: danh sách Kỳ báo cáo trên congbothongtin hiện nay
Hợp nhất - Bán niên
Hợp nhấ́t - Năm
Hợp nhấ́t - Quý
Mẹ̣ - Quý
Mẹ - Bán niên
Mẹ̣ - Năm
Tổng hợp - Bán niên
Tổng hợp - Quý
Tổng hợp - Năm
Riêng - Bán niên
Riêng - Quý
Riêng - Năm</t>
  </si>
  <si>
    <t>- CreatedDate: Ngày tạo bản ghi</t>
  </si>
  <si>
    <t>- LastUpdated Date: Ngày cập nhật cuối</t>
  </si>
  <si>
    <t>- Các thông tin còn lại: KLCPNY, LH, ...market Cap: lấy theo số tại ngày cuối cùng theo báo cáo tài chính.
Ví dụ, nếu báo cáo tài chính là Q4/2023, thì các thông số trên lấy theo số tại ngày 31/12/2023.
Các mốc map như sau:
Q1: 31/3
Q2/bán niên/6T tháng đầu năm: 30/06
Q3/9T tháng đầu năm: 30/9
Q4/Năm: 31/12</t>
  </si>
  <si>
    <t>Note: lưu ý có 2 loại năm tài chính:
- Năm tài chính trên báo cáo: số lấy như web công bố
- Năm tài chính thực tế: số trên lịch và đã được hệ thống điều chỉnh.
Ví dụ: khi xem báo cáo tài chính của HSG: HSG công bố bctc Q1/2024 và trên web số liệu lấy được là Q1/2024 (reportTerm cũng lấy theo số này). Nhưng thực tế HSG công bố báo cáo tài chính trước 1 tháng, và BCTC này thực tế là số cho chu kỳ kinh doanh từ 1/10/2023-31/12/2023 (tức là Q4/2023 trên thực tế =&gt; Năm tài chính thực tế là Q4/2023)
=&gt;  Do đó. khi trên reportTermID là Q1, YearPeriod là 2024 -&gt; thì các thông số KLCPNY,LH,... cần lấy theo số tại cuối ngày 31/12/2023 - tức Quý 4/2023
Note 2: các giá trị này có thể bỏ qua tại phase 1, Sơn đã có thông tin KLCPLH ở bảng khác -&gt; check lại?</t>
  </si>
  <si>
    <t>ReportTemplateId</t>
  </si>
  <si>
    <t>BusinessTypeId</t>
  </si>
  <si>
    <t>TemplateName</t>
  </si>
  <si>
    <t>LastUpdate</t>
  </si>
  <si>
    <t>Mẫu BC CTCP Thường</t>
  </si>
  <si>
    <t>Mẫu BC Bảo Hiểm</t>
  </si>
  <si>
    <t>Mẫu BC Ngân hàng-NHNN</t>
  </si>
  <si>
    <t>Mẫu BC Chứng chỉ Quỹ</t>
  </si>
  <si>
    <t>Mẫu BC Tổ chức tài chính khác</t>
  </si>
  <si>
    <t>Mẫu BC Ngân hàng-BTC</t>
  </si>
  <si>
    <t>Mẫu BC Chứng khoán</t>
  </si>
  <si>
    <t>Mẫu BC QLQ</t>
  </si>
  <si>
    <t>ReportComponentTypeId</t>
  </si>
  <si>
    <t>Code</t>
  </si>
  <si>
    <t>Name</t>
  </si>
  <si>
    <t>NameEn</t>
  </si>
  <si>
    <t>KQ</t>
  </si>
  <si>
    <t>Kết quả kinh doanh</t>
  </si>
  <si>
    <t>Income Statement</t>
  </si>
  <si>
    <t>CD</t>
  </si>
  <si>
    <t>Cân đối kế toán</t>
  </si>
  <si>
    <t>Balance Sheet</t>
  </si>
  <si>
    <t>LCGT</t>
  </si>
  <si>
    <t>Lưu chuyển tiền tệ gián tiếp</t>
  </si>
  <si>
    <t>CashFlow Indirect</t>
  </si>
  <si>
    <t>CSTC</t>
  </si>
  <si>
    <t>Chỉ số tài chính</t>
  </si>
  <si>
    <t>Ratio</t>
  </si>
  <si>
    <t>LCTT</t>
  </si>
  <si>
    <t>Lưu chuyển tiền tệ trực tiếp</t>
  </si>
  <si>
    <t>CashFlow Direct</t>
  </si>
  <si>
    <t>HD</t>
  </si>
  <si>
    <t>Báo cáo hoạt động của Quỹ</t>
  </si>
  <si>
    <t>TS</t>
  </si>
  <si>
    <t>Báo cáo tài sản của Quỹ</t>
  </si>
  <si>
    <t>Statement Of Assets</t>
  </si>
  <si>
    <t>TSR</t>
  </si>
  <si>
    <t>Báo cáo thay đổi giá trị tài sản ròng của Quỹ</t>
  </si>
  <si>
    <t>Statement Of Changes In Net Assets</t>
  </si>
  <si>
    <t>NB</t>
  </si>
  <si>
    <t>Chỉ tiêu ngoại bảng</t>
  </si>
  <si>
    <t>Off Balance Sheet Items</t>
  </si>
  <si>
    <t>ReportComponentId</t>
  </si>
  <si>
    <t>Ordering</t>
  </si>
  <si>
    <t>BH_CD</t>
  </si>
  <si>
    <t>BH_KQ</t>
  </si>
  <si>
    <t>BH_LCGT</t>
  </si>
  <si>
    <t>BH_LCTT</t>
  </si>
  <si>
    <t>CCQ_CD</t>
  </si>
  <si>
    <t>CCQ_KQ</t>
  </si>
  <si>
    <t>CCQ_NB</t>
  </si>
  <si>
    <t>CCQ_TS</t>
  </si>
  <si>
    <t>CCQ_TSR</t>
  </si>
  <si>
    <t>CK_CD</t>
  </si>
  <si>
    <t>CK_KQ</t>
  </si>
  <si>
    <t>CK_LCGT</t>
  </si>
  <si>
    <t>CK_LCTT</t>
  </si>
  <si>
    <t>CK_NB</t>
  </si>
  <si>
    <t>CP_CD</t>
  </si>
  <si>
    <t>CP_KQ</t>
  </si>
  <si>
    <t>CP_LCGT</t>
  </si>
  <si>
    <t>CP_LCTT</t>
  </si>
  <si>
    <t>CP_NB</t>
  </si>
  <si>
    <t>NH_CD_BTC</t>
  </si>
  <si>
    <t>NH_CD_NHNN</t>
  </si>
  <si>
    <t>NH_KQ_BTC</t>
  </si>
  <si>
    <t>NH_KQ_NHNN</t>
  </si>
  <si>
    <t>NH_LCGT_BTC</t>
  </si>
  <si>
    <t>NH_LCGT_NHNN</t>
  </si>
  <si>
    <t>NH_LCTT_BTC</t>
  </si>
  <si>
    <t>NH_LCTT_NHNN</t>
  </si>
  <si>
    <t>NH_NB_NHNN</t>
  </si>
  <si>
    <t>QLQ_CD</t>
  </si>
  <si>
    <t>QLQ_KQ</t>
  </si>
  <si>
    <t>QLQ_LCGT</t>
  </si>
  <si>
    <t>QLQ_LCTT</t>
  </si>
  <si>
    <t>QLQ_NB</t>
  </si>
  <si>
    <t>ReportNormId</t>
  </si>
  <si>
    <t>NormId</t>
  </si>
  <si>
    <t>ParentReportNormId</t>
  </si>
  <si>
    <t>CssStyleId</t>
  </si>
  <si>
    <t>PaddingStyleId</t>
  </si>
  <si>
    <t>PublishNormCode</t>
  </si>
  <si>
    <t>PublishNormCode2</t>
  </si>
  <si>
    <t>21. Điều chỉnh khác</t>
  </si>
  <si>
    <t>21. Other adjustments</t>
  </si>
  <si>
    <t>29:56.4</t>
  </si>
  <si>
    <t>20. Tiền chi khác từ hoạt động môi giới, ủy thác của khách hàng</t>
  </si>
  <si>
    <t>20. Other payments from brokerage and trust activities of customers</t>
  </si>
  <si>
    <t>29:56.3</t>
  </si>
  <si>
    <t>19. Tiền thu khác từ hoạt động môi giới, ủy thác của khách hàng</t>
  </si>
  <si>
    <t>19. Other proceeds from brokerage and trust activities of customers</t>
  </si>
  <si>
    <t>13. Chi trả cho hoạt động ủy thác đầu tư của khách hàng</t>
  </si>
  <si>
    <t>13. Payment for the client's investment trust activities</t>
  </si>
  <si>
    <t>11. Chi trả thanh toán giao dịch chứng khoán của khách hàng</t>
  </si>
  <si>
    <t>11. Payment for customers' securities transactions</t>
  </si>
  <si>
    <t>- Tăng/ giảm Các khoản phải trả về lỗi giao dịch Các TSTC</t>
  </si>
  <si>
    <t>- Increase / Decrease in payables for transaction errors of financial assets</t>
  </si>
  <si>
    <t>- lãi khác</t>
  </si>
  <si>
    <t>- Other income</t>
  </si>
  <si>
    <t>- lỗ khác</t>
  </si>
  <si>
    <t>- Other Loss</t>
  </si>
  <si>
    <t>- Chi phí Dự phòng Suy giảm giá trị Các khoản đầu tư tài chính dài hạn</t>
  </si>
  <si>
    <t>- expenses for provision for impairment of long-term financial investments</t>
  </si>
  <si>
    <t>- lỗ Suy giảm giá trị Các khoản cho vay</t>
  </si>
  <si>
    <t>- Loss for impairment of loans</t>
  </si>
  <si>
    <t>- lỗ Suy giảm giá trị Các khoản đầu tư nắm giữ đến ngày đáo hạn (HTM)</t>
  </si>
  <si>
    <t>- Loss in Value held to maturity investments (HTM)</t>
  </si>
  <si>
    <t>Chi phí dự phòng TSTC, xử lý tổn thất các khoản phải thu khó đòi và lỗ suy giảm TSTC và chi phí đi vay của các khoản cho vay</t>
  </si>
  <si>
    <t>(Reversal)/provision expenses for diminution in value and impairment of financial assets and doubtful debts and borrowing costs of loans</t>
  </si>
  <si>
    <t>d. Chênh lệch tăng do đánh giá lại phải trả chứng quyền đang lưu hành</t>
  </si>
  <si>
    <t>d. Loss from revaluation of outstanding covered warrant payables</t>
  </si>
  <si>
    <t>d. Chênh lệch giảm do đánh giá lại phải trả chứng quyền đang lưu hành</t>
  </si>
  <si>
    <t>d. Gain from revaluation of outstanding covered warrant payables</t>
  </si>
  <si>
    <t>29:56.2</t>
  </si>
  <si>
    <t>7.3. Phải trả Nhà đầu tư về tiền gửi ký quỹ giao dịch chứng khoán phái sinh</t>
  </si>
  <si>
    <t>7.3. Payable to Investors for margin deposits for derivative securities transactions</t>
  </si>
  <si>
    <t>c. Tiền gửi ký quỹ của NĐT tại VSD</t>
  </si>
  <si>
    <t>c. Deposit by margin of investors at VSD</t>
  </si>
  <si>
    <t>10. Tiền gửi ký quỹ của NĐT tại VSD</t>
  </si>
  <si>
    <t>10. Margin deposit of investors at VSD</t>
  </si>
  <si>
    <t>CNY</t>
  </si>
  <si>
    <t>JPY</t>
  </si>
  <si>
    <t>g. Tài sản tài chính ký quỹ của Nhà đầu tư</t>
  </si>
  <si>
    <t>g. Margin financial assets of Investors</t>
  </si>
  <si>
    <t>14. Chứng quyền</t>
  </si>
  <si>
    <t>14. Covered warrants (Quantity)</t>
  </si>
  <si>
    <t>12. Phải trả cổ tức, gốc và lãi trái phiếu</t>
  </si>
  <si>
    <t>12. Payable dividends, principal and interest on bonds</t>
  </si>
  <si>
    <t>11. Phải trả vay CTCK</t>
  </si>
  <si>
    <t>11. Payable for securities company loan</t>
  </si>
  <si>
    <t>10. Phải thu/phải trả của khách hàng về lỗi giao dịch các tài sản tài chính</t>
  </si>
  <si>
    <t>10. Receivables / receivables from customers for transaction errors of financial assets</t>
  </si>
  <si>
    <t>9. Phải trả Tổ chức phát hành chứng khoán</t>
  </si>
  <si>
    <t>9. Payables to Securities Issuers</t>
  </si>
  <si>
    <t>8.1. Phải trả Nhà đầu tư trong nước về tiền gửi giao dịch chứng khoán theo phương thức Ngân hàng thương mại quản lý</t>
  </si>
  <si>
    <t>8.1. Payables to domestic investors for deposits for securities transactions under the method managed by commercial banks</t>
  </si>
  <si>
    <t>8.2. Phải trả Nhà đầu tư nước ngoài về tiền gửi giao dịch chứng khoán theo phương thức Ngân hàng thương mại quản lý</t>
  </si>
  <si>
    <t>8.2. Payables to foreign investors for securities transaction deposits under the method managed by commercial banks</t>
  </si>
  <si>
    <t>8. Phải trả Nhà đầu tư về tiền gửi giao dịch chứng khoán theo phương thức Ngân hàng thương mại quản lý</t>
  </si>
  <si>
    <t>8. Payables to investors on securities transaction deposits under the method managed by commercial banks</t>
  </si>
  <si>
    <t>7.2. Phải trả Nhà đầu tư nước ngoài về tiền gửi giao dịch chứng khoán theo phương thức CTCK quản lý</t>
  </si>
  <si>
    <t>7.2. Payable to foreign investors for securities trading deposits under the method managed by the Securities Company</t>
  </si>
  <si>
    <t>7.1. Phải trả Nhà đầu tư trong nước về tiền gửi giao dịch chứng khoán theo phương thức CTCK quản lý</t>
  </si>
  <si>
    <t>7.1. Payable to domestic investors for securities trading deposits under the method managed by the Securities Company</t>
  </si>
  <si>
    <t>7. Phải trả Nhà đầu tư về tiền gửi giao dịch chứng khoán theo phương thức CTCK quản lý</t>
  </si>
  <si>
    <t>7. Payable to investors on securities trading deposits under the method managed by the Securities Company</t>
  </si>
  <si>
    <t>6.4. Tiền gửi của Tổ chức phát hành chứng khoán</t>
  </si>
  <si>
    <t>6.4. Deposits of Securities Issuers</t>
  </si>
  <si>
    <t>b. Tiền gửi Tiền gửi bù trừ và thanh toán giao dịch chứng khoán Nhà đầu tư nước ngoài</t>
  </si>
  <si>
    <t>b. Deposits Clearing deposits and securities transaction settlement Foreign investors</t>
  </si>
  <si>
    <t>a. Tiền gửi bù trừ và thanh toán giao dịch chứng khoán Nhà đầu tư trong nước</t>
  </si>
  <si>
    <t>a. Clearing deposits and securities transaction settlement Domestic investors</t>
  </si>
  <si>
    <t>6.3. Tiền gửi bù trừ và thanh toán giao dịch chứng khoán</t>
  </si>
  <si>
    <t>6.3. Clearing deposit and securities transaction settlement</t>
  </si>
  <si>
    <t>6.2. Tiền gửi tổng hợp giao dịch chứng khoán cho khách hàng</t>
  </si>
  <si>
    <t>6.2. Securities transaction aggregate deposit for customers</t>
  </si>
  <si>
    <t>b. Tiền của Nhà đầu tư về giao dịch chứng khoán theo phương thức Ngân hàng thương mại quản lý</t>
  </si>
  <si>
    <t>b. Money of investors on securities transactions under the management of commercial banks</t>
  </si>
  <si>
    <t>a. Tiền gửi của Nhà đầu tư về giao dịch chứng khoán theo phương thức CTCK quản lý</t>
  </si>
  <si>
    <t>a. Deposits of investors in securities transactions under the Securities Company management method</t>
  </si>
  <si>
    <t>6.1. Tiền gửi về hoạt động môi giới chứng khoán</t>
  </si>
  <si>
    <t>6.1. Deposits for securities brokerage activities</t>
  </si>
  <si>
    <t>6. Tiền gửi của khách hàng</t>
  </si>
  <si>
    <t>6. Deposits from customers</t>
  </si>
  <si>
    <t>5. Tài sản tài chính được hưởng quyền của Nhà đầu tư (SL Ch. khoán)</t>
  </si>
  <si>
    <t>5. Entitled financial assets of Investors (number of shares)</t>
  </si>
  <si>
    <t>4. Tài sản tài chính chưa lưu ký tại VSD của Nhà đầu tư (SL Ch. khoán)</t>
  </si>
  <si>
    <t>4. Financial assets which have not been deposited at VSD of Investors (number of shares)</t>
  </si>
  <si>
    <t>3. Tài sản tài chính chờ về của Nhà đầu tư (SL Ch. khoán)</t>
  </si>
  <si>
    <t>3. Awaiting financial assets of Investors (number of shares)</t>
  </si>
  <si>
    <t>d. Tài sản tài chính đã lưu ký tại VSD và chưa giao dịch, phong tỏa, tạm giữ (SL Ch. khoán)</t>
  </si>
  <si>
    <t>d. Financial assets have been deposited at the VSD and not yet traded, frozen or temporarily seized (number of shares)</t>
  </si>
  <si>
    <t>c. Tài sản tài chính đã lưu ký tại VSD và chưa giao dịch, cầm cố (SL Ch. khoán)</t>
  </si>
  <si>
    <t>c. Mortgaged, blocked and non-traded financial assets deposited at VSD (number of shares)</t>
  </si>
  <si>
    <t>b. Tài sản tài chính đã lưu ký tại VSD và chưa giao dịch, hạn chế chuyển nhượng (SL Ch. khoán)</t>
  </si>
  <si>
    <t>b. Restricted and non-traded financial assets deposited at VSD (number of shares)</t>
  </si>
  <si>
    <t>a. Tài sản tài chính đã lưu ký tại VSD và chưa giao dịch, tự do chuyển nhượng (SL Ch. khoán)</t>
  </si>
  <si>
    <t>a. Unrestricted and non-traded financial assets deposited at VSD (number of shares)</t>
  </si>
  <si>
    <t>2. Tài sản tài chính đã lưu ký tại VSD và chưa giao dịch của Nhà đầu tư (SL Ch. khoán)</t>
  </si>
  <si>
    <t>2. Non-traded financial assets deposited at VSD of investors (number of shares)</t>
  </si>
  <si>
    <t>f. Tài sản tài chính chờ cho vay (SL Ch. khoán)</t>
  </si>
  <si>
    <t>f. Financial assets waiting for loans (number of shares)</t>
  </si>
  <si>
    <t>e. Tài sản tài chính chờ thanh toán (SL Ch. khoán)</t>
  </si>
  <si>
    <t>e. Financial assets awaiting settlement (number of shares)</t>
  </si>
  <si>
    <t>d. Tài sản tài chính phong tỏa, tạm giữ (SL Ch. khoán)</t>
  </si>
  <si>
    <t>d. Blocked financial assets (number of shares)</t>
  </si>
  <si>
    <t>c. Tài sản tài chính giao dịch cầm cố (SL Ch. khoán)</t>
  </si>
  <si>
    <t>c. Mortgaged financial assets (number of shares)</t>
  </si>
  <si>
    <t>b. Tài sản tài chính hạn chế chuyển nhượng (SL Ch. khoán)</t>
  </si>
  <si>
    <t>b. Restricted financial assets (number of shares)</t>
  </si>
  <si>
    <t>a. Tài sản tài chính giao dịch tự do chuyển nhượng (SL Ch. khoán)</t>
  </si>
  <si>
    <t>a. Unrestricted financial assets (number of shares)</t>
  </si>
  <si>
    <t>1. Tài sản tài chính niêm yết/đăng ký giao dịch tại VSD của Nhà đầu tư (SL Ch. khoán)</t>
  </si>
  <si>
    <t>1. Financial assets listed/registered for trading at VSD of investors (number of shares)</t>
  </si>
  <si>
    <t>B. TÀI SẢN VÀ CÁC KHOẢN PHẢI TRẢ VỀ TÀI SẢN QUẢN LÝ CAM KẾT VỚI KHÁCH HÀNG</t>
  </si>
  <si>
    <t>53:12.3</t>
  </si>
  <si>
    <t>13. Tài sản tài chính được hưởng quyền của CTCK</t>
  </si>
  <si>
    <t>13. Entitled financial assets of the Company</t>
  </si>
  <si>
    <t>12. Tài sản tài chính chưa lưu ký tại VSD của CTCK</t>
  </si>
  <si>
    <t>12. Financial assets which have not been deposited at VSD of the Company</t>
  </si>
  <si>
    <t>11. Tài sản tài chính sửa lỗi giao dịch của CTCK</t>
  </si>
  <si>
    <t>11. Financial assets to correct trading errors of securities companies</t>
  </si>
  <si>
    <t>10. Tài sản tài chính chờ về của CTCK</t>
  </si>
  <si>
    <t>10. Awaiting financial assets of the securities companies</t>
  </si>
  <si>
    <t>d. Tài sản tài chính đã lưu ký tại VSD và chưa giao dịch, phong tỏa, tạm giữ</t>
  </si>
  <si>
    <t>d. Financial assets have been deposited at the VSD and not yet traded, frozen or temporarily seized</t>
  </si>
  <si>
    <t>c. Tài sản tài chính đã lưu ký tại VSD và chưa giao dịch, cầm cố</t>
  </si>
  <si>
    <t>c. Financial assets have been deposited at VSD and not yet traded or pledged</t>
  </si>
  <si>
    <t>b. Tài sản tài chính đã lưu ký tại VSD và chưa giao dịch, hạn chế chuyển nhượng</t>
  </si>
  <si>
    <t>b. Financial assets have been deposited at the VSD and not yet traded, restricted to transfer</t>
  </si>
  <si>
    <t>a. Tài sản tài chính đã lưu ký tại VSD và chưa giao dịch, tự do chuyển nhượng</t>
  </si>
  <si>
    <t>a. Financial assets have been deposited at VSD and not yet traded, freely transferable</t>
  </si>
  <si>
    <t>9. Tài sản tài chính đã lưu ký tại VSD và chưa giao dịch của CTCK</t>
  </si>
  <si>
    <t>9. Non-traded financial assets deposited at VSD of the Company</t>
  </si>
  <si>
    <t>g. Tài sản tài chính ký quỹ đảm bảo khoản vay</t>
  </si>
  <si>
    <t>g. Margin financial assets loan guarantees</t>
  </si>
  <si>
    <t>f. Tài sản tài chính chờ cho vay</t>
  </si>
  <si>
    <t>f. Financial assets waiting for loans</t>
  </si>
  <si>
    <t>e. Tài sản tài chính chờ thanh toán</t>
  </si>
  <si>
    <t>e. Financial assets awaiting payment</t>
  </si>
  <si>
    <t>d. Tài sản tài chính phong tỏa, tạm giữ</t>
  </si>
  <si>
    <t>d. Financial assets are blocked or temporarily seized</t>
  </si>
  <si>
    <t>c. Tài sản tài chính giao dịch cầm cố</t>
  </si>
  <si>
    <t>c. Financial assets pledged transaction</t>
  </si>
  <si>
    <t>b. Tài sản tài chính hạn chế chuyển nhượng</t>
  </si>
  <si>
    <t>b. Financial assets transfer restricted</t>
  </si>
  <si>
    <t>a. Tài sản tài chính giao dịch tự do chuyển nhượng</t>
  </si>
  <si>
    <t>a. Financial assets freely traded</t>
  </si>
  <si>
    <t>8. Tài sản tài chính niêm yết/đăng ký giao dịch tại VSD của CTCK</t>
  </si>
  <si>
    <t>8. Financial assets listed/registered for trading at Vietnam Securities Depository (&amp;quot;VSD&amp;quot;) of the Company (VND)</t>
  </si>
  <si>
    <t>7. Cổ phiếu quỹ (số lượng)</t>
  </si>
  <si>
    <t>7. Treasury shares (number of shares)</t>
  </si>
  <si>
    <t>6. Cổ phiếu đang lưu hành (số lượng)</t>
  </si>
  <si>
    <t>6. Outstanding shares (number of shares)</t>
  </si>
  <si>
    <t>A. TÀI SẢN CỦA CTCK VÀ TÀI SẢN QUẢN LÝ THEO CAM KẾT</t>
  </si>
  <si>
    <t>53:11.8</t>
  </si>
  <si>
    <t>(+) Tăng, (-) giảm phải trả người lao động</t>
  </si>
  <si>
    <t>Increases/dcreases in payable to employees</t>
  </si>
  <si>
    <t>(+) Tăng, (-) giảm các khoản trích nộp phúc lợi nhân viên</t>
  </si>
  <si>
    <t>Increases/decreases in employee welfare payables</t>
  </si>
  <si>
    <t>17. Tiền chi thanh toán các chi phí cho hoạt động mua, bán các tài sản tài chính (chi phí giao dịch, phí chuyển tiền)</t>
  </si>
  <si>
    <t>17. Payment of expenses for the purchase and sale of financial assets</t>
  </si>
  <si>
    <t>16. Tiền chi nộp thuế liên quan đến hoạt động CTCK</t>
  </si>
  <si>
    <t>16. Tax payments related to activities of securities company</t>
  </si>
  <si>
    <t>14. Tiền chi trả Tổ chức cung cấp dịch vụ cho CTCK</t>
  </si>
  <si>
    <t>14. Payment organization providing services for activities of securities company</t>
  </si>
  <si>
    <t>7. Tiền lãi đã thu</t>
  </si>
  <si>
    <t>7. Interest received</t>
  </si>
  <si>
    <t>6. Cổ tức đã nhận</t>
  </si>
  <si>
    <t>6. Dividends received</t>
  </si>
  <si>
    <t>2. Tiền đã thu từ bán các tài sản tài chính</t>
  </si>
  <si>
    <t>2. Receipts from sale of financial assets</t>
  </si>
  <si>
    <t>1. Tiền đã chi mua các tài sản tài chính</t>
  </si>
  <si>
    <t>1. Payment for purchases financial assets</t>
  </si>
  <si>
    <t>Ảnh hưởng của thay đổi tỷ giá hối đoái quy đổi ngoại tệ</t>
  </si>
  <si>
    <t>Exchange difference due to re-valuation of ending balances</t>
  </si>
  <si>
    <t>Các khoản tương đương tiền</t>
  </si>
  <si>
    <t>Cash equivalents</t>
  </si>
  <si>
    <t>Trong đó có kỳ hạn</t>
  </si>
  <si>
    <t>Including term</t>
  </si>
  <si>
    <t>-tiền gửi của tổ chức phát hành</t>
  </si>
  <si>
    <t>-Deposits from issuing organizations</t>
  </si>
  <si>
    <t>- tiền gửi của tổ chức phát hành</t>
  </si>
  <si>
    <t>Deposits from issuing organizations</t>
  </si>
  <si>
    <t>-tiền gửi bù trừ và thanh toán giao dịch Chứng khoán</t>
  </si>
  <si>
    <t>-securities clearing and settlement Deposits</t>
  </si>
  <si>
    <t>- tiền gửi bù trừ và thanh toán giao dịch Chứng khoán</t>
  </si>
  <si>
    <t>- clearing deposit and securities transaction settlement</t>
  </si>
  <si>
    <t>-tiền gửi Tổng hợp giao dịch Chứng khoán cho khách hàng</t>
  </si>
  <si>
    <t>-Cash deposit for securities transactions for customers</t>
  </si>
  <si>
    <t>- tiền gửi Tổng hợp giao dịch Chứng khoán cho khách hàng</t>
  </si>
  <si>
    <t>- General deposit for securities transactions for customers</t>
  </si>
  <si>
    <t>-tiền gửi của Nhà đầu tư về giao dịch Chứng khoán theo phương thức ngân hàng thương mại quản lý</t>
  </si>
  <si>
    <t>-Deposits of investors in securities transactions under the method managed by commercial banks</t>
  </si>
  <si>
    <t>- tiền gửi của Nhà đầu tư về giao dịch Chứng khoán theo phương thức ngân hàng thương mại quản lý</t>
  </si>
  <si>
    <t>- Deposits of investors in securities transactions under the method managed by commercial banks</t>
  </si>
  <si>
    <t>-tiền gửi của Nhà đầu tư về giao dịch Chứng khoán theo phương thức CTCK quản lý</t>
  </si>
  <si>
    <t>-Deposits of investors on securities transactions under the securities company management method</t>
  </si>
  <si>
    <t>- tiền gửi của Nhà đầu tư về giao dịch Chứng khoán theo phương thức CTCK quản lý</t>
  </si>
  <si>
    <t>- Deposits from investors on securities transactions under the securities company management method</t>
  </si>
  <si>
    <t>Tiền gửi ngân hàng cuối kỳ:</t>
  </si>
  <si>
    <t>Cash at bank</t>
  </si>
  <si>
    <t>III. Tiền và các khoản tương đương tiền cuối kỳ của khách hàng</t>
  </si>
  <si>
    <t>III. Cash and cash equivalents at the end of the period of the customer</t>
  </si>
  <si>
    <t>III. Tiền và các khoản tương đương tiền cuối kỳ của khách hàng (40 = 20 + 30)</t>
  </si>
  <si>
    <t>III. Cash and cash equivalents at the end of the period of customers (40 = 20 + 30)</t>
  </si>
  <si>
    <t>Tiền gửi ngân hàng đầu kỳ:</t>
  </si>
  <si>
    <t>II. Tiền và các khoản tương đương tiền đầu kỳ của khách hàng</t>
  </si>
  <si>
    <t>II. Cash and cash equivalents at the beginning of the period of the customer</t>
  </si>
  <si>
    <t>Tăng/giảm tiền thuần trong kỳ</t>
  </si>
  <si>
    <t>Increase / decrease of net money during the period</t>
  </si>
  <si>
    <t>18. Tiền chi trả Tổ chức phát hành chứng khoán</t>
  </si>
  <si>
    <t>18. Payments to Securities Issuers</t>
  </si>
  <si>
    <t>17. Tiền thu của Tổ chức phát hành chứng khoán</t>
  </si>
  <si>
    <t>17. Proceeds from Securities Issuers</t>
  </si>
  <si>
    <t>16. Chi lỗi giao dịch chứng khoán</t>
  </si>
  <si>
    <t>16. Payment of securities transaction errors</t>
  </si>
  <si>
    <t>15. Thu lỗi giao dịch chứng khoán</t>
  </si>
  <si>
    <t>15. Collecting securities transaction errors</t>
  </si>
  <si>
    <t>14. Chi trả phí lưu ký chứng khoán của khách hàng</t>
  </si>
  <si>
    <t>14. Payment of customers' securities depository fees</t>
  </si>
  <si>
    <t>12. Nhận tiền gửi của Nhà đầu tư cho hoạt động ủy thác đầu tư của khách hàng</t>
  </si>
  <si>
    <t>12. Receive Investors' deposits for the client's investment trust activities</t>
  </si>
  <si>
    <t>9. Nhận tiền gửi để thanh toán giao dịch chứng khoán của khách hàng</t>
  </si>
  <si>
    <t>9. Receive deposits to pay for securities transactions of customers</t>
  </si>
  <si>
    <t>8. Chi trả vay Quỹ Hỗ trợ thanh toán</t>
  </si>
  <si>
    <t>8. Loan payment to the Payment Support Fund</t>
  </si>
  <si>
    <t>7. Thu vay Quỹ Hỗ trợ thanh toán</t>
  </si>
  <si>
    <t>7. Collection of Borrowing from Payment Support Fund</t>
  </si>
  <si>
    <t>6. Chi tiền từ tài khoản vãng lai của khách hàng</t>
  </si>
  <si>
    <t>6. Spending money from customers' current accounts</t>
  </si>
  <si>
    <t>5. Thu tiền từ tài khoản vãng lai của khách hàng</t>
  </si>
  <si>
    <t>5. Collect money from a customer's current account</t>
  </si>
  <si>
    <t>4. Tiền chi bán chứng khoán ủy thác của khách hàng</t>
  </si>
  <si>
    <t>4. Cash paid for selling trust securities of customers</t>
  </si>
  <si>
    <t>4. Tiền cho bán chứng khoán ủy thác của khách hàng</t>
  </si>
  <si>
    <t>4. Money for sale of trust securities of customers</t>
  </si>
  <si>
    <t>3. Tiền thu bán chứng khoán ủy thác của khách hàng</t>
  </si>
  <si>
    <t>3. Proceeds from sales of entrusted securities from customers</t>
  </si>
  <si>
    <t>2. Tiền chi mua chứng khoán môi giới cho khách hàng</t>
  </si>
  <si>
    <t>2. Money spent on buying brokerage securities for customers</t>
  </si>
  <si>
    <t>1. Tiền thu bán chứng khoán môi giới cho khách hàng</t>
  </si>
  <si>
    <t>1. Proceeds from sale of brokerage securities to customers</t>
  </si>
  <si>
    <t>I. Lưu chuyển tiền hoạt động môi giới, ủy thác của khách hàng</t>
  </si>
  <si>
    <t>54:31.5</t>
  </si>
  <si>
    <t>57:12.8</t>
  </si>
  <si>
    <t>PHẦN LƯU CHUYỂN TIỀN TỆ HOẠT ĐỘNG MÔI GIỚI, ỦY THÁC CỦA KHÁCH HÀNG</t>
  </si>
  <si>
    <t>- Ảnh hưởng của thay đổi tỷ giá hối đoái quy đổi ngoại tệ (cuối kỳ)</t>
  </si>
  <si>
    <t>- Exchange difference due to re-valuation of ending balances</t>
  </si>
  <si>
    <t>Ảnh hưởng của thay đổi tỷ giá hối đoái quy đổi ngoại tệ (cuối kỳ)</t>
  </si>
  <si>
    <t>- Các khoản tương đương tiền</t>
  </si>
  <si>
    <t>- Cash equivalents</t>
  </si>
  <si>
    <t>- tiền gửi ngân hàng cho hoạt động CTCK</t>
  </si>
  <si>
    <t>- Cash at bank for securities company activities</t>
  </si>
  <si>
    <t>- Tiền gửi ngân hàng cho hoạt động CTCK</t>
  </si>
  <si>
    <t>Cash at bank for securities company activities</t>
  </si>
  <si>
    <t>- Ảnh hưởng của thay đổi tỷ giá hối đoái quy đổi ngoại tệ (đầu kỳ)</t>
  </si>
  <si>
    <t>Ảnh hưởng của thay đổi tỷ giá hối đoái quy đổi ngoại tệ (đầu kỳ)</t>
  </si>
  <si>
    <t>Exchange difference due to re-valuation of beginning balances</t>
  </si>
  <si>
    <t>4.3. Tiền chi trả gốc nợ vay khác</t>
  </si>
  <si>
    <t>4.3. Other principal repayments</t>
  </si>
  <si>
    <t>4.2. Tiền chi trả nợ gốc vay tài sản tài chính</t>
  </si>
  <si>
    <t>4.2. Principal repayments to financial assets</t>
  </si>
  <si>
    <t>4.1. Tiền chi trả gốc vay Quỹ Hỗ trợ thanh toán</t>
  </si>
  <si>
    <t>4.1. Principal repayments to settlement assistance fund</t>
  </si>
  <si>
    <t>3.2. Tiền vay khác</t>
  </si>
  <si>
    <t>3.2. Other borrowings</t>
  </si>
  <si>
    <t>3.1. Tiền vay Quỹ Hỗ trợ thanh toán</t>
  </si>
  <si>
    <t>3.1. Borrowings to settlement assistance fund</t>
  </si>
  <si>
    <t>(+) Tăng, (-) giảm Thuế TNDN CTCK đã nộp</t>
  </si>
  <si>
    <t>Increases/dcreases corporate income tax paid</t>
  </si>
  <si>
    <t>(+) Tăng, (-) giảm phải trả, phải nộp khác</t>
  </si>
  <si>
    <t>Increases/dcreases in other payables</t>
  </si>
  <si>
    <t>(+) Tăng, (-) giảm thuế và các khoản phải nộp Nhà nước</t>
  </si>
  <si>
    <t>Increases/decreases in tax and other payables to the State Budget</t>
  </si>
  <si>
    <t>(+) Tăng, (-) giảm phải trả Tổ chức phát hành chứng khoán</t>
  </si>
  <si>
    <t>Increases/decreaese in payable securities issuers</t>
  </si>
  <si>
    <t>(+) Tăng, (-) giảm phải trả cho người bán</t>
  </si>
  <si>
    <t>Increases/decreaese in trade payables</t>
  </si>
  <si>
    <t>(-) Tăng, (+) giảm các khoản phải thu khác</t>
  </si>
  <si>
    <t>Increases/decreases in other receivables</t>
  </si>
  <si>
    <t>(-) Tăng, (+) giảm các khoản phải thu về lỗi giao dịch chứng khoán</t>
  </si>
  <si>
    <t>Increase/decrease in trading error receivables</t>
  </si>
  <si>
    <t>(-) Tăng, (+) giảm các khoản phải thu các dịch vụ CTCK cung cấp</t>
  </si>
  <si>
    <t>Increase/decrease in service related receivables</t>
  </si>
  <si>
    <t>(-) Tăng, (+) giảm phải thu tiền lãi các tài sản tài chính</t>
  </si>
  <si>
    <t>Increase/decrease in receiables interest of financial assets</t>
  </si>
  <si>
    <t>(-) Tăng, (+) giảm phải thu bán các tài sản tài chính</t>
  </si>
  <si>
    <t>Increase/decrease in receiables sale of financial assets</t>
  </si>
  <si>
    <t>- Tăng (giảm) vay quỹ Hỗ trợ thanh toán</t>
  </si>
  <si>
    <t>- Increase/Decrease borrowings to settlement assistance fund</t>
  </si>
  <si>
    <t>- Tăng (giảm) Trái phiếu phát hành</t>
  </si>
  <si>
    <t>- Increase/Decrease in issued bonds</t>
  </si>
  <si>
    <t>- Tăng (giảm) Trái phiếu chuyển đổi - Cấu phần nợ</t>
  </si>
  <si>
    <t>- Increase/Decrease in convertible bond - debt structure</t>
  </si>
  <si>
    <t>- Tăng (giảm) vay tài sản tài chính</t>
  </si>
  <si>
    <t>- Increase/Decrease in finance assets borrowings</t>
  </si>
  <si>
    <t>- Tăng (giảm) vay và nợ thuê tài sản tài chính</t>
  </si>
  <si>
    <t>- Increase/Decrease in borrowings and finance lease liabilities</t>
  </si>
  <si>
    <t>- Tăng (giảm) Các tài sản khác</t>
  </si>
  <si>
    <t>Increase/decrease in other assets</t>
  </si>
  <si>
    <t>- Tăng (giảm) tài sản tài chính sẵn sàng để bán</t>
  </si>
  <si>
    <t>- Increase/Decrease in AFS financial assets</t>
  </si>
  <si>
    <t>- Tăng (giảm) Các khoản đầu tư giữ đến ngày đáo hạn</t>
  </si>
  <si>
    <t>- Increase/Decrease in held to maturity investments</t>
  </si>
  <si>
    <t>- Tăng (giảm) tài sản tài chính ghi nhận thông qua lãi lỗ</t>
  </si>
  <si>
    <t>- Increase/Decrease in FVTPL financial assets</t>
  </si>
  <si>
    <t>5. Thay đổi tài sản và nợ phải trả hoạt động</t>
  </si>
  <si>
    <t>5. Changes of assets and liabilities</t>
  </si>
  <si>
    <t>- lãi từ thanh lý Các khoản đầu tư vào công ty con và công ty liên doanh, liên kết</t>
  </si>
  <si>
    <t>- Gains from disposal investments in subsidiaries, associates, joint-ventures</t>
  </si>
  <si>
    <t>- lãi từ thanh lý tài sản cố định, BĐSĐT</t>
  </si>
  <si>
    <t>- Gains from disposal from fixed assets, investment property</t>
  </si>
  <si>
    <t>- Hoàn nhập Chi phí Dự phòng</t>
  </si>
  <si>
    <t>- reversal of allowances</t>
  </si>
  <si>
    <t>- lãi từ thanh lý Các khoản cho vay và phải Thu</t>
  </si>
  <si>
    <t>- Gains from disaposals loans and receivables</t>
  </si>
  <si>
    <t>- lãi Đánh giá giá trị Các công cụ tài chính phái sinh cho mục đích phòng ngừa</t>
  </si>
  <si>
    <t>- Gains from revaluation of financial derivative tools for hedging purposes</t>
  </si>
  <si>
    <t>- lãi về ghi nhận chênh lệch Đánh giá theo giá trị hợp lý TSTC sẵn sàng để bán AFS khi Phân loại lại</t>
  </si>
  <si>
    <t>- reversal of Value decline of available-for-sale financial assets</t>
  </si>
  <si>
    <t>- lãi từ thanh lý Các tài sản tài chính sẵn sàng để bán</t>
  </si>
  <si>
    <t>- Gains from disposals of avalable-for-sale financial assets</t>
  </si>
  <si>
    <t>- lãi Đánh giá giá trị Các công nợ tài chính thông qua kết quả kinh doanh</t>
  </si>
  <si>
    <t>- Gains from revaluation Gains of FVTPL financial debt</t>
  </si>
  <si>
    <t>- lãi Đánh giá giá trị Các tài sản tài chính ghi nhận thông qua kết quả kinh doanh</t>
  </si>
  <si>
    <t>- Gains from revaluation Gains of FVTPL financial assets</t>
  </si>
  <si>
    <t>4. Giảm các doanh thu phi tiền tệ</t>
  </si>
  <si>
    <t>4. Less non-cash income</t>
  </si>
  <si>
    <t>- lỗ từ thanh lý Các khoản đầu tư vào công ty con và công ty liên doanh, liên kết</t>
  </si>
  <si>
    <t>- Loss from disposal investments in subsidiaries, associates, joint-ventures</t>
  </si>
  <si>
    <t>- Suy giảm giá trị của Các tài sản cố định</t>
  </si>
  <si>
    <t>- Value decline of fixed assets</t>
  </si>
  <si>
    <t>- lỗ từ thanh lý tài sản cố định</t>
  </si>
  <si>
    <t>- losses from disposals of fixed assets</t>
  </si>
  <si>
    <t>- lỗ Đánh giá giá trị Các công cụ tài chính phái sinh cho mục đích phòng ngừa rủi ro</t>
  </si>
  <si>
    <t>- Loss from revaluation of financial derivative tools for hedging purposes</t>
  </si>
  <si>
    <t>- lỗ về ghi nhận chênh lệch Đánh giá theo giá trị hợp lý TSTC sẵn sàng để bán AFS khi Phân loại lại</t>
  </si>
  <si>
    <t>- Value decline of available-for-sale financial assets</t>
  </si>
  <si>
    <t>- lỗ từ thanh lý Các tài sản tài chính sẵn sàng để bán</t>
  </si>
  <si>
    <t>- Loss from provision available-for-sale financial assets</t>
  </si>
  <si>
    <t>- lỗ Đánh giá giá trị Các công cụ tài chính phái sinh</t>
  </si>
  <si>
    <t>- Losse from revaluetion</t>
  </si>
  <si>
    <t>- lỗ Đánh giá giá trị Các công nợ tài chính ghi nhận thông qua kết quả kinh doanh</t>
  </si>
  <si>
    <t>- Loss from revaluation of FVTPL financial debt</t>
  </si>
  <si>
    <t>- lỗ Đánh giá giá trị Các tài sản tài chính ghi nhận thông qua kết quả kinh doanh</t>
  </si>
  <si>
    <t>- Loss from revaluation losses of FVTPL financial assets</t>
  </si>
  <si>
    <t>3. Tăng các chi phí phi tiền tệ</t>
  </si>
  <si>
    <t>3. Add non-cash expenses</t>
  </si>
  <si>
    <t>- Dự Thu tiền lãi</t>
  </si>
  <si>
    <t>- Accrued interest income</t>
  </si>
  <si>
    <t>Thu nhập toàn diện phân bổ cho cổ đông không nắm quyền kiểm soát</t>
  </si>
  <si>
    <t>Other comprehensive income attribute to non-controling interest</t>
  </si>
  <si>
    <t>Thu nhập toàn diện phân bổ cho chủ sở hữu</t>
  </si>
  <si>
    <t>Other comprehensive income attribute to the Parent Company's owners</t>
  </si>
  <si>
    <t>Tổng thu nhập toàn diện</t>
  </si>
  <si>
    <t>Total other comprehensive income</t>
  </si>
  <si>
    <t>12.8. Lãi, lỗ đánh giá lại tài sản cố định theo mô hình giá trị hợp lý</t>
  </si>
  <si>
    <t>12.8. Gains/Loss from revaluation fixed assets by reasonable value model</t>
  </si>
  <si>
    <t>12.7. Lãi, lỗ đánh giá công cụ phái sinh</t>
  </si>
  <si>
    <t>12.7. Gains/Loss from revaluation of derivative tools</t>
  </si>
  <si>
    <t>12.6. Lãi, lỗ từ các khoản đầu tư vào công ty con. Công ty liên kết, liên doanh chưa chia</t>
  </si>
  <si>
    <t>12.6. Gains/Loss from investments in subsidiaries, associates, joint-ventures are not yet divided</t>
  </si>
  <si>
    <t>12.5. Lãi/(lỗ) chênh lệch tỷ giá của hoạt động tại nước ngoài</t>
  </si>
  <si>
    <t>12.5. Gains/Loss from realized and unrealized loss from changes in foreign exchange rates</t>
  </si>
  <si>
    <t>12.4. Lãi/(Lỗ) từ đánh giá lại các công cụ tài chính phái sinh</t>
  </si>
  <si>
    <t>12.4. Gains/Loss from revaluation of derivative financial tools</t>
  </si>
  <si>
    <t>12.3. Lãi (lỗ) toàn diện khác được chia từ hoạt động đầu tư vào công ty con, đầu tư liên kết, liên doanh</t>
  </si>
  <si>
    <t>12.3. Other total gains/loss are dividend from investments in subsidiaries, associates, joint-ventures</t>
  </si>
  <si>
    <t>12.2.Lãi/(Lỗ) từ đánh giá lại các tài sản tài chính sẵn sàng để bán</t>
  </si>
  <si>
    <t>12.2. Gains/Loss from revaluation of availables-for-sale financial assets</t>
  </si>
  <si>
    <t>12.1. Lãi/(Lỗ) từ đánh giá lại các khoản đầu tư giữ đến ngày đáo hạn</t>
  </si>
  <si>
    <t>12.1. Gains/Loss from revaluation of held to maturity investments</t>
  </si>
  <si>
    <t>11.2. Lợi nhuận sau thuế trích các Quỹ (Quỹ dự trữ điều lệ, Quỹ Dự phòng tài chính và rủi ro nghề nghiệp theo quy định của Điều lệ Công ty là %)</t>
  </si>
  <si>
    <t>11.2. Profit after tax taken from funds</t>
  </si>
  <si>
    <t>9.2. Lợi nhuận chưa thực hiện</t>
  </si>
  <si>
    <t>9.2. Unrealised profit</t>
  </si>
  <si>
    <t>9.1. Lợi nhuận đã thực hiện</t>
  </si>
  <si>
    <t>9.1. Realised profit</t>
  </si>
  <si>
    <t>4.4. Chi phí đầu tư khác</t>
  </si>
  <si>
    <t>4.4. Other investment expenses</t>
  </si>
  <si>
    <t>4.3. Lỗ bán, thanh lý các khoản đầu tư vào công ty con, liên kết, liên doanh</t>
  </si>
  <si>
    <t>4.3. Loss from disposal investments in subsidiaries, associates, joint-ventures</t>
  </si>
  <si>
    <t>4.1. Chênh lệch lỗ tỷ giá hối đoái đã và chưa thưc hiện</t>
  </si>
  <si>
    <t>4.1. Realized and unrealized loss from changes in foreign exchange rates</t>
  </si>
  <si>
    <t>3.4. Doanh thu khác về đầu tư</t>
  </si>
  <si>
    <t>3.4. Other income about investment</t>
  </si>
  <si>
    <t>3.3. Lãi bán, thanh lý các khoản đầu tư vào công ty con, liên kết, liên doanh</t>
  </si>
  <si>
    <t>3.3. Gains from disposal investments in subsidiaries, associates, joint-ventures</t>
  </si>
  <si>
    <t>3.2. Doanh thu, dự thu cổ tức, lãi tiền gửi không cố định phát sinh trong kỳ</t>
  </si>
  <si>
    <t>3.2. Dividends, interest income from demand deposits</t>
  </si>
  <si>
    <t>3.1. Chênh lệch lãi tỷ giá hối đoái đã và chưa thực hiện</t>
  </si>
  <si>
    <t>3.1. Realized and unrealized gain from changes in foreign exchange rates</t>
  </si>
  <si>
    <t>Trong đó: Chi phí sửa lỗi giao dịch chứng khoán, lỗi khác</t>
  </si>
  <si>
    <t>In which: Expenses fixing trading error, other error</t>
  </si>
  <si>
    <t>2.12. Chi phí khác</t>
  </si>
  <si>
    <t>2.12. Other expenses</t>
  </si>
  <si>
    <t>2.11. Chi phí lưu ký chứng khoán</t>
  </si>
  <si>
    <t>2.11. Expenses for secutiries custodian services</t>
  </si>
  <si>
    <t>2.10. Chi phí hoạt động đấu giá, ủy thác</t>
  </si>
  <si>
    <t>2.10. Expenses of auction and trust activities</t>
  </si>
  <si>
    <t>2.9. Chi phí tư vấn</t>
  </si>
  <si>
    <t>2.9. Expenses for financial advisory services</t>
  </si>
  <si>
    <t>2.8. Chi phí hoạt động bảo lãnh, đại lý phát hành chứng khoán</t>
  </si>
  <si>
    <t>2.8. Expenses for underwriting and issurance agency services</t>
  </si>
  <si>
    <t>2.7. Chi phí môi giới chứng khoán</t>
  </si>
  <si>
    <t>2.7. Expenses for brokerage services</t>
  </si>
  <si>
    <t>2.6. Chi phí hoạt động tự doanh</t>
  </si>
  <si>
    <t>2.6. Expenses for proprietary trading activities</t>
  </si>
  <si>
    <t>2.5. Lỗ từ các tài sản tài chính phái sinh phòng ngừa rủi ro</t>
  </si>
  <si>
    <t>2.5. Loss from hedging derivative tools</t>
  </si>
  <si>
    <t>2.4 Lỗ bán các tài sản tài chính sẵn sàng để bán (AFS)</t>
  </si>
  <si>
    <t>2.4. Selling loss available-for-sale financial assets (AFS)</t>
  </si>
  <si>
    <t>2.3. Chi phí lãi vay, lỗ từ các khoản cho vay và phải thu</t>
  </si>
  <si>
    <t>2.3. Interest expenses, losses from loans and receivables</t>
  </si>
  <si>
    <t>2.2. Lỗ các khoản đầu tư năm giữ đến ngày đáo hạn (HTM)</t>
  </si>
  <si>
    <t>2.2. Loss from held to maturity investments</t>
  </si>
  <si>
    <t>c. Chi phí giao dịch mua các tài sản tài chính (FVTPL)</t>
  </si>
  <si>
    <t>c. Transaction cost of acquisition of financial assets at FVTPL</t>
  </si>
  <si>
    <t>b. Chênh lệch giảm đánh giá lại các TSTC thông qua lãi/lỗ</t>
  </si>
  <si>
    <t>b. Loss from revaluation of financial assets at FVTPL</t>
  </si>
  <si>
    <t>a. Lỗ bán các tài sản tài chính</t>
  </si>
  <si>
    <t>a. Loss from disposals of financial assets at FVTPL</t>
  </si>
  <si>
    <t>2.1. Lỗ các tài sản tài chính ghi nhận thông qua lỗ (FVTPL)</t>
  </si>
  <si>
    <t>2.1. Loss from financial assets at fair value through profit or loss (FVTPL)</t>
  </si>
  <si>
    <t>1.5. Lãi từ các công cụ phái sinh phòng ngừa rủi ro</t>
  </si>
  <si>
    <t>1.5. Gains from hedging derivative tools</t>
  </si>
  <si>
    <t>1.4. Lãi từ các tài sản tài chính sẵn sàng để bán (AFS)</t>
  </si>
  <si>
    <t>1.4. Gains from available-for-sale financial assets (AFS)</t>
  </si>
  <si>
    <t>1.3. Lãi từ các khoản cho vay và phải thu</t>
  </si>
  <si>
    <t>1.3. Interest income from loans and receivables</t>
  </si>
  <si>
    <t>1.2. Lãi từ các khoản đầu tư nắm giữ đến ngày đáo hạn (HTM)</t>
  </si>
  <si>
    <t>1.2. Gains from held to maturity investments</t>
  </si>
  <si>
    <t>c. Cổ tức, tiền lãi phát sinh từ tài sản tài chính PVTPL</t>
  </si>
  <si>
    <t>c. Dividends and interest income from FVTPL financial assets</t>
  </si>
  <si>
    <t>b. Chênh lệch tăng đánh giá lại các TSTC thông qua lãi/lỗ</t>
  </si>
  <si>
    <t>b. Gains from revaluation of FVTPL financial assets</t>
  </si>
  <si>
    <t>a. Lãi bán các tài sản tài chính</t>
  </si>
  <si>
    <t>a. Realised gains on disposals of FVTPL financial assets</t>
  </si>
  <si>
    <t>1.1. Lãi từ các tài sản tài chính ghi nhận thông qua lãi/lỗ (FVTPL)</t>
  </si>
  <si>
    <t>1.1. Gains from financial assets at fair value through profit or loss (FVTPL)</t>
  </si>
  <si>
    <t>XII. THU NHẬP (LỖ) TOÀN DIỆN KHÁC SAU THUẾ TNDN</t>
  </si>
  <si>
    <t>OTHER COMPREHENSIVE INCOME AFTER TAX</t>
  </si>
  <si>
    <t>XIII. THU NHẬP THUẦN TRÊN CỔ PHIẾU PHỔ THÔNG</t>
  </si>
  <si>
    <t>XIII. NET INCOME APPROPRIATED TO ORDINARY SHAREHOLDERS</t>
  </si>
  <si>
    <t>VI. Dự phòng suy giảm giá trị tài sản dài hạn</t>
  </si>
  <si>
    <t>VI. Provision for long-term assets</t>
  </si>
  <si>
    <t>29:56.1</t>
  </si>
  <si>
    <t>4. Quỹ dự trữ điều lệ</t>
  </si>
  <si>
    <t>4. Supplementary capital reserve</t>
  </si>
  <si>
    <t>1. Vốn đầu tư của chủ sở hữu</t>
  </si>
  <si>
    <t>1. Investment capital from owners</t>
  </si>
  <si>
    <t>1.1. Vay dài hạn</t>
  </si>
  <si>
    <t>11. Long-term borrowings</t>
  </si>
  <si>
    <t>12. Các khoản trích nộp phúc lợi nhân viên</t>
  </si>
  <si>
    <t>12. Employee welfare payables</t>
  </si>
  <si>
    <t>7. Phải trả về lỗi giao dịch các tài sản tài chính</t>
  </si>
  <si>
    <t>7. Payables to trading error of financial assets</t>
  </si>
  <si>
    <t>VIII. THU NHẬP KHÁC VÀ CHI PHÍ KHÁC</t>
  </si>
  <si>
    <t>Other income and expenses</t>
  </si>
  <si>
    <t>31:24.8</t>
  </si>
  <si>
    <t>IV. CHÍ PHÍ TÀI CHÍNH</t>
  </si>
  <si>
    <t>FINANCIAL EXPENSES</t>
  </si>
  <si>
    <t>31:24.6</t>
  </si>
  <si>
    <t>III. DOANH THU HOẠT ĐỘNG TÀI CHÍNH</t>
  </si>
  <si>
    <t>Financial income</t>
  </si>
  <si>
    <t>31:24.5</t>
  </si>
  <si>
    <t>II. CHI PHÍ HOẠT ĐỘNG</t>
  </si>
  <si>
    <t>OPERATING EXPENSES</t>
  </si>
  <si>
    <t>31:24.2</t>
  </si>
  <si>
    <t>I. DOANH THU HOẠT ĐỘNG</t>
  </si>
  <si>
    <t>OPERATING INCOME</t>
  </si>
  <si>
    <t>31:24.0</t>
  </si>
  <si>
    <t>1. Lợi nhuận đã phân phối cho Nhà đầu tư trong năm</t>
  </si>
  <si>
    <t>1. Realised profits for investor in the year</t>
  </si>
  <si>
    <t>LỢI NHUẬN ĐÃ PHÂN PHỐI CHO NHÀ ĐẦU TƯ</t>
  </si>
  <si>
    <t>Realised profits for investor</t>
  </si>
  <si>
    <t>7.2. Lợi nhuận chưa thực hiện</t>
  </si>
  <si>
    <t>7.2. Unrealised losses</t>
  </si>
  <si>
    <t>7.1. Lợi nhuận đã thực hiện</t>
  </si>
  <si>
    <t>7.1. Realised profits</t>
  </si>
  <si>
    <t>13. Dự phòng suy giảm giá trị các khoản phải thu</t>
  </si>
  <si>
    <t>13. Provision for doubtful debts</t>
  </si>
  <si>
    <t>2. Vay tài sản tài chính dài hạn</t>
  </si>
  <si>
    <t>2. Long-term financial lease borrowings</t>
  </si>
  <si>
    <t>1.2 Nợ thuê tài sản tài chính dài hạn</t>
  </si>
  <si>
    <t>1.2 Long-term financial lease liabilities</t>
  </si>
  <si>
    <t>16. Nhận ký quỹ, ký cược ngắn hạn</t>
  </si>
  <si>
    <t>16. Short-term deposits, collateral received</t>
  </si>
  <si>
    <t>5. Vay quỹ hỗ trợ thanh toán</t>
  </si>
  <si>
    <t>5. Borrowings settlement Assistance fund</t>
  </si>
  <si>
    <t>3. Trái phiếu chuyển đổi ngắn hạn</t>
  </si>
  <si>
    <t>3. Short-term convertible bonds</t>
  </si>
  <si>
    <t>2. Vay tài sản tài chính ngắn hạn</t>
  </si>
  <si>
    <t>2. Short-term financial assets borrowings</t>
  </si>
  <si>
    <t>1.2 Nợ thuê tài sản tài chính ngắn hạn</t>
  </si>
  <si>
    <t>1.2 Short-term financial lease liabilities</t>
  </si>
  <si>
    <t>1. Cầm cố, thế chấp, ký quỹ, ký cược dài hạn</t>
  </si>
  <si>
    <t>1. Pledged assets, mortgages, security deposits in long term</t>
  </si>
  <si>
    <t>4. Cầm cố, thế chấp, ký quỹ, ký cược ngắn hạn</t>
  </si>
  <si>
    <t>4. Pledged assets, mortgages, security deposits in short term</t>
  </si>
  <si>
    <t>232b</t>
  </si>
  <si>
    <t>- Đánh giá BĐSĐT theo giá trị hợp lý</t>
  </si>
  <si>
    <t>- Evaluation investment property accounting to fair value</t>
  </si>
  <si>
    <t>229b</t>
  </si>
  <si>
    <t>- Đánh giá TSCĐVH theo giá trị hợp lý</t>
  </si>
  <si>
    <t>- Evaluation intangible fixed assets accounting to fair value</t>
  </si>
  <si>
    <t>226b</t>
  </si>
  <si>
    <t>- Đánh giá TSCĐTTC theo giá trị hợp lý</t>
  </si>
  <si>
    <t>- Evaluation financial leased fixed assetss accounting to fair value</t>
  </si>
  <si>
    <t>223b</t>
  </si>
  <si>
    <t>- Đánh giá TSCĐHH theo giá trị hợp lý</t>
  </si>
  <si>
    <t>- Evaluation tangible fixed assets accounting to fair value</t>
  </si>
  <si>
    <t>I. Tài sản tài chính dài hạn</t>
  </si>
  <si>
    <t>I. Long-term financial assets</t>
  </si>
  <si>
    <t>6. Dự phòng suy giảm giá trị tài sản ngắn hạn khác</t>
  </si>
  <si>
    <t>6. Provision for other short-term assets</t>
  </si>
  <si>
    <t>11. Phải thu về lỗi giao dịch chứng khoán</t>
  </si>
  <si>
    <t>11. Receivables of securities trading error</t>
  </si>
  <si>
    <t>9. Phải thu các dịch vụ CTCK cung cấp</t>
  </si>
  <si>
    <t>9. Service related receivable</t>
  </si>
  <si>
    <t>7.2.2. Dự thu cổ tức, tiền lãi chưa đến ngày nhận</t>
  </si>
  <si>
    <t>7.2.2. Undue dividend and interest receivables</t>
  </si>
  <si>
    <t>117.3.1</t>
  </si>
  <si>
    <t>Trong đó: Phải thu khó đòi về cổ tức, tiền lãi đến ngày nhận nhưng chưa nhận được</t>
  </si>
  <si>
    <t>In which: Doubtful Receivables of dividends, interest to date of receipt but not yet received</t>
  </si>
  <si>
    <t>7.2.1. Phải thu cổ tức, tiền lãi đến ngày nhận</t>
  </si>
  <si>
    <t>7.2.1. Due dividend and interest receivables</t>
  </si>
  <si>
    <t>7.2. Phải thu và dự thu cổ tức, tiền lãi các tài sản tài chính</t>
  </si>
  <si>
    <t>7.2. Receivables and accruals from dividends and interest income</t>
  </si>
  <si>
    <t>7.1. Phải thu bán các tài sản tài chính</t>
  </si>
  <si>
    <t>7.1. Receivables from disposal of financial assets</t>
  </si>
  <si>
    <t>6. Dự phòng suy giảm giá trị tài sản tài chính và tài sản thế chấp</t>
  </si>
  <si>
    <t>6. Provisions for impairment loss of financial assets and mortgages</t>
  </si>
  <si>
    <t>5. Các tài sản tài chính sẵn sàn để bán (AFS)</t>
  </si>
  <si>
    <t>5. Available-for-sale financial assets (AFS)</t>
  </si>
  <si>
    <t>4. Các khoản cho vay</t>
  </si>
  <si>
    <t>4. Loans</t>
  </si>
  <si>
    <t>2. Các tài sản tài chính ghi nhận thông qua lãi lỗ (FVTPL)</t>
  </si>
  <si>
    <t>2. Financial assets at fair value through profit or loss (FVTPL)</t>
  </si>
  <si>
    <t>I. Tài sản tài chính ngắn hạn</t>
  </si>
  <si>
    <t>Short-term financial assets</t>
  </si>
  <si>
    <t>3. Các khoản đầu tư nắm giữ đến ngày đáo hạn (HTM)</t>
  </si>
  <si>
    <t>3. Held to maturity investments (HTM)</t>
  </si>
  <si>
    <t>2.1. Các khoản đầu tư nắm giữ đến ngày đáo hạn</t>
  </si>
  <si>
    <t>2.1. Held to maturity investments (HTM)</t>
  </si>
  <si>
    <t>13.2.Thu nhập pha loãng trên cổ phiếu (Đồng/1 cổ phiếu)</t>
  </si>
  <si>
    <t>13.2. Diluted earning per share</t>
  </si>
  <si>
    <t>1.3. Quyền chọn chuyển đổi trái phiếu</t>
  </si>
  <si>
    <t>1.3 Conversion options on convertible bonds</t>
  </si>
  <si>
    <t>411.1a</t>
  </si>
  <si>
    <t>a. Cổ phiếu phổ thông</t>
  </si>
  <si>
    <t>a. Common stock</t>
  </si>
  <si>
    <t>3. Trái phiếu chuyển đổi dài hạn</t>
  </si>
  <si>
    <t>3. Long-term convertible bonds</t>
  </si>
  <si>
    <t>7. Chi phí phải trả dài hạn</t>
  </si>
  <si>
    <t>7. Accrued expenses</t>
  </si>
  <si>
    <t>6. Người mua trả tiền trước dài hạn</t>
  </si>
  <si>
    <t>6. Advances from customers</t>
  </si>
  <si>
    <t>- điều chỉnh cho Các khoản khác</t>
  </si>
  <si>
    <t>- Adjustments for</t>
  </si>
  <si>
    <t>- Phân bổ lợi thế thương mại</t>
  </si>
  <si>
    <t>- Allocation of goodwill</t>
  </si>
  <si>
    <t>- Thu nhập lãi vay và cổ tức</t>
  </si>
  <si>
    <t>- Interest income and dividends</t>
  </si>
  <si>
    <t>1,Doanh thu</t>
  </si>
  <si>
    <t>00:06.2</t>
  </si>
  <si>
    <t>4, Thu từ thanh lý các khoản đầu tư công cụ nợ của đơn vị khác</t>
  </si>
  <si>
    <t>3, Tiền chi mua các công cụ nợ của đơn vị khác</t>
  </si>
  <si>
    <t>2, Tiền chi trả cho hoạt động nghiệp vụ và người cung cấp hàng hóa dịch vụ</t>
  </si>
  <si>
    <t>1, Tiền thu từ hoạt động nghiệp vụ, cung cấp dịch vụ và doanh thu khác</t>
  </si>
  <si>
    <t>11. Các khoản phải trả của nhà đầu tư ủy thác</t>
  </si>
  <si>
    <t>16. Các khoản phải trả của nhà đầu tư ủy thác</t>
  </si>
  <si>
    <t>16. Payables of the entrusting investors</t>
  </si>
  <si>
    <t>10. Các khoản phải thu của nhà đầu tư ủy thác</t>
  </si>
  <si>
    <t>15. Các khoản phải thu của nhà đầu tư ủy thác</t>
  </si>
  <si>
    <t>15. Receivables of the entrusting investors</t>
  </si>
  <si>
    <t>9.2 Nhà đầu tư ủy thác nước ngoài</t>
  </si>
  <si>
    <t>9.1 Nhà đầu tư ủy thác trong nước</t>
  </si>
  <si>
    <t>9.Danh mục đầu tư của nhà đầu tư ủy thác</t>
  </si>
  <si>
    <t>6. Chứng khoán lưu ký của cty quản lý quỹ</t>
  </si>
  <si>
    <t>10, Quỹ dự phòng bồi thường thiệt hại cho nhà đầu tư</t>
  </si>
  <si>
    <t>8, Tiền thu lãi trái phiếu, lãi đầu tư khác</t>
  </si>
  <si>
    <t>7, Tiền đầu tư chứng khoán</t>
  </si>
  <si>
    <t>7, Tiền chi mua vật liệu, CCDC</t>
  </si>
  <si>
    <t>5, Tiền nộp thuế và các khoản phải nộp Nhà nước</t>
  </si>
  <si>
    <t>6, Nhận và trả tiền ký quỹ, ký cược</t>
  </si>
  <si>
    <t>Lưu chuyển tiền thuần từ hoạt động quản lý danh mục đầu tư cho người đầu tư</t>
  </si>
  <si>
    <t>Tăng, giảm các khoản đầu tư</t>
  </si>
  <si>
    <t>Tăng, giảm tiền đặt cọc mua ck</t>
  </si>
  <si>
    <t>Tăng, giảm các khoản phải thu của người ủy thác đầu tư</t>
  </si>
  <si>
    <t>Tăng, giảm cho vay theo các hợp đồng mua và bán lại ck</t>
  </si>
  <si>
    <t>Tăng, giảm tiền nhận theo các hợp đồng môi giới ck</t>
  </si>
  <si>
    <t>Tăng, giảm tiền nhận theo các hợp đồng bán và mua lại ck</t>
  </si>
  <si>
    <t>Tăng, giảm các khoản phải trả của người ủy thác đầu tư</t>
  </si>
  <si>
    <t>Tăng, giảm nhận vốn ủy thác quản lý DMĐT</t>
  </si>
  <si>
    <t>III. Lưu chuyển tiền từ hoạt động quản lý danh mục đầu tư cho người đầu tư</t>
  </si>
  <si>
    <t>Tăng, giảm các khoản thế chấp, ký quỹ ký cược</t>
  </si>
  <si>
    <t>Cổ tức, lãi liên doanh đã trả</t>
  </si>
  <si>
    <t>4, Chi phí hoạt động kinh doanh</t>
  </si>
  <si>
    <t>3, Doanh thu thuần về hoạt động kinh doanh(10=01-02)</t>
  </si>
  <si>
    <t>9, Quỹ dự trữ</t>
  </si>
  <si>
    <t>4, Phải thu từ hoạt động quản lý quỹ</t>
  </si>
  <si>
    <t>15. Doanh thu chưa thực hiện ngắn hạn</t>
  </si>
  <si>
    <t>15. Unearned revenue</t>
  </si>
  <si>
    <t>12, Doanh thu chưa thực hiện</t>
  </si>
  <si>
    <t>Khác</t>
  </si>
  <si>
    <t>LAK</t>
  </si>
  <si>
    <t>AUD</t>
  </si>
  <si>
    <t>GBP</t>
  </si>
  <si>
    <t>5, Giao dịch mua lại trái phiếu chính phủ</t>
  </si>
  <si>
    <t>Giao dịch mua bán lại trái phiếu Chính phủ (TS)</t>
  </si>
  <si>
    <t>Transaction buy backs governmental bond</t>
  </si>
  <si>
    <t>- Chi phí trực tiếp hoạt động kinh doanh Chứng khoán</t>
  </si>
  <si>
    <t>- Direct operating expenses</t>
  </si>
  <si>
    <t>- Chứng khoán nắm giữ đến ngày đáo hạn</t>
  </si>
  <si>
    <t>- Held-to-maturity securities</t>
  </si>
  <si>
    <t>- Chứng khoán sẵn sàng để bán</t>
  </si>
  <si>
    <t>- Available-for-sale securities</t>
  </si>
  <si>
    <t>13. Dự phòng bồi thường thiệt hại cho nhà đầu tư</t>
  </si>
  <si>
    <t>13. Provision for investor's damage claims</t>
  </si>
  <si>
    <t>Giao dịch mua bán lại trái phiếu chính phủ</t>
  </si>
  <si>
    <t>Payables for government bond trading activities</t>
  </si>
  <si>
    <t>11, Giao dịch mua bán lại trái phiếu Chính phủ</t>
  </si>
  <si>
    <t>- Chứng khoán sửa lỗi giao dịch</t>
  </si>
  <si>
    <t>- securities used to adjust trading errors</t>
  </si>
  <si>
    <t>- Chứng khoán phong tỏa chờ rút</t>
  </si>
  <si>
    <t>- Isolated securities awaiting withdrawal</t>
  </si>
  <si>
    <t>- Chứng khoán chờ thanh toán</t>
  </si>
  <si>
    <t>- securities awaiting settlement</t>
  </si>
  <si>
    <t>- Chứng khoán tạm giữ</t>
  </si>
  <si>
    <t>- Temporarily held securities</t>
  </si>
  <si>
    <t>8.2 Tiền gủi của nhà đầu tử ủy thác nước ngoài</t>
  </si>
  <si>
    <t>- Chứng khoán cầm cố</t>
  </si>
  <si>
    <t>- Collateral securities</t>
  </si>
  <si>
    <t>8.1 Tiền gửi của nhà đầu tư ủy thác trong nước</t>
  </si>
  <si>
    <t>- Chứng khoán tạm ngừng giao dịch</t>
  </si>
  <si>
    <t>- Temporarity untradeable securities</t>
  </si>
  <si>
    <t>8. Tiền gửi của Nhà đầu tư ủy thác</t>
  </si>
  <si>
    <t>- Chứng khoán giao dịch</t>
  </si>
  <si>
    <t>- Tradable securities</t>
  </si>
  <si>
    <t>7. Chứng khoán chưa lưu ký của công ty quản lý quỹ</t>
  </si>
  <si>
    <t>- securities used to correct trading errors</t>
  </si>
  <si>
    <t>6.9. Chứng khoán sửa lỗi giao dịch</t>
  </si>
  <si>
    <t>- Chứng khoán ký quỹ đảm bảo khoản vay</t>
  </si>
  <si>
    <t>- securities collateralized for borrowings</t>
  </si>
  <si>
    <t>6.8. Chứng khoán ký quỹ đảm bảo khoản vay</t>
  </si>
  <si>
    <t>- Chứng khoán chờ giao dịch</t>
  </si>
  <si>
    <t>- securities awaiting for trading</t>
  </si>
  <si>
    <t>6.7. Chứng khoán chờ giao dịch</t>
  </si>
  <si>
    <t>6.6. Chứng khoán phong tỏa chờ rút</t>
  </si>
  <si>
    <t>6.5 Chứng khoán chờ thanh toán</t>
  </si>
  <si>
    <t>- Suspended securities</t>
  </si>
  <si>
    <t>6.4. Chứng khoán tạm giữ</t>
  </si>
  <si>
    <t>- Mortgaged securities</t>
  </si>
  <si>
    <t>6.3. Chứng khoán cầm cố</t>
  </si>
  <si>
    <t>6.2 Chứng khoán tạm ngừng giao dịch</t>
  </si>
  <si>
    <t>6.1. Chứng khoán giao dịch</t>
  </si>
  <si>
    <t>11. Tiền chi trả tổ chức phát hành chứng khoán</t>
  </si>
  <si>
    <t>11. Cash paid securities issuers</t>
  </si>
  <si>
    <t>10. Tiền thu bán chứng khoán phát hành</t>
  </si>
  <si>
    <t>10. Receipts from securities issuing services</t>
  </si>
  <si>
    <t>5. Tiền chi nộp Quỹ hỗ trợ thanh toán</t>
  </si>
  <si>
    <t>5. Cash paid to Settlement Assistance Fund</t>
  </si>
  <si>
    <t>- Chi phí Dự phòng Chứng khoán</t>
  </si>
  <si>
    <t>- securities provision expenses/(income from reversal of provision)</t>
  </si>
  <si>
    <t>1.9. Doanh thu hoạt động ủy thác đấu giá</t>
  </si>
  <si>
    <t>1.9. Revenue from entrusted auction services</t>
  </si>
  <si>
    <t>Chứng khoán chưa lưu ký của công ty chứng khoán</t>
  </si>
  <si>
    <t>Securities not in custody of securities corporations</t>
  </si>
  <si>
    <t>Chứng khoán chưa lưu ký của khách hàng</t>
  </si>
  <si>
    <t>Securities not in custody of investors</t>
  </si>
  <si>
    <t>Chứng khoán lưu ký công ty đại chúng chưa niêm yết</t>
  </si>
  <si>
    <t>ChCustody securities of unlisted public companies</t>
  </si>
  <si>
    <t>Chứng khoán lưu ký</t>
  </si>
  <si>
    <t>Custody securities</t>
  </si>
  <si>
    <t>5. Ngoại tệ các loại</t>
  </si>
  <si>
    <t>5. Foreign currencies</t>
  </si>
  <si>
    <t>4. Nợ khó đòi đã xử lý</t>
  </si>
  <si>
    <t>4. Bad debts written off</t>
  </si>
  <si>
    <t>3. Tài sản nhận thế chấp</t>
  </si>
  <si>
    <t>3. Security assets</t>
  </si>
  <si>
    <t>3. Tài sản nhận ký cược</t>
  </si>
  <si>
    <t>2. Vật tư, chứng chỉ có giá nhận giữ hộ</t>
  </si>
  <si>
    <t>2. Pledged materials and valueable papers</t>
  </si>
  <si>
    <t>Chứng khoán nhận ủy thác đấu giá</t>
  </si>
  <si>
    <t>Trusted securities used for auction</t>
  </si>
  <si>
    <t>1. Tài sản cố định thuê ngoài</t>
  </si>
  <si>
    <t>1. Leased fixed assets</t>
  </si>
  <si>
    <t>TỔNG CỘNG TÀI SẢN NGOẠI BẢNG</t>
  </si>
  <si>
    <t>TOTAL OFF-BALANCE SHEET ITEMS</t>
  </si>
  <si>
    <t>Quỹ hỗ trợ sắp xếp doanh nghiệp</t>
  </si>
  <si>
    <t>Fund to support corporate restructuring</t>
  </si>
  <si>
    <t>7, Khác</t>
  </si>
  <si>
    <t>9, Khác</t>
  </si>
  <si>
    <t>7. Tiền thu lãi cho vay, cổ tức và lợi nhuận được chia</t>
  </si>
  <si>
    <t>7. Dividends, interest and profit received</t>
  </si>
  <si>
    <t>8. Mua lại khoản góp vốn của cổ đông thiểu số trong công ty con</t>
  </si>
  <si>
    <t>8. Purchases of minority shares of subsidiaries</t>
  </si>
  <si>
    <t>8, Mua lại khoản góp vốn của cổ đông thiểu số trong công ty con</t>
  </si>
  <si>
    <t>15. Quỹ phát triển khoa học và công nghệ</t>
  </si>
  <si>
    <t>15. Fund for technology development</t>
  </si>
  <si>
    <t>9, Quỹ phát triển khoa học và công nghệ</t>
  </si>
  <si>
    <t>9. Doanh thu chưa thực hiện dài hạn</t>
  </si>
  <si>
    <t>9. Unearned revenue</t>
  </si>
  <si>
    <t>8, Doanh thu chưa thực hiện</t>
  </si>
  <si>
    <t>2. Điều chỉnh cho các khoản</t>
  </si>
  <si>
    <t>2. Adjustments for</t>
  </si>
  <si>
    <t>6. Khác</t>
  </si>
  <si>
    <t>6. Others</t>
  </si>
  <si>
    <t>5. Thu nhập khác</t>
  </si>
  <si>
    <t>5. Other income</t>
  </si>
  <si>
    <t>Lưu chuyển tiền từ hoạt động kinh doanh</t>
  </si>
  <si>
    <t>I. Lưu chuyển tiền từ hoạt động kinh doanh</t>
  </si>
  <si>
    <t>I. Lưu chuyển tiền từ hoạt động kinh doanh</t>
  </si>
  <si>
    <t>B. NGUỒN VỐN</t>
  </si>
  <si>
    <t>B. OWNER'S EQUITY</t>
  </si>
  <si>
    <t>NGUỒN VỐN</t>
  </si>
  <si>
    <t>LIABILITIES &amp;amp; OWNER'S EQUITY</t>
  </si>
  <si>
    <t>59:23.7</t>
  </si>
  <si>
    <t>III. Giá trị tài sản ròng cuối kỳ</t>
  </si>
  <si>
    <t>III. Ending net assets</t>
  </si>
  <si>
    <t>3. Thay đổi giá trị tài sản ròng do việc phân phối thu nhập của Quỹ cho các nhà đầu tư trong kỳ</t>
  </si>
  <si>
    <t>3. Changes in net assets due to distribution of earnings during the period</t>
  </si>
  <si>
    <t>2. Thay đổi giá trị tài sản ròng do các hoạt động liên quan đến đầu tư của Quỹ trong kỳ</t>
  </si>
  <si>
    <t>2. Changes in net assets due to investment activities during the period</t>
  </si>
  <si>
    <t>1. Thay đổi giá trị tài sản ròng của Quỹ do việc góp vốn của các nhà đầu tư trong kỳ</t>
  </si>
  <si>
    <t>1. Contributions from investors</t>
  </si>
  <si>
    <t>II. Thay đổi giá trị tài sản ròng trong kỳ</t>
  </si>
  <si>
    <t>II. Changes in net assets in the period</t>
  </si>
  <si>
    <t>I. Giá trị tài sản ròng đầu kỳ</t>
  </si>
  <si>
    <t>I. Beginning net assets</t>
  </si>
  <si>
    <t>Giá trị của một đơn vị Quỹ</t>
  </si>
  <si>
    <t>Net asset per fund certificate</t>
  </si>
  <si>
    <t>Tổng số đơn vị Quỹ</t>
  </si>
  <si>
    <t>Number of fund certificates</t>
  </si>
  <si>
    <t>C. TÀI SẢN RÒNG CỦA QUỸ</t>
  </si>
  <si>
    <t>C. NET ASSETS</t>
  </si>
  <si>
    <t>TỔNG NỢ</t>
  </si>
  <si>
    <t>TOTAL LIABILITIES</t>
  </si>
  <si>
    <t>- Phí khác</t>
  </si>
  <si>
    <t>- Other fees</t>
  </si>
  <si>
    <t>- Phải trả GDCK chưa niêm yết</t>
  </si>
  <si>
    <t>- Payables on unlisted securities trading</t>
  </si>
  <si>
    <t>- Phải trả GDCK niêm yết</t>
  </si>
  <si>
    <t>- Payables on listed securities trading</t>
  </si>
  <si>
    <t>I. Tiền phải thanh toán mua chứng khoán</t>
  </si>
  <si>
    <t>I. Payables on securities trading</t>
  </si>
  <si>
    <t>B. NỢ</t>
  </si>
  <si>
    <t>B. LIABILITIES</t>
  </si>
  <si>
    <t>VII. Các tài sản khác</t>
  </si>
  <si>
    <t>VII. Other assets</t>
  </si>
  <si>
    <t>V. Tiền bán chứng khoán phải thu</t>
  </si>
  <si>
    <t>V. Receivables from securites trading</t>
  </si>
  <si>
    <t>IV. Lãi được nhận</t>
  </si>
  <si>
    <t>IV. Interest receivables</t>
  </si>
  <si>
    <t>3. Bất động sản</t>
  </si>
  <si>
    <t>3. Real estates</t>
  </si>
  <si>
    <t>- Cổ phiếu chưa niêm yết</t>
  </si>
  <si>
    <t>- Unlisted shares</t>
  </si>
  <si>
    <t>- Cổ phiếu niêm yết</t>
  </si>
  <si>
    <t>- Listed shares</t>
  </si>
  <si>
    <t>2. Cổ phiếu</t>
  </si>
  <si>
    <t>2. Shares</t>
  </si>
  <si>
    <t>1. Trái phiếu</t>
  </si>
  <si>
    <t>1. Bonds</t>
  </si>
  <si>
    <t>II. Các khoản đầu tư</t>
  </si>
  <si>
    <t>2. Investments</t>
  </si>
  <si>
    <t>TỔNG LỢI NHUẬN RÒNG TRONG KỲ</t>
  </si>
  <si>
    <t>NET PROFIT FOR THE PERIOD</t>
  </si>
  <si>
    <t>III. Kết quả hoạt động chưa thực hiện cuối kỳ</t>
  </si>
  <si>
    <t>III. Net unrealised earnings for the period</t>
  </si>
  <si>
    <t>2. Chênh lệch lỗ tỷ giá hối đoái đánh giá lại cuối kỳ</t>
  </si>
  <si>
    <t>2. Loss from exchange difference due to re-valuation of ending balances</t>
  </si>
  <si>
    <t>1. Chênh lệch lỗ đánh giá các khoản đầu tư</t>
  </si>
  <si>
    <t>1. Loss from revaluation of investments</t>
  </si>
  <si>
    <t>II. Chi phí</t>
  </si>
  <si>
    <t>II. Expenses</t>
  </si>
  <si>
    <t>5. Thu nhập chênh lệch tỷ giá hối đoái đánh giá lại cuối kỳ</t>
  </si>
  <si>
    <t>5. Income from exchange difference due to re-valuation of ending balances</t>
  </si>
  <si>
    <t>4. Lãi tiền gửi chưa thực hiện</t>
  </si>
  <si>
    <t>4. Unrealised interest income from deposits</t>
  </si>
  <si>
    <t>3. Lãi trái phiếu chưa thực hiện</t>
  </si>
  <si>
    <t>3. Unrealised coupons</t>
  </si>
  <si>
    <t>2. Cố tức chưa thực hiện</t>
  </si>
  <si>
    <t>2. Unrealised devidends</t>
  </si>
  <si>
    <t>1. Thu nhập đánh giá các khoản đầu tư chứng khoán</t>
  </si>
  <si>
    <t>1. Gain from revaluation of investments</t>
  </si>
  <si>
    <t>I. Thu nhập</t>
  </si>
  <si>
    <t>I. Income</t>
  </si>
  <si>
    <t>B. XÁC ĐỊNH KẾT QUẢ CHƯA THỰC HIỆN</t>
  </si>
  <si>
    <t>B. UNREALISED TRANSACTIONS</t>
  </si>
  <si>
    <t>V. Thay đổi của giá trị tài sản ròng của quỹ do các hoạt động đầu tư trong kỳ (III+IV)</t>
  </si>
  <si>
    <t>V. Changes in net assets value from investing activities during the period (III+IV)</t>
  </si>
  <si>
    <t>4. Khác</t>
  </si>
  <si>
    <t>4. Others</t>
  </si>
  <si>
    <t>3. Ghi nhận quyền phát hành thêm cp</t>
  </si>
  <si>
    <t>3. Right subscription</t>
  </si>
  <si>
    <t>2. Thay đổi về giá trị của các khoản đầu tư trong kỳ</t>
  </si>
  <si>
    <t>2. Changes in value of investments during the period</t>
  </si>
  <si>
    <t>1. Lãi (lỗ) thực tế phát sinh từ hoạt động đầu tư</t>
  </si>
  <si>
    <t>1. Profit (loss) from investing activities</t>
  </si>
  <si>
    <t>IV. Lãi (lỗ) từ hoạt động đầu tư</t>
  </si>
  <si>
    <t>IV. Profit (loss) from investing activities</t>
  </si>
  <si>
    <t>III. Kết quả hoạt động ròng đã thực hiện được phân phối trong kỳ (I-II)</t>
  </si>
  <si>
    <t>III. Net realised earnings for the period (I-II)</t>
  </si>
  <si>
    <t>7. Phí và chi phí khác</t>
  </si>
  <si>
    <t>7. Other fees and expenses</t>
  </si>
  <si>
    <t>6. Thưởng hoạt động</t>
  </si>
  <si>
    <t>6. Operating bonus</t>
  </si>
  <si>
    <t>5. Chi phí tư vấn định giá</t>
  </si>
  <si>
    <t>5. Evaluation consulting fees</t>
  </si>
  <si>
    <t>4. Chi phí kiểm toán</t>
  </si>
  <si>
    <t>4. Audit fees</t>
  </si>
  <si>
    <t>3. Chi phí họp, đại hội</t>
  </si>
  <si>
    <t>3. Meeting expenses</t>
  </si>
  <si>
    <t>2. Phí giám sát, quản lý tài sản quỹ</t>
  </si>
  <si>
    <t>2. Administration and custodian fees</t>
  </si>
  <si>
    <t>1. Phí quản lý quỹ</t>
  </si>
  <si>
    <t>1. Fund management fees and incentive fees</t>
  </si>
  <si>
    <t>4. Thu nhập bán chứng khoán</t>
  </si>
  <si>
    <t>4. Income from securities trading</t>
  </si>
  <si>
    <t>3. Lãi tiền gửi</t>
  </si>
  <si>
    <t>3. Interest income from deposits</t>
  </si>
  <si>
    <t>2. Lãi trái phiếu được nhận</t>
  </si>
  <si>
    <t>2. Coupons</t>
  </si>
  <si>
    <t>1. Cổ tức được nhận</t>
  </si>
  <si>
    <t>1. Dividends</t>
  </si>
  <si>
    <t>III. Cổ tức được nhận</t>
  </si>
  <si>
    <t>III. Dividends receivables</t>
  </si>
  <si>
    <t>I. Thu nhập từ hoạt động đầu tư đã thực hiện</t>
  </si>
  <si>
    <t>I. Income from investing activities</t>
  </si>
  <si>
    <t>A. XÁC ĐỊNH KQKD ĐÃ THỰC HIỆN</t>
  </si>
  <si>
    <t>A. REALISED TRANSACTIONS</t>
  </si>
  <si>
    <t>3. Chứng khoán theo mệnh giá</t>
  </si>
  <si>
    <t>2. Ngoại tệ các loại</t>
  </si>
  <si>
    <t>2. Foreign currencies</t>
  </si>
  <si>
    <t>1. Nợ khó đòi đã xử lý</t>
  </si>
  <si>
    <t>1. Bad-debts written off</t>
  </si>
  <si>
    <t>2. Kết quả hoạt động chưa phân phối</t>
  </si>
  <si>
    <t>2. Undistributed earnings</t>
  </si>
  <si>
    <t>1.1. Vốn góp</t>
  </si>
  <si>
    <t>1.1. Capital contributed</t>
  </si>
  <si>
    <t>1. Vốn góp của các nhà đầu tư</t>
  </si>
  <si>
    <t>1. Capital contributed by investors</t>
  </si>
  <si>
    <t>6. Phải trả khác</t>
  </si>
  <si>
    <t>6. Other payables</t>
  </si>
  <si>
    <t>5. Phải trả cho Công ty quản lý Quỹ, NH giám sát</t>
  </si>
  <si>
    <t>5. Payables to the fund manager and the custodian bank</t>
  </si>
  <si>
    <t>4. Phải trả phụ cấp Ban đại diện Quỹ</t>
  </si>
  <si>
    <t>4. Remunerations payables to the Board of Representative</t>
  </si>
  <si>
    <t>3. Phải trả thu nhập cho Nhà đầu tư</t>
  </si>
  <si>
    <t>3. Income payables for investors</t>
  </si>
  <si>
    <t>2. Phải trả hoạt động đầu tư (kinh doanh chứng khoán)</t>
  </si>
  <si>
    <t>2. Payables for investment activities</t>
  </si>
  <si>
    <t>4. Phải thu hoạt động đầu tư</t>
  </si>
  <si>
    <t>4. Receivables from securities trading</t>
  </si>
  <si>
    <t>3. Đầu tư khác</t>
  </si>
  <si>
    <t>3. Other investments</t>
  </si>
  <si>
    <t>4. Đầu tư khác</t>
  </si>
  <si>
    <t>2. Đầu tư chứng khoán</t>
  </si>
  <si>
    <t>2. Investments in securities</t>
  </si>
  <si>
    <t>VI- Điều chỉnh ảnh hưởng của thay đổi tỷ giá</t>
  </si>
  <si>
    <t>VI. Điều chỉnh ảnh hưởng của thay đổi tỷ giá</t>
  </si>
  <si>
    <t>4. Cổ tức trả cho cổ đông, lợi nhuận đã chia</t>
  </si>
  <si>
    <t>8. Tiền thu đầu tư, góp vốn vào các đơn vị khác (Thu bán, thanh lý công ty con, góp vốn liên doanh, liên kết, các khoản đầu tư dài hạn khác)</t>
  </si>
  <si>
    <t>7. Tiền chi đầu tư, góp vốn vào các đơn vị khác (Chi đầu tư mua công ty con, góp vốn liên doanh, liên kết, và các khoản đầu tư dài hạn khác)</t>
  </si>
  <si>
    <t>Lưu chuyển tiền thuần từ hoạt động kinh doanh trước thuế thu nhập</t>
  </si>
  <si>
    <t>24. Tăng/(Giảm) lãi, phí phải trả</t>
  </si>
  <si>
    <t>23. Tăng/(Giảm) phát hành giấy tờ có giá (ngoại trừ giấy tờ có giá phát hành được tình vào hoạt động tài chính)</t>
  </si>
  <si>
    <t>16. (Giảm)/Tăng nguồn dự phòng để bù đắp tổn thất các khoản</t>
  </si>
  <si>
    <t>15. (Tăng)/Giảm lãi, phí phải thu</t>
  </si>
  <si>
    <t>13. (Tăng)/Giảm các công cụ tài chính phái sinh và các tài sản tài chính khác</t>
  </si>
  <si>
    <t>Những thay đổi về tài sản và công nợ hoạt động</t>
  </si>
  <si>
    <t>10. Các điều chỉnh khác</t>
  </si>
  <si>
    <t>9. Chênh lệch tỷ giá hối đoái chưa thực hiện</t>
  </si>
  <si>
    <t>8. (Lãi)/Lỗ do thanh lý những khoản đầu tư, góp vốn dài hạn vào đơn vị khác, cổ tức nhận được, lợi nhuận được chia từ hợp đồng đầu tư, góp vốn dài hạn</t>
  </si>
  <si>
    <t>7. (Lãi)/lỗ do bán, thanh lý bất động sản đầu tư</t>
  </si>
  <si>
    <t>6. (Lãi)/lỗ do thanh lý TSCĐ</t>
  </si>
  <si>
    <t>- lãi, lỗ do thanh lý TSCĐ</t>
  </si>
  <si>
    <t>- Loss/(profits) from disposal of fixed asset</t>
  </si>
  <si>
    <t>5. Lãi và phí phải trả trong kỳ (thực tế chưa trả)</t>
  </si>
  <si>
    <t>4. Lãi và phí phải thu trong kỳ (thực tế chưa thu)</t>
  </si>
  <si>
    <t>3. Dự phòng rủi ro tín dụng, giảm giá, đầu tư tăng thêm/(hoàn nhập) trong kỳ</t>
  </si>
  <si>
    <t>2. Khấu hao TSCĐ, bất động sản đầu tư</t>
  </si>
  <si>
    <t>6. Tiền thu được do bán cổ phiếu quỹ</t>
  </si>
  <si>
    <t>5. Tiền chi ra mua cổ phiếu quỹ</t>
  </si>
  <si>
    <t>3. Tiền chi thanh toán giấy tờ có giá dài hạn có đủ điều kiện tính vào vốn tự có và các khoản vốn vay dài hạn khác</t>
  </si>
  <si>
    <t>3. Tiền chi thanh toán giấy tờ có giá dài hạn đủ điều kiện tính vào vốn tự có và các khoản vốn vay dài hạn khác</t>
  </si>
  <si>
    <t>2. Tiền thu từ phát hành giấy tờ có giá dài hạn có đủ điều kiện tính vào vốn tự có và các khoản vốn vay dài hạn khác</t>
  </si>
  <si>
    <t>2. Tiền thu từ phát hành giấy tờ có giá dài hạn đủ điều kiện tính vào vốn tự có và các khoản vốn vay dài hạn khác</t>
  </si>
  <si>
    <t>1. Tăng v ốn cổ phần từ góp vốn và/hoặc phát hành cổ phiếu</t>
  </si>
  <si>
    <t>1. Tăng vốn cổ phần từ góp vốn và/ hoặc phát hành cổ phiếu</t>
  </si>
  <si>
    <t>9. Tiền thu cổ tức và lợi nhuận được chia từ các khoản đầu tư, góp vốn dài hạn</t>
  </si>
  <si>
    <t>9, Tiền thu cổ tức và lợi nhuận được chia</t>
  </si>
  <si>
    <t>6. Tiền chi ra do bán, thanh lý bất động sản đầu tư</t>
  </si>
  <si>
    <t>5. Tiền thu từ bán, thanh lý bất động sản đầu tư</t>
  </si>
  <si>
    <t>4. Mua sắm bất động sản đầu tư</t>
  </si>
  <si>
    <t>3. Tiền chi từ thanh lý, nhượng bán TSCĐ</t>
  </si>
  <si>
    <t>2. Tiền thu từ thanh lý, nhượng bán TSCĐ và các tài sản dài hạn khác</t>
  </si>
  <si>
    <t>2. Proceeds from disposals of fixed assets and other long-term assets</t>
  </si>
  <si>
    <t>22. Chi từ các quỹ của TCTD</t>
  </si>
  <si>
    <t>27. Chi từ các quỹ của TCTD</t>
  </si>
  <si>
    <t>21. Tăng/(Giảm) khác về công nợ hoạt động</t>
  </si>
  <si>
    <t>25. Tăng/(Giảm) khác về công nợ hoạt động</t>
  </si>
  <si>
    <t>20. Tăng/(Giảm) các công cụ tài chính phái sinh và các khoản nợ tài chính khác</t>
  </si>
  <si>
    <t>21. Tăng/(Giảm) các công cụ TC phái sinh và các khoản nợ tài chính khác</t>
  </si>
  <si>
    <t>19. Tăng/(Giảm) vốn tài trợ, ủy thác đầu tư, cho vay mà TCTD chịu rủi ro</t>
  </si>
  <si>
    <t>22. Tăng/(Giảm) vốn tài trợ, ủy thác đầu tư, cho vay mà TCTD phải chịu rủi ro</t>
  </si>
  <si>
    <t>18. Tăng/(Giảm) phát hành giấy tờ có giá (ngoại trừ giấy tờ có giá phát hành được tình vào hoạt động tài chính)</t>
  </si>
  <si>
    <t>17. Tăng/(Giảm) tiền gửi của khách hàng (bao gồm cả Kho bạc Nhà nước)</t>
  </si>
  <si>
    <t>20. Tăng/(Giảm) tiền gửi của khách hàng (bao gồm cả kho bạc Nhà nước)</t>
  </si>
  <si>
    <t>16. Tăng/(Giảm) các khoản tiền gửi, tiền vay các tổ chức tín dụng</t>
  </si>
  <si>
    <t>19. Tăng/(Giảm) các khoản tiền gửi và vay các TCTD</t>
  </si>
  <si>
    <t>15. Tăng/(Giảm) các khoản nợ chính phủ và NHNN</t>
  </si>
  <si>
    <t>18. Tăng/Giảm các khoản nợ chính phủ và NHNN</t>
  </si>
  <si>
    <t>Những thay đổi về công nợ hoạt động</t>
  </si>
  <si>
    <t>14. (Tăng)/Giảm khác về tài sản hoạt động</t>
  </si>
  <si>
    <t>17. (Tăng)/Giảm khác về tài sản hoạt động</t>
  </si>
  <si>
    <t>13. Giảm nguồn dự phòng để bù đắp tổn thất các khoản</t>
  </si>
  <si>
    <t>12. (Tăng)/Giảm các khoản cho vay khách hàng</t>
  </si>
  <si>
    <t>14. (Tăng)/Giảm các khoản cho vay khách hàng</t>
  </si>
  <si>
    <t>- Tăng, giảm Các khoản cho vay khách hàng</t>
  </si>
  <si>
    <t>- Increase/Decrease in loan</t>
  </si>
  <si>
    <t>11. (Tăng)/Giảm các công cụ tài chính phái sinh và các công cụ tài chính khác</t>
  </si>
  <si>
    <t>10. (Tăng)/Giảm các khoản về kinh doanh chứng khoán</t>
  </si>
  <si>
    <t>12. (Tăng)/Giảm các khoản về kinh doanh chứng khoán</t>
  </si>
  <si>
    <t>9. (Tăng)/Giảm các khoản tiền, vàng gửi và cho vay các TCTD khác</t>
  </si>
  <si>
    <t>11. (Tăng)/Giảm các khoản tiền, vàng gửi và cho vay các tổ chức tín dụng khác</t>
  </si>
  <si>
    <t>Những thay đổi về tài sản hoạt động</t>
  </si>
  <si>
    <t>8. Tiền thuế thu nhập thực nộp trong kỳ</t>
  </si>
  <si>
    <t>6. Tiền thu các khoản nợ đã được xử lý xóa, bù đắp bằng nguồn rủi ro</t>
  </si>
  <si>
    <t>4- Chênh lệch số tiền thực thu/thực chi từ hoạt động kinh doanh (ngoại tệ, vàng bạc, chứng khoán)</t>
  </si>
  <si>
    <t>3. Thu nhập từ hoạt động dịch vụ nhận được</t>
  </si>
  <si>
    <t>2. Chi phí lãi và các chi phí tương tự đã trả</t>
  </si>
  <si>
    <t>1. Thu nhập lãi và các khoản thu nhập tương tự nhận được</t>
  </si>
  <si>
    <t>X. Cổ tức trên mỗi cổ phiếu</t>
  </si>
  <si>
    <t>IX. Thu nhập bình quân của cán bộ nhân viên Ngân hàng</t>
  </si>
  <si>
    <t>2. Sử dụng các quỹ</t>
  </si>
  <si>
    <t>- Các quỹ khác</t>
  </si>
  <si>
    <t>- Quỹ dự phòng tài chính</t>
  </si>
  <si>
    <t>- Quỹ đầu tư phát triển nghiệp vụ</t>
  </si>
  <si>
    <t>- Quỹ dự trữ bổ sung vốn điều lệ</t>
  </si>
  <si>
    <t>1. Trích lập các quỹ:</t>
  </si>
  <si>
    <t>V. Tình hình trích lập và sử dụng các quỹ theo quy định của pháp luật</t>
  </si>
  <si>
    <t>II. Tổng chi phí</t>
  </si>
  <si>
    <t>I. Tổng thu nhập</t>
  </si>
  <si>
    <t>6. Thuế TNDN</t>
  </si>
  <si>
    <t>5. Lợi nhuận trước thuế</t>
  </si>
  <si>
    <t>4. Lợi nhuận còn lại năm trước chưa phân phối</t>
  </si>
  <si>
    <t>3. Chênh lệch tỷ giá</t>
  </si>
  <si>
    <t>3. Tài sản “Nợ” khác</t>
  </si>
  <si>
    <t>2. Các khoản lãi cộng dồn dự trả</t>
  </si>
  <si>
    <t>1. Các khoản phải trả</t>
  </si>
  <si>
    <t>VI. Tài sản “Nợ” khác:</t>
  </si>
  <si>
    <t>III. Tiền gửi của TCKT, dân cư</t>
  </si>
  <si>
    <t>4. Nhận vốn cho vay đồng tài trợ</t>
  </si>
  <si>
    <t>3. Vay TCTD ở nước ngoài</t>
  </si>
  <si>
    <t>2. Vay TCTD trong nước</t>
  </si>
  <si>
    <t>1. Vay NHNN</t>
  </si>
  <si>
    <t>II. Vay NHNN, TCTD khác</t>
  </si>
  <si>
    <t>2. Tiền gửi của TCTD khác</t>
  </si>
  <si>
    <t>1. Tiền gửi của KBNN</t>
  </si>
  <si>
    <t>I. Tiền gửi của KBNN và TCTD khác</t>
  </si>
  <si>
    <t>4. Các khoản dự phòng rủi ro khác</t>
  </si>
  <si>
    <t>3. Tài sản “ Có ” khác</t>
  </si>
  <si>
    <t>2. Các khoản lãi cộng dồn dự thu</t>
  </si>
  <si>
    <t>IX. Tài sản “Có” khác</t>
  </si>
  <si>
    <t>2. Tài sản khác</t>
  </si>
  <si>
    <t>- Hao mòn TSCĐ</t>
  </si>
  <si>
    <t>- hao mòn TSCĐ</t>
  </si>
  <si>
    <t>- Nguyên giá TSCĐ</t>
  </si>
  <si>
    <t>VIII. Tài sản</t>
  </si>
  <si>
    <t>3. Dự phòng rủi ro</t>
  </si>
  <si>
    <t>2. Góp vốn liên doanh, mua cổ phần</t>
  </si>
  <si>
    <t>1. Đầu tư vào chứng khoán</t>
  </si>
  <si>
    <t>VII. Các khoản đầu tư</t>
  </si>
  <si>
    <t>2. Dự phòng rủi ro</t>
  </si>
  <si>
    <t>1.Cho vay các TCKT, cá nhân trong nước</t>
  </si>
  <si>
    <t>VI. Cho vay các TCKT, cá nhân trong nước</t>
  </si>
  <si>
    <t>1. Cho vay các TCTD khác</t>
  </si>
  <si>
    <t>V. Cho vay các TCTD khác</t>
  </si>
  <si>
    <t>IV. Tiền gửi tại các TCTD trong nước và ở nước ngoài</t>
  </si>
  <si>
    <t>III. Tín phiếu kho bạc và các giấy tờ có giá ngắn hạn đủ tiêu chuẩn khác</t>
  </si>
  <si>
    <t>SỬ DỤNG VỐN</t>
  </si>
  <si>
    <t>2. Quỹ của TCTD</t>
  </si>
  <si>
    <t>411.1b</t>
  </si>
  <si>
    <t>b. Cổ phiếu ưu đãi</t>
  </si>
  <si>
    <t>b. Preferred stock</t>
  </si>
  <si>
    <t>- Vốn đầu tư XDCB</t>
  </si>
  <si>
    <t>1. Vốn của TCTD:</t>
  </si>
  <si>
    <t>VII. Vốn và các quỹ</t>
  </si>
  <si>
    <t>V. Phát hành giấy tờ có giá</t>
  </si>
  <si>
    <t>IV. Vốn tài trợ, uỷ thác đầu tư mà ngân hàng chịu rủi ro</t>
  </si>
  <si>
    <t>1. Các khoản phải thu</t>
  </si>
  <si>
    <t>II. Tiền gửi tại NHNN</t>
  </si>
  <si>
    <t>I. Tiền mặt, chứng từ có giá trị ngoại tệ, kim loại quý, đá quý</t>
  </si>
  <si>
    <t>A. TÀI SẢN</t>
  </si>
  <si>
    <t>ASSETS</t>
  </si>
  <si>
    <t>A. ASSETS</t>
  </si>
  <si>
    <t>TÀI SẢN</t>
  </si>
  <si>
    <t>59:22.1</t>
  </si>
  <si>
    <t>8, Chi khác từ hoạt động tài chính</t>
  </si>
  <si>
    <t>8. Tiền chi khác từ hoạt động tài chính</t>
  </si>
  <si>
    <t>8. Other payments for financing activities</t>
  </si>
  <si>
    <t>7, Thu khác từ hoạt động tài chính</t>
  </si>
  <si>
    <t>7. Tiền thu khác từ hoạt động tài chính</t>
  </si>
  <si>
    <t>7. Other receipts from financing activities</t>
  </si>
  <si>
    <t>11, Tiền chi khác cho hoạt động đầu tư</t>
  </si>
  <si>
    <t>10. Tiền chi khác từ hoạt động đầu tư</t>
  </si>
  <si>
    <t>10. Other payments for investing activities</t>
  </si>
  <si>
    <t>9. Tiền chi khác từ hoạt động đầu tư</t>
  </si>
  <si>
    <t>9. Other payments for investing activities</t>
  </si>
  <si>
    <t>10, Tiền thu khác từ hoạt động đầu tư</t>
  </si>
  <si>
    <t>9. Tiền thu khác từ hoạt động đầu tư</t>
  </si>
  <si>
    <t>9. Other receipts from investing activities</t>
  </si>
  <si>
    <t>8. Tiền thu khác từ hoạt động đầu tư</t>
  </si>
  <si>
    <t>8. Other receipts from investing activities</t>
  </si>
  <si>
    <t>10.2. Chi phí thuế TNDN hoãn lại</t>
  </si>
  <si>
    <t>10.2. Deferred income tax expenses</t>
  </si>
  <si>
    <t>15, Chi phí thuế TNDN hoãn lại</t>
  </si>
  <si>
    <t>10.1. Chi phí thuế TNDN hiện hành</t>
  </si>
  <si>
    <t>10.1. Current corporate income tax expenses</t>
  </si>
  <si>
    <t>14, Chi phí thuế TNDN hiện hành</t>
  </si>
  <si>
    <t>Các khoản giảm trừ doanh thu</t>
  </si>
  <si>
    <t>Deductions</t>
  </si>
  <si>
    <t>2, Các khoản giảm trừ doanh thu</t>
  </si>
  <si>
    <t>1.5. Dự phòng phải thu dài hạn khó đòi</t>
  </si>
  <si>
    <t>1.5. Provision for long-term doubtful debts</t>
  </si>
  <si>
    <t>5, Dự phòng phải thu dài hạn khó đòi</t>
  </si>
  <si>
    <t>1.4. Phải thu dài hạn khác</t>
  </si>
  <si>
    <t>1.4. Other long-term receivables</t>
  </si>
  <si>
    <t>4, Phải thu dài hạn khác</t>
  </si>
  <si>
    <t>B. TÀI SẢN DÀI HẠN (200=210+220+240+250-260)</t>
  </si>
  <si>
    <t>B. LONG-TERM ASSETS (200=210+220+240+250-260)</t>
  </si>
  <si>
    <t>B, TÀI SẢN DÀI HẠN (200=210+220+240+250+260+270)</t>
  </si>
  <si>
    <t>Dự phòng giảm giá hàng tồn kho</t>
  </si>
  <si>
    <t>Provision for decline in value of inventories</t>
  </si>
  <si>
    <t>Dự phòng các khoản phải thu ngắn hạn khó đòi</t>
  </si>
  <si>
    <t>Provision for short-term doubtful debts</t>
  </si>
  <si>
    <t>6, Dự phòng các khoản phải thu ngắn hạn khó đòi</t>
  </si>
  <si>
    <t>A. TÀI SẢN NGẮN HẠN (100=110+130)</t>
  </si>
  <si>
    <t>A. SHORT-TERM ASSETS (100=110+130)</t>
  </si>
  <si>
    <t>A, TÀI SẢN NGẮN HẠN (100=110+120+130+140+150)</t>
  </si>
  <si>
    <t>4. Tiền chi hoạt động kinh doanh</t>
  </si>
  <si>
    <t>4. Cash paid to operating activities</t>
  </si>
  <si>
    <t>9. Tiền chi trả giao dịch chứng khoán khách hàng</t>
  </si>
  <si>
    <t>9. Cash paid to securities trading of customers</t>
  </si>
  <si>
    <t>12. Tiền chi trả cho người cung cấp hàng hóa và dịch vụ</t>
  </si>
  <si>
    <t>12. Cash paid to suppliers for goods and services</t>
  </si>
  <si>
    <t>8. Tiền thu giao dịch chứng khoán khách hàng</t>
  </si>
  <si>
    <t>8. Receipts from securities trading of customers</t>
  </si>
  <si>
    <t>3. Tiền thu từ hoạt động kinh doanh</t>
  </si>
  <si>
    <t>3. Receipts from operating activities</t>
  </si>
  <si>
    <t>I. CASH FLOW FROM SECURITIES TRADING ACTIVITIES</t>
  </si>
  <si>
    <t>57:10.7</t>
  </si>
  <si>
    <t>I. LƯU CHUYỂN TIỀN TỪ HOẠT ĐỘNG KINH DOANH CHỨNG KHOÁN</t>
  </si>
  <si>
    <t>54:26.2</t>
  </si>
  <si>
    <t>- Chi phí phải trả, Chi phí trả trước</t>
  </si>
  <si>
    <t>- Acrrued expenses, prepayments expenses</t>
  </si>
  <si>
    <t>2.Vật tư, hàng hóa nhận giữ hộ, nhận gia công</t>
  </si>
  <si>
    <t>2. Goods held under trust or for processing</t>
  </si>
  <si>
    <t>X. CHI PHÍ THUẾ THU NHẬP DOANH NGHIỆP</t>
  </si>
  <si>
    <t>CORPORATE INCOME TAX</t>
  </si>
  <si>
    <t>Lợi nhuận gộp của hoạt động kinh doanh</t>
  </si>
  <si>
    <t>Gross profit</t>
  </si>
  <si>
    <t>5, Lợi nhuận gộp từ hoạt động kinh doanh (20=10-11)</t>
  </si>
  <si>
    <t>Cộng chi phí hoạt động (21-&amp;gt;33)</t>
  </si>
  <si>
    <t>Operating expenses (21-&amp;gt;33)</t>
  </si>
  <si>
    <t>Doanh thu thuần</t>
  </si>
  <si>
    <t>Net sales</t>
  </si>
  <si>
    <t>- doanh Thu cho thuê sử dụng tài sản</t>
  </si>
  <si>
    <t>- Revenue from property lease</t>
  </si>
  <si>
    <t>1.11. Thu nhập hoạt động khác</t>
  </si>
  <si>
    <t>1.11. Other revenue</t>
  </si>
  <si>
    <t>1.10. Doanh thu lưu ký chứng khoán</t>
  </si>
  <si>
    <t>1.10. Revenue from securities custody services</t>
  </si>
  <si>
    <t>1.8. Doanh thu hoạt động tư vấn</t>
  </si>
  <si>
    <t>1.8. Revenue from investment advisory services</t>
  </si>
  <si>
    <t>1.7. Doanh thu bảo lãnh phát hành, đại lý phát hành chứng khoán</t>
  </si>
  <si>
    <t>1.7. Revenue from share issue guarantee and agency activities</t>
  </si>
  <si>
    <t>- doanh Thu quản lý danh mục đầu tư cho người uỷ thác đầu tư</t>
  </si>
  <si>
    <t>- Revenue from investment portfolio management services</t>
  </si>
  <si>
    <t>- doanh Thu hoạt động đầu tư Chứng khoán, góp Vốn</t>
  </si>
  <si>
    <t>- Revenue from securities investment and capital contribution</t>
  </si>
  <si>
    <t>1.6. Doanh thu môi giới chứng khoán</t>
  </si>
  <si>
    <t>1.6. Revenue from brokerage services</t>
  </si>
  <si>
    <t>Trong đó:</t>
  </si>
  <si>
    <t>In which:</t>
  </si>
  <si>
    <t>Trong đó</t>
  </si>
  <si>
    <t>Cộng doanh thu hoạt động (01-&amp;gt;11)</t>
  </si>
  <si>
    <t>Revenue from securities business (01-&amp;gt;11)</t>
  </si>
  <si>
    <t>VIII. Lợi ích của cổ đông thiểu số</t>
  </si>
  <si>
    <t>8. Lợi ích cổ đông không nắm quyền kiểm soát</t>
  </si>
  <si>
    <t>8. Minority interest</t>
  </si>
  <si>
    <t>Vốn nhận ủy thác đầu tư dài hạn</t>
  </si>
  <si>
    <t>Funds received from trust investors</t>
  </si>
  <si>
    <t>1, Nhận ký quỹ, ký cược dài hạn</t>
  </si>
  <si>
    <t>10. Nhận ký quỹ, ký cược dài hạn</t>
  </si>
  <si>
    <t>10. Long-term deposits, collateral received</t>
  </si>
  <si>
    <t>4. Trái phiếu phát hành dài hạn</t>
  </si>
  <si>
    <t>4. Long-term bonds</t>
  </si>
  <si>
    <t>1. Vay và nợ thuê tài chính dài hạn</t>
  </si>
  <si>
    <t>1. Long-term borrowings</t>
  </si>
  <si>
    <t>4, Vay và nợ dài hạn</t>
  </si>
  <si>
    <t>II. Nợ dài hạn</t>
  </si>
  <si>
    <t>II. Long-term liabilities</t>
  </si>
  <si>
    <t>II, Nợ dài hạn</t>
  </si>
  <si>
    <t>Phải trả tổ chức phát hành chứng khoán</t>
  </si>
  <si>
    <t>Payables to securities issuing organizations</t>
  </si>
  <si>
    <t>Phải trả hộ cổ tức, gốc và lãi trái phiếu</t>
  </si>
  <si>
    <t>Payables for dividends, principal and interests on behalf of others</t>
  </si>
  <si>
    <t>6. Phải trả hoạt động giao dịch chứng khoán</t>
  </si>
  <si>
    <t>6. Payables to securities trading activities</t>
  </si>
  <si>
    <t>4. Trái phiếu phát hành ngắn hạn</t>
  </si>
  <si>
    <t>4. Short-term bonds</t>
  </si>
  <si>
    <t>1.1. Vay ngắn hạn</t>
  </si>
  <si>
    <t>1.1. Short-term borrowings</t>
  </si>
  <si>
    <t>1. Vay ngắn hạn</t>
  </si>
  <si>
    <t>1. Short-term loans</t>
  </si>
  <si>
    <t>1. Vay và nợ thuê tài chính ngắn hạn</t>
  </si>
  <si>
    <t>1. Short-term borrowings</t>
  </si>
  <si>
    <t>1, Vay và nợ ngắn hạn</t>
  </si>
  <si>
    <t>4. Tiền nộp Quỹ hỗ trợ thanh toán</t>
  </si>
  <si>
    <t>4. Payment for Settlement Assistance Fund</t>
  </si>
  <si>
    <t>2, Các khoản ký quỹ, ký cược</t>
  </si>
  <si>
    <t>2.4 Đầu tư chứng khoán dài hạn</t>
  </si>
  <si>
    <t>2.4. Long-term securities investments</t>
  </si>
  <si>
    <t>3, Đầu tư chứng khoán</t>
  </si>
  <si>
    <t>III, Các khoản đầu tư chứng khoán và đầu tư dài hạn khác</t>
  </si>
  <si>
    <t>1. Tạm ứng</t>
  </si>
  <si>
    <t>1. Advances</t>
  </si>
  <si>
    <t>1, Vật liệu, công cụ, dụng cụ</t>
  </si>
  <si>
    <t>2. Vật tư văn phòng, công cụ, dụng cụ</t>
  </si>
  <si>
    <t>2. Office supplies, tools</t>
  </si>
  <si>
    <t>5. Phải thu khác</t>
  </si>
  <si>
    <t>5. Other receivables</t>
  </si>
  <si>
    <t>2, Chứng khoán của nhà ủy thác đầu tư</t>
  </si>
  <si>
    <t>5, Tiền của nhà ủy thác đầu tư</t>
  </si>
  <si>
    <t>3,Tiền đang chuyển</t>
  </si>
  <si>
    <t>1. Tiền gửi ngân hàng</t>
  </si>
  <si>
    <t>1. Cash in bank</t>
  </si>
  <si>
    <t>2. Tiền gửi Ngân hàng</t>
  </si>
  <si>
    <t>2. Cash in bank</t>
  </si>
  <si>
    <t>2, Tiền gửi Ngân hàng</t>
  </si>
  <si>
    <t>VII. Tiền và các khoản tương đương tiền tại thời điểm cuối kỳ</t>
  </si>
  <si>
    <t>VI. Tiền và các khoản tương đương tiền cuối kỳ (70 = 50 + 60)</t>
  </si>
  <si>
    <t>VI. Cash and cash equivalents at end of the period (70 = 50 + 60)</t>
  </si>
  <si>
    <t>Tiền và tương đương tiền cuối kỳ</t>
  </si>
  <si>
    <t>Cash and cash equivalents at end of period</t>
  </si>
  <si>
    <t>Tiền và tương đương tiền cuối kỳ</t>
  </si>
  <si>
    <t>V- Tiền và các khoản tương đương tiền tại thời điểm đầu kỳ</t>
  </si>
  <si>
    <t>V. Tiến và các khoản tương đương tiền tại thời điểm đầu kỳ</t>
  </si>
  <si>
    <t>V. Tiền và các khoản tương đương tiền tồn đầu kỳ</t>
  </si>
  <si>
    <t>V. Cash and cash equivalents at beginning of the period</t>
  </si>
  <si>
    <t>V. Tiền và tương đương tiền đầu kỳ</t>
  </si>
  <si>
    <t>V. Cash and cash equivalents at begingning of the period</t>
  </si>
  <si>
    <t>Tiền và tương đương tiền đầu kỳ</t>
  </si>
  <si>
    <t>Tiền và tương đương tiền đầu kỳ</t>
  </si>
  <si>
    <t>IV- Lưu chuyển tiền thuần trong kỳ</t>
  </si>
  <si>
    <t>IV. Lưu chuyển tiền thuần trong kỳ</t>
  </si>
  <si>
    <t>IV. Tăng/giảm tiền thuần trong kỳ</t>
  </si>
  <si>
    <t>IV. Net cash flows during the period</t>
  </si>
  <si>
    <t>Lưu chuyển tiền thuần trong kỳ</t>
  </si>
  <si>
    <t>Lưu chuyển tiền thuần trong kỳ</t>
  </si>
  <si>
    <t>20. Tiền chi khác cho hoạt động kinh doanh</t>
  </si>
  <si>
    <t>20. Other payments for operating activities</t>
  </si>
  <si>
    <t>9, Tiền chi khác cho hoạt động kinh doanh</t>
  </si>
  <si>
    <t>18. Tiền chi nộp thuế thu nhập doanh nghiệp</t>
  </si>
  <si>
    <t>18. Corporate income tax paid</t>
  </si>
  <si>
    <t>13. Tiền chi trả lãi vay cho hoạt động của CTCK</t>
  </si>
  <si>
    <t>13. Interest paid</t>
  </si>
  <si>
    <t>4, Tiền trả lãi vay</t>
  </si>
  <si>
    <t>7. Tiền chi trả cho nhân viên và hoạt động quản lý, công vụ</t>
  </si>
  <si>
    <t>15. Tiền chi trả cho người lao động</t>
  </si>
  <si>
    <t>15. Cash paid to employees</t>
  </si>
  <si>
    <t>3, Tiền chi trả cho người lao động</t>
  </si>
  <si>
    <t>Ảnh hưởng của thay đổi tỷ giá hối đoái quy đổi ngoại tệ</t>
  </si>
  <si>
    <t>III- Lưu chuyển tiền thuần từ hoạt động tài chính</t>
  </si>
  <si>
    <t>III. Lưu chuyển tiền từ hoạt động tài chính</t>
  </si>
  <si>
    <t>Lưu chuyển tiền thuần từ hoạt động tài chính</t>
  </si>
  <si>
    <t>Net cash flows from financing activities</t>
  </si>
  <si>
    <t>Lưu chuyển tiền thuần từ hoạt động tài chính</t>
  </si>
  <si>
    <t>6. Cổ tức, lợi nhuận đã trả cho chủ sở hữu</t>
  </si>
  <si>
    <t>6. Dividends paid, profits distributed to owners</t>
  </si>
  <si>
    <t>6, Cổ tức, lợi nhuận đã trả cho chủ sở hữu</t>
  </si>
  <si>
    <t>6, Cổ tức, lợi nhuận đã trả cho chủ sở hữu</t>
  </si>
  <si>
    <t>5. Tiền chi trả nợ thuê tài chính</t>
  </si>
  <si>
    <t>5. Payments to settle finance leases</t>
  </si>
  <si>
    <t>5, Tiền chi trả nợ thuê tài chính</t>
  </si>
  <si>
    <t>5, Tiền chi trả nợ thuê tài chính</t>
  </si>
  <si>
    <t>4. Tiền chi trả nợ gốc vay</t>
  </si>
  <si>
    <t>4. Principal repayments</t>
  </si>
  <si>
    <t>4, Tiền chi trả nợ gốc vay</t>
  </si>
  <si>
    <t>4, Tiền chi trả nợ gốc vay</t>
  </si>
  <si>
    <t>3. Tiền vay gốc</t>
  </si>
  <si>
    <t>3. Short-term and long-term borrowings</t>
  </si>
  <si>
    <t>3, Tiền vay ngắn hạn, dài hạn nhận được</t>
  </si>
  <si>
    <t>3, Tiền vay ngắn hạn, dài hạn nhận được</t>
  </si>
  <si>
    <t>2. Tiền chi trả vốn góp cho các chủ sở hữu, mua cổ phiếu quỹ</t>
  </si>
  <si>
    <t>2. Payment for share repurchases</t>
  </si>
  <si>
    <t>2. Tiền chi trả vốn góp cho các chủ sở hữu, mua lại cổ phiếu quỹ</t>
  </si>
  <si>
    <t>2, Tiền chi trả vốn góp cho các chủ sở hữu, mua lại cổ phiếu của doanh nghiệp đã phát hành</t>
  </si>
  <si>
    <t>2, Tiền chi trả vốn góp cho các chủ sở hữu, mua lại cổ phiếu của doanh nghiệp đã phát hành</t>
  </si>
  <si>
    <t>1. Tiền thu từ phát hành cổ phiếu, nhận vốn góp của chủ sở hữu</t>
  </si>
  <si>
    <t>1. Receipts from equity issue and owner's capital contribution</t>
  </si>
  <si>
    <t>1, Tiền thu từ phát hành cổ phiếu, nhận vốn góp của chủ sở hữu</t>
  </si>
  <si>
    <t>1, Tiền thu từ phát hành cổ phiếu, nhận vốn góp của chủ sở hữu</t>
  </si>
  <si>
    <t>Lưu chuyển tiền từ hoạt động tài chính</t>
  </si>
  <si>
    <t>III. CASH FLOW FROM FINANCING ACTIVITIES</t>
  </si>
  <si>
    <t>57:11.9</t>
  </si>
  <si>
    <t>III. LƯU CHUYỂN TIỀN TỪ HOẠT ĐỘNG TÀI CHÍNH</t>
  </si>
  <si>
    <t>54:30.2</t>
  </si>
  <si>
    <t>III. Lưu chuyển tiền từ hoạt động tài chính</t>
  </si>
  <si>
    <t>II- Lưu chuyển tiền thuần từ hoạt động đầu tư</t>
  </si>
  <si>
    <t>II. Lưu chuyển tiền từ hoạt động đầu tư</t>
  </si>
  <si>
    <t>Lưu chuyển tiền thuần từ hoạt động đầu tư</t>
  </si>
  <si>
    <t>Net cash flows from investing activities</t>
  </si>
  <si>
    <t>Lưu chuyển tiền thuần từ hoạt động đầu tư</t>
  </si>
  <si>
    <t>7. Tiền thu về cổ tức và lợi nhuận được chia</t>
  </si>
  <si>
    <t>7, Tiền thu lãi cho vay, cổ tức và lợi nhuận được chia</t>
  </si>
  <si>
    <t>8. Tiền thu đầu tư, góp vốn vào các đơn vị khác (bán, thanh lý Công ty con, góp vốn liên doanh, liên kết, đầu tư dài hạn khác)</t>
  </si>
  <si>
    <t>6. Tiền thu hồi đầu tư góp vốn vào đơn vị khác</t>
  </si>
  <si>
    <t>6. Collections on investment in other entities</t>
  </si>
  <si>
    <t>6. Tiền thu thanh lý các khoản đầu tư vào công ty con, công ty liên doanh, liên kết và đầu tư khác</t>
  </si>
  <si>
    <t>6, Tiền thu hồi đầu tư góp vốn vào đơn vị khác</t>
  </si>
  <si>
    <t>6, Tiền thu hồi đầu tư góp vốn vào đơn vị khác</t>
  </si>
  <si>
    <t>7. Tiền chi đầu tư, góp vốn vào các đơn vị khác (mua công ty con, góp vốn liên doanh, liên kết, đầu tư dài hạn khác)</t>
  </si>
  <si>
    <t>5. Tiền chi đầu tư góp vốn vào đơn vị khác</t>
  </si>
  <si>
    <t>5. Payments for investment in other entities</t>
  </si>
  <si>
    <t>5. Tiền chi đầu tư vốn vào công ty con, công ty liên doanh, liên kết và đầu tư khác</t>
  </si>
  <si>
    <t>5, Tiền chi đầu tư góp vốn vào đơn vị khác</t>
  </si>
  <si>
    <t>5, Tiền chi đầu tư góp vốn vào đơn vị khác</t>
  </si>
  <si>
    <t>4. Tiền thu hồi cho vay, bán lại các công cụ nợ của đơn vị khác</t>
  </si>
  <si>
    <t>4. Receipts from loan repayments, sale of other entities' debt instruments</t>
  </si>
  <si>
    <t>4, Tiền thu hồi cho vay, bán lại các công cụ nợ của đơn vị khác</t>
  </si>
  <si>
    <t>3. Tiền chi cho vay, mua các công cụ nợ của đơn vị khác</t>
  </si>
  <si>
    <t>3. Loans, purchases of other entities' debt instruments</t>
  </si>
  <si>
    <t>3, Tiền chi cho vay, mua các công cụ nợ của đơn vị khác</t>
  </si>
  <si>
    <t>2. Tiền thu từ thanh lý, nhượng bán TSCĐ</t>
  </si>
  <si>
    <t>2, Tiền thu từ thanh lý, nhượng bán TSCĐ và các tài sản dài hạn khác</t>
  </si>
  <si>
    <t>2, Tiền thu từ thanh lý, nhượng bán TSCĐ và các tài sản dài hạn khác</t>
  </si>
  <si>
    <t>1. Mua sắm tài sản cố định</t>
  </si>
  <si>
    <t>1. Mua sắm TSCĐ</t>
  </si>
  <si>
    <t>1. Tiền chi để mua sắm, xây dựng TSCĐ và các tài sản dài hạn khác</t>
  </si>
  <si>
    <t>1. Payment for fixed assets, constructions and other long-term assets</t>
  </si>
  <si>
    <t>1, Tiền chi để mua sắm, xây dựng TSCĐ và các tài sản dài hạn khác</t>
  </si>
  <si>
    <t>1, Tiền chi để mua sắm, xây dựng TSCĐ và các tài sản dài hạn khác</t>
  </si>
  <si>
    <t>Lưu chuyển tiền từ hoạt động đầu tư</t>
  </si>
  <si>
    <t>II. CASH FLOW FROM INVESTING ACTIVITIES</t>
  </si>
  <si>
    <t>57:11.4</t>
  </si>
  <si>
    <t>II. LƯU CHUYỂN TIỀN TỪ HOẠT ĐỘNG ĐẦU TƯ</t>
  </si>
  <si>
    <t>54:29.6</t>
  </si>
  <si>
    <t>II. Lưu chuyển tiền từ hoạt động đầu tư</t>
  </si>
  <si>
    <t>I - Lưu chuyển tiền thuần từ hoạt động kinh doanh</t>
  </si>
  <si>
    <t>I. Lưu chuyển tiền thuần từ hoạt động kinh doanh</t>
  </si>
  <si>
    <t>Lưu chuyển tiền thuần từ hoạt động kinh doanh chứng khoán</t>
  </si>
  <si>
    <t>Net cash flows from securities trading activities</t>
  </si>
  <si>
    <t>Lưu chuyển tiền thuần từ hoạt động kinh doanh</t>
  </si>
  <si>
    <t>Lưu chuyển tiền thuần từ hoạt động kinh doanh</t>
  </si>
  <si>
    <t>- tiền Chi khác cho hoạt động kinh doanh</t>
  </si>
  <si>
    <t>- Other payments for operating activities</t>
  </si>
  <si>
    <t>Tiền chi khác từ hoạt động kinh doanh</t>
  </si>
  <si>
    <t>19. Tiền thu khác từ hoạt động kinh doanh</t>
  </si>
  <si>
    <t>19. Other receipts from operating activities</t>
  </si>
  <si>
    <t>- tiền Thu khác từ hoạt động kinh doanh</t>
  </si>
  <si>
    <t>- Other receipts from operating activities</t>
  </si>
  <si>
    <t>Tiền thu khác từ hoạt động kinh doanh</t>
  </si>
  <si>
    <t>8, Tiền thu khác từ hoạt động kinh doanh</t>
  </si>
  <si>
    <t>26. Thuế TNDN đã nộp</t>
  </si>
  <si>
    <t>- thuế Thu nhập doanh nghiệp đã nộp</t>
  </si>
  <si>
    <t>- Corporate income tax paid</t>
  </si>
  <si>
    <t>Thuế thu nhập doanh nghiệp đã nộp</t>
  </si>
  <si>
    <t>- tiền lãi vay đã trả</t>
  </si>
  <si>
    <t>- Interest paid</t>
  </si>
  <si>
    <t>Tiền lãi vay đã trả</t>
  </si>
  <si>
    <t>- Tăng, giảm Chi phí trả trước</t>
  </si>
  <si>
    <t>- (Increase)/decrease in prepaid expenses</t>
  </si>
  <si>
    <t>Tăng, giảm chi phí trả trước</t>
  </si>
  <si>
    <t>- Tăng, giảm Các khoản phải trả (Không kể lãi vay phải trả, thuế Thu nhập doanh nghiệp phải nộp)</t>
  </si>
  <si>
    <t>- Increase/(decrease) in payables (other than interest, corporate income tax)</t>
  </si>
  <si>
    <t>Tăng, giảm các khoản phải trả (không kể lãi vay phải trả, thuế thu nhập phải nộp)</t>
  </si>
  <si>
    <t>- Tăng, giảm hàng tồn kho (Tăng/giảm chứng khoán tự doanh)</t>
  </si>
  <si>
    <t>- (Increase)/decrease in inventories</t>
  </si>
  <si>
    <t>Tăng, giảm hàng tồn kho</t>
  </si>
  <si>
    <t>- Tăng (giảm) Các khoản phải Thu</t>
  </si>
  <si>
    <t>- Increase/decrease in receivables</t>
  </si>
  <si>
    <t>Tăng, giảm các khoản phải thu</t>
  </si>
  <si>
    <t>Lưu chuyển tiền thuần từ hoạt động kinh doanh trước những thay đổi về tài sản và vốn lưu động</t>
  </si>
  <si>
    <t>6. Lợi nhuận từ hoạt động kinh doanh trước thay đổi vốn lưu động</t>
  </si>
  <si>
    <t>6. Operating profit before changes in working capital</t>
  </si>
  <si>
    <t>3, Lợi nhuận từ hoạt động kinh doanh trước thay đổi vốn lưu động</t>
  </si>
  <si>
    <t>- lãi, lỗ từ hoạt động đầu tư (đầu tư công ty con, liên doanh, liên kết)</t>
  </si>
  <si>
    <t>- Loss/(profits) from other investing activities</t>
  </si>
  <si>
    <t>Lãi, lỗ từ hoạt động đầu tư</t>
  </si>
  <si>
    <t>- lãi, lỗ chênh lệch tỷ giá hối đoái chưa thực hiện</t>
  </si>
  <si>
    <t>- Unrealized foreign exchange (gains)/losses</t>
  </si>
  <si>
    <t>Lãi, lỗ chênh lệch tỷ giá hối đoái chưa thực hiện</t>
  </si>
  <si>
    <t>- Các khoản lập Dự phòng</t>
  </si>
  <si>
    <t>- (Reversal of provisions)/provisions</t>
  </si>
  <si>
    <t>Các khoản dự phòng</t>
  </si>
  <si>
    <t>- Khấu hao tài sản cố định</t>
  </si>
  <si>
    <t>- Depreciation and amortization</t>
  </si>
  <si>
    <t>Khấu hao tài sản cố định</t>
  </si>
  <si>
    <t>Điều chỉnh cho các khoản:</t>
  </si>
  <si>
    <t>2, Điều chỉnh cho các khoản&amp;#xA;</t>
  </si>
  <si>
    <t>1. Lợi nhuận trước thuế</t>
  </si>
  <si>
    <t>1. Profit before tax</t>
  </si>
  <si>
    <t>1, Lợi nhuận trước thuế</t>
  </si>
  <si>
    <t>6.Dự toán chi hoạt động</t>
  </si>
  <si>
    <t>6. Operating expense budget</t>
  </si>
  <si>
    <t>EURO</t>
  </si>
  <si>
    <t>EUR</t>
  </si>
  <si>
    <t>USD</t>
  </si>
  <si>
    <t>5.Ngoại tệ các loại (USD)</t>
  </si>
  <si>
    <t>5. Foreign currencies (USD)</t>
  </si>
  <si>
    <t>4.Nợ khó đòi đã xử lý</t>
  </si>
  <si>
    <t>4. Bad-debts written off</t>
  </si>
  <si>
    <t>3.Hàng hóa nhận bán hộ, nhận ký gửi</t>
  </si>
  <si>
    <t>3. Consignment goods for sales</t>
  </si>
  <si>
    <t>1.Tài sản thuê ngoài</t>
  </si>
  <si>
    <t>1. Operating leased assets</t>
  </si>
  <si>
    <t>VIII. Thu nhập trên mỗi cổ phiếu (EPS)</t>
  </si>
  <si>
    <t>13.1.Lãi cơ bản trên cổ phiếu (Đồng/1 cổ phiếu)</t>
  </si>
  <si>
    <t>13.1. Earning per share</t>
  </si>
  <si>
    <t>Lãi cơ bản trên cổ phiếu (Báo cáo tài chính)</t>
  </si>
  <si>
    <t>VII. Lợi nhuận sau thuế của cổ đông công ty mẹ</t>
  </si>
  <si>
    <t>11.1. Lợi nhuận sau thuế phân bổ cho chủ sở hữu</t>
  </si>
  <si>
    <t>11.1. Profit after tax for shareholders of the parents company</t>
  </si>
  <si>
    <t>VI. Lợi ích của cổ đông thiểu số</t>
  </si>
  <si>
    <t>11.3. Lợi nhuận thuần phân bổ cho lợi ích cổ đông không kiểm soát</t>
  </si>
  <si>
    <t>11.3. Profit after tax attribute to non-controling interest</t>
  </si>
  <si>
    <t>IV. Lợi nhuận sau thuế</t>
  </si>
  <si>
    <t>XI. LỢI NHUẬN KẾ TOÁN SAU THUẾ TNDN (90-100)</t>
  </si>
  <si>
    <t>XI. Net profit after tax (90-100)</t>
  </si>
  <si>
    <t>16, Lợi nhuận sau thuế thu nhập doanh nghiệp (60=50-51-52)</t>
  </si>
  <si>
    <t>III. Lợi nhuận trước thuế</t>
  </si>
  <si>
    <t>IX. TỔNG LỢI NHUẬN KẾ TOÁN TRƯỚC THUẾ (70+80)</t>
  </si>
  <si>
    <t>IX. Profit before tax (70+80)</t>
  </si>
  <si>
    <t>13, Tổng lợi nhuận kế toán trước thuế (50=30+40+41)</t>
  </si>
  <si>
    <t>Lãi/lỗ từ công ty liên doanh, liên kết</t>
  </si>
  <si>
    <t>Share of associates and joint ventures' result</t>
  </si>
  <si>
    <t>Cộng kết quả hoạt động khác (71-72)</t>
  </si>
  <si>
    <t>Other profit (71-72)</t>
  </si>
  <si>
    <t>12, Lợi nhuận khác (40=31-32)</t>
  </si>
  <si>
    <t>8.2. Chi phí khác</t>
  </si>
  <si>
    <t>8.2. Other expenses</t>
  </si>
  <si>
    <t>11, Chi phí khác</t>
  </si>
  <si>
    <t>8.1. Thu nhập khác</t>
  </si>
  <si>
    <t>8.1. Other incomes</t>
  </si>
  <si>
    <t>10, Thu nhập khác</t>
  </si>
  <si>
    <t>VII. KẾT QUẢ HOẠT ĐỘNG (20+50-40-60-61-62)</t>
  </si>
  <si>
    <t>VII. Net profit from securities business (20+50-40-60-61-62)</t>
  </si>
  <si>
    <t>9, Lợi nhuận thuần từ hoạt động kinh doanh {30=20+(21-22)-(24+25)}</t>
  </si>
  <si>
    <t>VI. CHI PHÍ QUẢN LÝ CÔNG TY CHỨNG KHOÁN</t>
  </si>
  <si>
    <t>VI. General and Administrative expenses</t>
  </si>
  <si>
    <t>8, Chi phí quản lý doanh nghiệp</t>
  </si>
  <si>
    <t>V. CHI PHÍ BÁN HÀNG</t>
  </si>
  <si>
    <t>SELLING EXPENSES</t>
  </si>
  <si>
    <t>- Chi phí lãi vay</t>
  </si>
  <si>
    <t>- Interest expense</t>
  </si>
  <si>
    <t>Trong đó :Chi phí lãi vay</t>
  </si>
  <si>
    <t>Chi phí lãi vay</t>
  </si>
  <si>
    <t>4.2. Chi phí lãi vay</t>
  </si>
  <si>
    <t>4.2. Borrowing costs</t>
  </si>
  <si>
    <t>7, Chi phí tài chính</t>
  </si>
  <si>
    <t>Cộng chi phí tài chính (51-&amp;gt;54)</t>
  </si>
  <si>
    <t>Total financial expenses (51-&amp;gt;54)</t>
  </si>
  <si>
    <t>6,Doanh thu hoạt động tài chính</t>
  </si>
  <si>
    <t>Cộng doanh thu hoạt động tài chính (41-&amp;gt;44)</t>
  </si>
  <si>
    <t>Total financial income (41-&amp;gt;44)</t>
  </si>
  <si>
    <t>TỔNG CỘNG NGUỒN VỐN</t>
  </si>
  <si>
    <t>TOTAL LIABILITIES AND OWNER'S EQUITY</t>
  </si>
  <si>
    <t>TỔNG CỘNG NGUỒN VỐN (440=300+400)</t>
  </si>
  <si>
    <t>TOTAL OWNER'S EQUITY AND LIABILITIES (440=300+400)</t>
  </si>
  <si>
    <t>TỔNG CỘNG NGUỒN VỐN (440=300+400+500)</t>
  </si>
  <si>
    <t>2. Nguồn kinh phí đã hình thành TSCĐ</t>
  </si>
  <si>
    <t>2. Funds invested in fixed assets</t>
  </si>
  <si>
    <t>1. Nguồn kinh phí</t>
  </si>
  <si>
    <t>1. Subsidized not-for-profit funds</t>
  </si>
  <si>
    <t>19. Quỹ khen thưởng phúc lợi</t>
  </si>
  <si>
    <t>19. Bonus and welfare fund</t>
  </si>
  <si>
    <t>10,Quỹ khen thưởng phúc lợi</t>
  </si>
  <si>
    <t>II. Nguồn kinh phí và quỹ khác</t>
  </si>
  <si>
    <t>II. Budget resources and other funds</t>
  </si>
  <si>
    <t>Nguồn vốn đầu tư XDCB</t>
  </si>
  <si>
    <t>Reserves for investment in construction</t>
  </si>
  <si>
    <t>7. Lãi/Lỗ</t>
  </si>
  <si>
    <t>7. Lợi nhuận sau thuế chưa phân phối</t>
  </si>
  <si>
    <t>7. Undistributed earnings after tax</t>
  </si>
  <si>
    <t>11, Lợi nhuận sau thuế chưa phân phối</t>
  </si>
  <si>
    <t>6. Quỹ khác thuộc vốn chủ sở hữu</t>
  </si>
  <si>
    <t>6. Other funds from owner's equity</t>
  </si>
  <si>
    <t>10, Quỹ khác thuộc vốn chủ sở hữu</t>
  </si>
  <si>
    <t>5. Quỹ dự phòng tài chính và rủi ro nghề nghiệp</t>
  </si>
  <si>
    <t>5. Financial reserves</t>
  </si>
  <si>
    <t>8, Quỹ dự phòng tài chính</t>
  </si>
  <si>
    <t>Quỹ đầu tư phát triển</t>
  </si>
  <si>
    <t>Investment and development fund</t>
  </si>
  <si>
    <t>7, Quỹ đầu tư phát triển</t>
  </si>
  <si>
    <t>3. Chênh lệch tỷ giá hối đoái</t>
  </si>
  <si>
    <t>3. Foreign exchange differences</t>
  </si>
  <si>
    <t>6, Chênh lệch tỷ giá hối đoái</t>
  </si>
  <si>
    <t>2. Chênh lệch đánh giá lại tài sản theo giá trị hợp lý</t>
  </si>
  <si>
    <t>2. Assets revaluation differences</t>
  </si>
  <si>
    <t>5, Chênh lệch đánh giá lại tài sản</t>
  </si>
  <si>
    <t>- Cổ phiếu quỹ</t>
  </si>
  <si>
    <t>1.5. Cổ phiếu quỹ</t>
  </si>
  <si>
    <t>1.5. Treasury shares</t>
  </si>
  <si>
    <t>4, Cổ phiếu quỹ</t>
  </si>
  <si>
    <t>- Vốn khác</t>
  </si>
  <si>
    <t>1.4. Vốn khác của chủ sở hữu</t>
  </si>
  <si>
    <t>1.4. Other capital of Owners</t>
  </si>
  <si>
    <t>3, Vốn khác của Chủ sở hữu</t>
  </si>
  <si>
    <t>1.2. Thặng dư vốn</t>
  </si>
  <si>
    <t>1.2. Capital surplus</t>
  </si>
  <si>
    <t>- Thặng dư vốn cổ phần</t>
  </si>
  <si>
    <t>1.2. Thặng dư vốn cổ phần</t>
  </si>
  <si>
    <t>1.2. Share premium</t>
  </si>
  <si>
    <t>2, Thặng dư vốn cổ phần</t>
  </si>
  <si>
    <t>- Vốn điều lệ</t>
  </si>
  <si>
    <t>1.1. Vốn góp của chủ sở hữu</t>
  </si>
  <si>
    <t>1.1. Capital from owners</t>
  </si>
  <si>
    <t>1, Vốn đầu tư của chủ sở hữu</t>
  </si>
  <si>
    <t>I. Vốn chủ sở hữu</t>
  </si>
  <si>
    <t>I. Owner's equity</t>
  </si>
  <si>
    <t>II. Nguồn vốn chủ sở hữu</t>
  </si>
  <si>
    <t>II. Owner's equity</t>
  </si>
  <si>
    <t>B. VỐN CHỦ SỞ HỮU (400=410+420)</t>
  </si>
  <si>
    <t>B. OWNER'S EQUITY (400=410+420)</t>
  </si>
  <si>
    <t>B, VỐN CHỦ SỞ HỮU (400=410+430)</t>
  </si>
  <si>
    <t>12. Dự phòng phải trả dài hạn</t>
  </si>
  <si>
    <t>12. Provision for long-term liabilities</t>
  </si>
  <si>
    <t>7, Dự phòng phải trả dài hạn</t>
  </si>
  <si>
    <t>Dự phòng trợ cấp mất việc làm</t>
  </si>
  <si>
    <t>Provision for severance allowances</t>
  </si>
  <si>
    <t>6, Dự phòng trợ cấp mất việc làm</t>
  </si>
  <si>
    <t>14. Thuế thu nhập hoãn lại phải trả</t>
  </si>
  <si>
    <t>14. Deferred income tax liabilities</t>
  </si>
  <si>
    <t>5, Thuế thu nhập hoãn lại phải trả</t>
  </si>
  <si>
    <t>11. Phải trả, phải nộp khác dài hạn</t>
  </si>
  <si>
    <t>11. Other long-term liabilities</t>
  </si>
  <si>
    <t>3, Phải trả dài hạn khác</t>
  </si>
  <si>
    <t>8. Phải trả nội bộ dài hạn</t>
  </si>
  <si>
    <t>8. Long-term inter-company payables</t>
  </si>
  <si>
    <t>2, Phải trả dài hạn nội bộ</t>
  </si>
  <si>
    <t>5. Phải trả người bán dài hạn</t>
  </si>
  <si>
    <t>5. Long-term trade payables</t>
  </si>
  <si>
    <t>2, Phải trả dài hạn người bán</t>
  </si>
  <si>
    <t>18. Dự phòng phải trả ngắn hạn</t>
  </si>
  <si>
    <t>18. Provision for short-term liabilities</t>
  </si>
  <si>
    <t>9, Dự phòng phải trả ngắn hạn</t>
  </si>
  <si>
    <t>II. Các khoản phải trả khác</t>
  </si>
  <si>
    <t>II. Other payables</t>
  </si>
  <si>
    <t>17. Các khoản phải trả, phải nộp khác ngắn hạn</t>
  </si>
  <si>
    <t>17. Other payables</t>
  </si>
  <si>
    <t>8, Các khoản phải trả, phải nộp khác</t>
  </si>
  <si>
    <t>14. Phải trả nội bộ ngắn hạn</t>
  </si>
  <si>
    <t>14. Inter-company payables</t>
  </si>
  <si>
    <t>7, Phải trả nội bộ</t>
  </si>
  <si>
    <t>13. Chi phí phải trả ngắn hạn</t>
  </si>
  <si>
    <t>13. Accrued expenses</t>
  </si>
  <si>
    <t>6, Chi phí phải trả</t>
  </si>
  <si>
    <t>11. Phải trả người lao động</t>
  </si>
  <si>
    <t>11. Payable to employees</t>
  </si>
  <si>
    <t>5, Phải trả công nhân viên</t>
  </si>
  <si>
    <t>10. Thuế và các khoản phải nộp Nhà nước</t>
  </si>
  <si>
    <t>10. Taxes and other payables to state authorities</t>
  </si>
  <si>
    <t>4, Thuế và các khoản phải nộp Nhà nước</t>
  </si>
  <si>
    <t>9. Người mua trả tiền trước ngắn hạn</t>
  </si>
  <si>
    <t>9. Advances from customers</t>
  </si>
  <si>
    <t>3, Người mua trả tiền trước</t>
  </si>
  <si>
    <t>8. Phải trả người bán ngắn hạn</t>
  </si>
  <si>
    <t>8. Trade accounts payable</t>
  </si>
  <si>
    <t>2, Phải trả người bán</t>
  </si>
  <si>
    <t>I. Nợ ngắn hạn</t>
  </si>
  <si>
    <t>I. Short -term liabilities</t>
  </si>
  <si>
    <t>I, Nợ ngắn hạn</t>
  </si>
  <si>
    <t>I. Nợ phải trả</t>
  </si>
  <si>
    <t>I. Liabilities</t>
  </si>
  <si>
    <t>TỔNG NỢ PHẢI TRẢ</t>
  </si>
  <si>
    <t>A. NỢ PHẢI TRẢ (300=310+340)</t>
  </si>
  <si>
    <t>A. LIABILITIES (300=310+340)</t>
  </si>
  <si>
    <t>A, NỢ PHẢI TRẢ (300=210+330)</t>
  </si>
  <si>
    <t>TỔNG TÀI SẢN</t>
  </si>
  <si>
    <t>TOTAL ASSETS</t>
  </si>
  <si>
    <t>TỔNG CỘNG TÀI SẢN</t>
  </si>
  <si>
    <t>TỔNG CỘNG TÀI SẢN (270=100+200)</t>
  </si>
  <si>
    <t>TOTAL ASSETS (270=100+200)</t>
  </si>
  <si>
    <t>5. Tài sản dài hạn khác</t>
  </si>
  <si>
    <t>5. Other long-term assets</t>
  </si>
  <si>
    <t>4, Tài sản dài hạn khác</t>
  </si>
  <si>
    <t>3. Tài sản thuế thu nhập hoãn lại</t>
  </si>
  <si>
    <t>3. Deferred income tax assets</t>
  </si>
  <si>
    <t>3, Tài sản thuế thu nhập hoãn lại</t>
  </si>
  <si>
    <t>2. Chi phí trả trước dài hạn</t>
  </si>
  <si>
    <t>2. Long-term prepayments</t>
  </si>
  <si>
    <t>1, Chi phí trả trước dài hạn</t>
  </si>
  <si>
    <t>V. Tài sản dài hạn khác</t>
  </si>
  <si>
    <t>V. Other long-term assets</t>
  </si>
  <si>
    <t>IV, Tài sản dài hạn khác</t>
  </si>
  <si>
    <t>6. Lợi thế thương mại</t>
  </si>
  <si>
    <t>6. Goodwill</t>
  </si>
  <si>
    <t>2.6 Dự phòng giảm giá đầu tư dài hạn</t>
  </si>
  <si>
    <t>2.6. Provision for diminution in value of long-term investments</t>
  </si>
  <si>
    <t>5, Dự phòng giảm giá chứng khoán đầu tư dài hạn</t>
  </si>
  <si>
    <t>2.5 Đầu tư dài hạn khác</t>
  </si>
  <si>
    <t>2.5. Other long-term investments</t>
  </si>
  <si>
    <t>4, Đầu tư dài hạn khác</t>
  </si>
  <si>
    <t>2.3 Đầu tư vào công ty liên kết, liên doanh</t>
  </si>
  <si>
    <t>2.3. Investments in associates, joint-ventures</t>
  </si>
  <si>
    <t>2, Đầu tư vào công ty liên doanh, liên kết</t>
  </si>
  <si>
    <t>2.2. Đầu tư vào công ty con</t>
  </si>
  <si>
    <t>2.2. Investments in subsidiaries</t>
  </si>
  <si>
    <t>1, Đầu tư vào công ty con</t>
  </si>
  <si>
    <t>2. Các khoản đầu tư</t>
  </si>
  <si>
    <t>2. Long-term investments</t>
  </si>
  <si>
    <t>232a</t>
  </si>
  <si>
    <t>- giá trị hao mòn lũy kế</t>
  </si>
  <si>
    <t>- Accumulated depreciation</t>
  </si>
  <si>
    <t>- Nguyên giá</t>
  </si>
  <si>
    <t>- Cost</t>
  </si>
  <si>
    <t>III. Bất động sản đầu tư</t>
  </si>
  <si>
    <t>III. Investment property</t>
  </si>
  <si>
    <t>IV. Chi phí xây dựng cơ bản dở dang</t>
  </si>
  <si>
    <t>IV. Construction in progress</t>
  </si>
  <si>
    <t>4, Chi phí xây dựng cơ bản dở dang</t>
  </si>
  <si>
    <t>229a</t>
  </si>
  <si>
    <t>- Giá trị hao mòn lũy kế</t>
  </si>
  <si>
    <t>3. Tài sản cố định vô hình</t>
  </si>
  <si>
    <t>3. Intangible fixed assets</t>
  </si>
  <si>
    <t>3, Tài sản cố định vô hình</t>
  </si>
  <si>
    <t>226a</t>
  </si>
  <si>
    <t>2. Tài sản cố định thuê tài chính</t>
  </si>
  <si>
    <t>2. Financial leased fixed assets</t>
  </si>
  <si>
    <t>2, Tài sản cố định thuê tài chính</t>
  </si>
  <si>
    <t>223a</t>
  </si>
  <si>
    <t>1. Tài sản cố định hữu hình</t>
  </si>
  <si>
    <t>1. Tangible fixed assets</t>
  </si>
  <si>
    <t>1, Tài sản cố định hữu hình</t>
  </si>
  <si>
    <t>1. Tài sản cố định:</t>
  </si>
  <si>
    <t>II. Tài sản cố định</t>
  </si>
  <si>
    <t>II. Fixed assets</t>
  </si>
  <si>
    <t>II, Tài sản cố định</t>
  </si>
  <si>
    <t>1.3. Phải thu dài hạn nội bộ</t>
  </si>
  <si>
    <t>1.3. Long-term inter-company receivables</t>
  </si>
  <si>
    <t>3, Phải thu dài hạn nội bộ</t>
  </si>
  <si>
    <t>1.2. Vốn kinh doanh ở các đơn vị trực thuộc</t>
  </si>
  <si>
    <t>1.2. Capital at inter-company</t>
  </si>
  <si>
    <t>2, Vốn kinh doanh ở các đơn vị trực thuộc</t>
  </si>
  <si>
    <t>1.1. Phải thu dài hạn của khách hàng</t>
  </si>
  <si>
    <t>1.1. Long-term trade receivables</t>
  </si>
  <si>
    <t>1, Phải thu dài hạn của khách hàng</t>
  </si>
  <si>
    <t>1. Các khoản phải thu dài hạn</t>
  </si>
  <si>
    <t>1. Long-term receivables</t>
  </si>
  <si>
    <t>I, Các khoản phải thu dài hạn</t>
  </si>
  <si>
    <t>5. Tài sản ngắn hạn khác</t>
  </si>
  <si>
    <t>5. Other short-term assets</t>
  </si>
  <si>
    <t>6, Tài sản ngắn hạn khác</t>
  </si>
  <si>
    <t>Thuế và các khoản khác phải thu của nhà nước</t>
  </si>
  <si>
    <t>Taxes and other receivables from state authorities</t>
  </si>
  <si>
    <t>4, Thuế và các khoản khác phải thu của nhà nước</t>
  </si>
  <si>
    <t>8. Thuế GTGT còn được khấu trừ</t>
  </si>
  <si>
    <t>8. Value Added Tax to be reclaimed</t>
  </si>
  <si>
    <t>3, Thuế GTGT còn được khấu trừ</t>
  </si>
  <si>
    <t>3. Chi phí trả trước ngắn hạn</t>
  </si>
  <si>
    <t>3. Short-term prepayments</t>
  </si>
  <si>
    <t>2, Chi phí trả trước ngắn hạn</t>
  </si>
  <si>
    <t>II. Tài sản ngắn hạn khác</t>
  </si>
  <si>
    <t>II. Other short-term assets</t>
  </si>
  <si>
    <t>V, Tài sản ngắn hạn khác</t>
  </si>
  <si>
    <t>Hàng tồn kho (chi tiết)</t>
  </si>
  <si>
    <t>Inventories (Detail)</t>
  </si>
  <si>
    <t>Hàng tồn kho</t>
  </si>
  <si>
    <t>Inventories</t>
  </si>
  <si>
    <t>IV.Hàng tồn kho</t>
  </si>
  <si>
    <t>VI. Các khoản phải thu khác</t>
  </si>
  <si>
    <t>VI. Other receivables</t>
  </si>
  <si>
    <t>12. Các khoản phải thu khác</t>
  </si>
  <si>
    <t>12. Other receivables</t>
  </si>
  <si>
    <t>5, Phải thu khác</t>
  </si>
  <si>
    <t>Phải thu hoạt động giao dịch chứng khoán</t>
  </si>
  <si>
    <t>Receivables from securities trading activities</t>
  </si>
  <si>
    <t>10. Phải thu nội bộ ngắn hạn</t>
  </si>
  <si>
    <t>10. Short -term inter-company receivables</t>
  </si>
  <si>
    <t>3, Phải thu của nội bộ ngắn hạn</t>
  </si>
  <si>
    <t>Trả trước cho người bán</t>
  </si>
  <si>
    <t>Prepayments to suppliers</t>
  </si>
  <si>
    <t>2, Trả trước cho người bán</t>
  </si>
  <si>
    <t>Phải thu khách hàng</t>
  </si>
  <si>
    <t>Trade accounts receivable</t>
  </si>
  <si>
    <t>1, Phải thu khách hàng</t>
  </si>
  <si>
    <t>7. Các khoản phải thu ngắn hạn</t>
  </si>
  <si>
    <t>7. Short-term receivables</t>
  </si>
  <si>
    <t>III, Các khoản phải thu ngắn hạn</t>
  </si>
  <si>
    <t>Dự phòng giảm giá đầu tư ngắn hạn</t>
  </si>
  <si>
    <t>Provision for diminution in value of short-term investments</t>
  </si>
  <si>
    <t>3, Dự phòng giảm giá chứng khoán đầu tư ngắn hạn</t>
  </si>
  <si>
    <t>1, Đầu tư ngắn hạn</t>
  </si>
  <si>
    <t>Các khoản đầu tư tài chính ngắn hạn</t>
  </si>
  <si>
    <t>Short-term investments</t>
  </si>
  <si>
    <t>II, Các khoản đầu tư tài chính ngắn hạn</t>
  </si>
  <si>
    <t>3. Các khoản tương đương tiền</t>
  </si>
  <si>
    <t>3. Cash equivalents</t>
  </si>
  <si>
    <t>1.2. Các khoản tương đương tiền</t>
  </si>
  <si>
    <t>1.2. Cash equivalents</t>
  </si>
  <si>
    <t>4, Các khoản tương đương tiền</t>
  </si>
  <si>
    <t>1. Tiền</t>
  </si>
  <si>
    <t>1. Cash on hand</t>
  </si>
  <si>
    <t>1.1. Tiền</t>
  </si>
  <si>
    <t>1.1. Cash</t>
  </si>
  <si>
    <t>1, Tiền mặt tại quỹ</t>
  </si>
  <si>
    <t>I. Tiền và các khoản tương đương tiền</t>
  </si>
  <si>
    <t>I. Cash and cash equivalents</t>
  </si>
  <si>
    <t>1. Tiền và các khoản tương đương tiền</t>
  </si>
  <si>
    <t>1. Cash and cash equivalents</t>
  </si>
  <si>
    <t>I, Tiền và các khoản tương đương tiền</t>
  </si>
  <si>
    <t>6.2. Phải thu dài hạn khác</t>
  </si>
  <si>
    <t>07:59.4</t>
  </si>
  <si>
    <t>22. Lợi nhuận thuần từ hoạt động kinh doanh</t>
  </si>
  <si>
    <t>22. Operating profit</t>
  </si>
  <si>
    <t>32:54.6</t>
  </si>
  <si>
    <t>14.1. Lợi nhuận gộp cung cấp hàng hóa, dịch vụ khác</t>
  </si>
  <si>
    <t>14.1. Gross profit of providing other goods and services</t>
  </si>
  <si>
    <t>32:54.4</t>
  </si>
  <si>
    <t>2. Phí nhượng tái bảo hiểm</t>
  </si>
  <si>
    <t>2. Reinsurance premium ceded</t>
  </si>
  <si>
    <t>32:53.1</t>
  </si>
  <si>
    <t>Tăng (giảm) dự phòng toán học (dành riêng BVH)</t>
  </si>
  <si>
    <t>Increase(Decrease) in mathematical reserve</t>
  </si>
  <si>
    <t>32:53.8</t>
  </si>
  <si>
    <t>9. Doanh thu hoa hồng chưa được hưởng</t>
  </si>
  <si>
    <t>08:26.4</t>
  </si>
  <si>
    <t>2.2. Phải trả khác cho người bán</t>
  </si>
  <si>
    <t>08:25.9</t>
  </si>
  <si>
    <t>2.1. Phải trả về hợp đồng bảo hiểm</t>
  </si>
  <si>
    <t>2. Dự phòng bồi thường nhượng tái bảo hiểm</t>
  </si>
  <si>
    <t>07:53.0</t>
  </si>
  <si>
    <t>1. Dự phòng phí nhượng tái bảo hiểm</t>
  </si>
  <si>
    <t>07:52.9</t>
  </si>
  <si>
    <t>VIII. Tài sản tái bảo hiểm</t>
  </si>
  <si>
    <t>1.2. Chi phí trả trước ngắn hạn khác</t>
  </si>
  <si>
    <t>07:52.7</t>
  </si>
  <si>
    <t>1.1. Chi phí hoa hồng chưa phân bổ</t>
  </si>
  <si>
    <t>07:52.6</t>
  </si>
  <si>
    <t>1.2. Phải thu khác của khách hàng</t>
  </si>
  <si>
    <t>07:43.1</t>
  </si>
  <si>
    <t>1.1. Phải thu về hợp đồng bảo hiểm</t>
  </si>
  <si>
    <t>07:42.8</t>
  </si>
  <si>
    <t>17. Lợi nhuận từ hoạt động đầu tư bất động sản (22=20-21)</t>
  </si>
  <si>
    <t>17. Profit from properties investment (22=20-21)</t>
  </si>
  <si>
    <t>32:54.5</t>
  </si>
  <si>
    <t>16. Giá vốn bất động sản đầu tư</t>
  </si>
  <si>
    <t>16. Cost of properties investment</t>
  </si>
  <si>
    <t>15. Doanh thu kinh doanh bất động sản đầu tư</t>
  </si>
  <si>
    <t>15. Revenue from properties investment</t>
  </si>
  <si>
    <t>- Chi phí khác hoạt động kinh doanh bảo hiểm</t>
  </si>
  <si>
    <t>Other insurance operating expenses</t>
  </si>
  <si>
    <t>32:54.0</t>
  </si>
  <si>
    <t>10. Tổng chi bồi thường bảo hiểm (15=11-12+13-14)</t>
  </si>
  <si>
    <t>Total claim insurance expenses</t>
  </si>
  <si>
    <t>32:53.9</t>
  </si>
  <si>
    <t>9. Tăng (giảm) dự phòng bồi thường nhượng tái bảo hiểm</t>
  </si>
  <si>
    <t>9. Increase(Decrease) in claim reserves related to reinsurance ceded</t>
  </si>
  <si>
    <t>8. Tăng (giảm) dự phòng bồi thường bảo hiểm gốc và nhận tái bảo hiểm</t>
  </si>
  <si>
    <t>8. Increase(Decrease) in claim reserves for direct insurance and reinsurance assumed</t>
  </si>
  <si>
    <t>- Tổng Chi bồi thường</t>
  </si>
  <si>
    <t>Total claim expenses</t>
  </si>
  <si>
    <t>32:53.6</t>
  </si>
  <si>
    <t>4. Hoa hồng nhượng tái bảo hiểm và doanh thu khác HĐKDBH (04=04.1+04.2)</t>
  </si>
  <si>
    <t>4. Commission on reinsurance ceded and other insurance income (04=04.1+04.2)</t>
  </si>
  <si>
    <t>32:53.3</t>
  </si>
  <si>
    <t>3. Doanh thu phí bảo hiểm thuần (03=01-02)</t>
  </si>
  <si>
    <t>3. Net insurance premium (03=01-02)</t>
  </si>
  <si>
    <t>- Tăng (giảm) Dự phòng phí nhượng tái bảo hiểm</t>
  </si>
  <si>
    <t>-Increase/(Decrease) in ceded unearned premium reserve</t>
  </si>
  <si>
    <t>32:53.2</t>
  </si>
  <si>
    <t>- Tăng (giảm) Dự phòng phí bảo hiểm gốc và nhận tái bảo hiểm</t>
  </si>
  <si>
    <t>- Increase/(Decrese) in Gross unearned premium reserve</t>
  </si>
  <si>
    <t>1. Doanh thu phí bảo hiểm (01= (01.1+01.2-01.3)</t>
  </si>
  <si>
    <t>1. Insurance premium (01=01.1+01.2-01.3)</t>
  </si>
  <si>
    <t>32:53.0</t>
  </si>
  <si>
    <t>2. Dự phòng rủi ro hoạt động mua nợ</t>
  </si>
  <si>
    <t>2. Provision for debt purchased</t>
  </si>
  <si>
    <t>45:52.4</t>
  </si>
  <si>
    <t>1. Mua nợ</t>
  </si>
  <si>
    <t>1. Debt purchased</t>
  </si>
  <si>
    <t>VII. Hoạt động mua nợ</t>
  </si>
  <si>
    <t>VII. Debt purchased</t>
  </si>
  <si>
    <t>45:52.3</t>
  </si>
  <si>
    <t>13. Lợi ích cổ đông không kiểm soát</t>
  </si>
  <si>
    <t>13. Minority's interest</t>
  </si>
  <si>
    <t>20:51.0</t>
  </si>
  <si>
    <t>12. Lợi ích cổ đông không kiểm soát</t>
  </si>
  <si>
    <t>08:36.1</t>
  </si>
  <si>
    <t>6. Lợi ích cổ đông không kiểm soát</t>
  </si>
  <si>
    <t>45:53.1</t>
  </si>
  <si>
    <t>8. Phần lãi/lỗ trong công ty liên doanh, liên kết</t>
  </si>
  <si>
    <t>8. Share of associates and joint ventures' result</t>
  </si>
  <si>
    <t>54:11.4</t>
  </si>
  <si>
    <t>10. Cổ phiếu ưu đãi (Nợ)</t>
  </si>
  <si>
    <t>10. Preferred stock (Debts)</t>
  </si>
  <si>
    <t>20:50.4</t>
  </si>
  <si>
    <t>3. Đầu tư nắm giữ đến ngày đáo hạn</t>
  </si>
  <si>
    <t>3. Held to maturity investments</t>
  </si>
  <si>
    <t>20:48.5</t>
  </si>
  <si>
    <t>07:37.5</t>
  </si>
  <si>
    <t>Tăng, giảm chứng khoán kinh doanh</t>
  </si>
  <si>
    <t>Changes in available for sale securities</t>
  </si>
  <si>
    <t>19:06.0</t>
  </si>
  <si>
    <t>43:20.0</t>
  </si>
  <si>
    <t>5. Đầu tư nắm giữ đến ngày đáo hạn</t>
  </si>
  <si>
    <t>5. Held to maturity investments</t>
  </si>
  <si>
    <t>20:49.5</t>
  </si>
  <si>
    <t>08:25.2</t>
  </si>
  <si>
    <t>20. Lãi suy giảm trên cổ phiếu</t>
  </si>
  <si>
    <t>20. Diluted earnings per share</t>
  </si>
  <si>
    <t>54:11.7</t>
  </si>
  <si>
    <t>421b</t>
  </si>
  <si>
    <t>- LNST chưa Phân phối kỳ này</t>
  </si>
  <si>
    <t>- Undistributed earnings in this period</t>
  </si>
  <si>
    <t>20:50.9</t>
  </si>
  <si>
    <t>421a</t>
  </si>
  <si>
    <t>- LNST chưa Phân phối lũy kế đến cuối kỳ trước</t>
  </si>
  <si>
    <t>- Accumulated retained earning at the end of the previous period</t>
  </si>
  <si>
    <t>08:35.9</t>
  </si>
  <si>
    <t>3. Quyền chọn chuyển đổi trái phiếu</t>
  </si>
  <si>
    <t>3. Convertible bond option</t>
  </si>
  <si>
    <t>20:50.7</t>
  </si>
  <si>
    <t>411a</t>
  </si>
  <si>
    <t>- cổ phiếu phổ thông có quyền biểu quyết</t>
  </si>
  <si>
    <t>- Common stock with voting right</t>
  </si>
  <si>
    <t>20:50.6</t>
  </si>
  <si>
    <t>08:28.1</t>
  </si>
  <si>
    <t>9. Trái phiếu chuyển đổi</t>
  </si>
  <si>
    <t>9. Convertible bonds</t>
  </si>
  <si>
    <t>4. Phải trả nội bộ về vốn kinh doanh</t>
  </si>
  <si>
    <t>4. Inter-company payables on business capital</t>
  </si>
  <si>
    <t>20:50.3</t>
  </si>
  <si>
    <t>3. Chi phí phải trả dài hạn</t>
  </si>
  <si>
    <t>3. Long-term acrrued expenses</t>
  </si>
  <si>
    <t>2. Người mua trả tiền trước dài hạn</t>
  </si>
  <si>
    <t>2. Long-term advances from customers</t>
  </si>
  <si>
    <t>20:50.2</t>
  </si>
  <si>
    <t>13. Quỹ bình ổn giá</t>
  </si>
  <si>
    <t>13. Price stabilization fund</t>
  </si>
  <si>
    <t>20:50.1</t>
  </si>
  <si>
    <t>3. Thiết bị, vật tư, phụ tùng thay thế dài hạn</t>
  </si>
  <si>
    <t>3. Long-term equipment, supplies, spare parts</t>
  </si>
  <si>
    <t>20:49.7</t>
  </si>
  <si>
    <t>08:25.4</t>
  </si>
  <si>
    <t>3. Đầu tư góp vốn vào đơn vị khác</t>
  </si>
  <si>
    <t>3. Investments in other entities</t>
  </si>
  <si>
    <t>08:25.0</t>
  </si>
  <si>
    <t>1. Chi phí sản xuất, kinh doanh dở dang dài hạn</t>
  </si>
  <si>
    <t>1. Long-term production in progress</t>
  </si>
  <si>
    <t>20:49.4</t>
  </si>
  <si>
    <t>IV. Tài sản dở dang dài hạn</t>
  </si>
  <si>
    <t>IV. Long-term assets in progress</t>
  </si>
  <si>
    <t>08:24.8</t>
  </si>
  <si>
    <t>5. Phải thu về cho vay dài hạn</t>
  </si>
  <si>
    <t>5. Long-term loan receivables</t>
  </si>
  <si>
    <t>20:49.1</t>
  </si>
  <si>
    <t>07:56.9</t>
  </si>
  <si>
    <t>2. Trả trước cho người bán dài hạn</t>
  </si>
  <si>
    <t>2. Long-term prepayments to suppliers</t>
  </si>
  <si>
    <t>20:49.0</t>
  </si>
  <si>
    <t>07:53.1</t>
  </si>
  <si>
    <t>5. Phải thu về cho vay ngắn hạn</t>
  </si>
  <si>
    <t>5. Short-term loan receivables</t>
  </si>
  <si>
    <t>20:48.7</t>
  </si>
  <si>
    <t>4. Phải thu về cho vay ngắn hạn</t>
  </si>
  <si>
    <t>07:43.3</t>
  </si>
  <si>
    <t>8. Tăng giảm tiền gửi ngân hàng có kỳ hạn</t>
  </si>
  <si>
    <t>8. Increase/(Decrease) in term deposit</t>
  </si>
  <si>
    <t>Điều chỉnh cho các khoản khác</t>
  </si>
  <si>
    <t>Adjustments for</t>
  </si>
  <si>
    <t>Phân bổ lợi thế thương mại</t>
  </si>
  <si>
    <t>Allocation of goodwill</t>
  </si>
  <si>
    <t>Thu nhập lãi vay và cổ tức</t>
  </si>
  <si>
    <t>Interest income and dividends</t>
  </si>
  <si>
    <t>5.1. Doanh thuần BH và CCDV</t>
  </si>
  <si>
    <t>5.1.Revenue</t>
  </si>
  <si>
    <t>32:53.5</t>
  </si>
  <si>
    <t>15. Doanh thu chưa thực hiện ngắn hạn</t>
  </si>
  <si>
    <t>8. Short-term unearned revenue</t>
  </si>
  <si>
    <t>20:50.0</t>
  </si>
  <si>
    <t>14. Doanh thu chưa thực hiện ngắn hạn</t>
  </si>
  <si>
    <t>08:27.2</t>
  </si>
  <si>
    <t>4. Giao dịch mua bán lại trái phiếu Chính phủ</t>
  </si>
  <si>
    <t>4. Payables for government bond trading activities</t>
  </si>
  <si>
    <t>07:52.8</t>
  </si>
  <si>
    <t>4. Giao dịch mua bán lại trái phiếu Chính phủ (TS)</t>
  </si>
  <si>
    <t>4. Government bonds</t>
  </si>
  <si>
    <t>20:48.9</t>
  </si>
  <si>
    <t>12. Giao dịch mua bán lại trái phiếu Chính phủ</t>
  </si>
  <si>
    <t>12. Payables for government bond trading activities</t>
  </si>
  <si>
    <t>08:26.7</t>
  </si>
  <si>
    <t>14. Giao dịch mua bán lại trái phiếu chính phủ</t>
  </si>
  <si>
    <t>14. Government bonds</t>
  </si>
  <si>
    <t>9. Quỹ hỗ trợ sắp xếp doanh nghiệp</t>
  </si>
  <si>
    <t>9. Fund to support corporate restructuring</t>
  </si>
  <si>
    <t>20:50.8</t>
  </si>
  <si>
    <t>14. Quỹ hỗ trợ sắp xếp doanh nghiệp</t>
  </si>
  <si>
    <t>13. Fund to support corporate restructuring</t>
  </si>
  <si>
    <t>08:36.3</t>
  </si>
  <si>
    <t>9. Mua lại khoản góp vốn của cổ đông thiểu số trong công ty con</t>
  </si>
  <si>
    <t>9. Purchases of minority shares of subsidiaries</t>
  </si>
  <si>
    <t>13. Quỹ phát triển khoa học và công nghệ</t>
  </si>
  <si>
    <t>13. Fund for technology development</t>
  </si>
  <si>
    <t>20:50.5</t>
  </si>
  <si>
    <t>9. Quỹ phát triển khoa học và công nghệ</t>
  </si>
  <si>
    <t>9. Fund for technology development</t>
  </si>
  <si>
    <t>08:27.9</t>
  </si>
  <si>
    <t>6. Doanh thu chưa thực hiện dài hạn</t>
  </si>
  <si>
    <t>6. Long-term unearned revenue</t>
  </si>
  <si>
    <t>8. Doanh thu chưa thực hiện dài hạn</t>
  </si>
  <si>
    <t>8. Unearned revenue</t>
  </si>
  <si>
    <t>08:27.8</t>
  </si>
  <si>
    <t>2. Điều chỉnh cho các khoản:</t>
  </si>
  <si>
    <t>2. Adjustments for:</t>
  </si>
  <si>
    <t>43:19.8</t>
  </si>
  <si>
    <t>VII. Thu nhập từ góp vốn, mua cổ phần</t>
  </si>
  <si>
    <t>VII. Income from capital contribution and long-term investments</t>
  </si>
  <si>
    <t>I. CASH FLOWS FROM OPERATING ACTIVITIES</t>
  </si>
  <si>
    <t>I. Cash flows from operating activities</t>
  </si>
  <si>
    <t>43:19.7</t>
  </si>
  <si>
    <t>OWNER'S EQUITY</t>
  </si>
  <si>
    <t>20:49.8</t>
  </si>
  <si>
    <t>08:25.6</t>
  </si>
  <si>
    <t>4. Dividends paid, profits distributed to owners</t>
  </si>
  <si>
    <t>8. Collections on investment in other entities</t>
  </si>
  <si>
    <t>7. Payments for investment in other entities</t>
  </si>
  <si>
    <t>Net cash flows from operating activities before corporate income tax</t>
  </si>
  <si>
    <t>24. Increase/(Decrease) in interest, fee payable</t>
  </si>
  <si>
    <t>23. Increase/(Decrease) in valuable papers issued (excluding valuable papers categorized under financing activities)</t>
  </si>
  <si>
    <t>16. (Decrease)/Increase in provisions for damages</t>
  </si>
  <si>
    <t>15. (Increase)/Decrease in interest and fees receivable</t>
  </si>
  <si>
    <t>13. (Increase)/Decrease in derivatives and other financial assets</t>
  </si>
  <si>
    <t>Cash flow from operating activities before changes in operating assets and liabilities</t>
  </si>
  <si>
    <t>10. Others</t>
  </si>
  <si>
    <t>9. Unrealized foreign exchange (gain)/loss</t>
  </si>
  <si>
    <t>8. (Gain)/Loss on disposal of investments in other entities and other long-term investments, dividend income, profit distributed from associates/joint-ventures</t>
  </si>
  <si>
    <t>7. (Gain)/Loss on disposal of investment properties</t>
  </si>
  <si>
    <t>6. (Gain)/Loss on disposal of fixed assets</t>
  </si>
  <si>
    <t>Lãi, lỗ do thanh lý TSCĐ</t>
  </si>
  <si>
    <t>Loss/(profits) from disposal of fixed asset</t>
  </si>
  <si>
    <t>5. Interest and fee payable in the period</t>
  </si>
  <si>
    <t>4. Interest and fee receivable in the period</t>
  </si>
  <si>
    <t>3. Provision for credit losses and diminution in value of investments</t>
  </si>
  <si>
    <t>2. Depreciation and amortization</t>
  </si>
  <si>
    <t>6. Receipts from disposal of treasury shares</t>
  </si>
  <si>
    <t>5. Payments for purchase of treasury shares</t>
  </si>
  <si>
    <t>3. Payments for issue of valuable papers qualified as owner's capital and other long-term borrowings</t>
  </si>
  <si>
    <t>2. Receipts from issue of valuable papers qualified as owner's capital and other long-term borrowings</t>
  </si>
  <si>
    <t>9. Dividends and profit received</t>
  </si>
  <si>
    <t>6. Payments for disposal of investment properties</t>
  </si>
  <si>
    <t>5. Receipts from disposal of investment properties</t>
  </si>
  <si>
    <t>4. Purchase of investment properties</t>
  </si>
  <si>
    <t>3. Payments for disposal of fixed assets</t>
  </si>
  <si>
    <t>22. Payments from reserves</t>
  </si>
  <si>
    <t>27. Payment from reserves</t>
  </si>
  <si>
    <t>21. Increase/(Decrease) in other operating liabilities</t>
  </si>
  <si>
    <t>25. Increase/(Decrease) in other operating liabilities</t>
  </si>
  <si>
    <t>20. Increase/(Decrease) in derivatives and other financial liabilities</t>
  </si>
  <si>
    <t>21. Increase/(Decrease) in derivatives and other financial liabilities</t>
  </si>
  <si>
    <t>19. Increase/(Decrease) in funds received from Government, institutions, investments on behalf of investors and syndicated loans of the Bank's risks</t>
  </si>
  <si>
    <t>22. Increase/(Decrease) in funds received from Government, institutions, investments on behalf of investors and syndicated loans of the Bank's risks</t>
  </si>
  <si>
    <t>18. Increase/(Decrease) in valuable papers issued (excluding valuable papers categorized under financing activities)</t>
  </si>
  <si>
    <t>17. Increase/(Decrease) in deposit from customers (Including The State Treasury)</t>
  </si>
  <si>
    <t>20. Increase/(Decrease) in deposit from customers (Including The State Treasury)</t>
  </si>
  <si>
    <t>16. Increase/(Decrease) in placements and borrowings from other credit institutions</t>
  </si>
  <si>
    <t>19. Increase/(Decrease) in placements and borrowings from other credit institutions</t>
  </si>
  <si>
    <t>15. Increase/(Decrease) in due to the Government and borrowings from State Bank of Vietnam</t>
  </si>
  <si>
    <t>18. Increase/(Decrease) in due to the Government and borrowings from State Bank of Vietnam</t>
  </si>
  <si>
    <t>Changes in operating liabilities</t>
  </si>
  <si>
    <t>14. (Increase)/Decrease in other operating assets</t>
  </si>
  <si>
    <t>17. (Increase)/Decrease in other operating assets</t>
  </si>
  <si>
    <t>13. (Decrease)/Increase in provisions for damages</t>
  </si>
  <si>
    <t>12. (Increase)/Decrease in loans and advances to customers</t>
  </si>
  <si>
    <t>14. (Increase)/Decrease in loans and advances to customers</t>
  </si>
  <si>
    <t>11. (Increase)/Decrease in derivatives and other financial assets</t>
  </si>
  <si>
    <t>10. (Increase)/Decrease in trading securities and investment securities</t>
  </si>
  <si>
    <t>12. (Increase)/Decrease in trading securities and investment securities</t>
  </si>
  <si>
    <t>9. (Increase)/Decrease in placements with and loans to other credit institutions</t>
  </si>
  <si>
    <t>11. (Increase)/Decrease in placements with and loans to other credit institutions</t>
  </si>
  <si>
    <t>Changes in operating assets</t>
  </si>
  <si>
    <t>8. Corporate income tax paid for the period</t>
  </si>
  <si>
    <t>6. Receipts from collection of debts written-off, debts accounted for by reserves</t>
  </si>
  <si>
    <t>5. Receipts from other income</t>
  </si>
  <si>
    <t>4. Net cash inflow from trading activities in foreign currencies, gold and securities</t>
  </si>
  <si>
    <t>3. Receipts from fee and commission income</t>
  </si>
  <si>
    <t>2. Payments for interest and similar expenses</t>
  </si>
  <si>
    <t>1. Receipts from interest and similar income</t>
  </si>
  <si>
    <t>4. Tài sản Có khác</t>
  </si>
  <si>
    <t>4. Other assets</t>
  </si>
  <si>
    <t>45:52.8</t>
  </si>
  <si>
    <t>XII. Tài sản &amp;quot;Có&amp;quot; khác</t>
  </si>
  <si>
    <t>XI. Other assets</t>
  </si>
  <si>
    <t>2. Cho vay các TCTD khác</t>
  </si>
  <si>
    <t>2. Loans to other credit institutions</t>
  </si>
  <si>
    <t>45:52.2</t>
  </si>
  <si>
    <t>X. Chi phí dự phòng rủi ro tín dụng</t>
  </si>
  <si>
    <t>X. Provision for credit losses</t>
  </si>
  <si>
    <t>VIII. Chi phí hoạt động</t>
  </si>
  <si>
    <t>VIII. Operating expenses</t>
  </si>
  <si>
    <t>VI. Lãi/lỗ thuần từ hoạt động khác (5-6)</t>
  </si>
  <si>
    <t>VI. Net other income (5-6)</t>
  </si>
  <si>
    <t>V. Lãi/lỗ thuần từ mua bán chứng khoán đầu tư</t>
  </si>
  <si>
    <t>V. Net gain/(loss) from investment securities</t>
  </si>
  <si>
    <t>IV. Lãi/lỗ thuần từ mua bán chứng khoán kinh doanh</t>
  </si>
  <si>
    <t>IV. Net gain/(loss) from trading securities</t>
  </si>
  <si>
    <t>III. Lãi/lỗ thuần từ hoạt động kinh doanh ngoại hối và vàng</t>
  </si>
  <si>
    <t>III. Net gain/(loss) from foreign currencies and gold trading</t>
  </si>
  <si>
    <t>II. Lãi/lỗ thuần từ hoạt động dịch vụ (3-4)</t>
  </si>
  <si>
    <t>II. Net fee and commission income (3-4)</t>
  </si>
  <si>
    <t>4. Chi phí hoạt động dịch vụ</t>
  </si>
  <si>
    <t>4. Fee and commission expenses</t>
  </si>
  <si>
    <t>3. Thu nhập từ hoạt động dịch vụ</t>
  </si>
  <si>
    <t>3. Fee and commission income</t>
  </si>
  <si>
    <t>I. Thu nhập lãi thuần (1-2)</t>
  </si>
  <si>
    <t>I. Net interest income (1-2)</t>
  </si>
  <si>
    <t>2. Chi phí lãi và các chi phí tương tự</t>
  </si>
  <si>
    <t>2. Interest expense and similar expenses</t>
  </si>
  <si>
    <t>1. Thu nhập lãi và các khoản thu nhập tương tự</t>
  </si>
  <si>
    <t>1. Interest income and similar income</t>
  </si>
  <si>
    <t>2. Cam kết khác</t>
  </si>
  <si>
    <t>1. Cam kết tài trợ cho khách hàng</t>
  </si>
  <si>
    <t>II. Các cam kết đưa ra</t>
  </si>
  <si>
    <t>3. Bảo lãnh khác</t>
  </si>
  <si>
    <t>2. Cam kết trong nghiệp vụ L/C</t>
  </si>
  <si>
    <t>1. Bảo lãnh vay vốn</t>
  </si>
  <si>
    <t>I. Nghĩa vụ nợ tiểm ẩn</t>
  </si>
  <si>
    <t>TỔNG NỢ PHẢI TRẢ VÀ VỐN CHỦ SỞ HỮU</t>
  </si>
  <si>
    <t>45:53.2</t>
  </si>
  <si>
    <t>2. Reserves</t>
  </si>
  <si>
    <t>e. Cổ phiếu ưu đãi</t>
  </si>
  <si>
    <t>e. Preferred stock</t>
  </si>
  <si>
    <t>45:53.0</t>
  </si>
  <si>
    <t>411b</t>
  </si>
  <si>
    <t>- cổ phiếu ưu đãi</t>
  </si>
  <si>
    <t>- Preferred stock</t>
  </si>
  <si>
    <t>08:28.2</t>
  </si>
  <si>
    <t>b. Vốn đầu tư XDCB</t>
  </si>
  <si>
    <t>b. Reserves for investments in construction</t>
  </si>
  <si>
    <t>1. Vốn của TCTD</t>
  </si>
  <si>
    <t>1. Capital</t>
  </si>
  <si>
    <t>VIII. Vốn và các quỹ</t>
  </si>
  <si>
    <t>VIII. Capital and Reserves</t>
  </si>
  <si>
    <t>4. Dự phòng rủi ro khác (Dự phòng cho công nợ tiềm ẩn và cam kết ngoại bảng)</t>
  </si>
  <si>
    <t>4. Provisions for contingent liabilities and off-balance sheet commitments</t>
  </si>
  <si>
    <t>3. Các khoản phải trả và công nợ khác</t>
  </si>
  <si>
    <t>3. Other liabilities</t>
  </si>
  <si>
    <t>45:52.9</t>
  </si>
  <si>
    <t>1. Các khoản lãi, phí phải trả</t>
  </si>
  <si>
    <t>1. Interest and fee payables</t>
  </si>
  <si>
    <t>VII. Các khoản nợ khác</t>
  </si>
  <si>
    <t>VII. Other liabilities</t>
  </si>
  <si>
    <t>VI. Phát hành giấy tờ có giá</t>
  </si>
  <si>
    <t>VI. Valuable papers (e.g. bonds, CDs..)</t>
  </si>
  <si>
    <t>V. Vốn tài trợ, ủy thác đầu tư, cho vay mà TCTD chịu rủi ro</t>
  </si>
  <si>
    <t>V. Funds received from Government and institutions, investments on behalf of investors, syndicated loans of the Bank's risks</t>
  </si>
  <si>
    <t>IV. Các công cụ tài chính phái sinh và các khoản nợ tài chính khác</t>
  </si>
  <si>
    <t>IV. Derivatives and other financial liabilities</t>
  </si>
  <si>
    <t>III. Tiền gửi của khách hàng</t>
  </si>
  <si>
    <t>III. Deposits from customers</t>
  </si>
  <si>
    <t>2. Vay các TCTD khác</t>
  </si>
  <si>
    <t>2. Borrowings from other credit institutions</t>
  </si>
  <si>
    <t>1. Tiền gửi của các TCTD khác</t>
  </si>
  <si>
    <t>1. Placements from other credit institutions</t>
  </si>
  <si>
    <t>II. Tiền gửi và vay các TCTD khác</t>
  </si>
  <si>
    <t>II. Placements and borrowings from other credit institutions</t>
  </si>
  <si>
    <t>I. Các khoản nợ Chính phủ và NHNN</t>
  </si>
  <si>
    <t>I. Due to Government and borrowings from the State Bank of Vietnam</t>
  </si>
  <si>
    <t>B. NỢ PHẢI TRẢ VÀ VỐN CHỦ SỞ HỮU</t>
  </si>
  <si>
    <t>B. LIABILITIES AND OWNER'S EQUITY</t>
  </si>
  <si>
    <t>5. Các khoản dự phòng rủi ro cho các tài sản Có nội bảng khác</t>
  </si>
  <si>
    <t>5. Provisions for risks in other assets</t>
  </si>
  <si>
    <t>2. Các khoản lãi, phí phải thu</t>
  </si>
  <si>
    <t>2. Interest and fee receivables</t>
  </si>
  <si>
    <t>1. Accounts receivables</t>
  </si>
  <si>
    <t>4. Dự phòng giảm giá đầu tư dài hạn</t>
  </si>
  <si>
    <t>4. Provision for diminution in value of long-term investments</t>
  </si>
  <si>
    <t>45:52.5</t>
  </si>
  <si>
    <t>2. Đầu tư vào công ty liên doanh, liên kết</t>
  </si>
  <si>
    <t>2. Investments in associates, joint-ventures</t>
  </si>
  <si>
    <t>IX. Góp vốn, đầu tư dài hạn</t>
  </si>
  <si>
    <t>VIII. Capital contribution and other long-term investments</t>
  </si>
  <si>
    <t>3. Dự phòng giảm giá chứng khoán đầu tư</t>
  </si>
  <si>
    <t>3. Provisions for diminution in value of investment securities</t>
  </si>
  <si>
    <t>2. Chứng khoán đầu tư giữ đến ngày đáo hạn</t>
  </si>
  <si>
    <t>2. Held to maturity securities</t>
  </si>
  <si>
    <t>1. Chứng khoán đầu tư sẵn sàng để bán</t>
  </si>
  <si>
    <t>1. Available-for-sales securities</t>
  </si>
  <si>
    <t>VIII. Chứng khoán đầu tư</t>
  </si>
  <si>
    <t>VII. Investment securities</t>
  </si>
  <si>
    <t>2. Dự phòng rủi ro cho vay và cho thuê tài chính khách hàng</t>
  </si>
  <si>
    <t>2. Provisions for losses on loans, advances and finance leases to customers</t>
  </si>
  <si>
    <t>1. Cho vay và cho thuê tài chính khách hàng</t>
  </si>
  <si>
    <t>1. Loans, advances and finance leases to customers</t>
  </si>
  <si>
    <t>VI. Cho vay khách hàng</t>
  </si>
  <si>
    <t>VI. Loans, advances and finance leases to customers</t>
  </si>
  <si>
    <t>V. Các công cụ tài chính phái sinh và các tài sản tài chính khác</t>
  </si>
  <si>
    <t>V. Derivatives and other financial assets</t>
  </si>
  <si>
    <t>2. Dự phòng giảm giá chứng khoán kinh doanh</t>
  </si>
  <si>
    <t>2. Provisions for diminution in value of trading securities</t>
  </si>
  <si>
    <t>1. Chứng khoán kinh doanh</t>
  </si>
  <si>
    <t>1. Trading securities</t>
  </si>
  <si>
    <t>IV. Chứng khoán kinh doanh</t>
  </si>
  <si>
    <t>IV. Trading securities</t>
  </si>
  <si>
    <t>3. Dự phòng rủi ro cho vay các TCTD khác</t>
  </si>
  <si>
    <t>3. Provisions for losses and risks</t>
  </si>
  <si>
    <t>1. Tiền, vàng gửi tại các TCTD khác</t>
  </si>
  <si>
    <t>1. Placements at other credit institutions</t>
  </si>
  <si>
    <t>III. Tiền, vàng gửi tại các TCTD khác và cho vay các TCTD khác</t>
  </si>
  <si>
    <t>III. Placements at and loans to other credit institutions</t>
  </si>
  <si>
    <t>II. Balances with the State Bank of Vietnam</t>
  </si>
  <si>
    <t>I. Tiền mặt, vàng bạc, đá quý</t>
  </si>
  <si>
    <t>I. Cash, gold and silver, precious stones</t>
  </si>
  <si>
    <t>45:52.1</t>
  </si>
  <si>
    <t>lấy giá trị bằng 270</t>
  </si>
  <si>
    <t>20:48.4</t>
  </si>
  <si>
    <t>07:17.8</t>
  </si>
  <si>
    <t>4. Tiền thu từ lãi tiền gửi</t>
  </si>
  <si>
    <t>4. Receipts from interest income on deposits</t>
  </si>
  <si>
    <t>3. Tiền thu do bán tài sản cố định</t>
  </si>
  <si>
    <t>5. Proceeds from disposals of fixed assets</t>
  </si>
  <si>
    <t>2. Tiền thu từ lãi các khoản đầu tư khác</t>
  </si>
  <si>
    <t>2. Proceeds from other investments</t>
  </si>
  <si>
    <t>1. Tiền thu từ các khoản đầu tư vào đơn vị khác</t>
  </si>
  <si>
    <t>1. Proceeds from investments in other entities</t>
  </si>
  <si>
    <t>11. Tiền tạm ứng cho CBCNV và ứng trước cho người bán</t>
  </si>
  <si>
    <t>11. Advances to employees and suppliers</t>
  </si>
  <si>
    <t>10. Trả tiền cho các khoản nợ khác</t>
  </si>
  <si>
    <t>10. Payments for other liabilities</t>
  </si>
  <si>
    <t>9. Trả tiền nộp thuế và các khoản nợ nhà nước</t>
  </si>
  <si>
    <t>9. Taxes and other obligations paid to the state authorities</t>
  </si>
  <si>
    <t>8. Trả tiền cho cán bộ công nhân viên</t>
  </si>
  <si>
    <t>8. Payments to employees</t>
  </si>
  <si>
    <t>7. Trả tiền cho người bán, người cung cấp dịch vụ</t>
  </si>
  <si>
    <t>7. Payments to suppliers</t>
  </si>
  <si>
    <t>6.Trả tiền hoa hồng và các khoản nợ khác của kinh doanh BH</t>
  </si>
  <si>
    <t>6. Payments for commissions and other insurance expenses</t>
  </si>
  <si>
    <t>5. Trả tiền bồi thường bảo hiểm</t>
  </si>
  <si>
    <t>5. Payments for insurance claims</t>
  </si>
  <si>
    <t>4. Tiền thu từ các hoạt động kinh doanh khác</t>
  </si>
  <si>
    <t>4. Proceeds from other operating activities</t>
  </si>
  <si>
    <t>3. Tiền thu từ các khoản thu được giảm chi</t>
  </si>
  <si>
    <t>3. Receipts from expense reductions</t>
  </si>
  <si>
    <t>2. Tiền thu từ các khoản nợ phí và hoa hồng</t>
  </si>
  <si>
    <t>2. Receipts from premium and commission payables</t>
  </si>
  <si>
    <t>1. Tiền thu phí và hoa hồng</t>
  </si>
  <si>
    <t>1. Premiums and commissions received</t>
  </si>
  <si>
    <t>---</t>
  </si>
  <si>
    <t>43:20.4</t>
  </si>
  <si>
    <t>9. Tiền chi khác từ hoạt động tài chính</t>
  </si>
  <si>
    <t>9. Other payments for financing activities</t>
  </si>
  <si>
    <t>8. Tiền chi khác cho hoạt động tài chính</t>
  </si>
  <si>
    <t>8. Tiền thu khác từ hoạt dộng tài chính</t>
  </si>
  <si>
    <t>8. Other receipts from financing activities</t>
  </si>
  <si>
    <t>9. Tiền chi khác từ hoat động đầu tư</t>
  </si>
  <si>
    <t>7. Other payments for investing activities</t>
  </si>
  <si>
    <t>43:20.2</t>
  </si>
  <si>
    <t>7. Tiền chi khác từ hoạt động đầu tư</t>
  </si>
  <si>
    <t>11. Tiền chi khác cho hoat động đầu tư</t>
  </si>
  <si>
    <t>11. Other payments for investing activities</t>
  </si>
  <si>
    <t>9. Tiền chi khác cho hoat động đầu tư</t>
  </si>
  <si>
    <t>6. Other receipts from investing activities</t>
  </si>
  <si>
    <t>6. Tiền thu khác từ hoạt động đầu tư</t>
  </si>
  <si>
    <t>10. Tiền thu khác từ hoạt động đầu tư</t>
  </si>
  <si>
    <t>10. Other receipts from investing activities</t>
  </si>
  <si>
    <t>Others</t>
  </si>
  <si>
    <t>43:19.9</t>
  </si>
  <si>
    <t>17. Chi phí thuế TNDN hoãn lại</t>
  </si>
  <si>
    <t>17. Deferred income tax expenses (*)</t>
  </si>
  <si>
    <t>54:11.6</t>
  </si>
  <si>
    <t>28. Chi phí thuế thu nhập hoãn lại</t>
  </si>
  <si>
    <t>28. Deferred income tax expenses (*)</t>
  </si>
  <si>
    <t>32:54.9</t>
  </si>
  <si>
    <t>8. Chi phí thuế TNDN hoãn lại</t>
  </si>
  <si>
    <t>8. Deferred income tax expenses (*)</t>
  </si>
  <si>
    <t>16. Chi phí thuế TNDN hiện hành</t>
  </si>
  <si>
    <t>16. Current corporate income tax expenses</t>
  </si>
  <si>
    <t>27. Chi phí thuế thu nhập hiện hành</t>
  </si>
  <si>
    <t>27. Current corporate income tax expenses</t>
  </si>
  <si>
    <t>7. Chi phí thuế TNDN hiện hành</t>
  </si>
  <si>
    <t>7. Current corporate income tax expenses</t>
  </si>
  <si>
    <t>Dự phòng đảm bảo cân đối</t>
  </si>
  <si>
    <t>Equalization reserve</t>
  </si>
  <si>
    <t>32:54.8</t>
  </si>
  <si>
    <t>Tổng lợi nhuận trước thuế thu nhập doanh nghiệp</t>
  </si>
  <si>
    <t>29. Total profit before tax (55=44+50+53+54)</t>
  </si>
  <si>
    <t>Các khoản điều chỉnh tăng (+) hoặc giảm (-) lợi nhuận để xác định lợi nhuận chịu thuế TNDN</t>
  </si>
  <si>
    <t>Increasing or decreasing adjustments to define taxable profit</t>
  </si>
  <si>
    <t>26. Tổng lợi nhuận kế toán trước thuế</t>
  </si>
  <si>
    <t>26. Total profit</t>
  </si>
  <si>
    <t>32:54.7</t>
  </si>
  <si>
    <t>20. Lợi nhuận gộp hoạt động tài chính</t>
  </si>
  <si>
    <t>20. Profit from financial activities</t>
  </si>
  <si>
    <t>- Chi khác hoạt động tài chính</t>
  </si>
  <si>
    <t>- Others</t>
  </si>
  <si>
    <t>- Dự phòng chia lãi</t>
  </si>
  <si>
    <t>- Dividend reserve</t>
  </si>
  <si>
    <t>- Dự phòng toán học trích lãi từ đầu tư</t>
  </si>
  <si>
    <t>- Mathematical reserve for investment profit sharing</t>
  </si>
  <si>
    <t>19. Chi hoạt động tài chính</t>
  </si>
  <si>
    <t>19. Expenses on financial activities</t>
  </si>
  <si>
    <t>13. Tổng chi phí hoạt động kinh doanh bảo hiểm</t>
  </si>
  <si>
    <t>13. Total direct insurance operating expenses</t>
  </si>
  <si>
    <t>32:54.3</t>
  </si>
  <si>
    <t>- Other direct operating expenses</t>
  </si>
  <si>
    <t>- Other reinsurance ceded expenses</t>
  </si>
  <si>
    <t>• Chi khác</t>
  </si>
  <si>
    <t>32:54.2</t>
  </si>
  <si>
    <t>• Chi đánh giá rủi ro của đối tượng bảo hiểm</t>
  </si>
  <si>
    <t>• Chi hoa hồng nhận tái bảo hiểm</t>
  </si>
  <si>
    <t>- Other reinsurance assumed expenses</t>
  </si>
  <si>
    <t>• Chi đề phòng hạn chế rủi ro, tổn thất</t>
  </si>
  <si>
    <t>32:54.1</t>
  </si>
  <si>
    <t>• Chi xử lý hàng bồi thường 100%</t>
  </si>
  <si>
    <t>• Chi đòi người thứ 3</t>
  </si>
  <si>
    <t>• Chi giám định tổn thất</t>
  </si>
  <si>
    <t>- Chi hoa hồng bảo hiểm</t>
  </si>
  <si>
    <t>- Other underwriting expenses</t>
  </si>
  <si>
    <t>12. Chi khác hoạt động kinh doanh bảo hiểm</t>
  </si>
  <si>
    <t>12. Other insurance operating expenses</t>
  </si>
  <si>
    <t>11. Tăng (giảm) dự phòng dao động lớn</t>
  </si>
  <si>
    <t>11. Provision for catastrophe reserve</t>
  </si>
  <si>
    <t>9.1. Tăng (giảm) dự phòng bồi thường</t>
  </si>
  <si>
    <t>9.1. Increase in claim reserve</t>
  </si>
  <si>
    <t>Chi bồi thường từ dự phòng dao động lớn</t>
  </si>
  <si>
    <t>Claim expenses using catastrophe reserve</t>
  </si>
  <si>
    <t>6. Chi bồi thường</t>
  </si>
  <si>
    <t>6. Claim expenses on retained risks</t>
  </si>
  <si>
    <t>32:53.7</t>
  </si>
  <si>
    <t>- Subrogation recoveries</t>
  </si>
  <si>
    <t>7. Thu bồi thường nhượng tái bảo hiểm</t>
  </si>
  <si>
    <t>7. Recoveries from reinsurance ceded</t>
  </si>
  <si>
    <t>- Các khoản giảm trừ</t>
  </si>
  <si>
    <t>- Deductions</t>
  </si>
  <si>
    <t>- Income from other activities</t>
  </si>
  <si>
    <t>- Income on reinsurance ceded</t>
  </si>
  <si>
    <t>32:53.4</t>
  </si>
  <si>
    <t>- Income on reinsurance assumed</t>
  </si>
  <si>
    <t>- Thu khác hoạt động kinh doanh bảo hiểm</t>
  </si>
  <si>
    <t>- Thu hoa hồng nhượng tái bảo hiểm</t>
  </si>
  <si>
    <t>- Commissions on Reinsurance ceded</t>
  </si>
  <si>
    <t>Tăng (giảm) dự phòng phí, dự phòng toán học</t>
  </si>
  <si>
    <t>Increase (Decrease) in unearned premium reserve and technical reserve</t>
  </si>
  <si>
    <t>- Các khoản giảm trừ khác</t>
  </si>
  <si>
    <t>- Hoàn phí bảo hiểm</t>
  </si>
  <si>
    <t>- Premium returns</t>
  </si>
  <si>
    <t>- giảm phí bảo hiểm</t>
  </si>
  <si>
    <t>- Premium deduction</t>
  </si>
  <si>
    <t>- phí nhượng tái bảo hiểm</t>
  </si>
  <si>
    <t>- Reinsurance premium ceded</t>
  </si>
  <si>
    <t>2. Các khoản giảm trừ doanh thu</t>
  </si>
  <si>
    <t>2. Deduction from revenue</t>
  </si>
  <si>
    <t>54:11.3</t>
  </si>
  <si>
    <t>Các khoản giảm trừ</t>
  </si>
  <si>
    <t>- Thu phí nhận tái bảo hiểm</t>
  </si>
  <si>
    <t>- Reinsurance premium assumed</t>
  </si>
  <si>
    <t>- Thu phí bảo hiểm gốc</t>
  </si>
  <si>
    <t>- Gross written premium</t>
  </si>
  <si>
    <t>9. Quỹ dự trữ bắt buộc</t>
  </si>
  <si>
    <t>9. Compulsory reserves</t>
  </si>
  <si>
    <t>08:35.7</t>
  </si>
  <si>
    <t>13.6. Dự phòng bảo đảm cân đối</t>
  </si>
  <si>
    <t>6. Equalization reserve</t>
  </si>
  <si>
    <t>08:27.1</t>
  </si>
  <si>
    <t>13.5. Dự phòng chia lãi</t>
  </si>
  <si>
    <t>5. Dividend reserve</t>
  </si>
  <si>
    <t>13.3. Dự phòng dao động lớn</t>
  </si>
  <si>
    <t>4. Catastrophe reserve</t>
  </si>
  <si>
    <t>08:27.0</t>
  </si>
  <si>
    <t>13.2. Dự phòng bồi thường bảo hiểm gốc và nhận tái bảo hiểm</t>
  </si>
  <si>
    <t>3. Claim reserve</t>
  </si>
  <si>
    <t>08:26.9</t>
  </si>
  <si>
    <t>13.4 Dự phòng toán học</t>
  </si>
  <si>
    <t>2. Mathematical reserve</t>
  </si>
  <si>
    <t>13.1. Dự phòng phí bảo hiểm gốc và nhận tái bảo hiểm</t>
  </si>
  <si>
    <t>1. Unearned premium reserve</t>
  </si>
  <si>
    <t>08:26.8</t>
  </si>
  <si>
    <t>13. Dự phòng nghiệp vụ</t>
  </si>
  <si>
    <t>III. Reserves</t>
  </si>
  <si>
    <t>6.1 Ký quỹ bảo hiểm</t>
  </si>
  <si>
    <t>3. Long-term margin deposits</t>
  </si>
  <si>
    <t>07:59.2</t>
  </si>
  <si>
    <t>7. Dự phòng phải thu dài hạn khó đòi</t>
  </si>
  <si>
    <t>7. Provision for long-term doubtful debts</t>
  </si>
  <si>
    <t>5. Provision for long-term doubtful debts</t>
  </si>
  <si>
    <t>07:59.7</t>
  </si>
  <si>
    <t>6. Phải thu dài hạn khác</t>
  </si>
  <si>
    <t>6. Other long-term receivables</t>
  </si>
  <si>
    <t>4. Other long-term receivables</t>
  </si>
  <si>
    <t>07:58.9</t>
  </si>
  <si>
    <t>B. TÀI SẢN DÀI HẠN</t>
  </si>
  <si>
    <t>B. LONG-TERM ASSETS (200=210+220+240+250+260+270)</t>
  </si>
  <si>
    <t>23:13.8</t>
  </si>
  <si>
    <t>B. TÀI SẢN DÀI HẠN (200=210+220+240+250+260+270)</t>
  </si>
  <si>
    <t>2. Dự phòng giảm giá hàng tồn kho</t>
  </si>
  <si>
    <t>2. Provision for decline in value of inventories</t>
  </si>
  <si>
    <t>20:48.8</t>
  </si>
  <si>
    <t>07:52.5</t>
  </si>
  <si>
    <t>7. Dự phòng phải thu ngắn hạn khó đòi</t>
  </si>
  <si>
    <t>7. Provision for short-term doubtful debts (*)</t>
  </si>
  <si>
    <t>6. Dự phòng phải thu ngắn hạn khó đòi (*)</t>
  </si>
  <si>
    <t>6. Provision for short-term doubtful debts</t>
  </si>
  <si>
    <t>07:47.8</t>
  </si>
  <si>
    <t>A. TÀI SẢN NGẮN HẠN</t>
  </si>
  <si>
    <t>A. SHORT-TERM ASSETS (100=110+120+130+140+150)</t>
  </si>
  <si>
    <t>23:13.7</t>
  </si>
  <si>
    <t>A. TÀI SẢN NGẮN HẠN (100=110+120+130+140+150+190)</t>
  </si>
  <si>
    <t>07:24.7</t>
  </si>
  <si>
    <t>XII. Chi phí thuế TNDN (7+8)</t>
  </si>
  <si>
    <t>XII. Corporate income tax (7+8)</t>
  </si>
  <si>
    <t>Lợi nhuận chịu thuế thu nhập doanh nghiệp</t>
  </si>
  <si>
    <t>Taxable profit</t>
  </si>
  <si>
    <t>5. Lợi nhuận gộp về bán hàng và cung cấp dịch vụ</t>
  </si>
  <si>
    <t>5. Gross profit (20 = 10 - 11)</t>
  </si>
  <si>
    <t>25:51.6</t>
  </si>
  <si>
    <t>14. Lợi nhuận gộp hoạt động kinh doanh bảo hiểm</t>
  </si>
  <si>
    <t>14. Gross insurance operating profit</t>
  </si>
  <si>
    <t>3. Doanh thu thuần về bán hàng và cung cấp dịch vụ</t>
  </si>
  <si>
    <t>3. Net revenue (10 = 01 - 03)</t>
  </si>
  <si>
    <t>5. Doanh thu thuần HĐKD BH (10=03+04)</t>
  </si>
  <si>
    <t>5. Total net revenue from insurance business (10=03+04)</t>
  </si>
  <si>
    <t>C. LỢI ÍCH CỦA CỔ ĐÔNG THIỂU SỐ</t>
  </si>
  <si>
    <t>C. MINORITY'S INTEREST</t>
  </si>
  <si>
    <t>20:51.1</t>
  </si>
  <si>
    <t>C. LỢI ÍCH CỦA CỔ ĐÔNG KHÔNG KIỂM SOÁT</t>
  </si>
  <si>
    <t>C. MINORITY INTERESTS</t>
  </si>
  <si>
    <t>08:36.6</t>
  </si>
  <si>
    <t>IX. Lợi ích của cổ đông thiểu số</t>
  </si>
  <si>
    <t>IX. Minority interest</t>
  </si>
  <si>
    <t>5. Lợi nhuận chưa phân phối/Lỗ lũy kế</t>
  </si>
  <si>
    <t>5. Undistributed earnings after tax/Accumulated loss</t>
  </si>
  <si>
    <t>8. Vay và nợ thuê tài chính dài hạn</t>
  </si>
  <si>
    <t>8. Long-term borrowings and financial leases</t>
  </si>
  <si>
    <t>4. Vay và nợ thuê tài chính dài hạn</t>
  </si>
  <si>
    <t>4. Long-term borrowings</t>
  </si>
  <si>
    <t>08:27.6</t>
  </si>
  <si>
    <t>08:27.3</t>
  </si>
  <si>
    <t>10. Vay và nợ thuê tài chính ngắn hạn</t>
  </si>
  <si>
    <t>10. Short-term borrowings and financial leases</t>
  </si>
  <si>
    <t>1. Vay và nợ ngắn hạn</t>
  </si>
  <si>
    <t>08:25.7</t>
  </si>
  <si>
    <t>8. Tài sản thiếu chờ xử lý</t>
  </si>
  <si>
    <t>8. Assets awaiting resolution</t>
  </si>
  <si>
    <t>7. Tài sản thiếu chờ xử lý</t>
  </si>
  <si>
    <t>07:49.6</t>
  </si>
  <si>
    <t>Tiền và tương đương tiền cuối kỳ (70 = 50 +60 + 61)</t>
  </si>
  <si>
    <t>Cash and cash equivalents at end of the period</t>
  </si>
  <si>
    <t>Tiền và tương đương tiền cuối kỳ (70 = 50+60+61)</t>
  </si>
  <si>
    <t>43:20.5</t>
  </si>
  <si>
    <t>Cash and cash equivalents at beginning of the period</t>
  </si>
  <si>
    <t>Net cash flows during the period</t>
  </si>
  <si>
    <t>Lưu chuyển tiền thuần trong kỳ (50=20+30+40)</t>
  </si>
  <si>
    <t>7. Tiền chi khác cho hoạt động kinh doanh</t>
  </si>
  <si>
    <t>7. Other payments for operating activities</t>
  </si>
  <si>
    <t>5. Tiền chi nộp thuế thu nhập doanh nghiệp</t>
  </si>
  <si>
    <t>5. Corporate income tax paid</t>
  </si>
  <si>
    <t>4. Tiền chi trả lãi vay</t>
  </si>
  <si>
    <t>4. Interest paid</t>
  </si>
  <si>
    <t>3. Tiền chi trả cho người lao động</t>
  </si>
  <si>
    <t>3. Cash paid to employees</t>
  </si>
  <si>
    <t>7. Payments for staff costs and operating expenses</t>
  </si>
  <si>
    <t>2. Tiền chi trả cho người cung cấp hàng hoá và dịch vụ</t>
  </si>
  <si>
    <t>2. Cash paid to suppliers for goods and services</t>
  </si>
  <si>
    <t>1. Tiền thu từ bán hàng, cung cấp dịch vụ và doanh thu khác</t>
  </si>
  <si>
    <t>1. Cash receipts from sale of goods, provision of services and other revenue</t>
  </si>
  <si>
    <t>6. Cổ tức, lợi nhuận đã trả cho chủ sở hữu</t>
  </si>
  <si>
    <t>7. Cổ tức, lợi nhuận đã trả cho chủ sở hữu (Tiền lãi đã trả cho các nhà đầu tư vào doanh nghiệp)</t>
  </si>
  <si>
    <t>7. Dividends paid, profits distributed to owners</t>
  </si>
  <si>
    <t>5. Tiền trả nợ gốc thuê tài chính</t>
  </si>
  <si>
    <t>5. Repayment of financial leases</t>
  </si>
  <si>
    <t>5. Tiền trả nợ gốc thuê tài chính</t>
  </si>
  <si>
    <t>6. Tiền chi trả nợ thuê tài chính</t>
  </si>
  <si>
    <t>6. Payments to settle finance lease</t>
  </si>
  <si>
    <t>4. Tiền chi trả nợ gốc vay</t>
  </si>
  <si>
    <t>43:20.3</t>
  </si>
  <si>
    <t>5. Tiền chi trả nợ gốc vay</t>
  </si>
  <si>
    <t>5. Principal payments</t>
  </si>
  <si>
    <t>3. Tiền thu từ đi vay</t>
  </si>
  <si>
    <t>3. Proceeds from borrowings</t>
  </si>
  <si>
    <t>3. Tiền thu từ đi vay</t>
  </si>
  <si>
    <t>3. Tiền vay ngắn hạn, dài hạn nhận được</t>
  </si>
  <si>
    <t>3. Tiền vay ngắn hạn, dài hạn nhận được (Tiền thu do di vay)</t>
  </si>
  <si>
    <t>2. Tiền chi trả vốn góp cho các chủ sở hữu, mua lại cổ phiếu của doanh nghiệp đã phát hành</t>
  </si>
  <si>
    <t>2. Tiền chi trả vốn góp cho các chủ sở hữu, mua lại cổ phiếu của doanh nghiệp đã phát hành</t>
  </si>
  <si>
    <t>1. Tiền thu từ phát hành cổ phiếu, nhận vốn góp của chủ sở hữu</t>
  </si>
  <si>
    <t>1. Tiền thu từ phát hành cổ phiếu, nhận vốn góp của chủ sở hữu (tiền thu do các chủ sở hữu góp vốn)</t>
  </si>
  <si>
    <t>III. CASH FLOWS FROM FINANCING ACTIVITIES</t>
  </si>
  <si>
    <t>III. Cash flows from financing activities</t>
  </si>
  <si>
    <t>7. Tiền thu lãi cho vay, cổ tức và lợi nhuận được chia</t>
  </si>
  <si>
    <t>6. Tiền thu hồi đầu tư góp vốn vào đơn vị khác</t>
  </si>
  <si>
    <t>4. Tiền thu hồi đầu tư góp vốn vào đơn vị khác</t>
  </si>
  <si>
    <t>4. Investments in other entities</t>
  </si>
  <si>
    <t>5. Tiền chi đầu tư góp vốn vào đơn vị khác</t>
  </si>
  <si>
    <t>4. Tiền thu hồi cho vay, bán lại các công cụ nợ của đơn vị khác</t>
  </si>
  <si>
    <t>43:20.1</t>
  </si>
  <si>
    <t>2. Receipts from disposal of fixed assets and other long-term assets</t>
  </si>
  <si>
    <t>2. Tiền thu từ thanh lý, nhượng bán TSCĐ và các tài sản dài hạn khác</t>
  </si>
  <si>
    <t>2. Receipts from disposal of fixed assets</t>
  </si>
  <si>
    <t>1. Tiền chi để mua sắm, xây dựng TSCĐ và các tài sản dài hạn khác</t>
  </si>
  <si>
    <t>5. Tiền mua tài sản cố định</t>
  </si>
  <si>
    <t>5. Purchase of fixed assets</t>
  </si>
  <si>
    <t>1. Purchase of fixed assets</t>
  </si>
  <si>
    <t>II. CASH FLOWS FROM INVESTING ACTIVITIES</t>
  </si>
  <si>
    <t>II. Cash flows from investing activities</t>
  </si>
  <si>
    <t>Net cash flows from operating activities</t>
  </si>
  <si>
    <t>Lưu chuyển tiền thuần từ HĐKD</t>
  </si>
  <si>
    <t>Other payments for operating activities</t>
  </si>
  <si>
    <t>8. Other payments for operating activities</t>
  </si>
  <si>
    <t>13. Tiền chi khác từ hoạt động kinh doanh</t>
  </si>
  <si>
    <t>13. Other payments for operating activities</t>
  </si>
  <si>
    <t>Other receipts from operating activities</t>
  </si>
  <si>
    <t>6. Tiền thu khác từ hoạt động kinh doanh</t>
  </si>
  <si>
    <t>6. Other receipts from operating activities</t>
  </si>
  <si>
    <t>7. Other receipts from operating activities</t>
  </si>
  <si>
    <t>12. Tiền thu khác từ hoạt động kinh doanh</t>
  </si>
  <si>
    <t>12. Other receipts from operating activities</t>
  </si>
  <si>
    <t>Corporate income tax paid</t>
  </si>
  <si>
    <t>6. Income tax paid</t>
  </si>
  <si>
    <t>26. Corporate income tax paid</t>
  </si>
  <si>
    <t>Interest paid</t>
  </si>
  <si>
    <t>5. Interest paid</t>
  </si>
  <si>
    <t>(Increase)/decrease in prepaid expenses</t>
  </si>
  <si>
    <t>4. (Increase)/decrease in prepaid expenses</t>
  </si>
  <si>
    <t>Increase/(decrease) in payables (other than interest, corporate income tax)</t>
  </si>
  <si>
    <t>3. Increase/(decrease) in payables &amp;#xA;(other than interest, corporate income tax)</t>
  </si>
  <si>
    <t>(Increase)/decrease in inventories</t>
  </si>
  <si>
    <t>2. (Increase)/decrease in inventories</t>
  </si>
  <si>
    <t>(Increase)/decrease in receivables</t>
  </si>
  <si>
    <t>1. (Increase)/decrease in receivables</t>
  </si>
  <si>
    <t>3. Lợi nhuận từ hoạt động kinh doanh trước thay đổi vốn lưu động</t>
  </si>
  <si>
    <t>3. Operating profit before changes in working capital</t>
  </si>
  <si>
    <t>3. Operating profit before changes in &amp;#xA;working capital</t>
  </si>
  <si>
    <t>Loss/(profit) from investment activities</t>
  </si>
  <si>
    <t>Lãi, lỗ chênh lệch tỷ giá hối đoái do đánh giá lại các khoản mục tiền tệ có gốc ngoại tệchưa thực hiện</t>
  </si>
  <si>
    <t>Foreign exchange (gain)/loss from revaluation of monetary items denominated in foreign currencies</t>
  </si>
  <si>
    <t>Unrealized foreign exchange (gain)/loss</t>
  </si>
  <si>
    <t>(Reversal of provisions)/provisions</t>
  </si>
  <si>
    <t>Khấu hao TSCĐ và BĐSĐT</t>
  </si>
  <si>
    <t>Depreciation of fixed assets and properties investment</t>
  </si>
  <si>
    <t>Depreciation and amortization</t>
  </si>
  <si>
    <t>Adjustments for:</t>
  </si>
  <si>
    <t>19. Lãi cơ bản trên cổ phiếu</t>
  </si>
  <si>
    <t>19. Earnings per share</t>
  </si>
  <si>
    <t>32. Lãi cơ bản trên cổ phiếu.</t>
  </si>
  <si>
    <t>32. Earning per share</t>
  </si>
  <si>
    <t>32:55.0</t>
  </si>
  <si>
    <t>Lãi cơ bản trên cổ phiếu (BCTC)</t>
  </si>
  <si>
    <t>Earning per share</t>
  </si>
  <si>
    <t>Lợi nhuận sau thuế của cổ đông của Công ty mẹ</t>
  </si>
  <si>
    <t>Profit after tax for shareholders of parent company</t>
  </si>
  <si>
    <t>31. Lợi nhuận sau thuế của cổ đông của Công ty mẹ</t>
  </si>
  <si>
    <t>31. Profit after tax for shareholders of the parent compan</t>
  </si>
  <si>
    <t>tính toán = 21 - 22</t>
  </si>
  <si>
    <t>XV. Lợi nhuận sau thuế của cổ đông của Ngân hàng mẹ (XIII-XIV)</t>
  </si>
  <si>
    <t>XV. Net profit atttributable to the equity holders of the Bank (XIII-XIV)</t>
  </si>
  <si>
    <t>Lợi ích của cổ đông thiểu số</t>
  </si>
  <si>
    <t>Minority's interest</t>
  </si>
  <si>
    <t>30. Lợi ích của cổ đông thiểu số</t>
  </si>
  <si>
    <t>30. Minority interest</t>
  </si>
  <si>
    <t>XIV. Lợi ích của cổ đông thiểu số</t>
  </si>
  <si>
    <t>XIV. Minority interest</t>
  </si>
  <si>
    <t>18. Lợi nhuận sau thuế thu nhập doanh nghiệp</t>
  </si>
  <si>
    <t>18. Net profit after tax (60 = 50 - 51 - 52)</t>
  </si>
  <si>
    <t>29. Lợi nhuận sau thuế thu nhập doanh nghiệp</t>
  </si>
  <si>
    <t>29. Profit after tax</t>
  </si>
  <si>
    <t>XIII. Lợi nhuận sau thuế (XI-XII)</t>
  </si>
  <si>
    <t>XIII. Net profit after tax (XI-XII)</t>
  </si>
  <si>
    <t>15. Tổng lợi nhuận kế toán trước thuế</t>
  </si>
  <si>
    <t>15. Profit before tax (50=30+40+41)</t>
  </si>
  <si>
    <t>XI. Tổng lợi nhuận trước thuế (IX-X)</t>
  </si>
  <si>
    <t>XI. Profit before tax (IX-X)</t>
  </si>
  <si>
    <t>Phần lãi/lỗ trong công ty liên doanh, liên kết</t>
  </si>
  <si>
    <t>Phần lợi nhuận/lỗ từ công ty liên kết liên doanh</t>
  </si>
  <si>
    <t>Share of profitin associates and joint ventures</t>
  </si>
  <si>
    <t>14. Lợi nhuận khác</t>
  </si>
  <si>
    <t>14. Other profit (40 = 31 - 32)</t>
  </si>
  <si>
    <t>25. Lợi nhuận khác</t>
  </si>
  <si>
    <t>25. Other profits</t>
  </si>
  <si>
    <t>13. Chi phí khác</t>
  </si>
  <si>
    <t>13.Other expenses</t>
  </si>
  <si>
    <t>54:11.5</t>
  </si>
  <si>
    <t>24. Chi phí khác</t>
  </si>
  <si>
    <t>24. Other expenses</t>
  </si>
  <si>
    <t>6. Chi phí hoạt động khác</t>
  </si>
  <si>
    <t>6. Other expenses</t>
  </si>
  <si>
    <t>12. Thu nhập khác</t>
  </si>
  <si>
    <t>12. Other income</t>
  </si>
  <si>
    <t>23. Thu nhập khác</t>
  </si>
  <si>
    <t>23. Other incomes</t>
  </si>
  <si>
    <t>5. Thu nhập từ hoạt động khác</t>
  </si>
  <si>
    <t>11. Lợi nhuận thuần từ hoạt động kinh doanh</t>
  </si>
  <si>
    <t>11. Operating profit {30 = 20 + (21 - 22) - (24 + 25)}</t>
  </si>
  <si>
    <t>14.2. Lợi nhuận thuần hoạt động kinh doanh bảo hiểm</t>
  </si>
  <si>
    <t>14.2. Profit from insurance operating</t>
  </si>
  <si>
    <t>IX. Lợi nhuận thuần từ hoạt động kinh doanh trước chi phí dự phòng rủi ro tín dụng (I+II+III+IV+V+VI+VII-VIII)</t>
  </si>
  <si>
    <t>IX. Operating profit before provision for credit losses (I+II+III+IV+V+VI+VII-VIII)</t>
  </si>
  <si>
    <t>10. Chi phí quản lý doanh nghiệp</t>
  </si>
  <si>
    <t>10. General and administrative expenses</t>
  </si>
  <si>
    <t>16:54.8</t>
  </si>
  <si>
    <t>21. Chi phí quản lý doanh nghiệp</t>
  </si>
  <si>
    <t>21. Administrative expenses</t>
  </si>
  <si>
    <t>9. Chi phí bán hàng</t>
  </si>
  <si>
    <t>9. Selling expenses</t>
  </si>
  <si>
    <t>Chi phí bán hàng</t>
  </si>
  <si>
    <t>Selling expenses</t>
  </si>
  <si>
    <t>Of which: Interest expenses</t>
  </si>
  <si>
    <t>Interest expense</t>
  </si>
  <si>
    <t>7. Chi phí tài chính</t>
  </si>
  <si>
    <t>7. Financial expenses</t>
  </si>
  <si>
    <t>6. Doanh thu hoạt động tài chính</t>
  </si>
  <si>
    <t>6. Financial income</t>
  </si>
  <si>
    <t>18. Doanh thu hoạt động tài chính</t>
  </si>
  <si>
    <t>18. Revenue from financial activities</t>
  </si>
  <si>
    <t>4. Giá vốn hàng bán</t>
  </si>
  <si>
    <t>4. Cost of goods sold</t>
  </si>
  <si>
    <t>13.1. Giá vốn cung cấp hàng hóa, dịch vụ khác</t>
  </si>
  <si>
    <t>13.1. Cost of providing other goods and services</t>
  </si>
  <si>
    <t>1. Doanh thu bán hàng và cung cấp dịch vụ</t>
  </si>
  <si>
    <t>1. Revenue</t>
  </si>
  <si>
    <t>TOTAL OWNER'S EQUITY AND LIABILITIES (440=300+400+500)</t>
  </si>
  <si>
    <t>08:36.7</t>
  </si>
  <si>
    <t>08:36.5</t>
  </si>
  <si>
    <t>12. Quỹ khen thưởng phúc lợi</t>
  </si>
  <si>
    <t>12.. Bonus and welfare fund</t>
  </si>
  <si>
    <t>11. Quỹ khen thưởng phúc lợi</t>
  </si>
  <si>
    <t>11. Bonus and welfare fund</t>
  </si>
  <si>
    <t>08:26.6</t>
  </si>
  <si>
    <t>II. Other resources and funds</t>
  </si>
  <si>
    <t>08:36.4</t>
  </si>
  <si>
    <t>12. Nguồn vốn đầu tư XDCB</t>
  </si>
  <si>
    <t>12. Reserves for investment in construction</t>
  </si>
  <si>
    <t>13. Nguồn vốn đầu tư XDCB</t>
  </si>
  <si>
    <t>11. Lợi nhuận sau thuế chưa phân phối</t>
  </si>
  <si>
    <t>11. Undistributed earnings after tax</t>
  </si>
  <si>
    <t>08:35.8</t>
  </si>
  <si>
    <t>10. Quỹ khác thuộc vốn chủ sở hữu</t>
  </si>
  <si>
    <t>10. Other funds from owner's equity</t>
  </si>
  <si>
    <t>10. Other reserves</t>
  </si>
  <si>
    <t>14. Quỹ dự phòng tài chính</t>
  </si>
  <si>
    <t>14. Financial reserves</t>
  </si>
  <si>
    <t>8. Quỹ dự phòng tài chính</t>
  </si>
  <si>
    <t>8. Financial reserves</t>
  </si>
  <si>
    <t>08:35.6</t>
  </si>
  <si>
    <t>8. Quỹ đầu tư phát triển</t>
  </si>
  <si>
    <t>8. Investment and development fund</t>
  </si>
  <si>
    <t>7. Quỹ đầu tư phát triển</t>
  </si>
  <si>
    <t>7. Investment and development fund</t>
  </si>
  <si>
    <t>08:35.5</t>
  </si>
  <si>
    <t>7. Chênh lệch tỷ giá hối đoái</t>
  </si>
  <si>
    <t>7. Foreign exchange differences</t>
  </si>
  <si>
    <t>6. Chênh lệch tỷ giá hối đoái</t>
  </si>
  <si>
    <t>6. Foreign exchange differences</t>
  </si>
  <si>
    <t>6. Chênh lệch đánh giá lại tài sản</t>
  </si>
  <si>
    <t>6. Assets revaluation differences</t>
  </si>
  <si>
    <t>5. Chênh lệch đánh giá lại tài sản</t>
  </si>
  <si>
    <t>5. Assets revaluation differences</t>
  </si>
  <si>
    <t>08:35.4</t>
  </si>
  <si>
    <t>4. Chênh lệch đánh giá lại tài sản</t>
  </si>
  <si>
    <t>4. Assets revaluation differences</t>
  </si>
  <si>
    <t>5. Cổ phiếu quỹ (*)</t>
  </si>
  <si>
    <t>5. Treasury shares</t>
  </si>
  <si>
    <t>4. Cổ phiếu quỹ</t>
  </si>
  <si>
    <t>4. Treasury shares</t>
  </si>
  <si>
    <t>08:28.7</t>
  </si>
  <si>
    <t>d. Cổ phiếu quỹ</t>
  </si>
  <si>
    <t>d. Treasury shares</t>
  </si>
  <si>
    <t>4. Vốn khác của chủ sở hữu</t>
  </si>
  <si>
    <t>4. Other capital of owners</t>
  </si>
  <si>
    <t>3. Vốn khác của chủ sở hữu</t>
  </si>
  <si>
    <t>3. Other capital of owners</t>
  </si>
  <si>
    <t>08:28.3</t>
  </si>
  <si>
    <t>g. Vốn khác</t>
  </si>
  <si>
    <t>g. Other capital</t>
  </si>
  <si>
    <t>2. Thặng dư vốn cổ phần</t>
  </si>
  <si>
    <t>2. Share premium</t>
  </si>
  <si>
    <t>c. Thặng dư vốn cổ phần</t>
  </si>
  <si>
    <t>c. Share premium</t>
  </si>
  <si>
    <t>1. Vốn góp của chủ sở hữu</t>
  </si>
  <si>
    <t>1. Owner's capital</t>
  </si>
  <si>
    <t>1. Capital from owners</t>
  </si>
  <si>
    <t>08:28.0</t>
  </si>
  <si>
    <t>a. Vốn điều lệ</t>
  </si>
  <si>
    <t>a. Charter capital</t>
  </si>
  <si>
    <t>B. VỐN CHỦ SỞ HỮU</t>
  </si>
  <si>
    <t>B. OWNER'S EQUITY (400=410+430)</t>
  </si>
  <si>
    <t>B. VỐN CHỦ SỞ HỮU (400=410+430)</t>
  </si>
  <si>
    <t>7. Dự phòng phải trả dài hạn</t>
  </si>
  <si>
    <t>7. Provision for long-term liabilities</t>
  </si>
  <si>
    <t>08:27.7</t>
  </si>
  <si>
    <t>14. Dự phòng trợ cấp mất việc làm</t>
  </si>
  <si>
    <t>14. Provision for severance allowances</t>
  </si>
  <si>
    <t>6. Dự phòng trợ cấp mất việc làm</t>
  </si>
  <si>
    <t>6. Provision for severance allowances</t>
  </si>
  <si>
    <t>11. Thuế thu nhập hoãn lại phải trả</t>
  </si>
  <si>
    <t>11. Deferred income tax liabilities</t>
  </si>
  <si>
    <t>5. Thuế thu nhập hoãn lại phải trả</t>
  </si>
  <si>
    <t>5. Deferred income tax liabilities</t>
  </si>
  <si>
    <t>2. Thuế TNDN hoãn lại phải trả</t>
  </si>
  <si>
    <t>2. Deferred income tax liabilities</t>
  </si>
  <si>
    <t>7. Phải trả dài hạn khác</t>
  </si>
  <si>
    <t>7. Other long-term liabilities</t>
  </si>
  <si>
    <t>3. Phải trả dài hạn khác</t>
  </si>
  <si>
    <t>3. Other long-term liabilities</t>
  </si>
  <si>
    <t>08:27.5</t>
  </si>
  <si>
    <t>5. Phải trả nội bộ dài hạn</t>
  </si>
  <si>
    <t>5. Long-term inter-company payables</t>
  </si>
  <si>
    <t>2. Phải trả nội bộ dài hạn</t>
  </si>
  <si>
    <t>2. Long-term inter-company payables</t>
  </si>
  <si>
    <t>08:27.4</t>
  </si>
  <si>
    <t>1. Phải trả người bán dài hạn</t>
  </si>
  <si>
    <t>1. Long-term trade payables</t>
  </si>
  <si>
    <t>11. Dự phòng phải trả ngắn hạn</t>
  </si>
  <si>
    <t>11. Provision for short-term liabilities</t>
  </si>
  <si>
    <t>10. Dự phòng phải trả ngắn hạn</t>
  </si>
  <si>
    <t>10. Provision for short-term liabilities</t>
  </si>
  <si>
    <t>08:26.5</t>
  </si>
  <si>
    <t>9. Phải trả ngắn hạn khác</t>
  </si>
  <si>
    <t>9. Other short-term payables</t>
  </si>
  <si>
    <t>8. Phải trả ngắn hạn khác</t>
  </si>
  <si>
    <t>9. Other payables</t>
  </si>
  <si>
    <t>08:26.3</t>
  </si>
  <si>
    <t>7. Phải trả theo tiến độ kế hoạch hợp đồng xây dựng</t>
  </si>
  <si>
    <t>7. Construction contract progress payments due to suppliers</t>
  </si>
  <si>
    <t>15. Phải trả theo tiến độ kế hoạch hợp đồng xây dựng</t>
  </si>
  <si>
    <t>8. Construction contract progress payments due to suppliers</t>
  </si>
  <si>
    <t>6. Phải trả nội bộ ngắn hạn</t>
  </si>
  <si>
    <t>6. Short-term inter-company payables</t>
  </si>
  <si>
    <t>7. Phải trả nội bộ ngắn hạn</t>
  </si>
  <si>
    <t>7. Inter-company payables</t>
  </si>
  <si>
    <t>08:26.2</t>
  </si>
  <si>
    <t>5. Chi phí phải trả ngắn hạn</t>
  </si>
  <si>
    <t>5. Short-term acrrued expenses</t>
  </si>
  <si>
    <t>20:49.9</t>
  </si>
  <si>
    <t>6. Chi phí phải trả ngắn hạn</t>
  </si>
  <si>
    <t>6. Accrued expenses</t>
  </si>
  <si>
    <t>4. Phải trả người lao động</t>
  </si>
  <si>
    <t>4. Payable to employees</t>
  </si>
  <si>
    <t>5. Phải trả công nhân viên</t>
  </si>
  <si>
    <t>5. Payable to employees</t>
  </si>
  <si>
    <t>08:26.1</t>
  </si>
  <si>
    <t>3. Thuế và các khoản phải nộp Nhà nước</t>
  </si>
  <si>
    <t>3. Taxes and other payables to state authorities</t>
  </si>
  <si>
    <t>4. Thuế và các khoản phải nộp Nhà nước</t>
  </si>
  <si>
    <t>4. Taxes and other payables to state authorities</t>
  </si>
  <si>
    <t>2. Người mua trả tiền trước ngắn hạn</t>
  </si>
  <si>
    <t>2. Short-term advances from customers</t>
  </si>
  <si>
    <t>3. Người mua trả tiền trước ngắn hạn</t>
  </si>
  <si>
    <t>3. Advances from customers</t>
  </si>
  <si>
    <t>08:26.0</t>
  </si>
  <si>
    <t>1. Phải trả người bán ngắn hạn</t>
  </si>
  <si>
    <t>1. Short-term trade accounts payable</t>
  </si>
  <si>
    <t>2. Phải trả người bán ngắn hạn</t>
  </si>
  <si>
    <t>2. Trade accounts payable</t>
  </si>
  <si>
    <t>08:25.8</t>
  </si>
  <si>
    <t>A. NỢ PHẢI TRẢ</t>
  </si>
  <si>
    <t>A. LIABILITIES (300=210+330)</t>
  </si>
  <si>
    <t>A. NỢ PHẢI TRẢ (300=210+330)</t>
  </si>
  <si>
    <t>TOTAL ASSETS (280=100+200)</t>
  </si>
  <si>
    <t>08:25.5</t>
  </si>
  <si>
    <t>4. Tài sản dài hạn khác</t>
  </si>
  <si>
    <t>4. Other long-term assets</t>
  </si>
  <si>
    <t>2. Tài sản thuế thu nhập hoãn lại</t>
  </si>
  <si>
    <t>2. Deferred income tax assets</t>
  </si>
  <si>
    <t>20:49.6</t>
  </si>
  <si>
    <t>08:25.3</t>
  </si>
  <si>
    <t>3. Tài sản thuế TNDN hoãn lại</t>
  </si>
  <si>
    <t>1. Chi phí trả trước dài hạn</t>
  </si>
  <si>
    <t>1. Long-term prepayments</t>
  </si>
  <si>
    <t>VI. Tài sản dài hạn khác</t>
  </si>
  <si>
    <t>VI. Other long-term assets</t>
  </si>
  <si>
    <t>VII. Lợi thế thương mại</t>
  </si>
  <si>
    <t>VII. Goodwill</t>
  </si>
  <si>
    <t>V. Goodwill</t>
  </si>
  <si>
    <t>- Trong đó: Lợi thế thương mại</t>
  </si>
  <si>
    <t>- Of which: Goodwill</t>
  </si>
  <si>
    <t>4. Dự phòng đầu tư tài chính dài hạn</t>
  </si>
  <si>
    <t>08:25.1</t>
  </si>
  <si>
    <t>6. Đầu tư dài hạn khác</t>
  </si>
  <si>
    <t>6. Other long-term investments</t>
  </si>
  <si>
    <t>3. Other long-term investments</t>
  </si>
  <si>
    <t>3. Đầu tư dài hạn khác</t>
  </si>
  <si>
    <t>2. Đầu tư vào công ty liên kết, liên doanh</t>
  </si>
  <si>
    <t>1. Đầu tư vào công ty con</t>
  </si>
  <si>
    <t>1. Investments in subsidiaries</t>
  </si>
  <si>
    <t>08:24.9</t>
  </si>
  <si>
    <t>V. Đầu tư tài chính dài hạn</t>
  </si>
  <si>
    <t>V. Long-term financial investments</t>
  </si>
  <si>
    <t>IV. Long-term investments</t>
  </si>
  <si>
    <t>08:24.7</t>
  </si>
  <si>
    <t>b. Hao mòn BĐSĐT</t>
  </si>
  <si>
    <t>b. Accumulated depreciation</t>
  </si>
  <si>
    <t>45:52.7</t>
  </si>
  <si>
    <t>20:49.3</t>
  </si>
  <si>
    <t>a. Nguyên giá BĐSĐT</t>
  </si>
  <si>
    <t>a. Cost</t>
  </si>
  <si>
    <t>III. Investment properties</t>
  </si>
  <si>
    <t>08:24.6</t>
  </si>
  <si>
    <t>XI. Bất động sản đầu tư</t>
  </si>
  <si>
    <t>X. Investment properties</t>
  </si>
  <si>
    <t>2. Chi phí xây dựng cơ bản dở dang</t>
  </si>
  <si>
    <t>2. Construction in progress</t>
  </si>
  <si>
    <t>1. Chi phí xây dựng cơ bản dở dang</t>
  </si>
  <si>
    <t>4. Construction in progress</t>
  </si>
  <si>
    <t>08:24.3</t>
  </si>
  <si>
    <t>b. Hao mòn TSCĐ</t>
  </si>
  <si>
    <t>08:19.5</t>
  </si>
  <si>
    <t>a. Nguyên giá TSCĐ</t>
  </si>
  <si>
    <t>08:16.0</t>
  </si>
  <si>
    <t>45:52.6</t>
  </si>
  <si>
    <t>20:49.2</t>
  </si>
  <si>
    <t>08:13.5</t>
  </si>
  <si>
    <t>08:11.3</t>
  </si>
  <si>
    <t>08:09.5</t>
  </si>
  <si>
    <t>2. Finance leased fixed assets</t>
  </si>
  <si>
    <t>08:04.0</t>
  </si>
  <si>
    <t>08:03.4</t>
  </si>
  <si>
    <t>08:00.9</t>
  </si>
  <si>
    <t>08:00.4</t>
  </si>
  <si>
    <t>X. Tài sản cố định</t>
  </si>
  <si>
    <t>IX. Fixed assets</t>
  </si>
  <si>
    <t>4. Phải thu nội bộ dài hạn</t>
  </si>
  <si>
    <t>4. Long-term inter-company receivables</t>
  </si>
  <si>
    <t>4. Phải thu dài hạn nội bộ</t>
  </si>
  <si>
    <t>3. Long-term inter-company receivables</t>
  </si>
  <si>
    <t>07:55.4</t>
  </si>
  <si>
    <t>3. Vốn kinh doanh ở các đơn vị trực thuộc</t>
  </si>
  <si>
    <t>3. Capital at inter-company</t>
  </si>
  <si>
    <t>2. Capital at inter-company</t>
  </si>
  <si>
    <t>07:53.2</t>
  </si>
  <si>
    <t>1. Phải thu dài hạn của khách hàng</t>
  </si>
  <si>
    <t>1. Long-term trade receivables</t>
  </si>
  <si>
    <t>I. Các khoản phải thu dài hạn</t>
  </si>
  <si>
    <t>I. Long-term receivables</t>
  </si>
  <si>
    <t>3. Thuế và các khoản khác phải thu của nhà nước</t>
  </si>
  <si>
    <t>3. Taxes and other receivables from state authorities</t>
  </si>
  <si>
    <t>2. Thuế GTGT còn được khấu trừ</t>
  </si>
  <si>
    <t>2. Value added tax to be reclaimed</t>
  </si>
  <si>
    <t>2. Value Added Tax to be reclaimed</t>
  </si>
  <si>
    <t>1. Chi phí trả trước ngắn hạn</t>
  </si>
  <si>
    <t>1. Short-term prepayments</t>
  </si>
  <si>
    <t>V. Tài sản ngắn hạn khác</t>
  </si>
  <si>
    <t>V. Other short-term assets</t>
  </si>
  <si>
    <t>1. Hàng tồn kho</t>
  </si>
  <si>
    <t>1. Inventories</t>
  </si>
  <si>
    <t>IV. Hàng tồn kho</t>
  </si>
  <si>
    <t>IV. Inventories</t>
  </si>
  <si>
    <t>07:52.4</t>
  </si>
  <si>
    <t>6. Phải thu ngắn hạn khác</t>
  </si>
  <si>
    <t>6. Other short-term receivables</t>
  </si>
  <si>
    <t>5. Phải thu ngắn hạn khác</t>
  </si>
  <si>
    <t>07:46.3</t>
  </si>
  <si>
    <t>4. Phải thu theo tiến độ kế hoạch hợp đồng xây dựng</t>
  </si>
  <si>
    <t>4. Construction contract progress receipts due from customers</t>
  </si>
  <si>
    <t>20:48.6</t>
  </si>
  <si>
    <t>8. Phải thu theo tiến độ kế hoạch hợp đồng xây dựng</t>
  </si>
  <si>
    <t>07:52.3</t>
  </si>
  <si>
    <t>3. Phải thu nội bộ ngắn hạn</t>
  </si>
  <si>
    <t>3. Short-term inter-company receivables</t>
  </si>
  <si>
    <t>07:43.2</t>
  </si>
  <si>
    <t>2. Trả trước cho người bán ngắn hạn</t>
  </si>
  <si>
    <t>2. Short-term prepayments to suppliers</t>
  </si>
  <si>
    <t>2. Prepayments to suppliers</t>
  </si>
  <si>
    <t>1. Phải thu ngắn hạn của khách hàng</t>
  </si>
  <si>
    <t>1. Short-term trade accounts receivable</t>
  </si>
  <si>
    <t>1. Trade accounts receivable</t>
  </si>
  <si>
    <t>07:40.8</t>
  </si>
  <si>
    <t>III. Các khoản phải thu ngắn hạn</t>
  </si>
  <si>
    <t>III. Short-term receivables</t>
  </si>
  <si>
    <t>07:39.5</t>
  </si>
  <si>
    <t>2. Provision for diminution in value of available for sale securities (*)</t>
  </si>
  <si>
    <t>2. Dự phòng giảm giá chứng khoán kinh doanh (*)</t>
  </si>
  <si>
    <t>2. Provision for diminution in value of short-term investments</t>
  </si>
  <si>
    <t>07:35.6</t>
  </si>
  <si>
    <t>1. Available for sale securities</t>
  </si>
  <si>
    <t>1. Short-term investments</t>
  </si>
  <si>
    <t>07:33.8</t>
  </si>
  <si>
    <t>II. Đầu tư tài chính ngắn hạn</t>
  </si>
  <si>
    <t>II. Short-term financial investments</t>
  </si>
  <si>
    <t>II. Short-term investments</t>
  </si>
  <si>
    <t>07:31.8</t>
  </si>
  <si>
    <t>2. Các khoản tương đương tiền</t>
  </si>
  <si>
    <t>2. Cash equivalents</t>
  </si>
  <si>
    <t>07:30.8</t>
  </si>
  <si>
    <t>1. Cash</t>
  </si>
  <si>
    <t>07:28.7</t>
  </si>
  <si>
    <t>07:26.3</t>
  </si>
  <si>
    <t>Chi phí sản xuất, kinh doanh dở dang dài hạn</t>
  </si>
  <si>
    <t>Quỹ bình ổn giá</t>
  </si>
  <si>
    <t>Người mua trả tiền trước dài hạn</t>
  </si>
  <si>
    <t>Chi phí phải trả dài hạn</t>
  </si>
  <si>
    <t>Phải trả nội bộ về vốn kinh doanh</t>
  </si>
  <si>
    <t>Trái phiếu chuyển đổi</t>
  </si>
  <si>
    <t>Cổ phiếu ưu đãi</t>
  </si>
  <si>
    <t>Quyền chọn chuyển đổi trái phiếu</t>
  </si>
  <si>
    <t>Tiền lãi vay đã trả</t>
  </si>
  <si>
    <t>3.Tiền chi cho vay, mua các công cụ nợ của đơn vị khác</t>
  </si>
  <si>
    <t>3. Đầu tư vào công ty liên kết</t>
  </si>
  <si>
    <t>companyId</t>
  </si>
  <si>
    <t>stockCode</t>
  </si>
  <si>
    <t>REE</t>
  </si>
  <si>
    <t>TMS</t>
  </si>
  <si>
    <t>SAM</t>
  </si>
  <si>
    <t>HAP</t>
  </si>
  <si>
    <t>LAF</t>
  </si>
  <si>
    <t>SGH</t>
  </si>
  <si>
    <t>MBS</t>
  </si>
  <si>
    <t>FSC</t>
  </si>
  <si>
    <t>SAV</t>
  </si>
  <si>
    <t>BT6</t>
  </si>
  <si>
    <t>GMD</t>
  </si>
  <si>
    <t>AGF</t>
  </si>
  <si>
    <t>BPC</t>
  </si>
  <si>
    <t>BTC</t>
  </si>
  <si>
    <t>GIL</t>
  </si>
  <si>
    <t>DPC</t>
  </si>
  <si>
    <t>BBC</t>
  </si>
  <si>
    <t>CAN</t>
  </si>
  <si>
    <t>STB</t>
  </si>
  <si>
    <t>VTC</t>
  </si>
  <si>
    <t>HTV</t>
  </si>
  <si>
    <t>CII</t>
  </si>
  <si>
    <t>FDC</t>
  </si>
  <si>
    <t>FPT</t>
  </si>
  <si>
    <t>VIB</t>
  </si>
  <si>
    <t>BBT</t>
  </si>
  <si>
    <t>UNI</t>
  </si>
  <si>
    <t>SFC</t>
  </si>
  <si>
    <t>SSC</t>
  </si>
  <si>
    <t>TS4</t>
  </si>
  <si>
    <t>KHA</t>
  </si>
  <si>
    <t>MHC</t>
  </si>
  <si>
    <t>PMS</t>
  </si>
  <si>
    <t>HAS</t>
  </si>
  <si>
    <t>DHA</t>
  </si>
  <si>
    <t>HCM</t>
  </si>
  <si>
    <t>VNM</t>
  </si>
  <si>
    <t>SJS</t>
  </si>
  <si>
    <t>BMP</t>
  </si>
  <si>
    <t>S96</t>
  </si>
  <si>
    <t>SCD</t>
  </si>
  <si>
    <t>TCT</t>
  </si>
  <si>
    <t>SGC</t>
  </si>
  <si>
    <t>PAC</t>
  </si>
  <si>
    <t>KDC</t>
  </si>
  <si>
    <t>NHC</t>
  </si>
  <si>
    <t>TYA</t>
  </si>
  <si>
    <t>VSH</t>
  </si>
  <si>
    <t>VFC</t>
  </si>
  <si>
    <t>CYC</t>
  </si>
  <si>
    <t>COM</t>
  </si>
  <si>
    <t>TTC</t>
  </si>
  <si>
    <t>SHC</t>
  </si>
  <si>
    <t>ALT</t>
  </si>
  <si>
    <t>CLC</t>
  </si>
  <si>
    <t>IFS</t>
  </si>
  <si>
    <t>DCT</t>
  </si>
  <si>
    <t>ABT</t>
  </si>
  <si>
    <t>BHS</t>
  </si>
  <si>
    <t>BMC</t>
  </si>
  <si>
    <t>DIC</t>
  </si>
  <si>
    <t>DMC</t>
  </si>
  <si>
    <t>DNP</t>
  </si>
  <si>
    <t>DRC</t>
  </si>
  <si>
    <t>DTT</t>
  </si>
  <si>
    <t>DXP</t>
  </si>
  <si>
    <t>FMC</t>
  </si>
  <si>
    <t>GMC</t>
  </si>
  <si>
    <t>HAX</t>
  </si>
  <si>
    <t>HBC</t>
  </si>
  <si>
    <t>HBD</t>
  </si>
  <si>
    <t>HMC</t>
  </si>
  <si>
    <t>HRC</t>
  </si>
  <si>
    <t>IMP</t>
  </si>
  <si>
    <t>ITA</t>
  </si>
  <si>
    <t>KHP</t>
  </si>
  <si>
    <t>LBM</t>
  </si>
  <si>
    <t>LGC</t>
  </si>
  <si>
    <t>MCP</t>
  </si>
  <si>
    <t>NAV</t>
  </si>
  <si>
    <t>NSC</t>
  </si>
  <si>
    <t>PGC</t>
  </si>
  <si>
    <t>PJT</t>
  </si>
  <si>
    <t>PVD</t>
  </si>
  <si>
    <t>RAL</t>
  </si>
  <si>
    <t>SAF</t>
  </si>
  <si>
    <t>SDN</t>
  </si>
  <si>
    <t>SFI</t>
  </si>
  <si>
    <t>SFN</t>
  </si>
  <si>
    <t>SJ1</t>
  </si>
  <si>
    <t>SJD</t>
  </si>
  <si>
    <t>DHG</t>
  </si>
  <si>
    <t>SMC</t>
  </si>
  <si>
    <t>TAC</t>
  </si>
  <si>
    <t>TCR</t>
  </si>
  <si>
    <t>TDH</t>
  </si>
  <si>
    <t>TMC</t>
  </si>
  <si>
    <t>TTP</t>
  </si>
  <si>
    <t>VGP</t>
  </si>
  <si>
    <t>VID</t>
  </si>
  <si>
    <t>VIP</t>
  </si>
  <si>
    <t>VIS</t>
  </si>
  <si>
    <t>VPK</t>
  </si>
  <si>
    <t>VTA</t>
  </si>
  <si>
    <t>VTB</t>
  </si>
  <si>
    <t>PHS</t>
  </si>
  <si>
    <t>VDS</t>
  </si>
  <si>
    <t>ACB</t>
  </si>
  <si>
    <t>BBS</t>
  </si>
  <si>
    <t>GTA</t>
  </si>
  <si>
    <t>BCC</t>
  </si>
  <si>
    <t>BHV</t>
  </si>
  <si>
    <t>BMI</t>
  </si>
  <si>
    <t>BTS</t>
  </si>
  <si>
    <t>BVS</t>
  </si>
  <si>
    <t>CID</t>
  </si>
  <si>
    <t>CJC</t>
  </si>
  <si>
    <t>CMC</t>
  </si>
  <si>
    <t>CTB</t>
  </si>
  <si>
    <t>CTN</t>
  </si>
  <si>
    <t>DAC</t>
  </si>
  <si>
    <t>DAE</t>
  </si>
  <si>
    <t>DTC</t>
  </si>
  <si>
    <t>EBS</t>
  </si>
  <si>
    <t>HAI</t>
  </si>
  <si>
    <t>HJS</t>
  </si>
  <si>
    <t>HLY</t>
  </si>
  <si>
    <t>RIC</t>
  </si>
  <si>
    <t>HNM</t>
  </si>
  <si>
    <t>HAC</t>
  </si>
  <si>
    <t>HTP</t>
  </si>
  <si>
    <t>ICF</t>
  </si>
  <si>
    <t>ILC</t>
  </si>
  <si>
    <t>LTC</t>
  </si>
  <si>
    <t>MEC</t>
  </si>
  <si>
    <t>MPC</t>
  </si>
  <si>
    <t>TNC</t>
  </si>
  <si>
    <t>NBC</t>
  </si>
  <si>
    <t>NPS</t>
  </si>
  <si>
    <t>NST</t>
  </si>
  <si>
    <t>NTP</t>
  </si>
  <si>
    <t>PAN</t>
  </si>
  <si>
    <t>PJC</t>
  </si>
  <si>
    <t>PLC</t>
  </si>
  <si>
    <t>POT</t>
  </si>
  <si>
    <t>ACL</t>
  </si>
  <si>
    <t>PPG</t>
  </si>
  <si>
    <t>PSC</t>
  </si>
  <si>
    <t>PTC</t>
  </si>
  <si>
    <t>PTS</t>
  </si>
  <si>
    <t>PET</t>
  </si>
  <si>
    <t>VIC</t>
  </si>
  <si>
    <t>PVI</t>
  </si>
  <si>
    <t>PVS</t>
  </si>
  <si>
    <t>RCL</t>
  </si>
  <si>
    <t>S55</t>
  </si>
  <si>
    <t>TSC</t>
  </si>
  <si>
    <t>HDC</t>
  </si>
  <si>
    <t>VTO</t>
  </si>
  <si>
    <t>TCM</t>
  </si>
  <si>
    <t>SAP</t>
  </si>
  <si>
    <t>SCC</t>
  </si>
  <si>
    <t>SD5</t>
  </si>
  <si>
    <t>SD3</t>
  </si>
  <si>
    <t>SCJ</t>
  </si>
  <si>
    <t>SD6</t>
  </si>
  <si>
    <t>SD7</t>
  </si>
  <si>
    <t>SDA</t>
  </si>
  <si>
    <t>SDC</t>
  </si>
  <si>
    <t>SDT</t>
  </si>
  <si>
    <t>SDY</t>
  </si>
  <si>
    <t>SGD</t>
  </si>
  <si>
    <t>SIC</t>
  </si>
  <si>
    <t>SJE</t>
  </si>
  <si>
    <t>SC5</t>
  </si>
  <si>
    <t>STC</t>
  </si>
  <si>
    <t>STP</t>
  </si>
  <si>
    <t>SVC</t>
  </si>
  <si>
    <t>TLT</t>
  </si>
  <si>
    <t>TPH</t>
  </si>
  <si>
    <t>VBH</t>
  </si>
  <si>
    <t>VC2</t>
  </si>
  <si>
    <t>VFR</t>
  </si>
  <si>
    <t>VMC</t>
  </si>
  <si>
    <t>VNC</t>
  </si>
  <si>
    <t>VNR</t>
  </si>
  <si>
    <t>SSI</t>
  </si>
  <si>
    <t>DPM</t>
  </si>
  <si>
    <t>VNE</t>
  </si>
  <si>
    <t>HPG</t>
  </si>
  <si>
    <t>TRC</t>
  </si>
  <si>
    <t>PPC</t>
  </si>
  <si>
    <t>HT1</t>
  </si>
  <si>
    <t>UIC</t>
  </si>
  <si>
    <t>TBC</t>
  </si>
  <si>
    <t>TKU</t>
  </si>
  <si>
    <t>TNG</t>
  </si>
  <si>
    <t>TXM</t>
  </si>
  <si>
    <t>DPR</t>
  </si>
  <si>
    <t>TPC</t>
  </si>
  <si>
    <t>PVT</t>
  </si>
  <si>
    <t>ANV</t>
  </si>
  <si>
    <t>ST8</t>
  </si>
  <si>
    <t>NTL</t>
  </si>
  <si>
    <t>HSI</t>
  </si>
  <si>
    <t>L10</t>
  </si>
  <si>
    <t>C92</t>
  </si>
  <si>
    <t>CAP</t>
  </si>
  <si>
    <t>CDC</t>
  </si>
  <si>
    <t>DCS</t>
  </si>
  <si>
    <t>DST</t>
  </si>
  <si>
    <t>HCC</t>
  </si>
  <si>
    <t>LSS</t>
  </si>
  <si>
    <t>SGT</t>
  </si>
  <si>
    <t>VSC</t>
  </si>
  <si>
    <t>VHG</t>
  </si>
  <si>
    <t>HEV</t>
  </si>
  <si>
    <t>HHC</t>
  </si>
  <si>
    <t>LUT</t>
  </si>
  <si>
    <t>LBE</t>
  </si>
  <si>
    <t>DQC</t>
  </si>
  <si>
    <t>ASP</t>
  </si>
  <si>
    <t>TTF</t>
  </si>
  <si>
    <t>VHC</t>
  </si>
  <si>
    <t>HCT</t>
  </si>
  <si>
    <t>KBC</t>
  </si>
  <si>
    <t>MIC</t>
  </si>
  <si>
    <t>PGS</t>
  </si>
  <si>
    <t>SJM</t>
  </si>
  <si>
    <t>VC3</t>
  </si>
  <si>
    <t>VC5</t>
  </si>
  <si>
    <t>XMC</t>
  </si>
  <si>
    <t>VC6</t>
  </si>
  <si>
    <t>VC7</t>
  </si>
  <si>
    <t>PIT</t>
  </si>
  <si>
    <t>HBE</t>
  </si>
  <si>
    <t>MCO</t>
  </si>
  <si>
    <t>NGC</t>
  </si>
  <si>
    <t>PVC</t>
  </si>
  <si>
    <t>PVE</t>
  </si>
  <si>
    <t>QNC</t>
  </si>
  <si>
    <t>S12</t>
  </si>
  <si>
    <t>S99</t>
  </si>
  <si>
    <t>SD2</t>
  </si>
  <si>
    <t>SD9</t>
  </si>
  <si>
    <t>SDD</t>
  </si>
  <si>
    <t>SDJ</t>
  </si>
  <si>
    <t>SJC</t>
  </si>
  <si>
    <t>SRA</t>
  </si>
  <si>
    <t>TJC</t>
  </si>
  <si>
    <t>TST</t>
  </si>
  <si>
    <t>VCS</t>
  </si>
  <si>
    <t>VDL</t>
  </si>
  <si>
    <t>VE9</t>
  </si>
  <si>
    <t>VTL</t>
  </si>
  <si>
    <t>VTS</t>
  </si>
  <si>
    <t>VTV</t>
  </si>
  <si>
    <t>SBT</t>
  </si>
  <si>
    <t>DXV</t>
  </si>
  <si>
    <t>BTH</t>
  </si>
  <si>
    <t>VSP</t>
  </si>
  <si>
    <t>DBC</t>
  </si>
  <si>
    <t>HUT</t>
  </si>
  <si>
    <t>L18</t>
  </si>
  <si>
    <t>L62</t>
  </si>
  <si>
    <t>B82</t>
  </si>
  <si>
    <t>SRB</t>
  </si>
  <si>
    <t>YBC</t>
  </si>
  <si>
    <t>BLF</t>
  </si>
  <si>
    <t>L43</t>
  </si>
  <si>
    <t>VKP</t>
  </si>
  <si>
    <t>KMR</t>
  </si>
  <si>
    <t>CTG</t>
  </si>
  <si>
    <t>BID</t>
  </si>
  <si>
    <t>MSB</t>
  </si>
  <si>
    <t>VCB</t>
  </si>
  <si>
    <t>TC6</t>
  </si>
  <si>
    <t>SD4</t>
  </si>
  <si>
    <t>EIB</t>
  </si>
  <si>
    <t>NAB</t>
  </si>
  <si>
    <t>SGB</t>
  </si>
  <si>
    <t>VPB</t>
  </si>
  <si>
    <t>TCB</t>
  </si>
  <si>
    <t>FTS</t>
  </si>
  <si>
    <t>SHS</t>
  </si>
  <si>
    <t>VCI</t>
  </si>
  <si>
    <t>VIX</t>
  </si>
  <si>
    <t>ONE</t>
  </si>
  <si>
    <t>MBB</t>
  </si>
  <si>
    <t>BAB</t>
  </si>
  <si>
    <t>SSB</t>
  </si>
  <si>
    <t>HDB</t>
  </si>
  <si>
    <t>ABB</t>
  </si>
  <si>
    <t>BVB</t>
  </si>
  <si>
    <t>OCB</t>
  </si>
  <si>
    <t>APG</t>
  </si>
  <si>
    <t>IVS</t>
  </si>
  <si>
    <t>WSS</t>
  </si>
  <si>
    <t>VIG</t>
  </si>
  <si>
    <t>SHB</t>
  </si>
  <si>
    <t>VAB</t>
  </si>
  <si>
    <t>NVB</t>
  </si>
  <si>
    <t>DDM</t>
  </si>
  <si>
    <t>CTC</t>
  </si>
  <si>
    <t>TV4</t>
  </si>
  <si>
    <t>PGB</t>
  </si>
  <si>
    <t>KLB</t>
  </si>
  <si>
    <t>CNT</t>
  </si>
  <si>
    <t>VNS</t>
  </si>
  <si>
    <t>MMC</t>
  </si>
  <si>
    <t>KKC</t>
  </si>
  <si>
    <t>VE1</t>
  </si>
  <si>
    <t>TCL</t>
  </si>
  <si>
    <t>GDW</t>
  </si>
  <si>
    <t>NET</t>
  </si>
  <si>
    <t>AGX</t>
  </si>
  <si>
    <t>CMD</t>
  </si>
  <si>
    <t>TBR</t>
  </si>
  <si>
    <t>PMJ</t>
  </si>
  <si>
    <t>IN4</t>
  </si>
  <si>
    <t>CSM</t>
  </si>
  <si>
    <t>TMP</t>
  </si>
  <si>
    <t>LTG</t>
  </si>
  <si>
    <t>OPC</t>
  </si>
  <si>
    <t>CAT</t>
  </si>
  <si>
    <t>TH1</t>
  </si>
  <si>
    <t>SGS</t>
  </si>
  <si>
    <t>SPP</t>
  </si>
  <si>
    <t>VCF</t>
  </si>
  <si>
    <t>GLT</t>
  </si>
  <si>
    <t>MEF</t>
  </si>
  <si>
    <t>BEL</t>
  </si>
  <si>
    <t>CCI</t>
  </si>
  <si>
    <t>CAV</t>
  </si>
  <si>
    <t>PJS</t>
  </si>
  <si>
    <t>HOT</t>
  </si>
  <si>
    <t>VCG</t>
  </si>
  <si>
    <t>VNA</t>
  </si>
  <si>
    <t>SZL</t>
  </si>
  <si>
    <t>SPM</t>
  </si>
  <si>
    <t>TRA</t>
  </si>
  <si>
    <t>FSO</t>
  </si>
  <si>
    <t>JOS</t>
  </si>
  <si>
    <t>DCL</t>
  </si>
  <si>
    <t>BTW</t>
  </si>
  <si>
    <t>HSG</t>
  </si>
  <si>
    <t>SAB</t>
  </si>
  <si>
    <t>VSG</t>
  </si>
  <si>
    <t>CCM</t>
  </si>
  <si>
    <t>BHN</t>
  </si>
  <si>
    <t>LHG</t>
  </si>
  <si>
    <t>TIX</t>
  </si>
  <si>
    <t>PMC</t>
  </si>
  <si>
    <t>ABW</t>
  </si>
  <si>
    <t>APS</t>
  </si>
  <si>
    <t>ART</t>
  </si>
  <si>
    <t>BMS</t>
  </si>
  <si>
    <t>DSC</t>
  </si>
  <si>
    <t>STL</t>
  </si>
  <si>
    <t>TNA</t>
  </si>
  <si>
    <t>MNB</t>
  </si>
  <si>
    <t>TPP</t>
  </si>
  <si>
    <t>AAS</t>
  </si>
  <si>
    <t>HBS</t>
  </si>
  <si>
    <t>HFT</t>
  </si>
  <si>
    <t>EVS</t>
  </si>
  <si>
    <t>ORS</t>
  </si>
  <si>
    <t>TVB</t>
  </si>
  <si>
    <t>PSI</t>
  </si>
  <si>
    <t>ITC</t>
  </si>
  <si>
    <t>SCR</t>
  </si>
  <si>
    <t>QCG</t>
  </si>
  <si>
    <t>LCG</t>
  </si>
  <si>
    <t>TCI</t>
  </si>
  <si>
    <t>TVS</t>
  </si>
  <si>
    <t>VUA</t>
  </si>
  <si>
    <t>VND</t>
  </si>
  <si>
    <t>NLG</t>
  </si>
  <si>
    <t>TCS</t>
  </si>
  <si>
    <t>TDN</t>
  </si>
  <si>
    <t>HOM</t>
  </si>
  <si>
    <t>DHT</t>
  </si>
  <si>
    <t>SSM</t>
  </si>
  <si>
    <t>HTC</t>
  </si>
  <si>
    <t>AGR</t>
  </si>
  <si>
    <t>BSI</t>
  </si>
  <si>
    <t>CTS</t>
  </si>
  <si>
    <t>SBS</t>
  </si>
  <si>
    <t>VSA</t>
  </si>
  <si>
    <t>LGM</t>
  </si>
  <si>
    <t>THT</t>
  </si>
  <si>
    <t>SDB</t>
  </si>
  <si>
    <t>VGS</t>
  </si>
  <si>
    <t>S72</t>
  </si>
  <si>
    <t>HLA</t>
  </si>
  <si>
    <t>THB</t>
  </si>
  <si>
    <t>SVI</t>
  </si>
  <si>
    <t>CX8</t>
  </si>
  <si>
    <t>DC4</t>
  </si>
  <si>
    <t>VIH</t>
  </si>
  <si>
    <t>KSH</t>
  </si>
  <si>
    <t>TBX</t>
  </si>
  <si>
    <t>L61</t>
  </si>
  <si>
    <t>MKV</t>
  </si>
  <si>
    <t>SD8</t>
  </si>
  <si>
    <t>PVA</t>
  </si>
  <si>
    <t>V11</t>
  </si>
  <si>
    <t>BST</t>
  </si>
  <si>
    <t>HAG</t>
  </si>
  <si>
    <t>CAD</t>
  </si>
  <si>
    <t>PVG</t>
  </si>
  <si>
    <t>QTC</t>
  </si>
  <si>
    <t>SEB</t>
  </si>
  <si>
    <t>MTG</t>
  </si>
  <si>
    <t>PTM</t>
  </si>
  <si>
    <t>NBB</t>
  </si>
  <si>
    <t>CSI</t>
  </si>
  <si>
    <t>VBB</t>
  </si>
  <si>
    <t>VFS</t>
  </si>
  <si>
    <t>VHL</t>
  </si>
  <si>
    <t>PGT</t>
  </si>
  <si>
    <t>BCI</t>
  </si>
  <si>
    <t>VST</t>
  </si>
  <si>
    <t>NOS</t>
  </si>
  <si>
    <t>VDP</t>
  </si>
  <si>
    <t>TIE</t>
  </si>
  <si>
    <t>TTD</t>
  </si>
  <si>
    <t>DVP</t>
  </si>
  <si>
    <t>WSB</t>
  </si>
  <si>
    <t>HLG</t>
  </si>
  <si>
    <t>LM8</t>
  </si>
  <si>
    <t>STG</t>
  </si>
  <si>
    <t>HDG</t>
  </si>
  <si>
    <t>PPH</t>
  </si>
  <si>
    <t>VCC</t>
  </si>
  <si>
    <t>MCH</t>
  </si>
  <si>
    <t>QST</t>
  </si>
  <si>
    <t>LM3</t>
  </si>
  <si>
    <t>CSC</t>
  </si>
  <si>
    <t>ACE</t>
  </si>
  <si>
    <t>PNJ</t>
  </si>
  <si>
    <t>HLC</t>
  </si>
  <si>
    <t>SDP</t>
  </si>
  <si>
    <t>ICG</t>
  </si>
  <si>
    <t>BVH</t>
  </si>
  <si>
    <t>CGP</t>
  </si>
  <si>
    <t>MKP</t>
  </si>
  <si>
    <t>PHR</t>
  </si>
  <si>
    <t>DLG</t>
  </si>
  <si>
    <t>PGD</t>
  </si>
  <si>
    <t>CTD</t>
  </si>
  <si>
    <t>DIG</t>
  </si>
  <si>
    <t>HVT</t>
  </si>
  <si>
    <t>VC1</t>
  </si>
  <si>
    <t>BHC</t>
  </si>
  <si>
    <t>BAX</t>
  </si>
  <si>
    <t>BXH</t>
  </si>
  <si>
    <t>BKH</t>
  </si>
  <si>
    <t>MDF</t>
  </si>
  <si>
    <t>HNP</t>
  </si>
  <si>
    <t>MSH</t>
  </si>
  <si>
    <t>LEC</t>
  </si>
  <si>
    <t>STV</t>
  </si>
  <si>
    <t>TBD</t>
  </si>
  <si>
    <t>PCF</t>
  </si>
  <si>
    <t>SBD</t>
  </si>
  <si>
    <t>ITD</t>
  </si>
  <si>
    <t>CLL</t>
  </si>
  <si>
    <t>CCP</t>
  </si>
  <si>
    <t>LKW</t>
  </si>
  <si>
    <t>PMW</t>
  </si>
  <si>
    <t>TTT</t>
  </si>
  <si>
    <t>TTR</t>
  </si>
  <si>
    <t>DNT</t>
  </si>
  <si>
    <t>VTH</t>
  </si>
  <si>
    <t>BCP</t>
  </si>
  <si>
    <t>DTH</t>
  </si>
  <si>
    <t>DBM</t>
  </si>
  <si>
    <t>NDP</t>
  </si>
  <si>
    <t>DHN</t>
  </si>
  <si>
    <t>PPP</t>
  </si>
  <si>
    <t>DPP</t>
  </si>
  <si>
    <t>HKC</t>
  </si>
  <si>
    <t>HPT</t>
  </si>
  <si>
    <t>HES</t>
  </si>
  <si>
    <t>NAS</t>
  </si>
  <si>
    <t>STS</t>
  </si>
  <si>
    <t>VNT</t>
  </si>
  <si>
    <t>VNL</t>
  </si>
  <si>
    <t>VW3</t>
  </si>
  <si>
    <t>KIP</t>
  </si>
  <si>
    <t>HMG</t>
  </si>
  <si>
    <t>KMT</t>
  </si>
  <si>
    <t>DSG</t>
  </si>
  <si>
    <t>PNT</t>
  </si>
  <si>
    <t>FRC</t>
  </si>
  <si>
    <t>DNF</t>
  </si>
  <si>
    <t>MDN</t>
  </si>
  <si>
    <t>BTP</t>
  </si>
  <si>
    <t>APF</t>
  </si>
  <si>
    <t>IJC</t>
  </si>
  <si>
    <t>PTB</t>
  </si>
  <si>
    <t>PHN</t>
  </si>
  <si>
    <t>D26</t>
  </si>
  <si>
    <t>TVD</t>
  </si>
  <si>
    <t>DAS</t>
  </si>
  <si>
    <t>PEQ</t>
  </si>
  <si>
    <t>VPS</t>
  </si>
  <si>
    <t>VCA</t>
  </si>
  <si>
    <t>TNB</t>
  </si>
  <si>
    <t>VTJ</t>
  </si>
  <si>
    <t>DVC</t>
  </si>
  <si>
    <t>CGL</t>
  </si>
  <si>
    <t>PNG</t>
  </si>
  <si>
    <t>CMV</t>
  </si>
  <si>
    <t>TAG</t>
  </si>
  <si>
    <t>ISH</t>
  </si>
  <si>
    <t>INC</t>
  </si>
  <si>
    <t>MNC</t>
  </si>
  <si>
    <t>FBA</t>
  </si>
  <si>
    <t>DIH</t>
  </si>
  <si>
    <t>ARM</t>
  </si>
  <si>
    <t>V21</t>
  </si>
  <si>
    <t>FDT</t>
  </si>
  <si>
    <t>SMT</t>
  </si>
  <si>
    <t>DCF</t>
  </si>
  <si>
    <t>DZM</t>
  </si>
  <si>
    <t>SHP</t>
  </si>
  <si>
    <t>BCE</t>
  </si>
  <si>
    <t>ICI</t>
  </si>
  <si>
    <t>ND2</t>
  </si>
  <si>
    <t>HIG</t>
  </si>
  <si>
    <t>CFC</t>
  </si>
  <si>
    <t>DDN</t>
  </si>
  <si>
    <t>VEC</t>
  </si>
  <si>
    <t>TGP</t>
  </si>
  <si>
    <t>ECI</t>
  </si>
  <si>
    <t>ABI</t>
  </si>
  <si>
    <t>DCR</t>
  </si>
  <si>
    <t>PNC</t>
  </si>
  <si>
    <t>S74</t>
  </si>
  <si>
    <t>DHC</t>
  </si>
  <si>
    <t>MDC</t>
  </si>
  <si>
    <t>NBP</t>
  </si>
  <si>
    <t>EID</t>
  </si>
  <si>
    <t>D2D</t>
  </si>
  <si>
    <t>BKC</t>
  </si>
  <si>
    <t>PVX</t>
  </si>
  <si>
    <t>SED</t>
  </si>
  <si>
    <t>DAD</t>
  </si>
  <si>
    <t>RDP</t>
  </si>
  <si>
    <t>AAM</t>
  </si>
  <si>
    <t>TIC</t>
  </si>
  <si>
    <t>MAS</t>
  </si>
  <si>
    <t>ATA</t>
  </si>
  <si>
    <t>VNI</t>
  </si>
  <si>
    <t>VPH</t>
  </si>
  <si>
    <t>NNC</t>
  </si>
  <si>
    <t>NAG</t>
  </si>
  <si>
    <t>MCG</t>
  </si>
  <si>
    <t>TCO</t>
  </si>
  <si>
    <t>SDU</t>
  </si>
  <si>
    <t>PDC</t>
  </si>
  <si>
    <t>EFI</t>
  </si>
  <si>
    <t>VMG</t>
  </si>
  <si>
    <t>LGL</t>
  </si>
  <si>
    <t>SRC</t>
  </si>
  <si>
    <t>VC9</t>
  </si>
  <si>
    <t>VPC</t>
  </si>
  <si>
    <t>HDO</t>
  </si>
  <si>
    <t>GDT</t>
  </si>
  <si>
    <t>DAG</t>
  </si>
  <si>
    <t>HAD</t>
  </si>
  <si>
    <t>TET</t>
  </si>
  <si>
    <t>CPC</t>
  </si>
  <si>
    <t>VIT</t>
  </si>
  <si>
    <t>GGG</t>
  </si>
  <si>
    <t>TNM</t>
  </si>
  <si>
    <t>TV2</t>
  </si>
  <si>
    <t>SRF</t>
  </si>
  <si>
    <t>BED</t>
  </si>
  <si>
    <t>SDH</t>
  </si>
  <si>
    <t>TMX</t>
  </si>
  <si>
    <t>DBT</t>
  </si>
  <si>
    <t>TV3</t>
  </si>
  <si>
    <t>CVT</t>
  </si>
  <si>
    <t>RCC</t>
  </si>
  <si>
    <t>CTI</t>
  </si>
  <si>
    <t>HVG</t>
  </si>
  <si>
    <t>MSN</t>
  </si>
  <si>
    <t>GTH</t>
  </si>
  <si>
    <t>CMI</t>
  </si>
  <si>
    <t>HGM</t>
  </si>
  <si>
    <t>BDB</t>
  </si>
  <si>
    <t>PHC</t>
  </si>
  <si>
    <t>API</t>
  </si>
  <si>
    <t>LO5</t>
  </si>
  <si>
    <t>V12</t>
  </si>
  <si>
    <t>MHL</t>
  </si>
  <si>
    <t>LIX</t>
  </si>
  <si>
    <t>PSP</t>
  </si>
  <si>
    <t>SQC</t>
  </si>
  <si>
    <t>TKC</t>
  </si>
  <si>
    <t>BLI</t>
  </si>
  <si>
    <t>VFG</t>
  </si>
  <si>
    <t>V15</t>
  </si>
  <si>
    <t>CMG</t>
  </si>
  <si>
    <t>LHC</t>
  </si>
  <si>
    <t>L35</t>
  </si>
  <si>
    <t>INN</t>
  </si>
  <si>
    <t>L44</t>
  </si>
  <si>
    <t>SDG</t>
  </si>
  <si>
    <t>VBC</t>
  </si>
  <si>
    <t>KSB</t>
  </si>
  <si>
    <t>IME</t>
  </si>
  <si>
    <t>CT3</t>
  </si>
  <si>
    <t>HCB</t>
  </si>
  <si>
    <t>APC</t>
  </si>
  <si>
    <t>CMT</t>
  </si>
  <si>
    <t>VE2</t>
  </si>
  <si>
    <t>QCC</t>
  </si>
  <si>
    <t>MAC</t>
  </si>
  <si>
    <t>HST</t>
  </si>
  <si>
    <t>KDH</t>
  </si>
  <si>
    <t>PTP</t>
  </si>
  <si>
    <t>QHD</t>
  </si>
  <si>
    <t>BIC</t>
  </si>
  <si>
    <t>KSS</t>
  </si>
  <si>
    <t>VXB</t>
  </si>
  <si>
    <t>DXG</t>
  </si>
  <si>
    <t>KSC</t>
  </si>
  <si>
    <t>SOV</t>
  </si>
  <si>
    <t>CLW</t>
  </si>
  <si>
    <t>TVG</t>
  </si>
  <si>
    <t>HD6</t>
  </si>
  <si>
    <t>SBA</t>
  </si>
  <si>
    <t>NCS</t>
  </si>
  <si>
    <t>HC1</t>
  </si>
  <si>
    <t>ASM</t>
  </si>
  <si>
    <t>TDC</t>
  </si>
  <si>
    <t>BTG</t>
  </si>
  <si>
    <t>AGM</t>
  </si>
  <si>
    <t>PTI</t>
  </si>
  <si>
    <t>MIG</t>
  </si>
  <si>
    <t>DNC</t>
  </si>
  <si>
    <t>DID</t>
  </si>
  <si>
    <t>TPB</t>
  </si>
  <si>
    <t>LPB</t>
  </si>
  <si>
    <t>AIC</t>
  </si>
  <si>
    <t>VNG</t>
  </si>
  <si>
    <t>ACS</t>
  </si>
  <si>
    <t>SPD</t>
  </si>
  <si>
    <t>LDP</t>
  </si>
  <si>
    <t>C21</t>
  </si>
  <si>
    <t>VIE</t>
  </si>
  <si>
    <t>CEG</t>
  </si>
  <si>
    <t>IDV</t>
  </si>
  <si>
    <t>YTC</t>
  </si>
  <si>
    <t>VE8</t>
  </si>
  <si>
    <t>RBC</t>
  </si>
  <si>
    <t>SHN</t>
  </si>
  <si>
    <t>DND</t>
  </si>
  <si>
    <t>SHI</t>
  </si>
  <si>
    <t>SGR</t>
  </si>
  <si>
    <t>HKP</t>
  </si>
  <si>
    <t>ADP</t>
  </si>
  <si>
    <t>PTD</t>
  </si>
  <si>
    <t>HSP</t>
  </si>
  <si>
    <t>HFC</t>
  </si>
  <si>
    <t>HC3</t>
  </si>
  <si>
    <t>BMJ</t>
  </si>
  <si>
    <t>EMC</t>
  </si>
  <si>
    <t>PTE</t>
  </si>
  <si>
    <t>ACC</t>
  </si>
  <si>
    <t>BTT</t>
  </si>
  <si>
    <t>HU3</t>
  </si>
  <si>
    <t>PGI</t>
  </si>
  <si>
    <t>BHI</t>
  </si>
  <si>
    <t>TLG</t>
  </si>
  <si>
    <t>NBW</t>
  </si>
  <si>
    <t>TIP</t>
  </si>
  <si>
    <t>C32</t>
  </si>
  <si>
    <t>NTW</t>
  </si>
  <si>
    <t>VHF</t>
  </si>
  <si>
    <t>HAM</t>
  </si>
  <si>
    <t>IDJ</t>
  </si>
  <si>
    <t>TSB</t>
  </si>
  <si>
    <t>PIC</t>
  </si>
  <si>
    <t>TTG</t>
  </si>
  <si>
    <t>PSB</t>
  </si>
  <si>
    <t>PDN</t>
  </si>
  <si>
    <t>DL1</t>
  </si>
  <si>
    <t>VT1</t>
  </si>
  <si>
    <t>SSN</t>
  </si>
  <si>
    <t>VTI</t>
  </si>
  <si>
    <t>BSC</t>
  </si>
  <si>
    <t>HPB</t>
  </si>
  <si>
    <t>MCT</t>
  </si>
  <si>
    <t>CT6</t>
  </si>
  <si>
    <t>VQC</t>
  </si>
  <si>
    <t>APT</t>
  </si>
  <si>
    <t>PTO</t>
  </si>
  <si>
    <t>IFC</t>
  </si>
  <si>
    <t>TNY</t>
  </si>
  <si>
    <t>HU1</t>
  </si>
  <si>
    <t>CCH</t>
  </si>
  <si>
    <t>TRT</t>
  </si>
  <si>
    <t>ICN</t>
  </si>
  <si>
    <t>DTG</t>
  </si>
  <si>
    <t>MRF</t>
  </si>
  <si>
    <t>C47</t>
  </si>
  <si>
    <t>AMV</t>
  </si>
  <si>
    <t>SCO</t>
  </si>
  <si>
    <t>CHP</t>
  </si>
  <si>
    <t>DP3</t>
  </si>
  <si>
    <t>THG</t>
  </si>
  <si>
    <t>TCJ</t>
  </si>
  <si>
    <t>PCC</t>
  </si>
  <si>
    <t>XDH</t>
  </si>
  <si>
    <t>TMW</t>
  </si>
  <si>
    <t>DLR</t>
  </si>
  <si>
    <t>LCS</t>
  </si>
  <si>
    <t>THI</t>
  </si>
  <si>
    <t>VKD</t>
  </si>
  <si>
    <t>DGT</t>
  </si>
  <si>
    <t>CGV</t>
  </si>
  <si>
    <t>PLA</t>
  </si>
  <si>
    <t>VIR</t>
  </si>
  <si>
    <t>BRC</t>
  </si>
  <si>
    <t>DLC</t>
  </si>
  <si>
    <t>TMT</t>
  </si>
  <si>
    <t>CLH</t>
  </si>
  <si>
    <t>S33</t>
  </si>
  <si>
    <t>BAL</t>
  </si>
  <si>
    <t>DNM</t>
  </si>
  <si>
    <t>PEN</t>
  </si>
  <si>
    <t>CMN</t>
  </si>
  <si>
    <t>PVL</t>
  </si>
  <si>
    <t>UDJ</t>
  </si>
  <si>
    <t>TLH</t>
  </si>
  <si>
    <t>SWC</t>
  </si>
  <si>
    <t>TIN</t>
  </si>
  <si>
    <t>TVP</t>
  </si>
  <si>
    <t>SPC</t>
  </si>
  <si>
    <t>SDE</t>
  </si>
  <si>
    <t>CKV</t>
  </si>
  <si>
    <t>DCD</t>
  </si>
  <si>
    <t>TLI</t>
  </si>
  <si>
    <t>VE3</t>
  </si>
  <si>
    <t>HCI</t>
  </si>
  <si>
    <t>WCS</t>
  </si>
  <si>
    <t>SZC</t>
  </si>
  <si>
    <t>L12</t>
  </si>
  <si>
    <t>BHP</t>
  </si>
  <si>
    <t>NCT</t>
  </si>
  <si>
    <t>HU4</t>
  </si>
  <si>
    <t>GMX</t>
  </si>
  <si>
    <t>TR1</t>
  </si>
  <si>
    <t>TDW</t>
  </si>
  <si>
    <t>HJC</t>
  </si>
  <si>
    <t>TBH</t>
  </si>
  <si>
    <t>PTG</t>
  </si>
  <si>
    <t>SCL</t>
  </si>
  <si>
    <t>SPV</t>
  </si>
  <si>
    <t>VLF</t>
  </si>
  <si>
    <t>VEE</t>
  </si>
  <si>
    <t>CLM</t>
  </si>
  <si>
    <t>PRO</t>
  </si>
  <si>
    <t>S27</t>
  </si>
  <si>
    <t>MLN</t>
  </si>
  <si>
    <t>VRC</t>
  </si>
  <si>
    <t>PMT</t>
  </si>
  <si>
    <t>SPH</t>
  </si>
  <si>
    <t>MGG</t>
  </si>
  <si>
    <t>HLT</t>
  </si>
  <si>
    <t>VMD</t>
  </si>
  <si>
    <t>PHH</t>
  </si>
  <si>
    <t>TBT</t>
  </si>
  <si>
    <t>CKG</t>
  </si>
  <si>
    <t>MDG</t>
  </si>
  <si>
    <t>HHA</t>
  </si>
  <si>
    <t>DTN</t>
  </si>
  <si>
    <t>HLB</t>
  </si>
  <si>
    <t>PME</t>
  </si>
  <si>
    <t>CVC</t>
  </si>
  <si>
    <t>CLG</t>
  </si>
  <si>
    <t>CC4</t>
  </si>
  <si>
    <t>PTX</t>
  </si>
  <si>
    <t>GND</t>
  </si>
  <si>
    <t>PEC</t>
  </si>
  <si>
    <t>HNR</t>
  </si>
  <si>
    <t>HMS</t>
  </si>
  <si>
    <t>GCB</t>
  </si>
  <si>
    <t>GER</t>
  </si>
  <si>
    <t>VDN</t>
  </si>
  <si>
    <t>VMS</t>
  </si>
  <si>
    <t>HUG</t>
  </si>
  <si>
    <t>IHK</t>
  </si>
  <si>
    <t>CTX</t>
  </si>
  <si>
    <t>DCG</t>
  </si>
  <si>
    <t>NDC</t>
  </si>
  <si>
    <t>PSL</t>
  </si>
  <si>
    <t>NAC</t>
  </si>
  <si>
    <t>FHS</t>
  </si>
  <si>
    <t>NTT</t>
  </si>
  <si>
    <t>CDG</t>
  </si>
  <si>
    <t>HNF</t>
  </si>
  <si>
    <t>TVT</t>
  </si>
  <si>
    <t>VXT</t>
  </si>
  <si>
    <t>XPH</t>
  </si>
  <si>
    <t>MCC</t>
  </si>
  <si>
    <t>ITS</t>
  </si>
  <si>
    <t>NFC</t>
  </si>
  <si>
    <t>CMF</t>
  </si>
  <si>
    <t>SSF</t>
  </si>
  <si>
    <t>RCD</t>
  </si>
  <si>
    <t>HDM</t>
  </si>
  <si>
    <t>KST</t>
  </si>
  <si>
    <t>SPA</t>
  </si>
  <si>
    <t>TMB</t>
  </si>
  <si>
    <t>L63</t>
  </si>
  <si>
    <t>HTG</t>
  </si>
  <si>
    <t>DLT</t>
  </si>
  <si>
    <t>VNF</t>
  </si>
  <si>
    <t>BVN</t>
  </si>
  <si>
    <t>LIG</t>
  </si>
  <si>
    <t>VHH</t>
  </si>
  <si>
    <t>DSN</t>
  </si>
  <si>
    <t>NVT</t>
  </si>
  <si>
    <t>NT2</t>
  </si>
  <si>
    <t>X18</t>
  </si>
  <si>
    <t>DAN</t>
  </si>
  <si>
    <t>VDT</t>
  </si>
  <si>
    <t>FDG</t>
  </si>
  <si>
    <t>DPG</t>
  </si>
  <si>
    <t>MED</t>
  </si>
  <si>
    <t>CMX</t>
  </si>
  <si>
    <t>NTB</t>
  </si>
  <si>
    <t>FOX</t>
  </si>
  <si>
    <t>DGC</t>
  </si>
  <si>
    <t>HPP</t>
  </si>
  <si>
    <t>MSC</t>
  </si>
  <si>
    <t>THP</t>
  </si>
  <si>
    <t>L45</t>
  </si>
  <si>
    <t>MTH</t>
  </si>
  <si>
    <t>FHN</t>
  </si>
  <si>
    <t>IPA</t>
  </si>
  <si>
    <t>SDV</t>
  </si>
  <si>
    <t>BTB</t>
  </si>
  <si>
    <t>VOS</t>
  </si>
  <si>
    <t>L14</t>
  </si>
  <si>
    <t>NED</t>
  </si>
  <si>
    <t>MIM</t>
  </si>
  <si>
    <t>ICT</t>
  </si>
  <si>
    <t>FOC</t>
  </si>
  <si>
    <t>NSH</t>
  </si>
  <si>
    <t>POM</t>
  </si>
  <si>
    <t>VGG</t>
  </si>
  <si>
    <t>THS</t>
  </si>
  <si>
    <t>M10</t>
  </si>
  <si>
    <t>VJC</t>
  </si>
  <si>
    <t>SD1</t>
  </si>
  <si>
    <t>VTE</t>
  </si>
  <si>
    <t>LCD</t>
  </si>
  <si>
    <t>PBC</t>
  </si>
  <si>
    <t>ISG</t>
  </si>
  <si>
    <t>HTE</t>
  </si>
  <si>
    <t>DTL</t>
  </si>
  <si>
    <t>TV1</t>
  </si>
  <si>
    <t>LSG</t>
  </si>
  <si>
    <t>BWS</t>
  </si>
  <si>
    <t>SID</t>
  </si>
  <si>
    <t>NTF</t>
  </si>
  <si>
    <t>HSM</t>
  </si>
  <si>
    <t>EVF</t>
  </si>
  <si>
    <t>SNC</t>
  </si>
  <si>
    <t>HAT</t>
  </si>
  <si>
    <t>UPH</t>
  </si>
  <si>
    <t>TEC</t>
  </si>
  <si>
    <t>BTD</t>
  </si>
  <si>
    <t>LM7</t>
  </si>
  <si>
    <t>MCI</t>
  </si>
  <si>
    <t>HDP</t>
  </si>
  <si>
    <t>DHD</t>
  </si>
  <si>
    <t>XMD</t>
  </si>
  <si>
    <t>DCI</t>
  </si>
  <si>
    <t>NNG</t>
  </si>
  <si>
    <t>KBE</t>
  </si>
  <si>
    <t>VNX</t>
  </si>
  <si>
    <t>HMH</t>
  </si>
  <si>
    <t>BLT</t>
  </si>
  <si>
    <t>VMA</t>
  </si>
  <si>
    <t>NBS</t>
  </si>
  <si>
    <t>PCG</t>
  </si>
  <si>
    <t>MTC</t>
  </si>
  <si>
    <t>ADC</t>
  </si>
  <si>
    <t>D11</t>
  </si>
  <si>
    <t>VIM</t>
  </si>
  <si>
    <t>PPI</t>
  </si>
  <si>
    <t>AGP</t>
  </si>
  <si>
    <t>VRG</t>
  </si>
  <si>
    <t>PX1</t>
  </si>
  <si>
    <t>VTG</t>
  </si>
  <si>
    <t>PFL</t>
  </si>
  <si>
    <t>VTP</t>
  </si>
  <si>
    <t>VNP</t>
  </si>
  <si>
    <t>PRC</t>
  </si>
  <si>
    <t>UDC</t>
  </si>
  <si>
    <t>TDS</t>
  </si>
  <si>
    <t>HVX</t>
  </si>
  <si>
    <t>PXL</t>
  </si>
  <si>
    <t>VGI</t>
  </si>
  <si>
    <t>CDP</t>
  </si>
  <si>
    <t>PWA</t>
  </si>
  <si>
    <t>KLM</t>
  </si>
  <si>
    <t>CMS</t>
  </si>
  <si>
    <t>VNH</t>
  </si>
  <si>
    <t>IDN</t>
  </si>
  <si>
    <t>DC2</t>
  </si>
  <si>
    <t>PTH</t>
  </si>
  <si>
    <t>DNS</t>
  </si>
  <si>
    <t>DTV</t>
  </si>
  <si>
    <t>DAP</t>
  </si>
  <si>
    <t>AAA</t>
  </si>
  <si>
    <t>VES</t>
  </si>
  <si>
    <t>KHB</t>
  </si>
  <si>
    <t>OGC</t>
  </si>
  <si>
    <t>DNY</t>
  </si>
  <si>
    <t>BWA</t>
  </si>
  <si>
    <t>LCC</t>
  </si>
  <si>
    <t>VCR</t>
  </si>
  <si>
    <t>VCM</t>
  </si>
  <si>
    <t>PXT</t>
  </si>
  <si>
    <t>PXI</t>
  </si>
  <si>
    <t>PXS</t>
  </si>
  <si>
    <t>KSD</t>
  </si>
  <si>
    <t>PXM</t>
  </si>
  <si>
    <t>TNT</t>
  </si>
  <si>
    <t>VLA</t>
  </si>
  <si>
    <t>PTL</t>
  </si>
  <si>
    <t>NNT</t>
  </si>
  <si>
    <t>PTT</t>
  </si>
  <si>
    <t>AMP</t>
  </si>
  <si>
    <t>HTL</t>
  </si>
  <si>
    <t>DXL</t>
  </si>
  <si>
    <t>AME</t>
  </si>
  <si>
    <t>PVR</t>
  </si>
  <si>
    <t>DRH</t>
  </si>
  <si>
    <t>NHA</t>
  </si>
  <si>
    <t>WTC</t>
  </si>
  <si>
    <t>DTA</t>
  </si>
  <si>
    <t>CVN</t>
  </si>
  <si>
    <t>PDR</t>
  </si>
  <si>
    <t>HPI</t>
  </si>
  <si>
    <t>ELC</t>
  </si>
  <si>
    <t>SMA</t>
  </si>
  <si>
    <t>BVG</t>
  </si>
  <si>
    <t>GTT</t>
  </si>
  <si>
    <t>KSA</t>
  </si>
  <si>
    <t>PVV</t>
  </si>
  <si>
    <t>HU6</t>
  </si>
  <si>
    <t>DC1</t>
  </si>
  <si>
    <t>SSG</t>
  </si>
  <si>
    <t>HHG</t>
  </si>
  <si>
    <t>HDA</t>
  </si>
  <si>
    <t>CTA</t>
  </si>
  <si>
    <t>VAT</t>
  </si>
  <si>
    <t>VCT</t>
  </si>
  <si>
    <t>EVE</t>
  </si>
  <si>
    <t>SDK</t>
  </si>
  <si>
    <t>FLC</t>
  </si>
  <si>
    <t>PTV</t>
  </si>
  <si>
    <t>AMC</t>
  </si>
  <si>
    <t>PIV</t>
  </si>
  <si>
    <t>ALV</t>
  </si>
  <si>
    <t>BHT</t>
  </si>
  <si>
    <t>KAC</t>
  </si>
  <si>
    <t>IDI</t>
  </si>
  <si>
    <t>HFX</t>
  </si>
  <si>
    <t>SMB</t>
  </si>
  <si>
    <t>PCT</t>
  </si>
  <si>
    <t>KTT</t>
  </si>
  <si>
    <t>APP</t>
  </si>
  <si>
    <t>PAP</t>
  </si>
  <si>
    <t>PPY</t>
  </si>
  <si>
    <t>HTI</t>
  </si>
  <si>
    <t>DVH</t>
  </si>
  <si>
    <t>MTP</t>
  </si>
  <si>
    <t>NKG</t>
  </si>
  <si>
    <t>PV2</t>
  </si>
  <si>
    <t>POV</t>
  </si>
  <si>
    <t>DLD</t>
  </si>
  <si>
    <t>KTB</t>
  </si>
  <si>
    <t>PPS</t>
  </si>
  <si>
    <t>OCH</t>
  </si>
  <si>
    <t>DBD</t>
  </si>
  <si>
    <t>VSI</t>
  </si>
  <si>
    <t>PPE</t>
  </si>
  <si>
    <t>TIG</t>
  </si>
  <si>
    <t>VKC</t>
  </si>
  <si>
    <t>AVF</t>
  </si>
  <si>
    <t>MCF</t>
  </si>
  <si>
    <t>HQC</t>
  </si>
  <si>
    <t>LAS</t>
  </si>
  <si>
    <t>CCL</t>
  </si>
  <si>
    <t>NDN</t>
  </si>
  <si>
    <t>NTC</t>
  </si>
  <si>
    <t>STU</t>
  </si>
  <si>
    <t>UPC</t>
  </si>
  <si>
    <t>CZC</t>
  </si>
  <si>
    <t>BCF</t>
  </si>
  <si>
    <t>GAS</t>
  </si>
  <si>
    <t>KTS</t>
  </si>
  <si>
    <t>KCE</t>
  </si>
  <si>
    <t>PSG</t>
  </si>
  <si>
    <t>L40</t>
  </si>
  <si>
    <t>GHC</t>
  </si>
  <si>
    <t>PXA</t>
  </si>
  <si>
    <t>H11</t>
  </si>
  <si>
    <t>TIS</t>
  </si>
  <si>
    <t>SLS</t>
  </si>
  <si>
    <t>CTT</t>
  </si>
  <si>
    <t>SVT</t>
  </si>
  <si>
    <t>EME</t>
  </si>
  <si>
    <t>HEC</t>
  </si>
  <si>
    <t>JVC</t>
  </si>
  <si>
    <t>STK</t>
  </si>
  <si>
    <t>VNY</t>
  </si>
  <si>
    <t>BGM</t>
  </si>
  <si>
    <t>NBE</t>
  </si>
  <si>
    <t>KHS</t>
  </si>
  <si>
    <t>CH5</t>
  </si>
  <si>
    <t>SB1</t>
  </si>
  <si>
    <t>BSQ</t>
  </si>
  <si>
    <t>TEL</t>
  </si>
  <si>
    <t>TDF</t>
  </si>
  <si>
    <t>DRL</t>
  </si>
  <si>
    <t>VTX</t>
  </si>
  <si>
    <t>CI5</t>
  </si>
  <si>
    <t>NMK</t>
  </si>
  <si>
    <t>GVT</t>
  </si>
  <si>
    <t>AUM</t>
  </si>
  <si>
    <t>PLO</t>
  </si>
  <si>
    <t>TL4</t>
  </si>
  <si>
    <t>DOP</t>
  </si>
  <si>
    <t>C36</t>
  </si>
  <si>
    <t>HGT</t>
  </si>
  <si>
    <t>CPI</t>
  </si>
  <si>
    <t>BT1</t>
  </si>
  <si>
    <t>PC1</t>
  </si>
  <si>
    <t>CKH</t>
  </si>
  <si>
    <t>EMG</t>
  </si>
  <si>
    <t>TTJ</t>
  </si>
  <si>
    <t>DPH</t>
  </si>
  <si>
    <t>KHL</t>
  </si>
  <si>
    <t>DMN</t>
  </si>
  <si>
    <t>VCP</t>
  </si>
  <si>
    <t>TTB</t>
  </si>
  <si>
    <t>PXC</t>
  </si>
  <si>
    <t>HEM</t>
  </si>
  <si>
    <t>VHD</t>
  </si>
  <si>
    <t>TA9</t>
  </si>
  <si>
    <t>ABC</t>
  </si>
  <si>
    <t>HD2</t>
  </si>
  <si>
    <t>CIP</t>
  </si>
  <si>
    <t>C12</t>
  </si>
  <si>
    <t>CTR</t>
  </si>
  <si>
    <t>CIG</t>
  </si>
  <si>
    <t>CHC</t>
  </si>
  <si>
    <t>DNL</t>
  </si>
  <si>
    <t>TDB</t>
  </si>
  <si>
    <t>VTK</t>
  </si>
  <si>
    <t>HHS</t>
  </si>
  <si>
    <t>EIC</t>
  </si>
  <si>
    <t>QNS</t>
  </si>
  <si>
    <t>TNS</t>
  </si>
  <si>
    <t>PVH</t>
  </si>
  <si>
    <t>PVP</t>
  </si>
  <si>
    <t>VCX</t>
  </si>
  <si>
    <t>AC4</t>
  </si>
  <si>
    <t>PVM</t>
  </si>
  <si>
    <t>HNI</t>
  </si>
  <si>
    <t>KTL</t>
  </si>
  <si>
    <t>C71</t>
  </si>
  <si>
    <t>CCA</t>
  </si>
  <si>
    <t>VIN</t>
  </si>
  <si>
    <t>ITQ</t>
  </si>
  <si>
    <t>SVN</t>
  </si>
  <si>
    <t>CE1</t>
  </si>
  <si>
    <t>GSP</t>
  </si>
  <si>
    <t>CNC</t>
  </si>
  <si>
    <t>PSE</t>
  </si>
  <si>
    <t>DKC</t>
  </si>
  <si>
    <t>SDI</t>
  </si>
  <si>
    <t>ASA</t>
  </si>
  <si>
    <t>TVN</t>
  </si>
  <si>
    <t>PLX</t>
  </si>
  <si>
    <t>LCM</t>
  </si>
  <si>
    <t>GEG</t>
  </si>
  <si>
    <t>NHT</t>
  </si>
  <si>
    <t>PVB</t>
  </si>
  <si>
    <t>LQN</t>
  </si>
  <si>
    <t>CNG</t>
  </si>
  <si>
    <t>ILB</t>
  </si>
  <si>
    <t>TCW</t>
  </si>
  <si>
    <t>NHN</t>
  </si>
  <si>
    <t>SII</t>
  </si>
  <si>
    <t>PVO</t>
  </si>
  <si>
    <t>SAC</t>
  </si>
  <si>
    <t>DOC</t>
  </si>
  <si>
    <t>LAI</t>
  </si>
  <si>
    <t>CMK</t>
  </si>
  <si>
    <t>GEX</t>
  </si>
  <si>
    <t>UEM</t>
  </si>
  <si>
    <t>LMI</t>
  </si>
  <si>
    <t>VNZ</t>
  </si>
  <si>
    <t>KGU</t>
  </si>
  <si>
    <t>TNI</t>
  </si>
  <si>
    <t>CEC</t>
  </si>
  <si>
    <t>SHG</t>
  </si>
  <si>
    <t>BDF</t>
  </si>
  <si>
    <t>QPH</t>
  </si>
  <si>
    <t>HUB</t>
  </si>
  <si>
    <t>FCN</t>
  </si>
  <si>
    <t>PVY</t>
  </si>
  <si>
    <t>AMS</t>
  </si>
  <si>
    <t>TNP</t>
  </si>
  <si>
    <t>SZB</t>
  </si>
  <si>
    <t>VT8</t>
  </si>
  <si>
    <t>AVC</t>
  </si>
  <si>
    <t>EPH</t>
  </si>
  <si>
    <t>TUG</t>
  </si>
  <si>
    <t>HPH</t>
  </si>
  <si>
    <t>SFT</t>
  </si>
  <si>
    <t>KCB</t>
  </si>
  <si>
    <t>VPA</t>
  </si>
  <si>
    <t>CK8</t>
  </si>
  <si>
    <t>SMN</t>
  </si>
  <si>
    <t>SIG</t>
  </si>
  <si>
    <t>ADS</t>
  </si>
  <si>
    <t>SFG</t>
  </si>
  <si>
    <t>TVM</t>
  </si>
  <si>
    <t>ANT</t>
  </si>
  <si>
    <t>PID</t>
  </si>
  <si>
    <t>AFX</t>
  </si>
  <si>
    <t>NSG</t>
  </si>
  <si>
    <t>VTM</t>
  </si>
  <si>
    <t>PDV</t>
  </si>
  <si>
    <t>RGC</t>
  </si>
  <si>
    <t>XLV</t>
  </si>
  <si>
    <t>CDR</t>
  </si>
  <si>
    <t>PNP</t>
  </si>
  <si>
    <t>VE4</t>
  </si>
  <si>
    <t>E12</t>
  </si>
  <si>
    <t>HLS</t>
  </si>
  <si>
    <t>DHM</t>
  </si>
  <si>
    <t>EIN</t>
  </si>
  <si>
    <t>QSP</t>
  </si>
  <si>
    <t>SHA</t>
  </si>
  <si>
    <t>PTK</t>
  </si>
  <si>
    <t>TTZ</t>
  </si>
  <si>
    <t>KSK</t>
  </si>
  <si>
    <t>DHP</t>
  </si>
  <si>
    <t>VNN</t>
  </si>
  <si>
    <t>PSW</t>
  </si>
  <si>
    <t>SCS</t>
  </si>
  <si>
    <t>SPI</t>
  </si>
  <si>
    <t>HLD</t>
  </si>
  <si>
    <t>IKH</t>
  </si>
  <si>
    <t>VCW</t>
  </si>
  <si>
    <t>HAR</t>
  </si>
  <si>
    <t>PYU</t>
  </si>
  <si>
    <t>HIZ</t>
  </si>
  <si>
    <t>TQN</t>
  </si>
  <si>
    <t>CBS</t>
  </si>
  <si>
    <t>VLG</t>
  </si>
  <si>
    <t>RAT</t>
  </si>
  <si>
    <t>CEO</t>
  </si>
  <si>
    <t>DFC</t>
  </si>
  <si>
    <t>MH3</t>
  </si>
  <si>
    <t>PSN</t>
  </si>
  <si>
    <t>PCN</t>
  </si>
  <si>
    <t>DMS</t>
  </si>
  <si>
    <t>DGL</t>
  </si>
  <si>
    <t>MC3</t>
  </si>
  <si>
    <t>MVY</t>
  </si>
  <si>
    <t>MWG</t>
  </si>
  <si>
    <t>TND</t>
  </si>
  <si>
    <t>FIT</t>
  </si>
  <si>
    <t>KSQ</t>
  </si>
  <si>
    <t>PSD</t>
  </si>
  <si>
    <t>FCM</t>
  </si>
  <si>
    <t>NDX</t>
  </si>
  <si>
    <t>KLF</t>
  </si>
  <si>
    <t>VLC</t>
  </si>
  <si>
    <t>VGT</t>
  </si>
  <si>
    <t>POS</t>
  </si>
  <si>
    <t>SKG</t>
  </si>
  <si>
    <t>QTP</t>
  </si>
  <si>
    <t>VAF</t>
  </si>
  <si>
    <t>TCD</t>
  </si>
  <si>
    <t>KHD</t>
  </si>
  <si>
    <t>VGC</t>
  </si>
  <si>
    <t>CKD</t>
  </si>
  <si>
    <t>MTA</t>
  </si>
  <si>
    <t>BFC</t>
  </si>
  <si>
    <t>HNB</t>
  </si>
  <si>
    <t>BDC</t>
  </si>
  <si>
    <t>MTS</t>
  </si>
  <si>
    <t>VIW</t>
  </si>
  <si>
    <t>HAN</t>
  </si>
  <si>
    <t>VVN</t>
  </si>
  <si>
    <t>MA1</t>
  </si>
  <si>
    <t>EMS</t>
  </si>
  <si>
    <t>HND</t>
  </si>
  <si>
    <t>EAD</t>
  </si>
  <si>
    <t>TVC</t>
  </si>
  <si>
    <t>AMD</t>
  </si>
  <si>
    <t>SCI</t>
  </si>
  <si>
    <t>HBH</t>
  </si>
  <si>
    <t>NDF</t>
  </si>
  <si>
    <t>HVN</t>
  </si>
  <si>
    <t>GTN</t>
  </si>
  <si>
    <t>BII</t>
  </si>
  <si>
    <t>E1VFVN30</t>
  </si>
  <si>
    <t>VOC</t>
  </si>
  <si>
    <t>VMI</t>
  </si>
  <si>
    <t>PBP</t>
  </si>
  <si>
    <t>QBS</t>
  </si>
  <si>
    <t>ASD</t>
  </si>
  <si>
    <t>BAM</t>
  </si>
  <si>
    <t>SAS</t>
  </si>
  <si>
    <t>DDV</t>
  </si>
  <si>
    <t>HTU</t>
  </si>
  <si>
    <t>CDN</t>
  </si>
  <si>
    <t>CQN</t>
  </si>
  <si>
    <t>CNH</t>
  </si>
  <si>
    <t>PHP</t>
  </si>
  <si>
    <t>TMG</t>
  </si>
  <si>
    <t>TTL</t>
  </si>
  <si>
    <t>C4G</t>
  </si>
  <si>
    <t>TED</t>
  </si>
  <si>
    <t>HAH</t>
  </si>
  <si>
    <t>E1SSHN30</t>
  </si>
  <si>
    <t>BRS</t>
  </si>
  <si>
    <t>CQT</t>
  </si>
  <si>
    <t>CCV</t>
  </si>
  <si>
    <t>CNN</t>
  </si>
  <si>
    <t>NUE</t>
  </si>
  <si>
    <t>NQB</t>
  </si>
  <si>
    <t>TAW</t>
  </si>
  <si>
    <t>DCM</t>
  </si>
  <si>
    <t>SEA</t>
  </si>
  <si>
    <t>SGN</t>
  </si>
  <si>
    <t>BTV</t>
  </si>
  <si>
    <t>BTU</t>
  </si>
  <si>
    <t>DNW</t>
  </si>
  <si>
    <t>CSV</t>
  </si>
  <si>
    <t>SVG</t>
  </si>
  <si>
    <t>CMP</t>
  </si>
  <si>
    <t>USC</t>
  </si>
  <si>
    <t>NAP</t>
  </si>
  <si>
    <t>MFS</t>
  </si>
  <si>
    <t>SAL</t>
  </si>
  <si>
    <t>BDW</t>
  </si>
  <si>
    <t>CCT</t>
  </si>
  <si>
    <t>MTL</t>
  </si>
  <si>
    <t>HFS</t>
  </si>
  <si>
    <t>HAF</t>
  </si>
  <si>
    <t>GSM</t>
  </si>
  <si>
    <t>GTC</t>
  </si>
  <si>
    <t>MKT</t>
  </si>
  <si>
    <t>HTW</t>
  </si>
  <si>
    <t>FID</t>
  </si>
  <si>
    <t>MTM</t>
  </si>
  <si>
    <t>AAT</t>
  </si>
  <si>
    <t>HPW</t>
  </si>
  <si>
    <t>LAW</t>
  </si>
  <si>
    <t>VGL</t>
  </si>
  <si>
    <t>NS3</t>
  </si>
  <si>
    <t>GTK</t>
  </si>
  <si>
    <t>BLN</t>
  </si>
  <si>
    <t>CDO</t>
  </si>
  <si>
    <t>NHP</t>
  </si>
  <si>
    <t>G20</t>
  </si>
  <si>
    <t>HNT</t>
  </si>
  <si>
    <t>NWT</t>
  </si>
  <si>
    <t>CCR</t>
  </si>
  <si>
    <t>VEF</t>
  </si>
  <si>
    <t>BBM</t>
  </si>
  <si>
    <t>NS2</t>
  </si>
  <si>
    <t>KVC</t>
  </si>
  <si>
    <t>PIS</t>
  </si>
  <si>
    <t>HKB</t>
  </si>
  <si>
    <t>TSJ</t>
  </si>
  <si>
    <t>LIC</t>
  </si>
  <si>
    <t>HVA</t>
  </si>
  <si>
    <t>DTK</t>
  </si>
  <si>
    <t>DPS</t>
  </si>
  <si>
    <t>PDB</t>
  </si>
  <si>
    <t>SLC</t>
  </si>
  <si>
    <t>ACM</t>
  </si>
  <si>
    <t>KPF</t>
  </si>
  <si>
    <t>NVL</t>
  </si>
  <si>
    <t>FTM</t>
  </si>
  <si>
    <t>KSV</t>
  </si>
  <si>
    <t>ACV</t>
  </si>
  <si>
    <t>MBG</t>
  </si>
  <si>
    <t>CTW</t>
  </si>
  <si>
    <t>BCG</t>
  </si>
  <si>
    <t>BLW</t>
  </si>
  <si>
    <t>SVL</t>
  </si>
  <si>
    <t>LDG</t>
  </si>
  <si>
    <t>GTD</t>
  </si>
  <si>
    <t>DCH</t>
  </si>
  <si>
    <t>MVB</t>
  </si>
  <si>
    <t>SON</t>
  </si>
  <si>
    <t>PIA</t>
  </si>
  <si>
    <t>HRG</t>
  </si>
  <si>
    <t>MDT</t>
  </si>
  <si>
    <t>T12</t>
  </si>
  <si>
    <t>PMP</t>
  </si>
  <si>
    <t>XHC</t>
  </si>
  <si>
    <t>DGW</t>
  </si>
  <si>
    <t>BGW</t>
  </si>
  <si>
    <t>PCE</t>
  </si>
  <si>
    <t>HKT</t>
  </si>
  <si>
    <t>SGP</t>
  </si>
  <si>
    <t>HPD</t>
  </si>
  <si>
    <t>LCW</t>
  </si>
  <si>
    <t>HNG</t>
  </si>
  <si>
    <t>TOP</t>
  </si>
  <si>
    <t>CPW</t>
  </si>
  <si>
    <t>DBW</t>
  </si>
  <si>
    <t>NNB</t>
  </si>
  <si>
    <t>SGO</t>
  </si>
  <si>
    <t>GH3</t>
  </si>
  <si>
    <t>DP1</t>
  </si>
  <si>
    <t>MPT</t>
  </si>
  <si>
    <t>SZE</t>
  </si>
  <si>
    <t>PMB</t>
  </si>
  <si>
    <t>VLB</t>
  </si>
  <si>
    <t>NBT</t>
  </si>
  <si>
    <t>GGS</t>
  </si>
  <si>
    <t>FCC</t>
  </si>
  <si>
    <t>SDX</t>
  </si>
  <si>
    <t>VCE</t>
  </si>
  <si>
    <t>TRS</t>
  </si>
  <si>
    <t>ATS</t>
  </si>
  <si>
    <t>PWS</t>
  </si>
  <si>
    <t>MSR</t>
  </si>
  <si>
    <t>TFC</t>
  </si>
  <si>
    <t>MES</t>
  </si>
  <si>
    <t>NAF</t>
  </si>
  <si>
    <t>BDG</t>
  </si>
  <si>
    <t>DAT</t>
  </si>
  <si>
    <t>HPM</t>
  </si>
  <si>
    <t>DHB</t>
  </si>
  <si>
    <t>MGC</t>
  </si>
  <si>
    <t>KDM</t>
  </si>
  <si>
    <t>CAM</t>
  </si>
  <si>
    <t>TEG</t>
  </si>
  <si>
    <t>LLM</t>
  </si>
  <si>
    <t>NPH</t>
  </si>
  <si>
    <t>DFS</t>
  </si>
  <si>
    <t>SRT</t>
  </si>
  <si>
    <t>TPS</t>
  </si>
  <si>
    <t>VBG</t>
  </si>
  <si>
    <t>HRT</t>
  </si>
  <si>
    <t>NHV</t>
  </si>
  <si>
    <t>DAR</t>
  </si>
  <si>
    <t>FRM</t>
  </si>
  <si>
    <t>NDT</t>
  </si>
  <si>
    <t>WTN</t>
  </si>
  <si>
    <t>NQT</t>
  </si>
  <si>
    <t>NAW</t>
  </si>
  <si>
    <t>NAU</t>
  </si>
  <si>
    <t>HHV</t>
  </si>
  <si>
    <t>SNZ</t>
  </si>
  <si>
    <t>MVC</t>
  </si>
  <si>
    <t>DSP</t>
  </si>
  <si>
    <t>TTS</t>
  </si>
  <si>
    <t>VTR</t>
  </si>
  <si>
    <t>ICC</t>
  </si>
  <si>
    <t>NVP</t>
  </si>
  <si>
    <t>MEG</t>
  </si>
  <si>
    <t>S4A</t>
  </si>
  <si>
    <t>VHI</t>
  </si>
  <si>
    <t>HDW</t>
  </si>
  <si>
    <t>HFB</t>
  </si>
  <si>
    <t>GTS</t>
  </si>
  <si>
    <t>BPW</t>
  </si>
  <si>
    <t>CHS</t>
  </si>
  <si>
    <t>THN</t>
  </si>
  <si>
    <t>VSN</t>
  </si>
  <si>
    <t>CLX</t>
  </si>
  <si>
    <t>BSG</t>
  </si>
  <si>
    <t>RTB</t>
  </si>
  <si>
    <t>BIO</t>
  </si>
  <si>
    <t>CXH</t>
  </si>
  <si>
    <t>THW</t>
  </si>
  <si>
    <t>VNB</t>
  </si>
  <si>
    <t>TID</t>
  </si>
  <si>
    <t>VLW</t>
  </si>
  <si>
    <t>MST</t>
  </si>
  <si>
    <t>G36</t>
  </si>
  <si>
    <t>HNE</t>
  </si>
  <si>
    <t>VIF</t>
  </si>
  <si>
    <t>HBI</t>
  </si>
  <si>
    <t>TDM</t>
  </si>
  <si>
    <t>CTP</t>
  </si>
  <si>
    <t>BMN</t>
  </si>
  <si>
    <t>I10</t>
  </si>
  <si>
    <t>TVW</t>
  </si>
  <si>
    <t>VPD</t>
  </si>
  <si>
    <t>HCD</t>
  </si>
  <si>
    <t>DNR</t>
  </si>
  <si>
    <t>DT4</t>
  </si>
  <si>
    <t>HLR</t>
  </si>
  <si>
    <t>ILS</t>
  </si>
  <si>
    <t>KGM</t>
  </si>
  <si>
    <t>VGV</t>
  </si>
  <si>
    <t>NBR</t>
  </si>
  <si>
    <t>IBC</t>
  </si>
  <si>
    <t>DBH</t>
  </si>
  <si>
    <t>BTR</t>
  </si>
  <si>
    <t>TTH</t>
  </si>
  <si>
    <t>DVN</t>
  </si>
  <si>
    <t>ATG</t>
  </si>
  <si>
    <t>CDH</t>
  </si>
  <si>
    <t>DDH</t>
  </si>
  <si>
    <t>SKV</t>
  </si>
  <si>
    <t>HUX</t>
  </si>
  <si>
    <t>QBR</t>
  </si>
  <si>
    <t>TCK</t>
  </si>
  <si>
    <t>BSR</t>
  </si>
  <si>
    <t>PBT</t>
  </si>
  <si>
    <t>FCS</t>
  </si>
  <si>
    <t>CC1</t>
  </si>
  <si>
    <t>HID</t>
  </si>
  <si>
    <t>GLW</t>
  </si>
  <si>
    <t>GKM</t>
  </si>
  <si>
    <t>BWE</t>
  </si>
  <si>
    <t>DAH</t>
  </si>
  <si>
    <t>ROS</t>
  </si>
  <si>
    <t>FIC</t>
  </si>
  <si>
    <t>NLS</t>
  </si>
  <si>
    <t>SPB</t>
  </si>
  <si>
    <t>VEA</t>
  </si>
  <si>
    <t>FUCVREIT</t>
  </si>
  <si>
    <t>BDT</t>
  </si>
  <si>
    <t>BSP</t>
  </si>
  <si>
    <t>TAP</t>
  </si>
  <si>
    <t>YRC</t>
  </si>
  <si>
    <t>MLS</t>
  </si>
  <si>
    <t>CET</t>
  </si>
  <si>
    <t>TQW</t>
  </si>
  <si>
    <t>TCH</t>
  </si>
  <si>
    <t>SP2</t>
  </si>
  <si>
    <t>BMV</t>
  </si>
  <si>
    <t>TTV</t>
  </si>
  <si>
    <t>APL</t>
  </si>
  <si>
    <t>SHX</t>
  </si>
  <si>
    <t>TW3</t>
  </si>
  <si>
    <t>C69</t>
  </si>
  <si>
    <t>MIE</t>
  </si>
  <si>
    <t>RTS</t>
  </si>
  <si>
    <t>HWS</t>
  </si>
  <si>
    <t>TVU</t>
  </si>
  <si>
    <t>TDG</t>
  </si>
  <si>
    <t>NTR</t>
  </si>
  <si>
    <t>UCT</t>
  </si>
  <si>
    <t>SJF</t>
  </si>
  <si>
    <t>DSV</t>
  </si>
  <si>
    <t>KTC</t>
  </si>
  <si>
    <t>IST</t>
  </si>
  <si>
    <t>RLC</t>
  </si>
  <si>
    <t>VPR</t>
  </si>
  <si>
    <t>HHN</t>
  </si>
  <si>
    <t>SSU</t>
  </si>
  <si>
    <t>SBV</t>
  </si>
  <si>
    <t>CBC</t>
  </si>
  <si>
    <t>QHW</t>
  </si>
  <si>
    <t>HTT</t>
  </si>
  <si>
    <t>SCH</t>
  </si>
  <si>
    <t>QNW</t>
  </si>
  <si>
    <t>CTF</t>
  </si>
  <si>
    <t>FUCTVGF1</t>
  </si>
  <si>
    <t>TB8</t>
  </si>
  <si>
    <t>PKR</t>
  </si>
  <si>
    <t>VWS</t>
  </si>
  <si>
    <t>HSA</t>
  </si>
  <si>
    <t>HGW</t>
  </si>
  <si>
    <t>DWS</t>
  </si>
  <si>
    <t>PAI</t>
  </si>
  <si>
    <t>SBL</t>
  </si>
  <si>
    <t>BNW</t>
  </si>
  <si>
    <t>SEP</t>
  </si>
  <si>
    <t>ONW</t>
  </si>
  <si>
    <t>CPH</t>
  </si>
  <si>
    <t>X77</t>
  </si>
  <si>
    <t>PND</t>
  </si>
  <si>
    <t>HHR</t>
  </si>
  <si>
    <t>KHW</t>
  </si>
  <si>
    <t>RTH</t>
  </si>
  <si>
    <t>HTR</t>
  </si>
  <si>
    <t>QNU</t>
  </si>
  <si>
    <t>CEE</t>
  </si>
  <si>
    <t>RHN</t>
  </si>
  <si>
    <t>HII</t>
  </si>
  <si>
    <t>ABR</t>
  </si>
  <si>
    <t>DNE</t>
  </si>
  <si>
    <t>QLT</t>
  </si>
  <si>
    <t>CMW</t>
  </si>
  <si>
    <t>EVG</t>
  </si>
  <si>
    <t>VSM</t>
  </si>
  <si>
    <t>CPA</t>
  </si>
  <si>
    <t>TVA</t>
  </si>
  <si>
    <t>THR</t>
  </si>
  <si>
    <t>TTN</t>
  </si>
  <si>
    <t>TSG</t>
  </si>
  <si>
    <t>HCS</t>
  </si>
  <si>
    <t>DSS</t>
  </si>
  <si>
    <t>BDP</t>
  </si>
  <si>
    <t>BSD</t>
  </si>
  <si>
    <t>DP2</t>
  </si>
  <si>
    <t>MPY</t>
  </si>
  <si>
    <t>DRI</t>
  </si>
  <si>
    <t>SIV</t>
  </si>
  <si>
    <t>TNW</t>
  </si>
  <si>
    <t>MLC</t>
  </si>
  <si>
    <t>CAG</t>
  </si>
  <si>
    <t>THU</t>
  </si>
  <si>
    <t>LNC</t>
  </si>
  <si>
    <t>VTQ</t>
  </si>
  <si>
    <t>CIA</t>
  </si>
  <si>
    <t>AFC</t>
  </si>
  <si>
    <t>BMD</t>
  </si>
  <si>
    <t>CVH</t>
  </si>
  <si>
    <t>BSL</t>
  </si>
  <si>
    <t>BRR</t>
  </si>
  <si>
    <t>DNH</t>
  </si>
  <si>
    <t>DS3</t>
  </si>
  <si>
    <t>MEL</t>
  </si>
  <si>
    <t>CRC</t>
  </si>
  <si>
    <t>AAV</t>
  </si>
  <si>
    <t>HEJ</t>
  </si>
  <si>
    <t>TOT</t>
  </si>
  <si>
    <t>DNN</t>
  </si>
  <si>
    <t>VLP</t>
  </si>
  <si>
    <t>VAV</t>
  </si>
  <si>
    <t>BHA</t>
  </si>
  <si>
    <t>KSE</t>
  </si>
  <si>
    <t>PCM</t>
  </si>
  <si>
    <t>MND</t>
  </si>
  <si>
    <t>SKH</t>
  </si>
  <si>
    <t>MTV</t>
  </si>
  <si>
    <t>LBC</t>
  </si>
  <si>
    <t>PLP</t>
  </si>
  <si>
    <t>ATB</t>
  </si>
  <si>
    <t>UMC</t>
  </si>
  <si>
    <t>NHH</t>
  </si>
  <si>
    <t>IDC</t>
  </si>
  <si>
    <t>SBM</t>
  </si>
  <si>
    <t>LMC</t>
  </si>
  <si>
    <t>TBN</t>
  </si>
  <si>
    <t>NCP</t>
  </si>
  <si>
    <t>FT1</t>
  </si>
  <si>
    <t>KDF</t>
  </si>
  <si>
    <t>CBI</t>
  </si>
  <si>
    <t>POB</t>
  </si>
  <si>
    <t>OIL</t>
  </si>
  <si>
    <t>TLP</t>
  </si>
  <si>
    <t>HNA</t>
  </si>
  <si>
    <t>VPI</t>
  </si>
  <si>
    <t>TS3</t>
  </si>
  <si>
    <t>KOS</t>
  </si>
  <si>
    <t>DNA</t>
  </si>
  <si>
    <t>FBC</t>
  </si>
  <si>
    <t>TS5</t>
  </si>
  <si>
    <t>SCY</t>
  </si>
  <si>
    <t>FTI</t>
  </si>
  <si>
    <t>CER</t>
  </si>
  <si>
    <t>FUESSV50</t>
  </si>
  <si>
    <t>DTD</t>
  </si>
  <si>
    <t>VRE</t>
  </si>
  <si>
    <t>BCM</t>
  </si>
  <si>
    <t>HRB</t>
  </si>
  <si>
    <t>MQB</t>
  </si>
  <si>
    <t>VPW</t>
  </si>
  <si>
    <t>IRC</t>
  </si>
  <si>
    <t>HLE</t>
  </si>
  <si>
    <t>PBK</t>
  </si>
  <si>
    <t>ILA</t>
  </si>
  <si>
    <t>TA6</t>
  </si>
  <si>
    <t>SJG</t>
  </si>
  <si>
    <t>HAV</t>
  </si>
  <si>
    <t>PEG</t>
  </si>
  <si>
    <t>TLD</t>
  </si>
  <si>
    <t>VET</t>
  </si>
  <si>
    <t>HEP</t>
  </si>
  <si>
    <t>LG9</t>
  </si>
  <si>
    <t>LDW</t>
  </si>
  <si>
    <t>LWS</t>
  </si>
  <si>
    <t>POW</t>
  </si>
  <si>
    <t>SVH</t>
  </si>
  <si>
    <t>BUD</t>
  </si>
  <si>
    <t>AST</t>
  </si>
  <si>
    <t>BTN</t>
  </si>
  <si>
    <t>HAB</t>
  </si>
  <si>
    <t>BQB</t>
  </si>
  <si>
    <t>QLD</t>
  </si>
  <si>
    <t>TA3</t>
  </si>
  <si>
    <t>DTI</t>
  </si>
  <si>
    <t>AG1</t>
  </si>
  <si>
    <t>MDA</t>
  </si>
  <si>
    <t>SUM</t>
  </si>
  <si>
    <t>TSD</t>
  </si>
  <si>
    <t>KTU</t>
  </si>
  <si>
    <t>X20</t>
  </si>
  <si>
    <t>PMG</t>
  </si>
  <si>
    <t>HPU</t>
  </si>
  <si>
    <t>VPG</t>
  </si>
  <si>
    <t>GVR</t>
  </si>
  <si>
    <t>PGV</t>
  </si>
  <si>
    <t>HBW</t>
  </si>
  <si>
    <t>VDM</t>
  </si>
  <si>
    <t>VSF</t>
  </si>
  <si>
    <t>HTM</t>
  </si>
  <si>
    <t>PRT</t>
  </si>
  <si>
    <t>NRC</t>
  </si>
  <si>
    <t>AGE</t>
  </si>
  <si>
    <t>CAB</t>
  </si>
  <si>
    <t>FRT</t>
  </si>
  <si>
    <t>VGR</t>
  </si>
  <si>
    <t>BMF</t>
  </si>
  <si>
    <t>BHK</t>
  </si>
  <si>
    <t>HSL</t>
  </si>
  <si>
    <t>VHM</t>
  </si>
  <si>
    <t>CRE</t>
  </si>
  <si>
    <t>DDG</t>
  </si>
  <si>
    <t>TDT</t>
  </si>
  <si>
    <t>LMH</t>
  </si>
  <si>
    <t>TGG</t>
  </si>
  <si>
    <t>C22</t>
  </si>
  <si>
    <t>YEG</t>
  </si>
  <si>
    <t>DVW</t>
  </si>
  <si>
    <t>HPX</t>
  </si>
  <si>
    <t>SBH</t>
  </si>
  <si>
    <t>CEN</t>
  </si>
  <si>
    <t>HHP</t>
  </si>
  <si>
    <t>YBM</t>
  </si>
  <si>
    <t>NQN</t>
  </si>
  <si>
    <t>MQN</t>
  </si>
  <si>
    <t>HTN</t>
  </si>
  <si>
    <t>FIR</t>
  </si>
  <si>
    <t>DX2</t>
  </si>
  <si>
    <t>BSH</t>
  </si>
  <si>
    <t>STW</t>
  </si>
  <si>
    <t>X26</t>
  </si>
  <si>
    <t>HVH</t>
  </si>
  <si>
    <t>ASG</t>
  </si>
  <si>
    <t>BSA</t>
  </si>
  <si>
    <t>HTK</t>
  </si>
  <si>
    <t>FGL</t>
  </si>
  <si>
    <t>TTE</t>
  </si>
  <si>
    <t>FUCTVGF2</t>
  </si>
  <si>
    <t>MBN</t>
  </si>
  <si>
    <t>EPC</t>
  </si>
  <si>
    <t>SKN</t>
  </si>
  <si>
    <t>DKP</t>
  </si>
  <si>
    <t>MVN</t>
  </si>
  <si>
    <t>VSE</t>
  </si>
  <si>
    <t>DM7</t>
  </si>
  <si>
    <t>CKA</t>
  </si>
  <si>
    <t>A32</t>
  </si>
  <si>
    <t>BCB</t>
  </si>
  <si>
    <t>NSS</t>
  </si>
  <si>
    <t>BHG</t>
  </si>
  <si>
    <t>TDP</t>
  </si>
  <si>
    <t>PDT</t>
  </si>
  <si>
    <t>VDB</t>
  </si>
  <si>
    <t>BMG</t>
  </si>
  <si>
    <t>TVH</t>
  </si>
  <si>
    <t>GLC</t>
  </si>
  <si>
    <t>TOW</t>
  </si>
  <si>
    <t>VHE</t>
  </si>
  <si>
    <t>TAR</t>
  </si>
  <si>
    <t>SHE</t>
  </si>
  <si>
    <t>BOT</t>
  </si>
  <si>
    <t>BLU</t>
  </si>
  <si>
    <t>PAS</t>
  </si>
  <si>
    <t>HD8</t>
  </si>
  <si>
    <t>TN1</t>
  </si>
  <si>
    <t>AQN</t>
  </si>
  <si>
    <t>IBD</t>
  </si>
  <si>
    <t>SIP</t>
  </si>
  <si>
    <t>CFV</t>
  </si>
  <si>
    <t>PGN</t>
  </si>
  <si>
    <t>TAN</t>
  </si>
  <si>
    <t>MHY</t>
  </si>
  <si>
    <t>BXT</t>
  </si>
  <si>
    <t>NTH</t>
  </si>
  <si>
    <t>HD3</t>
  </si>
  <si>
    <t>NDW</t>
  </si>
  <si>
    <t>DNB</t>
  </si>
  <si>
    <t>IPH</t>
  </si>
  <si>
    <t>ATD</t>
  </si>
  <si>
    <t>BM9</t>
  </si>
  <si>
    <t>GAB</t>
  </si>
  <si>
    <t>NSL</t>
  </si>
  <si>
    <t>DTB</t>
  </si>
  <si>
    <t>VXP</t>
  </si>
  <si>
    <t>SBR</t>
  </si>
  <si>
    <t>PQN</t>
  </si>
  <si>
    <t>EBA</t>
  </si>
  <si>
    <t>VTD</t>
  </si>
  <si>
    <t>E29</t>
  </si>
  <si>
    <t>TNH</t>
  </si>
  <si>
    <t>MML</t>
  </si>
  <si>
    <t>MCM</t>
  </si>
  <si>
    <t>DRG</t>
  </si>
  <si>
    <t>ADG</t>
  </si>
  <si>
    <t>AGG</t>
  </si>
  <si>
    <t>DUS</t>
  </si>
  <si>
    <t>ABS</t>
  </si>
  <si>
    <t>UDL</t>
  </si>
  <si>
    <t>GQN</t>
  </si>
  <si>
    <t>QNT</t>
  </si>
  <si>
    <t>CT5</t>
  </si>
  <si>
    <t>HGA</t>
  </si>
  <si>
    <t>PSH</t>
  </si>
  <si>
    <t>NNQ</t>
  </si>
  <si>
    <t>ACG</t>
  </si>
  <si>
    <t>HGC</t>
  </si>
  <si>
    <t>STH</t>
  </si>
  <si>
    <t>DKH</t>
  </si>
  <si>
    <t>FUESSVFL</t>
  </si>
  <si>
    <t>PRE</t>
  </si>
  <si>
    <t>DXD</t>
  </si>
  <si>
    <t>BBH</t>
  </si>
  <si>
    <t>FUEVFVND</t>
  </si>
  <si>
    <t>APH</t>
  </si>
  <si>
    <t>GE2</t>
  </si>
  <si>
    <t>TKA</t>
  </si>
  <si>
    <t>DTP</t>
  </si>
  <si>
    <t>THD</t>
  </si>
  <si>
    <t>SCA</t>
  </si>
  <si>
    <t>HGR</t>
  </si>
  <si>
    <t>HAW</t>
  </si>
  <si>
    <t>TTA</t>
  </si>
  <si>
    <t>FUEVN100</t>
  </si>
  <si>
    <t>FUESSV30</t>
  </si>
  <si>
    <t>BNA</t>
  </si>
  <si>
    <t>NJC</t>
  </si>
  <si>
    <t>GIC</t>
  </si>
  <si>
    <t>GMA</t>
  </si>
  <si>
    <t>MHP</t>
  </si>
  <si>
    <t>FUEMAV30</t>
  </si>
  <si>
    <t>MXC</t>
  </si>
  <si>
    <t>MTB</t>
  </si>
  <si>
    <t>BCV</t>
  </si>
  <si>
    <t>BKG</t>
  </si>
  <si>
    <t>SVD</t>
  </si>
  <si>
    <t>PLE</t>
  </si>
  <si>
    <t>DTE</t>
  </si>
  <si>
    <t>DVG</t>
  </si>
  <si>
    <t>IDP</t>
  </si>
  <si>
    <t>CFM</t>
  </si>
  <si>
    <t>DPD</t>
  </si>
  <si>
    <t>SCG</t>
  </si>
  <si>
    <t>LPT</t>
  </si>
  <si>
    <t>TKG</t>
  </si>
  <si>
    <t>HSV</t>
  </si>
  <si>
    <t>CST</t>
  </si>
  <si>
    <t>IBN</t>
  </si>
  <si>
    <t>SCV</t>
  </si>
  <si>
    <t>LYF</t>
  </si>
  <si>
    <t>TV6</t>
  </si>
  <si>
    <t>BVL</t>
  </si>
  <si>
    <t>DXS</t>
  </si>
  <si>
    <t>DFF</t>
  </si>
  <si>
    <t>KHG</t>
  </si>
  <si>
    <t>HTH</t>
  </si>
  <si>
    <t>SSH</t>
  </si>
  <si>
    <t>BCA</t>
  </si>
  <si>
    <t>TOS</t>
  </si>
  <si>
    <t>XMP</t>
  </si>
  <si>
    <t>SGI</t>
  </si>
  <si>
    <t>KSF</t>
  </si>
  <si>
    <t>FUEIP100</t>
  </si>
  <si>
    <t>BAF</t>
  </si>
  <si>
    <t>FUCTVGF3</t>
  </si>
  <si>
    <t>VTZ</t>
  </si>
  <si>
    <t>NXT</t>
  </si>
  <si>
    <t>CNA</t>
  </si>
  <si>
    <t>DWC</t>
  </si>
  <si>
    <t>SZG</t>
  </si>
  <si>
    <t>FUEKIV30</t>
  </si>
  <si>
    <t>ODE</t>
  </si>
  <si>
    <t>HMR</t>
  </si>
  <si>
    <t>BIG</t>
  </si>
  <si>
    <t>GMH</t>
  </si>
  <si>
    <t>PCH</t>
  </si>
  <si>
    <t>NO1</t>
  </si>
  <si>
    <t>GEE</t>
  </si>
  <si>
    <t>CVP</t>
  </si>
  <si>
    <t>MGR</t>
  </si>
  <si>
    <t>DSD</t>
  </si>
  <si>
    <t>PPT</t>
  </si>
  <si>
    <t>PAT</t>
  </si>
  <si>
    <t>CAR</t>
  </si>
  <si>
    <t>DVM</t>
  </si>
  <si>
    <t>TEST</t>
  </si>
  <si>
    <t>gsfggf</t>
  </si>
  <si>
    <t>PNN</t>
  </si>
  <si>
    <t>ASK</t>
  </si>
  <si>
    <t>VVS</t>
  </si>
  <si>
    <t>PTN</t>
  </si>
  <si>
    <t>CMM</t>
  </si>
  <si>
    <t>XDC</t>
  </si>
  <si>
    <t>GCF</t>
  </si>
  <si>
    <t>TDI</t>
  </si>
  <si>
    <t>VMT</t>
  </si>
  <si>
    <t>DLM</t>
  </si>
  <si>
    <t>GPC</t>
  </si>
  <si>
    <t>MCD</t>
  </si>
  <si>
    <t>GDA</t>
  </si>
  <si>
    <t>THM</t>
  </si>
  <si>
    <t>C13</t>
  </si>
  <si>
    <t>HIO</t>
  </si>
  <si>
    <t>NCG</t>
  </si>
  <si>
    <t>SBG</t>
  </si>
  <si>
    <t>BCO</t>
  </si>
  <si>
    <t>BCR</t>
  </si>
  <si>
    <t>SBB</t>
  </si>
  <si>
    <t>FUCTVGF5</t>
  </si>
  <si>
    <t>NEM</t>
  </si>
  <si>
    <t>D17</t>
  </si>
  <si>
    <t>KTW</t>
  </si>
  <si>
    <t>TAL</t>
  </si>
  <si>
    <t>TBW</t>
  </si>
  <si>
    <t>AAH</t>
  </si>
  <si>
    <t>VMK</t>
  </si>
  <si>
    <t>QNP</t>
  </si>
  <si>
    <t>Mã CK</t>
  </si>
  <si>
    <t>Tên công ty</t>
  </si>
  <si>
    <t>Sàn CK</t>
  </si>
  <si>
    <t>126IBC</t>
  </si>
  <si>
    <t>CTCP Đầu tư Kinh doanh và Xây dựng 126</t>
  </si>
  <si>
    <t>OTC</t>
  </si>
  <si>
    <t>17CC</t>
  </si>
  <si>
    <t>Công ty TNHH MTV 17</t>
  </si>
  <si>
    <t>KHÁC</t>
  </si>
  <si>
    <t>3CIC</t>
  </si>
  <si>
    <t>CTCP Máy tính - Truyền thông - Điều khiển 3C</t>
  </si>
  <si>
    <t>492C</t>
  </si>
  <si>
    <t>Công ty TNHH MTV 492</t>
  </si>
  <si>
    <t>CTCP 32</t>
  </si>
  <si>
    <t>UPCOM</t>
  </si>
  <si>
    <t>CTCP Nhựa An Phát Xanh</t>
  </si>
  <si>
    <t>HOSE</t>
  </si>
  <si>
    <t>CTCP Hợp Nhất</t>
  </si>
  <si>
    <t>CTCP Thủy sản MeKong</t>
  </si>
  <si>
    <t xml:space="preserve">CTCP Tập Đoàn Tiên Sơn Thanh Hóa </t>
  </si>
  <si>
    <t>CTCP AAV Group</t>
  </si>
  <si>
    <t>HNX</t>
  </si>
  <si>
    <t>ABA</t>
  </si>
  <si>
    <t>CTCP Giải pháp thương mại A BA</t>
  </si>
  <si>
    <t>CTCP Truyền thông VMG</t>
  </si>
  <si>
    <t>ABGC</t>
  </si>
  <si>
    <t>CTCP ABG Hà Nội</t>
  </si>
  <si>
    <t>ABGTD</t>
  </si>
  <si>
    <t>CTCP ABG Thủ Đô</t>
  </si>
  <si>
    <t>CTCP Đầu tư Nhãn hiệu Việt</t>
  </si>
  <si>
    <t>CTCP Dịch vụ Nông nghiệp Bình Thuận</t>
  </si>
  <si>
    <t>CTCP Xuất nhập khẩu Thủy sản Bến Tre</t>
  </si>
  <si>
    <t>CTCP ACC-244</t>
  </si>
  <si>
    <t>CTCP Đầu tư và Xây dựng Bình Dương ACC</t>
  </si>
  <si>
    <t>ACCCO</t>
  </si>
  <si>
    <t>CTCP Tư vấn Kiến trúc và Xây dựng Thành phố Hồ Chí Minh</t>
  </si>
  <si>
    <t>CTCP Bê tông Ly tâm An Giang</t>
  </si>
  <si>
    <t>CTCP Gỗ An Cường</t>
  </si>
  <si>
    <t>ACHAU</t>
  </si>
  <si>
    <t>CTCP Tơ tằm Á Châu</t>
  </si>
  <si>
    <t>CTCP Xuất nhập khẩu Thủy sản Cửu Long An Giang</t>
  </si>
  <si>
    <t>Aclii</t>
  </si>
  <si>
    <t>CTCP Cho thuê Tài chính II Ngân hàng Nông nghiệp và Phát triển Nông thôn Việt Nam</t>
  </si>
  <si>
    <t>CTCP Tập đoàn Khoáng sản Á Cường</t>
  </si>
  <si>
    <t>CTCP Xây lắp Thương mại 2</t>
  </si>
  <si>
    <t>ACSVN</t>
  </si>
  <si>
    <t>CTCP ACS Việt Nam</t>
  </si>
  <si>
    <t>Tổng Công ty Cảng Hàng không Việt Nam - CTCP</t>
  </si>
  <si>
    <t>CTCP Mỹ thuật và Truyền thông</t>
  </si>
  <si>
    <t>ADEC</t>
  </si>
  <si>
    <t>CTCP ADEC</t>
  </si>
  <si>
    <t>CTCP Clever Group</t>
  </si>
  <si>
    <t>ADGC</t>
  </si>
  <si>
    <t>CTCP Tập đoàn Đầu Tư An Đông</t>
  </si>
  <si>
    <t>CTCP Sơn Á Đông</t>
  </si>
  <si>
    <t>CTCP Damsan</t>
  </si>
  <si>
    <t>AECC</t>
  </si>
  <si>
    <t>CTCP Anh ngữ Apax</t>
  </si>
  <si>
    <t>AECS</t>
  </si>
  <si>
    <t>CTCP Tư vấn Xây dựng và Dịch vụ Hàng Không</t>
  </si>
  <si>
    <t>CTCP Nông Lâm nghiệp Bình Dương</t>
  </si>
  <si>
    <t>CTCP Xuất nhập khẩu Nông sản Thực phẩm An Giang</t>
  </si>
  <si>
    <t>CTCP 28.1</t>
  </si>
  <si>
    <t>AGC</t>
  </si>
  <si>
    <t>CTCP Cà phê An Giang</t>
  </si>
  <si>
    <t>AGD</t>
  </si>
  <si>
    <t>CTCP Gò Đàng</t>
  </si>
  <si>
    <t>CTCP Môi trường Đô thị An Giang</t>
  </si>
  <si>
    <t>CTCP Xuất nhập khẩu Thủy sản An Giang</t>
  </si>
  <si>
    <t>CTCP Đầu tư và Phát triển Bất động sản An Gia</t>
  </si>
  <si>
    <t>CTCP Xuất Nhập khẩu An Giang</t>
  </si>
  <si>
    <t>CTCP Dược phẩm Agimexpharm</t>
  </si>
  <si>
    <t>AGRIMECO</t>
  </si>
  <si>
    <t>Tổng Công ty Cơ điện Xây dựng - CTCP</t>
  </si>
  <si>
    <t>AgrimexcoCaMau</t>
  </si>
  <si>
    <t>CTCP Xuất nhập khẩu Nông sản Thực phẩm Cà Mau</t>
  </si>
  <si>
    <t>AGRITOUR</t>
  </si>
  <si>
    <t>CTCP Du lịch Thương mại Nông nghiệp Việt Nam</t>
  </si>
  <si>
    <t>AGROMAS</t>
  </si>
  <si>
    <t>CTCP Cơ điện Nông Nghiệp và Thủy Lợi II</t>
  </si>
  <si>
    <t>AGTourimex</t>
  </si>
  <si>
    <t>CTCP Du lịch An Giang</t>
  </si>
  <si>
    <t>CTCP Thực phẩm Nông Sản xuất khẩu Sài Gòn</t>
  </si>
  <si>
    <t>AIEC</t>
  </si>
  <si>
    <t>CTCP Giáo dục quốc tế Mỹ AIS</t>
  </si>
  <si>
    <t>AIG</t>
  </si>
  <si>
    <t>CTCP Nguyên liệu Á Châu AIG</t>
  </si>
  <si>
    <t>Airserco</t>
  </si>
  <si>
    <t>CTCP Cung ứng Dịch vụ Hàng Không</t>
  </si>
  <si>
    <t>AITS</t>
  </si>
  <si>
    <t>CTCP Tin học Viễn thông Hàng không</t>
  </si>
  <si>
    <t>AKHC</t>
  </si>
  <si>
    <t>CTCP Đầu Tư An Khải Hưng</t>
  </si>
  <si>
    <t>AKRC</t>
  </si>
  <si>
    <t>Công ty TNHH Phát triển Bất động sản An Khang</t>
  </si>
  <si>
    <t>ALC</t>
  </si>
  <si>
    <t>CTCP Âu Lạc</t>
  </si>
  <si>
    <t>ALIC</t>
  </si>
  <si>
    <t>CTCP Air Link</t>
  </si>
  <si>
    <t>ALMC</t>
  </si>
  <si>
    <t>Công ty TNHH Khu du lịch Vịnh Thiên Đường</t>
  </si>
  <si>
    <t>ALP</t>
  </si>
  <si>
    <t>CTCP Đầu tư Alphanam</t>
  </si>
  <si>
    <t>ALS</t>
  </si>
  <si>
    <t>CTCP Logistics Hàng không</t>
  </si>
  <si>
    <t>CTCP Văn hóa Tân Bình</t>
  </si>
  <si>
    <t>CTCP Xây dựng ALVICO</t>
  </si>
  <si>
    <t>CTCP Khoáng sản Á Châu</t>
  </si>
  <si>
    <t>CTCP Đầu tư và Khoáng sản FLC Stone</t>
  </si>
  <si>
    <t>CTCP Alphanam E&amp;C</t>
  </si>
  <si>
    <t>AMIC</t>
  </si>
  <si>
    <t>CTCP Đầu tư AMIC</t>
  </si>
  <si>
    <t>CTCP Armephaco</t>
  </si>
  <si>
    <t>CTCP Cơ khí Xây dựng AMECC</t>
  </si>
  <si>
    <t>CTCP Sản xuất Kinh doanh Dược và Trang thiết bị Y tế Việt Mỹ</t>
  </si>
  <si>
    <t>ANCO</t>
  </si>
  <si>
    <t>CTCP Dinh dưỡng Nông nghiệp Quốc tế</t>
  </si>
  <si>
    <t>ANPC</t>
  </si>
  <si>
    <t>CTCP Apec Finance</t>
  </si>
  <si>
    <t>AnPhu</t>
  </si>
  <si>
    <t>CTCP An Phú</t>
  </si>
  <si>
    <t>AnPhuCorp</t>
  </si>
  <si>
    <t>CTCP Đầu tư Bất động sản An Phú</t>
  </si>
  <si>
    <t>Anresco</t>
  </si>
  <si>
    <t>CTCP Địa ốc An Giang</t>
  </si>
  <si>
    <t>CTCP Rau quả Thực phẩm An Giang</t>
  </si>
  <si>
    <t>CTCP Nam Việt</t>
  </si>
  <si>
    <t>AP1C</t>
  </si>
  <si>
    <t>CTCP Khu công nghiệp Kỹ thuật cao An Phát 1</t>
  </si>
  <si>
    <t>APAC</t>
  </si>
  <si>
    <t>CTCP An Phát Finance</t>
  </si>
  <si>
    <t>APBC</t>
  </si>
  <si>
    <t>CTCP Đầu Tư - Phát triển Đô thị Ân Phú</t>
  </si>
  <si>
    <t>CTCP Chiếu xạ An Phú</t>
  </si>
  <si>
    <t>APCC</t>
  </si>
  <si>
    <t>CTCP Thương mại Công nghệ An Phát</t>
  </si>
  <si>
    <t>APEC</t>
  </si>
  <si>
    <t>Công ty TNHH An Phú Cần Thơ</t>
  </si>
  <si>
    <t>CTCP Nông sản Thực phẩm Quảng Ngãi</t>
  </si>
  <si>
    <t>APGC</t>
  </si>
  <si>
    <t>CTCP Tập đoàn Apec Group</t>
  </si>
  <si>
    <t>CTCP Tập đoàn An Phát Holdings</t>
  </si>
  <si>
    <t>APHC</t>
  </si>
  <si>
    <t>CTCP Apec Land Huế</t>
  </si>
  <si>
    <t>CTCP Đầu tư Châu Á - Thái Bình Dương</t>
  </si>
  <si>
    <t>CTCP Cơ khí và Thiết bị áp lực - VVMI</t>
  </si>
  <si>
    <t>Aplaco</t>
  </si>
  <si>
    <t>CTCP Nhựa Cao Cấp Hàng Không</t>
  </si>
  <si>
    <t>CTCP Phát triển Phụ gia và Sản phẩm Dầu Mỏ</t>
  </si>
  <si>
    <t>APPC</t>
  </si>
  <si>
    <t>CTCP Khu công nghiệp Kỹ thuật cao An Phát</t>
  </si>
  <si>
    <t>APRC</t>
  </si>
  <si>
    <t>CTCP Vật tư Nông sản</t>
  </si>
  <si>
    <t>APRest</t>
  </si>
  <si>
    <t>CTCP Thương mại Đầu tư Bất động sản An Phát</t>
  </si>
  <si>
    <t>CTCP Kinh doanh Thủy Hải Sản Sài Gòn</t>
  </si>
  <si>
    <t>AQCC</t>
  </si>
  <si>
    <t>Công ty TNHH Dịch vụ và Tư vấn Xây dựng Anh Quân</t>
  </si>
  <si>
    <t>CTCP 28 Quảng Ngãi</t>
  </si>
  <si>
    <t>CTCP Xuất nhập khẩu Hàng không</t>
  </si>
  <si>
    <t>Artexport</t>
  </si>
  <si>
    <t>CTCP Xuất nhập khẩu Thủ công mỹ nghệ</t>
  </si>
  <si>
    <t>ArtexSaigon</t>
  </si>
  <si>
    <t>CTCP Xuất nhập khẩu Hàng tiểu thủ công nghiệp Sài Gòn</t>
  </si>
  <si>
    <t>CTCP ASA</t>
  </si>
  <si>
    <t>ASCH</t>
  </si>
  <si>
    <t>CTCP Hóa chất Á Châu</t>
  </si>
  <si>
    <t>ASCSaiGon</t>
  </si>
  <si>
    <t>CTCP Đầu tư Nông nghiệp ASC Sài Gòn</t>
  </si>
  <si>
    <t>CTCP Sông Đà Hà Nội</t>
  </si>
  <si>
    <t>CTCP Tập đoàn ASG</t>
  </si>
  <si>
    <t>ASIACorp</t>
  </si>
  <si>
    <t>CTCP Châu Á</t>
  </si>
  <si>
    <t>CTCP Tập đoàn Sao Mai</t>
  </si>
  <si>
    <t>CTCP Tập đoàn Dầu khí An Pha</t>
  </si>
  <si>
    <t>CTCP Dịch vụ Hàng không Taseco</t>
  </si>
  <si>
    <t>CTCP Ntaco</t>
  </si>
  <si>
    <t>CTCP An Thịnh</t>
  </si>
  <si>
    <t>ATC</t>
  </si>
  <si>
    <t>CTCP Sản xuất - Thương mại - Xuất nhập khẩu Viễn Thông A</t>
  </si>
  <si>
    <t>CTCP 28 Đà Nẵng</t>
  </si>
  <si>
    <t>ATDC</t>
  </si>
  <si>
    <t>CTCP KẾT CẤU THÉP ATAD ĐỒNG NAI</t>
  </si>
  <si>
    <t>CTCP An Trường An</t>
  </si>
  <si>
    <t>ATGC</t>
  </si>
  <si>
    <t>CTCP Đầu Tư Thương Mại và Phát triển An Tường</t>
  </si>
  <si>
    <t>ATKC</t>
  </si>
  <si>
    <t>CTCP Ataka Việt Nam</t>
  </si>
  <si>
    <t>ATLC</t>
  </si>
  <si>
    <t>Công ty TNHH Đầu tư Cao su An Thịnh</t>
  </si>
  <si>
    <t>CTCP Tập Đoàn Dược Phẩm Atesco</t>
  </si>
  <si>
    <t>CTCP Vinacafe Sơn Thành</t>
  </si>
  <si>
    <t>Auto15</t>
  </si>
  <si>
    <t>CTCP Ô tô 1-5</t>
  </si>
  <si>
    <t>AuViet</t>
  </si>
  <si>
    <t>CTCP Phân bón Quốc tế Âu Việt</t>
  </si>
  <si>
    <t>CTCP Thủy điện A Vương</t>
  </si>
  <si>
    <t>CTCP Việt An</t>
  </si>
  <si>
    <t>AVIC</t>
  </si>
  <si>
    <t>CTCP Đầu tư và Phát triển Hạ tầng An Việt</t>
  </si>
  <si>
    <t>Avicon</t>
  </si>
  <si>
    <t>CTCP Công trình Hàng không</t>
  </si>
  <si>
    <t>AVPC</t>
  </si>
  <si>
    <t>Công ty TNHH MTV Năng lượng An Việt Phát</t>
  </si>
  <si>
    <t>AZDC</t>
  </si>
  <si>
    <t>CTCP Mua Bán Nợ Azura</t>
  </si>
  <si>
    <t>AZRC</t>
  </si>
  <si>
    <t>CTCP Azura</t>
  </si>
  <si>
    <t>AzureCity</t>
  </si>
  <si>
    <t>CTCP Thành Phố Xanh</t>
  </si>
  <si>
    <t>CTCP 482</t>
  </si>
  <si>
    <t>BacGiang</t>
  </si>
  <si>
    <t>CTCP Xuất nhập Khẩu Bắc Giang</t>
  </si>
  <si>
    <t>BachViet</t>
  </si>
  <si>
    <t>CTCP Công nghệ và Đầu tư Bách Việt</t>
  </si>
  <si>
    <t>BacMyAn</t>
  </si>
  <si>
    <t>CTCP Khu du lịch Bắc Mỹ An</t>
  </si>
  <si>
    <t>CTCP Nông nghiệp BAF Việt Nam</t>
  </si>
  <si>
    <t>BAFECO</t>
  </si>
  <si>
    <t>CTCP Thức ăn Chăn nuôi Bạc Liêu</t>
  </si>
  <si>
    <t>CTCP Bao bì Bia - Rượu - Nước giải khát</t>
  </si>
  <si>
    <t>CTCP Khoáng sản và Luyện kim Bắc Á</t>
  </si>
  <si>
    <t>BaoBi277</t>
  </si>
  <si>
    <t>Công ty TNHH MTV Bao Bì 277 Hà Nội</t>
  </si>
  <si>
    <t>BaoBiDuoc</t>
  </si>
  <si>
    <t>CTCP  Bao bì Dược</t>
  </si>
  <si>
    <t>BaoHoLaoDong</t>
  </si>
  <si>
    <t>CTCP Tạp phẩm và Bảo hộ Lao động</t>
  </si>
  <si>
    <t>BaoVietResort</t>
  </si>
  <si>
    <t>CTCP Khách Sạn và Du Lịch Bảo Việt</t>
  </si>
  <si>
    <t>Barotex</t>
  </si>
  <si>
    <t>CTCP Thương mại và Đầu tư Barotex Việt Nam</t>
  </si>
  <si>
    <t>BAS</t>
  </si>
  <si>
    <t>CTCP Basa</t>
  </si>
  <si>
    <t>Baseafood</t>
  </si>
  <si>
    <t>CTCP Chế biến Xuất nhập khẩu Thủy sản Bà Rịa - Vũng Tàu</t>
  </si>
  <si>
    <t>BatDongsanIP</t>
  </si>
  <si>
    <t>CTCP Đầu tư Bất động sản I.P</t>
  </si>
  <si>
    <t>BAV</t>
  </si>
  <si>
    <t>CTCP Hàng không Tre Việt</t>
  </si>
  <si>
    <t>CTCP Thống Nhất</t>
  </si>
  <si>
    <t>CTCP Bibica</t>
  </si>
  <si>
    <t>BBCC</t>
  </si>
  <si>
    <t>Công ty TNHH MTV Đầu tư và Phát triển BB</t>
  </si>
  <si>
    <t>CTCP Bao bì Hoàng Thạch</t>
  </si>
  <si>
    <t>BBL</t>
  </si>
  <si>
    <t>CTCP Bourbon Bến Lức</t>
  </si>
  <si>
    <t>CTCP Bia Hà Nội - Nam Định</t>
  </si>
  <si>
    <t>BBPC</t>
  </si>
  <si>
    <t>CTCP BB Power Holdings</t>
  </si>
  <si>
    <t>CTCP VICEM Bao bì Bút Sơn</t>
  </si>
  <si>
    <t>CTCP Bông Bạch Tuyết</t>
  </si>
  <si>
    <t>CTCP B.C.H</t>
  </si>
  <si>
    <t>CTCP 397</t>
  </si>
  <si>
    <t>CTCP Xi măng Bỉm Sơn</t>
  </si>
  <si>
    <t>CTCP Xây dựng và Giao thông Bình Dương</t>
  </si>
  <si>
    <t>CTCP Thực phẩm Bích Chi</t>
  </si>
  <si>
    <t>CTCP Tập đoàn Bamboo Capital</t>
  </si>
  <si>
    <t>Công ty TNHH MTV Đầu tư Kinh doanh Nhà Khang Phúc</t>
  </si>
  <si>
    <t>Tổng Công ty Đầu tư và Phát triển Công nghiệp – CTCP</t>
  </si>
  <si>
    <t>BCMC</t>
  </si>
  <si>
    <t>CTCP Phát triển Hạ tầng Kỹ thuật Becamex-Bình Phước</t>
  </si>
  <si>
    <t>CTCP Xây dựng Bình Phước</t>
  </si>
  <si>
    <t>CTCP Dược ENLIE</t>
  </si>
  <si>
    <t>CTCP BCG Land</t>
  </si>
  <si>
    <t>CTCP Du lịch và Thương mại Bằng Giang Cao Bằng - Vimico</t>
  </si>
  <si>
    <t>CTCP Sách và Thiết bị Bình Định</t>
  </si>
  <si>
    <t>Tổng Công ty Xây dựng Bạch Đằng - CTCP</t>
  </si>
  <si>
    <t>CTCP Giày Bình Định</t>
  </si>
  <si>
    <t>CTCP May mặc Bình Dương</t>
  </si>
  <si>
    <t>BDIC</t>
  </si>
  <si>
    <t>CTCP Đầu tư và Phát triển Bình Định</t>
  </si>
  <si>
    <t>BDMienTrung</t>
  </si>
  <si>
    <t>CTCP Xây lắp Bưu điện Miền Trung</t>
  </si>
  <si>
    <t>BDOAudit</t>
  </si>
  <si>
    <t>Công ty TNHH Kiểm toán BDO</t>
  </si>
  <si>
    <t>CTCP Biệt thự và Khách sạn biển Đông Phương</t>
  </si>
  <si>
    <t>BDS</t>
  </si>
  <si>
    <t>CTCP Đường Bình Định</t>
  </si>
  <si>
    <t>BDSC</t>
  </si>
  <si>
    <t>CTCP BDS</t>
  </si>
  <si>
    <t>BDSDKVN</t>
  </si>
  <si>
    <t>CTCP Bất động sản Dầu khí Việt Nam</t>
  </si>
  <si>
    <t>BDSThanhNien</t>
  </si>
  <si>
    <t>CTCP Bất động sản Thanh Niên</t>
  </si>
  <si>
    <t>CTCP Xây lắp và Vật liệu Xây dựng Đồng Tháp</t>
  </si>
  <si>
    <t>CTCP Cấp thoát nước Bình Định</t>
  </si>
  <si>
    <t>BecamexCMC</t>
  </si>
  <si>
    <t>CTCP Vật liệu Xây dựng Becamex</t>
  </si>
  <si>
    <t>CTCP Sách và Thiết bị Trường học Đà Nẵng</t>
  </si>
  <si>
    <t>CTCP Điện tử Biên Hòa</t>
  </si>
  <si>
    <t>BenhVienGiaoThong</t>
  </si>
  <si>
    <t xml:space="preserve">CTCP Bệnh viện Giao thông Vận tải </t>
  </si>
  <si>
    <t>BenThanhG</t>
  </si>
  <si>
    <t>Tổng Công ty Bến Thành</t>
  </si>
  <si>
    <t>Benthanhhouse</t>
  </si>
  <si>
    <t>CTCP Phát triển và Dịch vụ Nhà Bến Thành</t>
  </si>
  <si>
    <t>BeTongHaiAu</t>
  </si>
  <si>
    <t>CTCP Bê tông Hải Âu</t>
  </si>
  <si>
    <t>CTCP Phân bón Bình Điền</t>
  </si>
  <si>
    <t>BGDC</t>
  </si>
  <si>
    <t>CTCP Phát triển Đầu Tư - Xây dựng Bách Giang - DCI</t>
  </si>
  <si>
    <t>BGIC</t>
  </si>
  <si>
    <t>Công ty TNHH Đầu tư Big Gain</t>
  </si>
  <si>
    <t>CTCP Khai Thác và Chế Biến khoáng Sản Bắc Giang</t>
  </si>
  <si>
    <t>CTCP Nước sạch Bắc Giang</t>
  </si>
  <si>
    <t>CTCP Thủy điện Bắc Hà</t>
  </si>
  <si>
    <t>BHBC</t>
  </si>
  <si>
    <t>CTCP Năng lượng Bắc Hà</t>
  </si>
  <si>
    <t>CTCP Bê tông Biên Hòa</t>
  </si>
  <si>
    <t>BHCC</t>
  </si>
  <si>
    <t>CTCP Bình Hiệp</t>
  </si>
  <si>
    <t>BHDienMay</t>
  </si>
  <si>
    <t>CTCP Bách hóa Điện máy Sài Gòn</t>
  </si>
  <si>
    <t>CTCP Chè Biển Hồ</t>
  </si>
  <si>
    <t>BHGC</t>
  </si>
  <si>
    <t>CTCP Đầu tư và Phát triển golf Bình Hải</t>
  </si>
  <si>
    <t>CTCP Bia Hà Nội - Kim Bài</t>
  </si>
  <si>
    <t>Tổng Công ty cổ phần Bia - Rượu - Nước giải khát Hà Nội</t>
  </si>
  <si>
    <t>CTCP Bia Hà Nội - Hải Phòng</t>
  </si>
  <si>
    <t>Công ty TNHH MTV Đường TTC Biên Hòa - Đồng Nai</t>
  </si>
  <si>
    <t>BHSC</t>
  </si>
  <si>
    <t>CTCP Hàng tiêu dùng Biên Hòa</t>
  </si>
  <si>
    <t>CTCP Đầu tư Xây dựng Bạch Đằng TMC</t>
  </si>
  <si>
    <t>CTCP Bá Hiến</t>
  </si>
  <si>
    <t>BHVC</t>
  </si>
  <si>
    <t>CTCP Bách Hưng Vương</t>
  </si>
  <si>
    <t>BHYC</t>
  </si>
  <si>
    <t>Công ty TNHH Dịch vụ và Phát triển Bất động sản BHYT</t>
  </si>
  <si>
    <t>BIAC</t>
  </si>
  <si>
    <t>CTCP Đầu Tư và Phát triển Bất động sản Bình An</t>
  </si>
  <si>
    <t>BiaCanTho</t>
  </si>
  <si>
    <t>CTCP  Bia Nước giải khát Cần Thơ</t>
  </si>
  <si>
    <t>BiaSaiGonDongNai</t>
  </si>
  <si>
    <t>CTCP Bia Sài Gòn - Đồng Nai</t>
  </si>
  <si>
    <t>BiaSaiGonHaNam</t>
  </si>
  <si>
    <t>CTCP Bia Sài Gòn - Hà Nam</t>
  </si>
  <si>
    <t>BiaSaiGonPhuYen</t>
  </si>
  <si>
    <t>CTCP Bia Sài Gòn - Phú Yên</t>
  </si>
  <si>
    <t>BiaSaiGonQuyNhon</t>
  </si>
  <si>
    <t>CTCP Bia Sài Gòn - Quy Nhơn</t>
  </si>
  <si>
    <t>BiaVietHa</t>
  </si>
  <si>
    <t>CTCP Bia và Nước giải khát Việt Hà</t>
  </si>
  <si>
    <t>BIDC</t>
  </si>
  <si>
    <t>CTCP BIDGroup</t>
  </si>
  <si>
    <t>CTCP Big Invest Group</t>
  </si>
  <si>
    <t>CTCP Louis Land</t>
  </si>
  <si>
    <t>BikeThongNhat</t>
  </si>
  <si>
    <t>CTCP Thống Nhất Hà Nội</t>
  </si>
  <si>
    <t>BIMC</t>
  </si>
  <si>
    <t>CTCP Bất động sản BIM</t>
  </si>
  <si>
    <t>BinhAnSeaFood</t>
  </si>
  <si>
    <t>CTCP Thủy sản Bình An</t>
  </si>
  <si>
    <t>BinhDien</t>
  </si>
  <si>
    <t>CTCP Thủy điện Bình Điền</t>
  </si>
  <si>
    <t>BinhDinh</t>
  </si>
  <si>
    <t>CTCP Vật tư Kỹ thuật Nông nghiệp Bình Định</t>
  </si>
  <si>
    <t>BinhTriThien</t>
  </si>
  <si>
    <t>CTCP Lương thực Bình Trị Thiên</t>
  </si>
  <si>
    <t>CTCP Vắc xin và Sinh phẩm Nha Trang</t>
  </si>
  <si>
    <t>Biprica</t>
  </si>
  <si>
    <t>CTCP In và Bao bì Bình Định</t>
  </si>
  <si>
    <t>BITC</t>
  </si>
  <si>
    <t>CTCP Kinh doanh và Đầu Tư Bình Dương</t>
  </si>
  <si>
    <t>BIZC</t>
  </si>
  <si>
    <t>CTCP Khu công nghiệp Thành Thành Công</t>
  </si>
  <si>
    <t>BJC</t>
  </si>
  <si>
    <t>CTCP VRG - Bảo Lộc</t>
  </si>
  <si>
    <t>BJCC</t>
  </si>
  <si>
    <t>CTCP Đầu Tư Thương Mại Bright Jupiter</t>
  </si>
  <si>
    <t>CTCP Khoáng sản Bắc Kạn</t>
  </si>
  <si>
    <t>CTCP Đầu tư BKG Việt Nam</t>
  </si>
  <si>
    <t>CTCP Bánh mứt kẹo Hà Nội</t>
  </si>
  <si>
    <t>BKPC</t>
  </si>
  <si>
    <t>CTCP Phần mềm diệt virus Bkav</t>
  </si>
  <si>
    <t>CTCP Thủy sản Bạc Liêu</t>
  </si>
  <si>
    <t>CTCP Vận tải và Dịch vụ Liên Ninh</t>
  </si>
  <si>
    <t>CTCP Lương thực Bình Định</t>
  </si>
  <si>
    <t>Trung tâm Dịch vụ Đô thị tỉnh Bạc Liêu</t>
  </si>
  <si>
    <t>CTCP Cấp nước Bạc Liêu</t>
  </si>
  <si>
    <t>CTCP Đầu tư Xây dựng 319 Miền Nam</t>
  </si>
  <si>
    <t>CTCP Khoáng sản Bình Định</t>
  </si>
  <si>
    <t>CTCP Môi trường và Dịch vụ Đô thị Bình Thuận</t>
  </si>
  <si>
    <t>CTCP Vật liệu Xây dựng và Chất đốt Đồng Nai</t>
  </si>
  <si>
    <t>CTCP May Bình Minh</t>
  </si>
  <si>
    <t>CTCP Khoáng sản Miền Đông AHP</t>
  </si>
  <si>
    <t>BMJC</t>
  </si>
  <si>
    <t>CTCP Xây dựng và Sản xuất Vật liệu Xây dựng</t>
  </si>
  <si>
    <t>CTCP 715</t>
  </si>
  <si>
    <t>CTCP Nhựa Bình Minh</t>
  </si>
  <si>
    <t>CTCP Bột mỳ Vinafood 1</t>
  </si>
  <si>
    <t>CTCP Đầu tư Sản xuất Bảo Ngọc</t>
  </si>
  <si>
    <t>BNC</t>
  </si>
  <si>
    <t>CTCP Dịch vụ Cáp treo Bà Nà</t>
  </si>
  <si>
    <t>BNPC</t>
  </si>
  <si>
    <t>CTCP Bất động sản BNP Global</t>
  </si>
  <si>
    <t>CTCP Nước sạch Bắc Ninh</t>
  </si>
  <si>
    <t>BongSen</t>
  </si>
  <si>
    <t>CTCP Bông Sen</t>
  </si>
  <si>
    <t>BOOC</t>
  </si>
  <si>
    <t>CTCP B.O.O Nước Thủ Đức</t>
  </si>
  <si>
    <t>CTCP BOT Cầu Thái Hà</t>
  </si>
  <si>
    <t>BOT741</t>
  </si>
  <si>
    <t>CTCP Kinh doanh BOT đường ĐT.741</t>
  </si>
  <si>
    <t>BOTRM</t>
  </si>
  <si>
    <t>Công ty TNHH B.O.T Cầu Rạch Miễu</t>
  </si>
  <si>
    <t>CTCP VICEM Bao bì Bỉm Sơn</t>
  </si>
  <si>
    <t>BPCC</t>
  </si>
  <si>
    <t>CTCP Năng lượng Bitexco</t>
  </si>
  <si>
    <t>BPEC</t>
  </si>
  <si>
    <t>CTCP Năng lượng Bắc Phương</t>
  </si>
  <si>
    <t>BPGC</t>
  </si>
  <si>
    <t>CTCP Điện gió Bắc Phương</t>
  </si>
  <si>
    <t>BPMC</t>
  </si>
  <si>
    <t>CTCP Vật tư Xăng dầu Bình Thuận</t>
  </si>
  <si>
    <t>CTCP Cấp thoát nước Bình Phước</t>
  </si>
  <si>
    <t>CTCP Bia Hà Nội - Quảng Bình</t>
  </si>
  <si>
    <t>CTCP Cao su Bến Thành</t>
  </si>
  <si>
    <t>Britec</t>
  </si>
  <si>
    <t>CTCP Tư vấn Thiết kế Cầu Lớn - Hầm</t>
  </si>
  <si>
    <t>CTCP Cao su Bà Rịa</t>
  </si>
  <si>
    <t>CTCP Dịch vụ Đô thị Bà Rịa</t>
  </si>
  <si>
    <t>CTCP Thủy điện Buôn Đôn</t>
  </si>
  <si>
    <t>CTCP Dịch vụ Bến Thành</t>
  </si>
  <si>
    <t>CTCP Bia, Rượu Sài Gòn - Đồng Xuân</t>
  </si>
  <si>
    <t>CTCP Xe khách Sài Gòn</t>
  </si>
  <si>
    <t>CTCP Bia Sài Gòn - Hà Nội</t>
  </si>
  <si>
    <t>CTCP Bia Sài Gòn - Sông Lam</t>
  </si>
  <si>
    <t>BSMCorp</t>
  </si>
  <si>
    <t>CTCP Phần mềm Giải pháp Quảnlý Mã vạch</t>
  </si>
  <si>
    <t>CTCP Bia Sài Gòn - Phú Thọ</t>
  </si>
  <si>
    <t>BSPC</t>
  </si>
  <si>
    <t>CTCP BB Sunrise Power</t>
  </si>
  <si>
    <t>CTCP Bia Sài Gòn - Quảng Ngãi</t>
  </si>
  <si>
    <t>CTCP Lọc hóa Dầu Bình Sơn</t>
  </si>
  <si>
    <t>CTCP Sách và Thiết bị Bình Thuận</t>
  </si>
  <si>
    <t>CTCP Bảo vệ Thực vật 1 Trung Ương</t>
  </si>
  <si>
    <t>CTCP Beton 6</t>
  </si>
  <si>
    <t>CTCP Bia Hà Nội - Thái Bình</t>
  </si>
  <si>
    <t>CTCP Cơ khí  và Xây dựng Bình Triệu</t>
  </si>
  <si>
    <t>BTCC</t>
  </si>
  <si>
    <t>CTCP Tân Hoàn Cầu Bến Tre</t>
  </si>
  <si>
    <t>BTCom</t>
  </si>
  <si>
    <t>CTCP Đầu tư Thương mại Bến Thành</t>
  </si>
  <si>
    <t>CTCP Bê tông Ly tâm Thủ Đức</t>
  </si>
  <si>
    <t>CTCP Bao bì Tiền Giang</t>
  </si>
  <si>
    <t>CTCP Chế tạo Biến thế và Vật liệu Điện Hà Nội</t>
  </si>
  <si>
    <t>BTIC</t>
  </si>
  <si>
    <t>CTCP Đầu Tư Thương Mại Bình Tân</t>
  </si>
  <si>
    <t>BTJ</t>
  </si>
  <si>
    <t>CTCP Vàng bạc Đá quý Bến Thành</t>
  </si>
  <si>
    <t>BTL</t>
  </si>
  <si>
    <t>CTCP Tập đoàn Capella</t>
  </si>
  <si>
    <t>CTCP Đầu tư Bitco Bình Định</t>
  </si>
  <si>
    <t>CTCP Nhiệt điện Bà Rịa</t>
  </si>
  <si>
    <t>CTCP Đường sắt Bình Trị Thiên</t>
  </si>
  <si>
    <t>CTCP Xi măng VICEM Bút Sơn</t>
  </si>
  <si>
    <t>CTCP Thương mại Dịch vụ Bến Thành</t>
  </si>
  <si>
    <t>CTCP Công trình Đô thị Bến Tre</t>
  </si>
  <si>
    <t>CTCP Dịch vụ Du lịch Bến Thành</t>
  </si>
  <si>
    <t>CTCP Cấp nước Bến Thành</t>
  </si>
  <si>
    <t>BTWASECO</t>
  </si>
  <si>
    <t>CTCP Cấp thoát nước Bình Thuận</t>
  </si>
  <si>
    <t>CTCP Khoa học Công nghệ Việt Nam</t>
  </si>
  <si>
    <t>BuuDienCM</t>
  </si>
  <si>
    <t>CTCP Xây lắp và Dịch vụ Bưu điện Cà Mau</t>
  </si>
  <si>
    <t>BVA</t>
  </si>
  <si>
    <t>CTCP Sản xuất và Thương mại Bắc Việt</t>
  </si>
  <si>
    <t>BVBC</t>
  </si>
  <si>
    <t>CTCP BVB</t>
  </si>
  <si>
    <t>BVC</t>
  </si>
  <si>
    <t>CTCP Nhựa Bảo Vân</t>
  </si>
  <si>
    <t>CTCP Group Bắc Việt</t>
  </si>
  <si>
    <t>CTCP BV Land</t>
  </si>
  <si>
    <t>BVMC</t>
  </si>
  <si>
    <t>CTCP Đầu Tư Bệnh viện Việt Mỹ</t>
  </si>
  <si>
    <t>CTCP Bông Việt Nam</t>
  </si>
  <si>
    <t>CTCP Cấp thoát nước và Xây dựng Bảo Lộc</t>
  </si>
  <si>
    <t>CTCP - Tổng công ty nước - môi trường Bình Dương</t>
  </si>
  <si>
    <t>CTCP Cấp nước Bà Rịa - Vũng Tàu</t>
  </si>
  <si>
    <t>BXBTQuangNinh</t>
  </si>
  <si>
    <t>Công ty TNHH MTV Bến Xe - Bến Tàu Quảng Ninh</t>
  </si>
  <si>
    <t>BXD</t>
  </si>
  <si>
    <t>CTCP Vận tải và Quản lý Bến xe Đà Nẵng</t>
  </si>
  <si>
    <t>CTCP VICEM Bao bì Hải Phòng</t>
  </si>
  <si>
    <t>CTCP Bến xe Tàu Hậu Giang</t>
  </si>
  <si>
    <t>CTCP Cầu 12</t>
  </si>
  <si>
    <t xml:space="preserve">CTCP Thế Kỷ 21 </t>
  </si>
  <si>
    <t>CTCP 22</t>
  </si>
  <si>
    <t>CTCP CIC39</t>
  </si>
  <si>
    <t>CTCP Quản lý và Xây dựng Công trình Giao thông 236</t>
  </si>
  <si>
    <t>C42</t>
  </si>
  <si>
    <t>CTCP Xây dựng Thủy lợi 42</t>
  </si>
  <si>
    <t>CTCP Xây dựng 47</t>
  </si>
  <si>
    <t>CTCP Tập đoàn CIENCO4</t>
  </si>
  <si>
    <t>CTCP Xây dựng 1369</t>
  </si>
  <si>
    <t>CTCP 471</t>
  </si>
  <si>
    <t>CTCP Xây dựng và Đầu tư 492</t>
  </si>
  <si>
    <t>CTCP Tổng Công ty Truyền hình Cáp Việt Nam</t>
  </si>
  <si>
    <t>CTCP Chế biến và Xuất nhập khẩu Thủy sản Cadovimex</t>
  </si>
  <si>
    <t>CADICO</t>
  </si>
  <si>
    <t>CTCP Cadico</t>
  </si>
  <si>
    <t>Cafatex</t>
  </si>
  <si>
    <t>CTCP Thủy sản Cafatex</t>
  </si>
  <si>
    <t>CafeControl</t>
  </si>
  <si>
    <t>CTCP Giám định Cà phê và Hàng Hoá Xuất nhập khẩu</t>
  </si>
  <si>
    <t>CTCP Cảng An Giang</t>
  </si>
  <si>
    <t>CTCP Môi trường đô thị Cà Mau</t>
  </si>
  <si>
    <t>CamRanh</t>
  </si>
  <si>
    <t>CTCP Thương mại Hàng không Cam Ranh</t>
  </si>
  <si>
    <t>CTCP Đồ hộp Hạ Long</t>
  </si>
  <si>
    <t>CangVatCach</t>
  </si>
  <si>
    <t>CTCP Cảng Vật Cách</t>
  </si>
  <si>
    <t>CanHoNamLong</t>
  </si>
  <si>
    <t>CTCP Phát triển Căn hộ Nam Long</t>
  </si>
  <si>
    <t>CaoSuBinhDuong</t>
  </si>
  <si>
    <t>CTCP Cao su Bình Dương</t>
  </si>
  <si>
    <t>CTCP Lâm Nông sản Thực phẩm Yên Bái</t>
  </si>
  <si>
    <t>CAPHEDALAT</t>
  </si>
  <si>
    <t>Công ty TNHH MTV Xuất nhập khẩu Cà phê Đà Lạt</t>
  </si>
  <si>
    <t>CapitaLand</t>
  </si>
  <si>
    <t>Công ty TNHH Quản lý Bất động sản CapitalLand</t>
  </si>
  <si>
    <t>CapNuocCanTho2</t>
  </si>
  <si>
    <t>CTCP Cấp nước Cần Thơ II</t>
  </si>
  <si>
    <t>CapNuocNghiaLo</t>
  </si>
  <si>
    <t>Công ty TNHH Xây dựng Cấp thoát nước Nghĩa Lộ</t>
  </si>
  <si>
    <t>CapNuocYenBai</t>
  </si>
  <si>
    <t>Công ty TNHH MTV Cấp nước Yên Bái</t>
  </si>
  <si>
    <t>CapQuang</t>
  </si>
  <si>
    <t>CTCP Công nghệ Cáp quang và Thiết bị Bưu điện</t>
  </si>
  <si>
    <t>CapVietNhat</t>
  </si>
  <si>
    <t>CTCP Đầu tư Thương mại Việt Nhật</t>
  </si>
  <si>
    <t>CTCP Tập đoàn Giáo dục Trí Việt</t>
  </si>
  <si>
    <t>Caric</t>
  </si>
  <si>
    <t>CTCP Caric</t>
  </si>
  <si>
    <t>CASHIN</t>
  </si>
  <si>
    <t>CTCP Công nghiệp Tàu thủy và Vận tải Cần Thơ</t>
  </si>
  <si>
    <t>CASOCO</t>
  </si>
  <si>
    <t xml:space="preserve">CTCP Cảng Phú Định </t>
  </si>
  <si>
    <t>CTCP Thủy sản Cà Mau</t>
  </si>
  <si>
    <t>Cau14</t>
  </si>
  <si>
    <t>CTCP Cầu 14 - Cienco 1</t>
  </si>
  <si>
    <t>CauGiay</t>
  </si>
  <si>
    <t>CTCP Đầu tư Thương mại Dịch vụ Cầu Giấy</t>
  </si>
  <si>
    <t>CauTre</t>
  </si>
  <si>
    <t>CTCP Thực phẩm CJ Cầu Tre</t>
  </si>
  <si>
    <t>CTCP Dây Cáp điện Việt Nam</t>
  </si>
  <si>
    <t>Cavicob</t>
  </si>
  <si>
    <t>CTCP Cavico Xây dựng Cầu Hầm</t>
  </si>
  <si>
    <t>CavicoEc</t>
  </si>
  <si>
    <t>CTCP Xây dựng Năng lượng</t>
  </si>
  <si>
    <t>CavicoGiaoThong</t>
  </si>
  <si>
    <t>CTCP CAVICO Giao thông</t>
  </si>
  <si>
    <t>CavicoHaTang</t>
  </si>
  <si>
    <t>CTCP Cavico Xây dựng Hạ tầng</t>
  </si>
  <si>
    <t>CavicoHC</t>
  </si>
  <si>
    <t>CTCP Cavico Xây dựng Thủy điện</t>
  </si>
  <si>
    <t>CavicoVN</t>
  </si>
  <si>
    <t>CTCP  Xây dựng và Đầu Tư Cavico Việt Nam</t>
  </si>
  <si>
    <t>CayTrong</t>
  </si>
  <si>
    <t>CTCP Giống cây trồng Quảng Ninh</t>
  </si>
  <si>
    <t>CTCP Chè Bàu Cạn</t>
  </si>
  <si>
    <t>CBEC</t>
  </si>
  <si>
    <t>Công ty TNHH Du lịch sinh thái Cồn Bắp</t>
  </si>
  <si>
    <t>CBGC</t>
  </si>
  <si>
    <t>CTCP Crystal Bay</t>
  </si>
  <si>
    <t>CTCP Gang thép Cao Bằng</t>
  </si>
  <si>
    <t>CTCP Mía Đường Cao Bằng</t>
  </si>
  <si>
    <t>CBSC</t>
  </si>
  <si>
    <t>Công ty TNHH Mặt trời Cát Bà</t>
  </si>
  <si>
    <t>CBV</t>
  </si>
  <si>
    <t>CTCP CTCBIO Việt Nam</t>
  </si>
  <si>
    <t>Tổng Công ty Xây dựng Số 1 - CTCP</t>
  </si>
  <si>
    <t>CTCP Đầu tư và Xây dựng Số 4</t>
  </si>
  <si>
    <t>CC7</t>
  </si>
  <si>
    <t>CTCP Xây dựng Công trình Giao thông 710</t>
  </si>
  <si>
    <t>CTCP Xuất nhập khẩu Thuỷ sản Cần Thơ</t>
  </si>
  <si>
    <t>CTCP Tư vấn và Đầu tư Xây dựng CCIC Hà Nội</t>
  </si>
  <si>
    <t>CTCP Đầu tư Phát triển Công nghiệp Thương mại Củ Chi</t>
  </si>
  <si>
    <t>CCIC</t>
  </si>
  <si>
    <t>CTCP Đầu tư Con Cưng</t>
  </si>
  <si>
    <t>CTCP Đầu tư và Phát triển Đô thị Dầu khí Cửu Long</t>
  </si>
  <si>
    <t>CTCP khoáng sản và Xi măng Cần Thơ</t>
  </si>
  <si>
    <t>CCN2</t>
  </si>
  <si>
    <t>CTCP Xây dựng Số 2 Quảng Ninh</t>
  </si>
  <si>
    <t>CTCP Cảng Cửa Cấm Hải Phòng</t>
  </si>
  <si>
    <t>CTCP Cảng Cam Ranh</t>
  </si>
  <si>
    <t>CTCP Cảng Cần Thơ</t>
  </si>
  <si>
    <t>CTCP Tư vấn Xây dựng Công nghiệp và Đô thị Việt Nam</t>
  </si>
  <si>
    <t>CTCP Chương Dương</t>
  </si>
  <si>
    <t>CTCP Cầu Đuống</t>
  </si>
  <si>
    <t>CTCP Công trình Công cộng và Dịch vụ Du lịch Hải Phòng</t>
  </si>
  <si>
    <t>CDMC</t>
  </si>
  <si>
    <t>CTCP Đường Man</t>
  </si>
  <si>
    <t>CTCP Cảng Đà Nẵng</t>
  </si>
  <si>
    <t>CTCP Tư vấn Thiết kế và Phát triển Đô thị</t>
  </si>
  <si>
    <t>CTCP Dược phẩm Trung ương Codupha</t>
  </si>
  <si>
    <t>CTCP Xây dựng Cao su Đồng Nai</t>
  </si>
  <si>
    <t>CTCP Xây dựng và Thiết bị Công nghiệp CIE1</t>
  </si>
  <si>
    <t>CTCP Thiết kế Công Nghiệp Hóa chất</t>
  </si>
  <si>
    <t>CTCP Xây dựng Hạ tầng CII</t>
  </si>
  <si>
    <t>CTCP Tập đoàn Xây dựng và Thiết bị Công nghiệp</t>
  </si>
  <si>
    <t>CemacoHanoi</t>
  </si>
  <si>
    <t>CTCP Hóa chất và Vật tư Khoa học Kỹ thuật</t>
  </si>
  <si>
    <t>CTCP CENCON Việt Nam</t>
  </si>
  <si>
    <t>CENC</t>
  </si>
  <si>
    <t>Công ty TNHH Đầu tư Central Capital</t>
  </si>
  <si>
    <t>CTCP Tập đoàn C.E.O</t>
  </si>
  <si>
    <t>CTCP Địa chính và Tài nguyên Môi trường</t>
  </si>
  <si>
    <t>CTCP HTC Holding</t>
  </si>
  <si>
    <t>CTCP Cafico Việt Nam</t>
  </si>
  <si>
    <t>CFCC</t>
  </si>
  <si>
    <t>Công ty xi măng CHINFON</t>
  </si>
  <si>
    <t>CTCP Đầu tư CFM</t>
  </si>
  <si>
    <t>CTCP Cà phê Thắng Lợi</t>
  </si>
  <si>
    <t>CGGC</t>
  </si>
  <si>
    <t>CTCP Đầu tư Thương mại và Dịch vụ Việt Mỹ A&amp;V</t>
  </si>
  <si>
    <t>CTCP Thương mại Gia Lai</t>
  </si>
  <si>
    <t>CTCP Dược phẩm Cần Giờ</t>
  </si>
  <si>
    <t>CGRC</t>
  </si>
  <si>
    <t>CTCP City Garden</t>
  </si>
  <si>
    <t>CTCP Vinaceglass</t>
  </si>
  <si>
    <t>CTCP Xây dựng Số 5 Hà Nội</t>
  </si>
  <si>
    <t>CHAC</t>
  </si>
  <si>
    <t>CTCP Thương mại Du lịch Đầu tư Cù Lao Chàm</t>
  </si>
  <si>
    <t>CTCP Cẩm Hà</t>
  </si>
  <si>
    <t>CHDC</t>
  </si>
  <si>
    <t>CTCP Hải Đăng</t>
  </si>
  <si>
    <t>CheBienLamSan</t>
  </si>
  <si>
    <t>Công ty Vận tải và Chế biến Lâm sản</t>
  </si>
  <si>
    <t>CheBienThucPham</t>
  </si>
  <si>
    <t>Xí Nghiệp Kinh doanh Gia súc Gia cầm và Chế biến Thực phẩm</t>
  </si>
  <si>
    <t>CheLamDong</t>
  </si>
  <si>
    <t>CTCP Chè Lâm Đồng</t>
  </si>
  <si>
    <t>ChieuSang</t>
  </si>
  <si>
    <t>CTCP Điện - Chiếu sáng</t>
  </si>
  <si>
    <t>CHIN2</t>
  </si>
  <si>
    <t>CTCP Chín Chín Núi</t>
  </si>
  <si>
    <t>ChipSang</t>
  </si>
  <si>
    <t>CTCP Chíp Sáng</t>
  </si>
  <si>
    <t>ChoLonTourist</t>
  </si>
  <si>
    <t>CTCP Dịch vụ Du lịch Chợ lớn</t>
  </si>
  <si>
    <t>CTCP Thủy điện Miền Trung</t>
  </si>
  <si>
    <t>CTCP Chiếu sáng Công cộng Thành phố Hồ Chí Minh</t>
  </si>
  <si>
    <t>CHULAIQN</t>
  </si>
  <si>
    <t>CTCP Đầu tư và Phát triển Kỳ Hà - Chu Lai  Quảng Nam</t>
  </si>
  <si>
    <t>CTCP Đầu Tư Xây dựng Số 5</t>
  </si>
  <si>
    <t>CTCP Dịch vụ Sân bay Quốc tế Cam Ranh</t>
  </si>
  <si>
    <t>CIC</t>
  </si>
  <si>
    <t>CTCP Đầu tư và Xây dựng Cotec</t>
  </si>
  <si>
    <t>CIC1</t>
  </si>
  <si>
    <t>CTCP Xây dựng Dân dụng Công nghiệp Số 1 - Đồng Nai</t>
  </si>
  <si>
    <t>CIC8</t>
  </si>
  <si>
    <t>CTCP Đầu tư và Xây dựng Số 8</t>
  </si>
  <si>
    <t>CICP1</t>
  </si>
  <si>
    <t>CTCP Tư vấn Đầu tư và Xây dựng Công trình 1</t>
  </si>
  <si>
    <t>CTCP Xây dựng và Phát triển Cơ sở Hạ tầng</t>
  </si>
  <si>
    <t>CIE</t>
  </si>
  <si>
    <t>CTCP Đầu tư và Xây dựng Công trình 128</t>
  </si>
  <si>
    <t>CIENCO1</t>
  </si>
  <si>
    <t>Tổng Công ty Xây dựng Công trình Giao thông 1 - CTCP</t>
  </si>
  <si>
    <t>CIENCO473</t>
  </si>
  <si>
    <t>CTCP 473</t>
  </si>
  <si>
    <t>CIENCO5</t>
  </si>
  <si>
    <t>Tổng Công ty Xây dựng Công trình Giao thông 5 - CTCP</t>
  </si>
  <si>
    <t>CIENCO503</t>
  </si>
  <si>
    <t>CTCP Xây dựng Giao thông 503</t>
  </si>
  <si>
    <t>CIENCO610</t>
  </si>
  <si>
    <t>CTCP Xây dựng Công trình Giao thông 610</t>
  </si>
  <si>
    <t>CIENCO624</t>
  </si>
  <si>
    <t>CTCP Vật tư Thiết bị và Xây dựng Công trình 624</t>
  </si>
  <si>
    <t>CIENCO8</t>
  </si>
  <si>
    <t>Tổng Công ty Xây dựng Công trình Giao thông 8 - CTCP</t>
  </si>
  <si>
    <t>Ciencoland</t>
  </si>
  <si>
    <t>CTCP Đầu tư Xây dựng và Kinh doanh Bất động sản Tổng Sáu</t>
  </si>
  <si>
    <t>CTCP COMA 18</t>
  </si>
  <si>
    <t>CTCP Đầu tư Hạ tầng Kỹ thuật Thành phố Hồ Chí Minh</t>
  </si>
  <si>
    <t>CTCP Xây lắp và Sản xuất Công nghiệp</t>
  </si>
  <si>
    <t>Cistra</t>
  </si>
  <si>
    <t>CTCP Dịch vụ Thương mại Thành Phố</t>
  </si>
  <si>
    <t>CIV</t>
  </si>
  <si>
    <t>CTCP Đầu tư Vinamotor</t>
  </si>
  <si>
    <t>CIVC</t>
  </si>
  <si>
    <t>CTCP Đầu tư và Phát triển Bất động sản Thế Kỷ</t>
  </si>
  <si>
    <t>CTCP Cơ điện Miền Trung</t>
  </si>
  <si>
    <t>CJC203</t>
  </si>
  <si>
    <t>CTCP Xây dựng 203</t>
  </si>
  <si>
    <t>CTCP Cơ khí 120</t>
  </si>
  <si>
    <t>CTCP Cơ Khí An Giang</t>
  </si>
  <si>
    <t>CTCP Cơ khí Đông Anh LICOGI</t>
  </si>
  <si>
    <t>CTCP Tập đoàn Tư vấn Đầu tư Xây dựng Kiên Giang</t>
  </si>
  <si>
    <t>CTCP Cơ khí Chế Tạo Hải Phòng</t>
  </si>
  <si>
    <t>CKI</t>
  </si>
  <si>
    <t>CTCP Cơ khí ngành In</t>
  </si>
  <si>
    <t>CKTAYNINH</t>
  </si>
  <si>
    <t>CTCP Cơ khí Tây Ninh</t>
  </si>
  <si>
    <t>CTCP COKYVINA</t>
  </si>
  <si>
    <t>CLAC</t>
  </si>
  <si>
    <t>Công ty TNHH Đầu tư Cam Lâm</t>
  </si>
  <si>
    <t>CTCP Cát Lợi</t>
  </si>
  <si>
    <t>CTCP Đầu tư và Phát triển Nhà đất COTEC</t>
  </si>
  <si>
    <t>CTCP Xi măng La Hiên VVMI</t>
  </si>
  <si>
    <t>CLHC</t>
  </si>
  <si>
    <t>Công ty TNHH Phát triển Bất động sản Cát Liên Hoa</t>
  </si>
  <si>
    <t>CTCP Cảng Cát Lái</t>
  </si>
  <si>
    <t>CTCP Xuất nhập khẩu Than - Vinacomin</t>
  </si>
  <si>
    <t>CLP</t>
  </si>
  <si>
    <t>CTCP Thủy sản Cửu Long</t>
  </si>
  <si>
    <t>CLRC</t>
  </si>
  <si>
    <t>CTCP Đầu Tư Công nghệ Smarttech</t>
  </si>
  <si>
    <t>CTCP Cấp nước Chợ Lớn</t>
  </si>
  <si>
    <t>CLWC</t>
  </si>
  <si>
    <t>CTCP Phong điện Chơ Long</t>
  </si>
  <si>
    <t>CTCP Xuất nhập khẩu và Đầu tư Chợ Lớn (CHOLIMEX)</t>
  </si>
  <si>
    <t>CTCP Đầu tư CMC</t>
  </si>
  <si>
    <t>CMCHanoi</t>
  </si>
  <si>
    <t>CTCP Vật liệu Xây dựng Hà Nội</t>
  </si>
  <si>
    <t>CTCP Vật liệu Xây dựng và Trang trí nội thất Thành phố Hồ Chí Minh</t>
  </si>
  <si>
    <t>CTCP Thực phẩm Cholimex</t>
  </si>
  <si>
    <t>CTCP Tập đoàn Công nghệ CMC</t>
  </si>
  <si>
    <t>CMHC</t>
  </si>
  <si>
    <t>CTCP Cổng Mây</t>
  </si>
  <si>
    <t>CTCP CMISTONE Việt Nam</t>
  </si>
  <si>
    <t>CMIBBank</t>
  </si>
  <si>
    <t>Ngân hàng TNHH MTV CIMB Việt Nam</t>
  </si>
  <si>
    <t>CTCP Cơ khí Mạo Khê - Vinacomin</t>
  </si>
  <si>
    <t>CTCP Camimex</t>
  </si>
  <si>
    <t>CTCP Lương thực Thực phẩm Colusa - Miliket</t>
  </si>
  <si>
    <t>CTCP Cảng Chân Mây</t>
  </si>
  <si>
    <t>CTCP Tập Đoàn CMH Việt Nam</t>
  </si>
  <si>
    <t>CTCP Công nghệ Mạng và Truyền thông</t>
  </si>
  <si>
    <t>CTCP Thương nghiệp Cà Mau</t>
  </si>
  <si>
    <t>CTCP Cấp nước Cà Mau</t>
  </si>
  <si>
    <t>CTCP Camimex Group</t>
  </si>
  <si>
    <t>CTCP Tổng Công ty Chè Nghệ An</t>
  </si>
  <si>
    <t>CTCP Công nghệ Cao Traphaco</t>
  </si>
  <si>
    <t>CNCC</t>
  </si>
  <si>
    <t>CTCP Thương mại - Dịch vụ Công nghệ cao</t>
  </si>
  <si>
    <t>CTCP CNG Việt Nam</t>
  </si>
  <si>
    <t>CTCP Cảng Nha Trang</t>
  </si>
  <si>
    <t>CTCP Tư vấn Công nghệ Thiết bị và Kiểm Định Xây dựng - Coninco</t>
  </si>
  <si>
    <t>CTCP Tập đoàn CNT</t>
  </si>
  <si>
    <t>CNTC</t>
  </si>
  <si>
    <t>CTCP Công nghiệp Năng lượng Ninh Thuận</t>
  </si>
  <si>
    <t>CO122</t>
  </si>
  <si>
    <t>CTCP Xây dựng và Đầu tư 122 - Cienco 1</t>
  </si>
  <si>
    <t>CoKhiDuyenHai</t>
  </si>
  <si>
    <t>Công ty TNHH Nhà nước MTV Cơ khí Duyên Hải</t>
  </si>
  <si>
    <t>CoKhiHonGai</t>
  </si>
  <si>
    <t>CTCP Cơ khí Hòn Gai - Vinacomin</t>
  </si>
  <si>
    <t>CokhiNgoGiaTu</t>
  </si>
  <si>
    <t>CTCP Cơ khí Ngô Gia Tự</t>
  </si>
  <si>
    <t>CoKhiOTo32</t>
  </si>
  <si>
    <t>CTCP Cơ khí Ô Tô 3-2</t>
  </si>
  <si>
    <t>Colombo</t>
  </si>
  <si>
    <t>Công ty TNHH Đầu tư và Phát triển Colombo</t>
  </si>
  <si>
    <t>CTCP Vật tư Xăng Dầu</t>
  </si>
  <si>
    <t>ConDao</t>
  </si>
  <si>
    <t>CTCP Thủy sản và Xuất nhập khẩu Côn Đảo</t>
  </si>
  <si>
    <t>CongNgheCao</t>
  </si>
  <si>
    <t>CTCP Công nghệ Cao</t>
  </si>
  <si>
    <t>CongNghiepMasan</t>
  </si>
  <si>
    <t>CTCP Công nghiệp Masan</t>
  </si>
  <si>
    <t>CongNghiepPhuYen</t>
  </si>
  <si>
    <t>CTCP Công nghiệp Phú Yên</t>
  </si>
  <si>
    <t>CongThanh</t>
  </si>
  <si>
    <t>CTCP Xi măng Công Thanh</t>
  </si>
  <si>
    <t>CongTrinh134</t>
  </si>
  <si>
    <t>CTCP Đầu tư và Xây dựng Công trình 134</t>
  </si>
  <si>
    <t>CongTrinh525</t>
  </si>
  <si>
    <t>CTCP Xây dựng Công trình 525</t>
  </si>
  <si>
    <t>CongTrinhBuuDien</t>
  </si>
  <si>
    <t>CTCP Phát triển Công trình Bưu điện</t>
  </si>
  <si>
    <t>CongTrinhGTDB</t>
  </si>
  <si>
    <t>CTCP Công trình Giao thông Tỉnh Điện Biên</t>
  </si>
  <si>
    <t>CongTrinhHaNoi</t>
  </si>
  <si>
    <t>CTCP Đầu Tư Công trình Hà Nội</t>
  </si>
  <si>
    <t>CongTy118</t>
  </si>
  <si>
    <t>CTCP 118</t>
  </si>
  <si>
    <t>CONSTRAD423</t>
  </si>
  <si>
    <t>CTCP  Xây dựng và Thương mại 423</t>
  </si>
  <si>
    <t>COPAC</t>
  </si>
  <si>
    <t>CTCP Đầu Tư Xây dựng và Thương mại Thái Bình Dương</t>
  </si>
  <si>
    <t>Coresco</t>
  </si>
  <si>
    <t>CTCP Đầu Tư Xây dựng Kinh doanh Nhà Bến Thành</t>
  </si>
  <si>
    <t>Cosaco</t>
  </si>
  <si>
    <t>CTCP Sài Gòn Xây dựng</t>
  </si>
  <si>
    <t>Cosevco1</t>
  </si>
  <si>
    <t>CTCP Sản xuất Vật liệu và Xây dựng Cosevco 1</t>
  </si>
  <si>
    <t>Cosevco75</t>
  </si>
  <si>
    <t>CTCP Cosevco 75</t>
  </si>
  <si>
    <t>COT60</t>
  </si>
  <si>
    <t>CTCP Công trình Giao thông 60</t>
  </si>
  <si>
    <t>Cotec</t>
  </si>
  <si>
    <t>CTCP Kỹ thuật Xây dựng và Vật liệu Xây dựng COTEC</t>
  </si>
  <si>
    <t>CotecAnpha</t>
  </si>
  <si>
    <t>CTCP Kỹ thuật Xây dựng Anpha</t>
  </si>
  <si>
    <t>COXANO</t>
  </si>
  <si>
    <t>CTCP Cơ khí Xây dựng Công trình Thừa Thiên Huế</t>
  </si>
  <si>
    <t>CTCP Cà phê Phước An</t>
  </si>
  <si>
    <t>CTCP Thuốc sát trùng Cần Thơ</t>
  </si>
  <si>
    <t>CPGC</t>
  </si>
  <si>
    <t>CTCP Tập đoàn Casper Việt Nam</t>
  </si>
  <si>
    <t>CTCP Phục vụ Mai táng Hải Phòng</t>
  </si>
  <si>
    <t>CPHACO</t>
  </si>
  <si>
    <t>CTCP Đầu tư Xây dựng Chánh Phú Hòa</t>
  </si>
  <si>
    <t>CTCP Đầu tư Cảng Cái Lân</t>
  </si>
  <si>
    <t>CPLC</t>
  </si>
  <si>
    <t>Công ty TNHH Capitaland Tower</t>
  </si>
  <si>
    <t>CPSC</t>
  </si>
  <si>
    <t>Công ty TNHH Mặt trời Cẩm Phả</t>
  </si>
  <si>
    <t>CPT</t>
  </si>
  <si>
    <t>CTCP Xây lắp Bưu điện</t>
  </si>
  <si>
    <t>CPTC</t>
  </si>
  <si>
    <t>CTCP Đầu Tư và Xây dựng Giao thông Vận tải</t>
  </si>
  <si>
    <t>CTCP Công trình Giao thông Công chánh</t>
  </si>
  <si>
    <t>CTCP Cảng Quảng Ninh</t>
  </si>
  <si>
    <t>CQNC</t>
  </si>
  <si>
    <t>CTCP Capella Quảng Nam</t>
  </si>
  <si>
    <t>CTCP Xi măng Quán Triều VVMI</t>
  </si>
  <si>
    <t>CTCP Create Capital Việt Nam</t>
  </si>
  <si>
    <t>CTCP Bất động sản Thế Kỷ</t>
  </si>
  <si>
    <t>CRV</t>
  </si>
  <si>
    <t>CTCP Tập đoàn Bất động sản CRV</t>
  </si>
  <si>
    <t>CTCP Tập đoàn COTANA</t>
  </si>
  <si>
    <t>CSG</t>
  </si>
  <si>
    <t>CTCP Cáp Sài Gòn</t>
  </si>
  <si>
    <t>CSLC</t>
  </si>
  <si>
    <t>CTCP Hải Phát Retail</t>
  </si>
  <si>
    <t>CTCP Công nghiệp Cao su Miền Nam</t>
  </si>
  <si>
    <t>CTCP Than Cao Sơn - TKV</t>
  </si>
  <si>
    <t>CST124</t>
  </si>
  <si>
    <t>CTCP Xây dựng Giao thông và Thương mại 124</t>
  </si>
  <si>
    <t>CTCP Hóa chất Cơ bản Miền Nam</t>
  </si>
  <si>
    <t>CT185</t>
  </si>
  <si>
    <t>CTCP Trường Sơn 185</t>
  </si>
  <si>
    <t>CTCP Đầu tư và Xây dựng Công trình 3</t>
  </si>
  <si>
    <t>CTCP 319.5</t>
  </si>
  <si>
    <t>CTCP Công trình 6</t>
  </si>
  <si>
    <t>CTCP Vinavico</t>
  </si>
  <si>
    <t>CTAC</t>
  </si>
  <si>
    <t>CTCP Du lịch và Đầu Tư Xây dựng Châu Á</t>
  </si>
  <si>
    <t>CTCP Chế tạo Bơm Hải Dương</t>
  </si>
  <si>
    <t>CTCP Tập đoàn Hoàng Kim Tây Nguyên</t>
  </si>
  <si>
    <t>CTCCorp</t>
  </si>
  <si>
    <t>CTCP Đô thị Du lịch Cần Giờ</t>
  </si>
  <si>
    <t>CTCP Xây dựng Coteccons</t>
  </si>
  <si>
    <t>CTE</t>
  </si>
  <si>
    <t>CTCP Hạ Tầng Viễn Thông CMC</t>
  </si>
  <si>
    <t>CTEC</t>
  </si>
  <si>
    <t>CTCP Xây dựng và Trang trí Nội thất Cát Tường</t>
  </si>
  <si>
    <t>CTCP City Auto</t>
  </si>
  <si>
    <t>CTGT</t>
  </si>
  <si>
    <t>CTCP Công trình Giao thông Tỉnh Bà Rịa - Vũng Tàu</t>
  </si>
  <si>
    <t>CTCP Đầu tư Phát triển Cường Thuận IDICO</t>
  </si>
  <si>
    <t>CTLC</t>
  </si>
  <si>
    <t>Công ty TNHH CITYLAB</t>
  </si>
  <si>
    <t>CTM</t>
  </si>
  <si>
    <t>CTCP Đầu tư Xây dựng và Khai thác mỏ Vinavico</t>
  </si>
  <si>
    <t>CTCP Xây dựng Công trình ngầm</t>
  </si>
  <si>
    <t>CTCP Minh Khang Capital Trading Public</t>
  </si>
  <si>
    <t>Tổng Công ty cổ phần Công trình Viettel</t>
  </si>
  <si>
    <t>CTRC</t>
  </si>
  <si>
    <t>Công ty TNHH Đầu tư Cao su Cường Thịnh</t>
  </si>
  <si>
    <t>CTCP Chế tạo Máy - Vinacomin</t>
  </si>
  <si>
    <t>CTV</t>
  </si>
  <si>
    <t>CTCP Đầu tư - Sản xuất và Thương mại Việt Nam</t>
  </si>
  <si>
    <t>CTVC</t>
  </si>
  <si>
    <t>Tập đoàn Cá tầm Việt Nam</t>
  </si>
  <si>
    <t>CTCP Cấp thoát nước Cần Thơ</t>
  </si>
  <si>
    <t>Tổng Công ty cổ phần Đầu tư Xây dựng và Thương mại Việt Nam</t>
  </si>
  <si>
    <t>Cty479</t>
  </si>
  <si>
    <t>CTCP 479</t>
  </si>
  <si>
    <t>CTYCN2</t>
  </si>
  <si>
    <t>Công ty TNHH MTV Cấp nước số 2</t>
  </si>
  <si>
    <t>CTCP Cơ điện Vật tư</t>
  </si>
  <si>
    <t>CVDC</t>
  </si>
  <si>
    <t>CTCP Đầu tư và Phát triển Du lịch Vân Đồn</t>
  </si>
  <si>
    <t>CTCP Công viên, Cây xanh Hải Phòng</t>
  </si>
  <si>
    <t>CTCP Vinam</t>
  </si>
  <si>
    <t>CTCP Cảng Cửa Việt</t>
  </si>
  <si>
    <t>CVSC</t>
  </si>
  <si>
    <t>CTCP CVS Holding</t>
  </si>
  <si>
    <t>CTCP CMC</t>
  </si>
  <si>
    <t>CTCP Đầu tư và Xây lắp Constrexim Số 8</t>
  </si>
  <si>
    <t>CXC</t>
  </si>
  <si>
    <t>CTCP Cầu Xây</t>
  </si>
  <si>
    <t>CTCP Xe khách Hà Nội</t>
  </si>
  <si>
    <t>CTCP Gạch men Chang Yih</t>
  </si>
  <si>
    <t>CTCP Than Miền Trung</t>
  </si>
  <si>
    <t>CTCP Địa ốc 11</t>
  </si>
  <si>
    <t>CTCP Đồng Tân</t>
  </si>
  <si>
    <t>CTCP Quản lý và Xây dựng Đường bộ 26</t>
  </si>
  <si>
    <t>CTCP Phát triển Đô thị Công nghiệp số 2</t>
  </si>
  <si>
    <t>DaBinhDinh</t>
  </si>
  <si>
    <t>CTCP VRG Đá Bình Định</t>
  </si>
  <si>
    <t>CTCP 382 Đông Anh</t>
  </si>
  <si>
    <t>CTCP Đầu tư và Phát triển Giáo dục Đà Nẵng</t>
  </si>
  <si>
    <t>CTCP Sách Giáo dục tại Thành phố Đà Nẵng</t>
  </si>
  <si>
    <t>DAFC</t>
  </si>
  <si>
    <t>CTCP Thời trang và Mỹ phẩm Duy Anh</t>
  </si>
  <si>
    <t>CTCP Tập đoàn Nhựa Đông Á</t>
  </si>
  <si>
    <t>DaGiayHaiPhong</t>
  </si>
  <si>
    <t>CTCP Da Giầy và Phát triển Hải Phòng</t>
  </si>
  <si>
    <t>DaGiayVietNam</t>
  </si>
  <si>
    <t>CTCP  Da Giầy Việt Nam</t>
  </si>
  <si>
    <t>CTCP Tập đoàn Khách sạn Đông Á</t>
  </si>
  <si>
    <t>DaiMo</t>
  </si>
  <si>
    <t>CTCP Cơ khí Xây dựng Đại Mỗ</t>
  </si>
  <si>
    <t>DaiNam</t>
  </si>
  <si>
    <t>Văn Phòng Thám Tử Điều Tra - Theo Dõi Đại Nam</t>
  </si>
  <si>
    <t>DAKC</t>
  </si>
  <si>
    <t>Công ty Liên doanh TNHH Phát triển Đô thị mới An Khánh</t>
  </si>
  <si>
    <t>DALC</t>
  </si>
  <si>
    <t>Công ty TNHH Đầu tư và Phát triển Bất động sản Đại Hùng</t>
  </si>
  <si>
    <t>CTCP Dược Danapha</t>
  </si>
  <si>
    <t>DaNangXD</t>
  </si>
  <si>
    <t>CTCP Xây dựng Công trình Giao thông Đà Nẵng</t>
  </si>
  <si>
    <t>DANATEX</t>
  </si>
  <si>
    <t>CTCP Dệt Hòa Khánh - Đà Nẵng</t>
  </si>
  <si>
    <t>CTCP Đông Á</t>
  </si>
  <si>
    <t>CTCP Xe lửa Dĩ An</t>
  </si>
  <si>
    <t>CTCP Máy - Thiết bị Dầu khí Đà Nẵng</t>
  </si>
  <si>
    <t>CTCP Đầu tư du lịch và Phát triển Thủy sản</t>
  </si>
  <si>
    <t>DaTayDo</t>
  </si>
  <si>
    <t>CTCP Da Tây Đô</t>
  </si>
  <si>
    <t>DATC</t>
  </si>
  <si>
    <t>Công ty TNHH Mua Bán Nợ Việt Nam</t>
  </si>
  <si>
    <t>DatVang</t>
  </si>
  <si>
    <t>CTCP Sông Đà - Đất Vàng</t>
  </si>
  <si>
    <t>DauTuHaNoi</t>
  </si>
  <si>
    <t>CTCP Thương mại và Đầu tư TIC Hà Nội</t>
  </si>
  <si>
    <t>CTCP Tập đoàn Dabaco Việt Nam</t>
  </si>
  <si>
    <t>DBCC</t>
  </si>
  <si>
    <t>Tổng công ty Đông Bắc - Bộ Quốc Phòng</t>
  </si>
  <si>
    <t>CTCP Dược - Trang thiết bị Y tế Bình Định (BIDIPHAR)</t>
  </si>
  <si>
    <t>DBF</t>
  </si>
  <si>
    <t>CTCP Lương thực Đông Bắc</t>
  </si>
  <si>
    <t>CTCP Đường bộ Hải Phòng</t>
  </si>
  <si>
    <t>DBIC</t>
  </si>
  <si>
    <t>Công ty TNHH MTV Đầu tư và Phát triển DB</t>
  </si>
  <si>
    <t>DBJC</t>
  </si>
  <si>
    <t>CTCP Điện Biên</t>
  </si>
  <si>
    <t>CTCP Dược - Vật tư Y Tế Đăk Lăk</t>
  </si>
  <si>
    <t>CTCP Dược phẩm Bến Tre</t>
  </si>
  <si>
    <t>CTCP Cấp nước Điện Biên</t>
  </si>
  <si>
    <t>CTCP Đầu tư Phát triển Xây dựng Số 1</t>
  </si>
  <si>
    <t>CTCP Đầu tư - Phát triển - Xây dựng (DIC) Số 2</t>
  </si>
  <si>
    <t>CTCP Xây dựng DIC Holdings</t>
  </si>
  <si>
    <t>DCAC</t>
  </si>
  <si>
    <t>CTCP Tập đoàn Đèo Cả</t>
  </si>
  <si>
    <t>DCC</t>
  </si>
  <si>
    <t>CTCP Xây dựng Công nghiệp (DESCON)</t>
  </si>
  <si>
    <t>DCCC</t>
  </si>
  <si>
    <t>CTCP Địa Cầu</t>
  </si>
  <si>
    <t>CTCP Du lịch và Thương mại DIC</t>
  </si>
  <si>
    <t>CTCP Xây dựng và Thiết kế Số 1</t>
  </si>
  <si>
    <t>CTCP Tổng Công ty May Đáp Cầu</t>
  </si>
  <si>
    <t>CTCP Địa chính Hà Nội</t>
  </si>
  <si>
    <t>DCHY</t>
  </si>
  <si>
    <t>Công ty TNHH Đầu tư Dream City Villas Hưng Yên</t>
  </si>
  <si>
    <t>CTCP Công nghiệp Hóa chất Đà Nẵng</t>
  </si>
  <si>
    <t>CTCP Dược phẩm Cửu Long</t>
  </si>
  <si>
    <t>CTCP Phân bón Dầu khí Cà Mau</t>
  </si>
  <si>
    <t>CTCP Gạch men Cosevco</t>
  </si>
  <si>
    <t>CTCP Tập đoàn Đại Châu</t>
  </si>
  <si>
    <t>CTCP Tấm lợp Vật liệu Xây dựng Đồng Nai</t>
  </si>
  <si>
    <t>DCTC</t>
  </si>
  <si>
    <t>Công ty TNHH DCT Partners Việt Nam</t>
  </si>
  <si>
    <t>DDCC</t>
  </si>
  <si>
    <t>CTCP Đầu tư Bất động sản Đông Dương</t>
  </si>
  <si>
    <t>CTCP Đầu tư Công nghiệp Xuất nhập khẩu Đông Dương</t>
  </si>
  <si>
    <t>CTCP Đảm bảo Giao thông Đường thủy Hải Phòng</t>
  </si>
  <si>
    <t>CTCP Hàng Hải Đông Đô</t>
  </si>
  <si>
    <t>CTCP Dược và Thiết bị Y tế Đà Nẵng</t>
  </si>
  <si>
    <t>CTCP DAP - VINACHEM</t>
  </si>
  <si>
    <t>DeltaAgf</t>
  </si>
  <si>
    <t>CTCP Đầu tư và Xây dựng Delta AGF</t>
  </si>
  <si>
    <t>DeltaCorp</t>
  </si>
  <si>
    <t>CTCP Đầu tư Châu Thổ</t>
  </si>
  <si>
    <t>DeltaTower</t>
  </si>
  <si>
    <t>CTCP Cảnh Hưng Hải Thành</t>
  </si>
  <si>
    <t>DetHaDong</t>
  </si>
  <si>
    <t>CTCP Dệt Hà Đông</t>
  </si>
  <si>
    <t>DetPhongPhu</t>
  </si>
  <si>
    <t>CTCP Dệt vải Phong Phú</t>
  </si>
  <si>
    <t>DetVinhPhu</t>
  </si>
  <si>
    <t>CTCP Dệt Vĩnh Phú</t>
  </si>
  <si>
    <t>CTCP Xích líp Đông Anh</t>
  </si>
  <si>
    <t>CTCP Tập đoàn Đua Fat</t>
  </si>
  <si>
    <t>CTCP Chế biến Xuất nhập khẩu Nông sản Thực phẩm Đồng Nai</t>
  </si>
  <si>
    <t>CTCP Tập đoàn Hóa chất Đức Giang</t>
  </si>
  <si>
    <t>CTCP Hóa chất Đức Giang - Lào Cai</t>
  </si>
  <si>
    <t>CTCP Công trình Giao thông Đồng Nai</t>
  </si>
  <si>
    <t>CTCP Thế Giới Số</t>
  </si>
  <si>
    <t>CTCP Hóa An</t>
  </si>
  <si>
    <t>DHAC</t>
  </si>
  <si>
    <t>Công ty TNHH MTV Đầu tư DHA</t>
  </si>
  <si>
    <t>CTCP Phân đạm và Hóa chất Hà Bắc</t>
  </si>
  <si>
    <t>CTCP Đông Hải Bến Tre</t>
  </si>
  <si>
    <t>DHCC</t>
  </si>
  <si>
    <t>CTCP Thủy điện Đakđrinh</t>
  </si>
  <si>
    <t>CTCP Dược Vật tư Y tế Hải Dương</t>
  </si>
  <si>
    <t>CTCP Dược Hậu Giang</t>
  </si>
  <si>
    <t>DHI</t>
  </si>
  <si>
    <t>CTCP In Diên Hồng</t>
  </si>
  <si>
    <t>DHL</t>
  </si>
  <si>
    <t>CTCP Cơ khí Vận tải Thương mại Đại Hưng</t>
  </si>
  <si>
    <t>CTCP Thương mại và Khai thác Khoáng sản Dương Hiếu</t>
  </si>
  <si>
    <t>CTCP Dược phẩm Hà Nội</t>
  </si>
  <si>
    <t>CTCP Điện cơ Hải Phòng</t>
  </si>
  <si>
    <t>CTCP Dược phẩm Hà Tây</t>
  </si>
  <si>
    <t>DIAOC3</t>
  </si>
  <si>
    <t>CTCP Xây dựng và Kinh doanh Địa Ốc III</t>
  </si>
  <si>
    <t>DIAOC8</t>
  </si>
  <si>
    <t>CTCP Địa ốc 8</t>
  </si>
  <si>
    <t>DiaOcGiaDinh</t>
  </si>
  <si>
    <t>CTCP Đầu tư Địa ốc Gia Định</t>
  </si>
  <si>
    <t>DiaOcXanh</t>
  </si>
  <si>
    <t>Công ty TNHH Đầu tư Kinh doanh và Phát triển Thương mại Địa Ốc Xanh</t>
  </si>
  <si>
    <t>CTCP Đầu tư và Thương mại DIC</t>
  </si>
  <si>
    <t>DIC1</t>
  </si>
  <si>
    <t>CTCP Xây dựng Đô thị và Khu công nghiệp</t>
  </si>
  <si>
    <t>DICC</t>
  </si>
  <si>
    <t>Công ty TNHH Dynamic Innovation</t>
  </si>
  <si>
    <t>DICThanhBinh</t>
  </si>
  <si>
    <t>CTCP Đầu tư Phát triển Xây dựng Thanh Bình</t>
  </si>
  <si>
    <t>CTCP DIC - Đồng Tiến</t>
  </si>
  <si>
    <t>DienLucDaNang</t>
  </si>
  <si>
    <t>CTCP Thủy điện Điện Lực Đà Nẵng</t>
  </si>
  <si>
    <t>DienNuocHaNoi</t>
  </si>
  <si>
    <t>CTCP Xây dựng Lắp máy Điện nước Hà Nội</t>
  </si>
  <si>
    <t>DienThuBon</t>
  </si>
  <si>
    <t>CTCP Thủy điện Thu Bồn</t>
  </si>
  <si>
    <t>Tổng Công ty cổ phần Đầu tư Phát triển Xây dựng</t>
  </si>
  <si>
    <t>Diginet</t>
  </si>
  <si>
    <t>CTCP Định Gia Nét</t>
  </si>
  <si>
    <t>CTCP Đầu tư Phát triển Xây dựng - Hội An</t>
  </si>
  <si>
    <t>DinhThien</t>
  </si>
  <si>
    <t>Công Ty TNHH Thương mại Dịch vụ Kỹ thuật Đỉnh Thiên</t>
  </si>
  <si>
    <t>DJCC</t>
  </si>
  <si>
    <t>CTCP Thủy điện Đakrông</t>
  </si>
  <si>
    <t>CTCP Chợ Lạng Sơn</t>
  </si>
  <si>
    <t>DKDC</t>
  </si>
  <si>
    <t>Công ty TNHH Du lịch Khách sạn Đông Á</t>
  </si>
  <si>
    <t>Trung tâm Đăng kiểm phương tiện Giao thông Thủy bộ</t>
  </si>
  <si>
    <t>DKHC</t>
  </si>
  <si>
    <t>CTCP Đầu tư Danh khôi Holdings</t>
  </si>
  <si>
    <t>DKKC</t>
  </si>
  <si>
    <t>CTCP Tập đoàn Dekko</t>
  </si>
  <si>
    <t>CTCP Dược Khoa</t>
  </si>
  <si>
    <t>DKSC</t>
  </si>
  <si>
    <t>CTCP Đầu tư Bất động sản Danh Khôi Sài Gòn</t>
  </si>
  <si>
    <t>CTCP Tập đoàn Alpha Seven</t>
  </si>
  <si>
    <t>DLAC</t>
  </si>
  <si>
    <t>CTCP Đầu tư và Xây dựng Kiên Trung</t>
  </si>
  <si>
    <t>DLBD</t>
  </si>
  <si>
    <t>CTCP Du lịch Bưu điện</t>
  </si>
  <si>
    <t>CTCP Du lịch Cần Thơ</t>
  </si>
  <si>
    <t>DLCC</t>
  </si>
  <si>
    <t>Công ty TNHH Đầu tư và Phát triển Đô thị Đắk Lắk</t>
  </si>
  <si>
    <t>CTCP Du lịch Đắk Lắk</t>
  </si>
  <si>
    <t>CTCP Tập đoàn Đức Long Gia Lai</t>
  </si>
  <si>
    <t>CTCP Chiếu sáng công cộng Đà Nẵng</t>
  </si>
  <si>
    <t>CTCP Địa ốc Đà Lạt</t>
  </si>
  <si>
    <t>CTCP Du lịch và Thương mại - Vinacomin</t>
  </si>
  <si>
    <t>DLTC</t>
  </si>
  <si>
    <t>CTCP Du Lịch Lâm Đồng</t>
  </si>
  <si>
    <t>DLTHUDUC</t>
  </si>
  <si>
    <t>Công ty TNHH MTV Dịch vụ Du lịch Thủ Đức</t>
  </si>
  <si>
    <t>DLV</t>
  </si>
  <si>
    <t>CTCP Du lịch Việt Nam - VITOURS</t>
  </si>
  <si>
    <t>DLVC</t>
  </si>
  <si>
    <t>Công ty TNHH Bất động sản Đà Lạt Valley</t>
  </si>
  <si>
    <t>DLX</t>
  </si>
  <si>
    <t>CTCP Delex Việt Nam</t>
  </si>
  <si>
    <t>CTCP Dệt May 7</t>
  </si>
  <si>
    <t>CTCP Xuất nhập khẩu Y Tế Domesco</t>
  </si>
  <si>
    <t>DMDC</t>
  </si>
  <si>
    <t>CTCP Quản lý Tài sản Pyxis</t>
  </si>
  <si>
    <t>DMH</t>
  </si>
  <si>
    <t>CTCP Dược Minh Hải</t>
  </si>
  <si>
    <t>DMIC</t>
  </si>
  <si>
    <t>Công ty TNHH Đầu tư Xuất nhập khẩu Tổng hợp Đức Mai</t>
  </si>
  <si>
    <t>CTCP Domenal</t>
  </si>
  <si>
    <t>CTCP Hóa phẩm Dầu khí DMC - Miền Nam</t>
  </si>
  <si>
    <t>DMTC</t>
  </si>
  <si>
    <t>CTCP Khoan và Dịch vụ Kỹ thuật Khai thác Mỏ</t>
  </si>
  <si>
    <t>CTCP Điện Nước An Giang</t>
  </si>
  <si>
    <t>CTCP Sách và Thiết bị trường học tỉnh Đắk Nông</t>
  </si>
  <si>
    <t>CTCP Điện Nước Lắp máy Hải Phòng</t>
  </si>
  <si>
    <t>DNCC</t>
  </si>
  <si>
    <t>CTCP Đại Nam</t>
  </si>
  <si>
    <t>CTCP Đầu tư Xây dựng và Vật liệu Đồng Nai</t>
  </si>
  <si>
    <t>CTCP Môi trường Đô thị Đà Nẵng</t>
  </si>
  <si>
    <t>CTCP Lương thực Đà Nẵng</t>
  </si>
  <si>
    <t>DNG</t>
  </si>
  <si>
    <t>CTCP Lắp máy Điện nước và Xây dựng</t>
  </si>
  <si>
    <t>CTCP Thủy điện Đa Nhim - Hàm Thuận - Đa Mi</t>
  </si>
  <si>
    <t>CTCP Logistics Cảng Đà Nẵng</t>
  </si>
  <si>
    <t>Tổng Công ty cổ phần Y tế DANAMECO</t>
  </si>
  <si>
    <t>CTCP Cấp nước Đà Nẵng</t>
  </si>
  <si>
    <t>CTCP DNP Holding</t>
  </si>
  <si>
    <t>CTCP Đường sắt Quảng Nam - Đà Nẵng</t>
  </si>
  <si>
    <t>CTCP Thép Đà Nẵng</t>
  </si>
  <si>
    <t>CTCP Du lịch Đồng Nai</t>
  </si>
  <si>
    <t>DNTD</t>
  </si>
  <si>
    <t>CTCP Thiết kế Viễn thông Tin học Đà Nẵng</t>
  </si>
  <si>
    <t>DNV</t>
  </si>
  <si>
    <t>CTCP Thương mại Dịch vụ VDA Đà Nẵng</t>
  </si>
  <si>
    <t>CTCP Cấp nước Đồng Nai</t>
  </si>
  <si>
    <t>CTCP Thép DANA - Ý</t>
  </si>
  <si>
    <t>CTCP Vật tư Nông Nghiệp Đồng Nai</t>
  </si>
  <si>
    <t>Donatraco</t>
  </si>
  <si>
    <t>CTCP Sản xuất Thương mại Dịch vụ Đồng Nai</t>
  </si>
  <si>
    <t>DongAnhSteel</t>
  </si>
  <si>
    <t xml:space="preserve">CTCP Kết cấu Thép Xây dựng </t>
  </si>
  <si>
    <t>DongLong</t>
  </si>
  <si>
    <t>Công ty TNHH Vận tải biển Đông Long</t>
  </si>
  <si>
    <t>DongTam</t>
  </si>
  <si>
    <t>CTCP Đồng Tâm</t>
  </si>
  <si>
    <t>DongTauAnPhu</t>
  </si>
  <si>
    <t>CTCP Đóng Tàu An Phú</t>
  </si>
  <si>
    <t>DongThapTourist</t>
  </si>
  <si>
    <t>CTCP Du lịch Đồng Tháp</t>
  </si>
  <si>
    <t>DongTien</t>
  </si>
  <si>
    <t>CTCP Đồng Tiến</t>
  </si>
  <si>
    <t>DongXanh</t>
  </si>
  <si>
    <t>CTCP Đồng Xanh</t>
  </si>
  <si>
    <t>CTCP Vận tải Xăng dầu Đồng Tháp</t>
  </si>
  <si>
    <t>DoThi18</t>
  </si>
  <si>
    <t>CTCP Đầu tư Hạ tầng 18</t>
  </si>
  <si>
    <t>DothiGialai</t>
  </si>
  <si>
    <t>CTCP Công trình Đô thị Gia Lai</t>
  </si>
  <si>
    <t>DoThiGiaLam</t>
  </si>
  <si>
    <t>CTCP Môi trường Đô thị Gia Lâm</t>
  </si>
  <si>
    <t>CTCP Dược phẩm Trung ương CPC1</t>
  </si>
  <si>
    <t>CTCP Dược phẩm Trung ương 2</t>
  </si>
  <si>
    <t>CTCP Dược phẩm Trung ương 3</t>
  </si>
  <si>
    <t>CTCP Nhựa Đà Nẵng</t>
  </si>
  <si>
    <t>CTCP Cao su Đồng Phú - Đắk Nông</t>
  </si>
  <si>
    <t>CTCP Tập đoàn Đạt Phương</t>
  </si>
  <si>
    <t>CTCP Dược phẩm Hải Phòng</t>
  </si>
  <si>
    <t>DPHC</t>
  </si>
  <si>
    <t>CTCP Đại Phú Hòa</t>
  </si>
  <si>
    <t>DPJC</t>
  </si>
  <si>
    <t>CTCP Đầu tư Xây Dựng Đại Thịnh Phát</t>
  </si>
  <si>
    <t>DPLC</t>
  </si>
  <si>
    <t>Công ty TNHH Điền Phát Land</t>
  </si>
  <si>
    <t>Tổng Công ty Phân bón và Hóa chất Dầu khí - CTCP</t>
  </si>
  <si>
    <t>CTCP Dược Đồng Nai</t>
  </si>
  <si>
    <t>DPQC</t>
  </si>
  <si>
    <t>CTCP Đầu tư và Phát triển Du lịch Phú Quốc</t>
  </si>
  <si>
    <t>CTCP Cao su Đồng Phú</t>
  </si>
  <si>
    <t>CTCP Đầu tư Phát triển Sóc Sơn</t>
  </si>
  <si>
    <t>DPWC</t>
  </si>
  <si>
    <t>CTCP Đầu Tư Ngành nước DNP</t>
  </si>
  <si>
    <t>CTCP Tập đoàn Điện Quang</t>
  </si>
  <si>
    <t>CTCP Cao su Đà Nẵng</t>
  </si>
  <si>
    <t>CTCP Cao su Đắk Lắk</t>
  </si>
  <si>
    <t>DRGC</t>
  </si>
  <si>
    <t>CTCP Đầu Tư và Du lịch Vạn Hương</t>
  </si>
  <si>
    <t>CTCP DRH Holdings</t>
  </si>
  <si>
    <t>CTCP Đầu tư Cao su Đắk Lắk</t>
  </si>
  <si>
    <t>CTCP Thủy điện - Điện Lực 3</t>
  </si>
  <si>
    <t>CTCP Quản lý Đường sông Số 3</t>
  </si>
  <si>
    <t>CTCP DHC Suối Đôi</t>
  </si>
  <si>
    <t>CTCP Kính Đáp Cầu</t>
  </si>
  <si>
    <t>CTCP Công viên nước Đầm Sen</t>
  </si>
  <si>
    <t>CTCP Dịch vụ Du lịch Phú Thọ</t>
  </si>
  <si>
    <t>CTCP Đường sắt Sài Gòn</t>
  </si>
  <si>
    <t>CTCP Đầu tư Sao Thăng Long</t>
  </si>
  <si>
    <t>CTCP Đường sắt Vĩnh Phú</t>
  </si>
  <si>
    <t>DSVN</t>
  </si>
  <si>
    <t>Tổng Công ty Đường sắt Việt Nam</t>
  </si>
  <si>
    <t>DT319</t>
  </si>
  <si>
    <t>CTCP Đầu tư và Thương mại 319</t>
  </si>
  <si>
    <t>CTCP Quản Lý Đường Sông Số 4</t>
  </si>
  <si>
    <t>CTCP Đệ Tam</t>
  </si>
  <si>
    <t>DTAC</t>
  </si>
  <si>
    <t>Công ty TNHH Quản lý Đầu tư Thiên An</t>
  </si>
  <si>
    <t>DTAFC</t>
  </si>
  <si>
    <t>CTCP Đầu tư AFC</t>
  </si>
  <si>
    <t>CTCP Công trình Đô thị Bảo Lộc</t>
  </si>
  <si>
    <t>CTCP Viglacera Đông Triều</t>
  </si>
  <si>
    <t>DTCC</t>
  </si>
  <si>
    <t>CTCP Kinh doanh Đá quý và Trang sức Đức Tiến</t>
  </si>
  <si>
    <t>CTCP Đầu tư Phát triển Thành Đạt</t>
  </si>
  <si>
    <t>CTCP Đầu tư Năng lượng Đại Trường Thành Holdings</t>
  </si>
  <si>
    <t>DTF</t>
  </si>
  <si>
    <t>CTCP Thực phẩm và Nước giải khát Dona New Tower</t>
  </si>
  <si>
    <t>CTCP Dược phẩm Tipharco</t>
  </si>
  <si>
    <t>CTCP Dược Vật tư Y Tế Thanh Hóa</t>
  </si>
  <si>
    <t>CTCP Đầu tư Đức Trung</t>
  </si>
  <si>
    <t>DTJC</t>
  </si>
  <si>
    <t>CTCP Địa ốc Downtown</t>
  </si>
  <si>
    <t>Tổng Công ty Điện lực TKV - CTCP</t>
  </si>
  <si>
    <t>CTCP Đại Thiên Lộc</t>
  </si>
  <si>
    <t>CTCP Diêm Thống Nhất</t>
  </si>
  <si>
    <t>CTCP Dược phẩm CPC1 Hà Nội</t>
  </si>
  <si>
    <t>DTRC</t>
  </si>
  <si>
    <t>CTCP Đầu tư Phát triển Bất động sản Đô Thành</t>
  </si>
  <si>
    <t>DTS</t>
  </si>
  <si>
    <t>CTCP Dịch vụ Du lịch Đà Lạt</t>
  </si>
  <si>
    <t>DTSX</t>
  </si>
  <si>
    <t>CTCP Quan hệ Quốc tế - Đầu tư Sản xuất</t>
  </si>
  <si>
    <t>CTCP Kỹ nghệ Đô Thành</t>
  </si>
  <si>
    <t>CTCP Phát triển Điện Trà Vinh</t>
  </si>
  <si>
    <t>DucKhai</t>
  </si>
  <si>
    <t>Công ty TNHH Thương mại Thiết bị Điện Đức Khải</t>
  </si>
  <si>
    <t>DucTanLong</t>
  </si>
  <si>
    <t xml:space="preserve">CTCP Đúc Tân Long - Constrexim </t>
  </si>
  <si>
    <t>DuLichDaNang</t>
  </si>
  <si>
    <t>CTCP Du lịch Đà Nẵng</t>
  </si>
  <si>
    <t>DULICHKHANHHOA</t>
  </si>
  <si>
    <t>CTCP Du lịch Khánh Hòa</t>
  </si>
  <si>
    <t>DuLichTaCu</t>
  </si>
  <si>
    <t>CTCP Du lịch Núi Tà Cú</t>
  </si>
  <si>
    <t>DuLichThanhBinh</t>
  </si>
  <si>
    <t>CTCP Du lịch Thanh Bình</t>
  </si>
  <si>
    <t>DuLichThanhHoa</t>
  </si>
  <si>
    <t>CTCP Du lịch Thanh Hóa</t>
  </si>
  <si>
    <t>DuLichThuongMai</t>
  </si>
  <si>
    <t>CTCP Du lịch và Thương mại Vinacomin</t>
  </si>
  <si>
    <t>DuocBaoChau</t>
  </si>
  <si>
    <t>CTCP Tập đoàn Dược Bảo Châu</t>
  </si>
  <si>
    <t>DuocDomedic</t>
  </si>
  <si>
    <t>CTCP Y Dược Domedic</t>
  </si>
  <si>
    <t>DuocICA</t>
  </si>
  <si>
    <t>CTCP Công nghệ sinh học Dược phẩm ICA</t>
  </si>
  <si>
    <t>DuocLieuTW2</t>
  </si>
  <si>
    <t>CTCP Dược Liệu Trung ương 2</t>
  </si>
  <si>
    <t>DuocNamHa</t>
  </si>
  <si>
    <t>CTCP Dược phẩm Nam Hà</t>
  </si>
  <si>
    <t>DuocPham32</t>
  </si>
  <si>
    <t>CTCP Dược phẩm 3/2</t>
  </si>
  <si>
    <t>DuocTanPhat</t>
  </si>
  <si>
    <t>CTCP Dược - Trang Thiết bị Y Tế Tân Phát</t>
  </si>
  <si>
    <t>DuocYenBai</t>
  </si>
  <si>
    <t>CTCP Dược phẩm Yên Bái</t>
  </si>
  <si>
    <t>DuongBo234</t>
  </si>
  <si>
    <t>CTCP Quản Lý và Xây dựng Đường bộ 234</t>
  </si>
  <si>
    <t>DuongBoDakLak</t>
  </si>
  <si>
    <t>Công ty TNHH MTV Quản Lý và Sửa Chữa Đường bộ Đắk Lắk</t>
  </si>
  <si>
    <t>DuongCanTho</t>
  </si>
  <si>
    <t>CTCP Mía đường Cần Thơ</t>
  </si>
  <si>
    <t>DuongLaNga</t>
  </si>
  <si>
    <t>CTCP Mía đường La Ngà</t>
  </si>
  <si>
    <t>DuongSatPhiaNam</t>
  </si>
  <si>
    <t>CTCP Đường sắt Phía Nam</t>
  </si>
  <si>
    <t>DuongSocTrang</t>
  </si>
  <si>
    <t>CTCP Mía đường Sóc Trăng</t>
  </si>
  <si>
    <t>CTCP Dịch vụ Đô thị Đà Lạt</t>
  </si>
  <si>
    <t>DuyHoang07</t>
  </si>
  <si>
    <t>CTCP Duy Hoàng 07</t>
  </si>
  <si>
    <t>CTCP Thương mại Dịch vụ Tổng hợp Cảng Hải Phòng</t>
  </si>
  <si>
    <t>DVCC</t>
  </si>
  <si>
    <t>CTCP Thương mại và Dịch vụ Danh Việt</t>
  </si>
  <si>
    <t>DVCCBinhDuong</t>
  </si>
  <si>
    <t>CTCP Xây dựng và Dịch vụ Công Cộng Bình Dương</t>
  </si>
  <si>
    <t>DVD</t>
  </si>
  <si>
    <t>CTCP Dược phẩm Viễn Đông</t>
  </si>
  <si>
    <t>CTCP Đại Việt Group DVG</t>
  </si>
  <si>
    <t>CTCP Chế tạo Máy điện Việt Nam - Hungari</t>
  </si>
  <si>
    <t>DVLC</t>
  </si>
  <si>
    <t>CTCP Bất động sản Dragon Village</t>
  </si>
  <si>
    <t>CTCP Dược liệu Việt Nam</t>
  </si>
  <si>
    <t>Tổng Công ty Dược Việt Nam - CTCP</t>
  </si>
  <si>
    <t>CTCP Đầu tư và Phát triển Cảng Đình Vũ</t>
  </si>
  <si>
    <t>DVPC</t>
  </si>
  <si>
    <t>CTCP Tập đoàn Vàng bạc Đá quý DOJI</t>
  </si>
  <si>
    <t>DVRC</t>
  </si>
  <si>
    <t>Công ty TNHH Đầu tư và Bất động sản Diên Vĩ</t>
  </si>
  <si>
    <t>DVTC</t>
  </si>
  <si>
    <t>Công ty TNHH Đức Việt</t>
  </si>
  <si>
    <t>DVVTKHANHHOA</t>
  </si>
  <si>
    <t>CTCP Khai thác Bến xe và Dịch vụ Vận tải Khánh Hòa</t>
  </si>
  <si>
    <t>CTCP Dịch vụ và Xây dựng Cấp nước Đồng Nai</t>
  </si>
  <si>
    <t>CTCP Cấp nước Đắk Lắk</t>
  </si>
  <si>
    <t>CTCP Cấp nước và Môi trường đô thị Đồng Tháp</t>
  </si>
  <si>
    <t>CTCP Đầu tư và Xây dựng 319.2</t>
  </si>
  <si>
    <t>CTCP Đầu tư và Phát triển Xây lắp Đông Anh</t>
  </si>
  <si>
    <t>CTCP Tập đoàn Đất Xanh</t>
  </si>
  <si>
    <t>CTCP Du Lịch và Xuất nhập khẩu Lạng Sơn</t>
  </si>
  <si>
    <t>DXMC</t>
  </si>
  <si>
    <t>CTCP Dịch vụ và Địa ốc Đất Xanh Miền Bắc</t>
  </si>
  <si>
    <t>CTCP Cảng Đoạn Xá</t>
  </si>
  <si>
    <t>CTCP Dịch vụ Bất động sản Đất Xanh</t>
  </si>
  <si>
    <t>DXTC</t>
  </si>
  <si>
    <t>CTCP Đất Xanh Miền Trung</t>
  </si>
  <si>
    <t>CTCP VICEM Vật liệu Xây dựng Đà Nẵng</t>
  </si>
  <si>
    <t>CTCP Cơ điện Dzĩ An</t>
  </si>
  <si>
    <t>CTCP Xây dựng Điện VNECO12</t>
  </si>
  <si>
    <t>CTCP Đầu tư Xây dựng và Kỹ thuật 29</t>
  </si>
  <si>
    <t>CTCP Thủy điện Điện lực Đắk Lắk</t>
  </si>
  <si>
    <t>CTCP Điện Bắc Nà</t>
  </si>
  <si>
    <t>EBCC</t>
  </si>
  <si>
    <t>CTCP BCG Energy</t>
  </si>
  <si>
    <t>CTCP Sách Giáo dục tại Thành phố Hà Nội</t>
  </si>
  <si>
    <t>ECHC</t>
  </si>
  <si>
    <t>CTCP Encapital Holdings</t>
  </si>
  <si>
    <t>CTCP Tập Đoàn ECI</t>
  </si>
  <si>
    <t>ECOC</t>
  </si>
  <si>
    <t>CTCP Đầu tư Nước sạch và Môi trường Eco&amp;More</t>
  </si>
  <si>
    <t>ECPC</t>
  </si>
  <si>
    <t>CTCP Tập đoàn Ecopark</t>
  </si>
  <si>
    <t>Eden</t>
  </si>
  <si>
    <t>CTCP Ê Đen</t>
  </si>
  <si>
    <t>EDIC</t>
  </si>
  <si>
    <t>CTCP Đầu tư và Phát triển Năng lượng Trung Nam</t>
  </si>
  <si>
    <t>EDOC</t>
  </si>
  <si>
    <t>Công ty TNHH ENDO Việt Nam</t>
  </si>
  <si>
    <t>EDX</t>
  </si>
  <si>
    <t>CTCP Tập đoàn EDX</t>
  </si>
  <si>
    <t>CTCP Đầu tư Tài chính Giáo dục</t>
  </si>
  <si>
    <t>EGSC</t>
  </si>
  <si>
    <t>CTCP Đầu tư và Phát triển Eagle Side</t>
  </si>
  <si>
    <t>EHTC</t>
  </si>
  <si>
    <t>Công ty TNHH Đầu tư Bất động sản Du lịch Hoàng Trường</t>
  </si>
  <si>
    <t>CTCP EVN Quốc tế</t>
  </si>
  <si>
    <t>CTCP Đầu tư và Phát triển Giáo dục Hà Nội</t>
  </si>
  <si>
    <t>EIGC</t>
  </si>
  <si>
    <t>CTCP Tập đoàn Hạ tầng Giáo dục</t>
  </si>
  <si>
    <t>CTCP Đầu tư - Thương mại - Dịch vụ Điện Lực</t>
  </si>
  <si>
    <t>EIPC</t>
  </si>
  <si>
    <t>Công ty TNHH Đầu tư Phát triển Khu công nghiệp EIP</t>
  </si>
  <si>
    <t>CTCP Công Nghệ - Viễn Thông Elcom</t>
  </si>
  <si>
    <t>ELINCO</t>
  </si>
  <si>
    <t>CTCP Điện tử Tin học Hóa chất</t>
  </si>
  <si>
    <t>CTCP Cơ điện Thủ Đức</t>
  </si>
  <si>
    <t>CTCP Điện cơ</t>
  </si>
  <si>
    <t>CTCP Thiết bị Phụ Tùng Cơ Điện</t>
  </si>
  <si>
    <t>Tổng Công ty Chuyển phát nhanh Bưu Điện - CTCP</t>
  </si>
  <si>
    <t>ENOC</t>
  </si>
  <si>
    <t>CTCP Năng Lượng Đại Dương</t>
  </si>
  <si>
    <t>ENTC</t>
  </si>
  <si>
    <t>CTCP Đầu tư Du lịch Eurowindow Nha Trang</t>
  </si>
  <si>
    <t>CTCP Cà phê Ea Pốk</t>
  </si>
  <si>
    <t>CTCP Dịch vụ Xuất bản Giáo dục Hà Nội</t>
  </si>
  <si>
    <t>ES1C</t>
  </si>
  <si>
    <t>CTCP Ea Súp 1</t>
  </si>
  <si>
    <t>ES2C</t>
  </si>
  <si>
    <t>CTCP Ea Súp 2</t>
  </si>
  <si>
    <t>ES3C</t>
  </si>
  <si>
    <t>CTCP Ea Súp 3</t>
  </si>
  <si>
    <t>ES5C</t>
  </si>
  <si>
    <t>CTCP Ea Súp 5</t>
  </si>
  <si>
    <t>ETCC</t>
  </si>
  <si>
    <t>CTCP Cáp và Thiết bị Viễn Thông</t>
  </si>
  <si>
    <t>EUEC</t>
  </si>
  <si>
    <t>CTCP Xử lý rác thải và Năng lượng EU</t>
  </si>
  <si>
    <t>Eurowindow</t>
  </si>
  <si>
    <t>CTCP Cửa sổ Nhựa Châu Âu</t>
  </si>
  <si>
    <t>CTCP Everpia</t>
  </si>
  <si>
    <t>CTCP Tập đoàn EverLand</t>
  </si>
  <si>
    <t>EVN</t>
  </si>
  <si>
    <t>Tập đoàn Điện lực Việt Nam</t>
  </si>
  <si>
    <t>EWHC</t>
  </si>
  <si>
    <t>CTCP Eurowindow Holding</t>
  </si>
  <si>
    <t>Eximland</t>
  </si>
  <si>
    <t>CTCP Bất động sản Exim</t>
  </si>
  <si>
    <t>EYvn</t>
  </si>
  <si>
    <t>Công ty TNHH Ernst &amp; Young Việt Nam</t>
  </si>
  <si>
    <t>F88C</t>
  </si>
  <si>
    <t>CTCP Kinh doanh F88</t>
  </si>
  <si>
    <t>Falcon</t>
  </si>
  <si>
    <t>CTCP Vận tải Dầu khí Việt Nam</t>
  </si>
  <si>
    <t>CTCP Tập đoàn Quốc tế FBA</t>
  </si>
  <si>
    <t>CTCP Cơ khí Phổ Yên</t>
  </si>
  <si>
    <t>FBT</t>
  </si>
  <si>
    <t>CTCP Xuất nhập khẩu Lâm Thủy sản Bến Tre</t>
  </si>
  <si>
    <t>CTCP Liên hợp Thực phẩm</t>
  </si>
  <si>
    <t>CTCP Khoáng sản FECON</t>
  </si>
  <si>
    <t>CTCP FECON</t>
  </si>
  <si>
    <t>CTCP Lương thực Thành phố Hồ Chí Minh</t>
  </si>
  <si>
    <t>CTCP Ngoại thương và  Phát triển Đầu tư Thành phố Hồ Chí Minh</t>
  </si>
  <si>
    <t>CTCP Docimexco</t>
  </si>
  <si>
    <t>FDLC</t>
  </si>
  <si>
    <t>CTCP Ngoại thương và Phát triển Đầu tư Địa ốc Châu Lục</t>
  </si>
  <si>
    <t>CTCP FIDITOUR</t>
  </si>
  <si>
    <t>CTCP Cà phê Gia Lai</t>
  </si>
  <si>
    <t>FHDC</t>
  </si>
  <si>
    <t>CTCP Flamingo Holding Group</t>
  </si>
  <si>
    <t>FHH</t>
  </si>
  <si>
    <t>CTCP Đầu tư Kinh doanh Phát triển Bất Động Sản FLCHOMES</t>
  </si>
  <si>
    <t>CTCP Xuất nhập khẩu Lương thực Thực phẩm Hà Nội</t>
  </si>
  <si>
    <t>CTCP Phát hành Sách Thành phố Hồ Chí Minh</t>
  </si>
  <si>
    <t>Tổng Công ty Vật liệu Xây dựng số 1 - CTCP</t>
  </si>
  <si>
    <t>CTCP Đầu tư và Phát triển Doanh nghiệp Việt Nam</t>
  </si>
  <si>
    <t>CTCP Địa ốc First Real</t>
  </si>
  <si>
    <t>FIS</t>
  </si>
  <si>
    <t>CTCP Hệ thống Thông tin FPT</t>
  </si>
  <si>
    <t>CTCP Tập đoàn F.I.T</t>
  </si>
  <si>
    <t>CTCP Tập đoàn FLC</t>
  </si>
  <si>
    <t>CTCP Thực phẩm Sao Ta</t>
  </si>
  <si>
    <t>FNFC</t>
  </si>
  <si>
    <t>CTCP Fuji Nutri Food</t>
  </si>
  <si>
    <t>CTCP Dịch vụ Trực tuyến FPT</t>
  </si>
  <si>
    <t>Foodinco</t>
  </si>
  <si>
    <t>Tổng Công ty cổ phần Đầu tư và Xuất nhập khẩu Foodinco</t>
  </si>
  <si>
    <t>Formach</t>
  </si>
  <si>
    <t xml:space="preserve">CTCP Formach </t>
  </si>
  <si>
    <t>CTCP Viễn thông FPT</t>
  </si>
  <si>
    <t>FPC</t>
  </si>
  <si>
    <t>CTCP Full Power</t>
  </si>
  <si>
    <t>CTCP FPT</t>
  </si>
  <si>
    <t>FPTC</t>
  </si>
  <si>
    <t>CTCP Đô thị FPT Đà Nẵng</t>
  </si>
  <si>
    <t>FPTTrading</t>
  </si>
  <si>
    <t>CTCP Thương mại FPT</t>
  </si>
  <si>
    <t>CTCP Lâm đặc sản Xuất khẩu Quảng Nam</t>
  </si>
  <si>
    <t>FreeLand</t>
  </si>
  <si>
    <t>CTCP Free Land</t>
  </si>
  <si>
    <t>FritHue</t>
  </si>
  <si>
    <t>CTCP Frit Huế</t>
  </si>
  <si>
    <t>CTCP Lâm Nghiệp Sài Gòn</t>
  </si>
  <si>
    <t>CTCP Bán lẻ Kỹ thuật số FPT</t>
  </si>
  <si>
    <t>CTCP Cơ khí đóng tàu Thủy sản Việt Nam</t>
  </si>
  <si>
    <t>FSPC</t>
  </si>
  <si>
    <t>Công Ty TNHH Dịch vụ Du lịch Cáp treo Fansipan Sa Pa</t>
  </si>
  <si>
    <t>FSS</t>
  </si>
  <si>
    <t>CTCP Giải pháp Phần mềm Tài chính</t>
  </si>
  <si>
    <t>CTCP Phụ tùng Máy số 1</t>
  </si>
  <si>
    <t>CTCP Công nghiệp - Thương mại Hữu Nghị</t>
  </si>
  <si>
    <t>CTCP Đầu tư và Phát triển Đức Quân</t>
  </si>
  <si>
    <t>FTV</t>
  </si>
  <si>
    <t>CTCP Công nghiệp Ngũ kim Fortress Việt Nam</t>
  </si>
  <si>
    <t>Fullhouse</t>
  </si>
  <si>
    <t>Công ty TNHH Nhà nước MTV Đầu tư và Du lịch Huế</t>
  </si>
  <si>
    <t>CTCP Đầu tư Dệt may Vĩnh Phúc</t>
  </si>
  <si>
    <t>Tổng Công ty 36 - CTCP</t>
  </si>
  <si>
    <t>CTCP Đầu tư Khai Khoáng và Quản lý Tài sản FLC</t>
  </si>
  <si>
    <t>GachThaiBinh</t>
  </si>
  <si>
    <t>CTCP Gạch ốp lát Thái Bình</t>
  </si>
  <si>
    <t>GAIC</t>
  </si>
  <si>
    <t>Công ty TNHH Tư vấn Đầu tư Gia An</t>
  </si>
  <si>
    <t>GANC</t>
  </si>
  <si>
    <t>CTCP Tư vấn Gia Ân</t>
  </si>
  <si>
    <t>GANGTHEPLAOCAI</t>
  </si>
  <si>
    <t>CTCP Đầu tư Gang thép Lào Cai - Vimico</t>
  </si>
  <si>
    <t>GAnPhuoc</t>
  </si>
  <si>
    <t>Công ty TNHH May thêu giày An Phước</t>
  </si>
  <si>
    <t>GaoXKTN</t>
  </si>
  <si>
    <t>Nhà máy Gạo Xuất khẩu Tây Ninh</t>
  </si>
  <si>
    <t>Tổng Công ty Khí Việt Nam - CTCP</t>
  </si>
  <si>
    <t>CTCP Petec Bình Định</t>
  </si>
  <si>
    <t>GCC</t>
  </si>
  <si>
    <t>CTCP Văn hóa Tổng hợp Bến Thành</t>
  </si>
  <si>
    <t>CTCP Thực phẩm G.C</t>
  </si>
  <si>
    <t>GCIC</t>
  </si>
  <si>
    <t>Công ty TNHH Đầu tư Gia Cường</t>
  </si>
  <si>
    <t>GCRC</t>
  </si>
  <si>
    <t>Công ty TNHH MTV Đầu tư Phát triển Gia Cư</t>
  </si>
  <si>
    <t>CTCP Tôn Đông Á</t>
  </si>
  <si>
    <t>GDC</t>
  </si>
  <si>
    <t>CTCP Xuất nhập khẩu Gia Định</t>
  </si>
  <si>
    <t>GDSC</t>
  </si>
  <si>
    <t>CTCP Đầu tư Ngôi Sao Gia Định</t>
  </si>
  <si>
    <t>CTCP Chế biến Gỗ Đức Thành</t>
  </si>
  <si>
    <t>GDUC</t>
  </si>
  <si>
    <t>Công ty TNHH Bất động sản Gia Đức</t>
  </si>
  <si>
    <t>CTCP Cấp nước Gia Định</t>
  </si>
  <si>
    <t>Tổng Công ty Phát điện 2 - CTCP</t>
  </si>
  <si>
    <t>GEC</t>
  </si>
  <si>
    <t>CTCP Cơ khí Gang Thép</t>
  </si>
  <si>
    <t>CTCP Điện lực Gelex</t>
  </si>
  <si>
    <t>Gefoseco</t>
  </si>
  <si>
    <t>CTCP Thực phẩm và Dịch vụ Tổng hợp</t>
  </si>
  <si>
    <t>CTCP Điện Gia Lai</t>
  </si>
  <si>
    <t>Geleximco</t>
  </si>
  <si>
    <t>CTCP Xuất nhập khẩu Tổng hợp Hà Nội</t>
  </si>
  <si>
    <t>Gelimex</t>
  </si>
  <si>
    <t>CTCP Điện máy và Kỹ thuật Công Nghệ</t>
  </si>
  <si>
    <t>Generalimex</t>
  </si>
  <si>
    <t>CTCP Xuất nhập khẩu Tổng hợp II</t>
  </si>
  <si>
    <t>Genexim</t>
  </si>
  <si>
    <t>CTCP Vật tư Tổng hợp Thành phố Hồ Chí Minh</t>
  </si>
  <si>
    <t>GENIMEX</t>
  </si>
  <si>
    <t>CTCP Lâm sản và Xuất nhập khẩu Tổng hợp Bình Dương</t>
  </si>
  <si>
    <t>Gentraco</t>
  </si>
  <si>
    <t>CTCP Gentraco</t>
  </si>
  <si>
    <t>CTCP Thể thao Ngôi sao Geru</t>
  </si>
  <si>
    <t>Getraco</t>
  </si>
  <si>
    <t>CTCP Thương mại Tổng hợp Tỉnh Bà Rịa - Vũng Tàu</t>
  </si>
  <si>
    <t>CTCP Tập đoàn GELEX</t>
  </si>
  <si>
    <t>GEXC</t>
  </si>
  <si>
    <t>Công ty TNHH MTV Đầu tư GEX</t>
  </si>
  <si>
    <t>GFC</t>
  </si>
  <si>
    <t>CTCP Sản xuất Thương mại Dịch vụ GFC</t>
  </si>
  <si>
    <t>GFVC</t>
  </si>
  <si>
    <t>CTCP GreenFeed Việt Nam</t>
  </si>
  <si>
    <t>CTCP Ô tô Giải Phóng</t>
  </si>
  <si>
    <t>CTCP Giống gia súc Hà Nội</t>
  </si>
  <si>
    <t>CTCP Công trình Giao thông Hà Nội</t>
  </si>
  <si>
    <t>GHA</t>
  </si>
  <si>
    <t>CTCP Hapaco Hải Âu</t>
  </si>
  <si>
    <t>CTCP Thủy điện Gia Lai</t>
  </si>
  <si>
    <t>GHIC</t>
  </si>
  <si>
    <t>CTCP Đầu tư Golden Hill</t>
  </si>
  <si>
    <t>GHVC</t>
  </si>
  <si>
    <t>CTCP GreenHill Village</t>
  </si>
  <si>
    <t>GiaDinhCo</t>
  </si>
  <si>
    <t>CTCP Đầu tư Phát triển Gia Định</t>
  </si>
  <si>
    <t>GiaDungPhongPhu</t>
  </si>
  <si>
    <t>CTCP Dệt Gia dụng Phong Phú</t>
  </si>
  <si>
    <t>GiaiPhapS2P</t>
  </si>
  <si>
    <t>CTCP Dịch vụ Kĩ thuật và Giải pháp Số S2P</t>
  </si>
  <si>
    <t>GiaLam</t>
  </si>
  <si>
    <t>CTCP Xe lửa Gia Lâm</t>
  </si>
  <si>
    <t>GiaoThong</t>
  </si>
  <si>
    <t>CTCP Thiết bị Xây lắp Giao thông</t>
  </si>
  <si>
    <t>GiaoThong2</t>
  </si>
  <si>
    <t>CTCP Công trình Giao thông 2</t>
  </si>
  <si>
    <t>GiaoThongQN</t>
  </si>
  <si>
    <t>CTCP Xây dựng Giao thông Quảng Nam</t>
  </si>
  <si>
    <t>GiaSangSteel</t>
  </si>
  <si>
    <t>CTCP Luyện cán thép Gia Sàng</t>
  </si>
  <si>
    <t>GiayDepWEC</t>
  </si>
  <si>
    <t>CTCP May Thêu Giày Dép W.E.C Sài Gòn</t>
  </si>
  <si>
    <t>GiayHaiDuong</t>
  </si>
  <si>
    <t>CTCP Giầy Hải Dương</t>
  </si>
  <si>
    <t>GiayHaNoi</t>
  </si>
  <si>
    <t>CTCP Đầu tư Xuất nhập khẩu Da giày Hà Nội</t>
  </si>
  <si>
    <t>GiayLamSon</t>
  </si>
  <si>
    <t>CTCP Giấy Lam Sơn</t>
  </si>
  <si>
    <t>GiayLeHoa</t>
  </si>
  <si>
    <t>CTCP Giấy tập Lệ Hoa</t>
  </si>
  <si>
    <t>CTCP Đầu tư Dịch vụ và Phát triển Xanh</t>
  </si>
  <si>
    <t>GICC</t>
  </si>
  <si>
    <t>CTCP Hạ tầng Gelex</t>
  </si>
  <si>
    <t>GID</t>
  </si>
  <si>
    <t>CTCP Dệt may Gia Định</t>
  </si>
  <si>
    <t>CTCP Sản xuất Kinh doanh và Xuất nhập khẩu Bình Thạnh</t>
  </si>
  <si>
    <t>GINC</t>
  </si>
  <si>
    <t>CTCP Đầu tư Hội nhập Toàn Cầu</t>
  </si>
  <si>
    <t>GKCC</t>
  </si>
  <si>
    <t>CTCP Đầu tư Thương mại Dịch vụ Gia Khang</t>
  </si>
  <si>
    <t>GKHC</t>
  </si>
  <si>
    <t>CTCP Quản lý và Phát triển Gia Khánh</t>
  </si>
  <si>
    <t>CTCP GKM Holdings</t>
  </si>
  <si>
    <t>CTCP Vàng Lào Cai</t>
  </si>
  <si>
    <t>GLH</t>
  </si>
  <si>
    <t>CTCP GLEXHOMES</t>
  </si>
  <si>
    <t>GLJC</t>
  </si>
  <si>
    <t>CTCP Galactic Group</t>
  </si>
  <si>
    <t>CTCP Kỹ thuật Điện Toàn cầu</t>
  </si>
  <si>
    <t>GLTC</t>
  </si>
  <si>
    <t>CTCP Đầu tư và Kinh doanh Golf Long Thành</t>
  </si>
  <si>
    <t>CTCP Cấp thoát nước Gia Lai</t>
  </si>
  <si>
    <t>GLXC</t>
  </si>
  <si>
    <t>Tập Đoàn Geleximco - CTCP</t>
  </si>
  <si>
    <t>CTCP G-Automobile</t>
  </si>
  <si>
    <t>CTCP Garmex Sài Gòn</t>
  </si>
  <si>
    <t>CTCP Gemadept</t>
  </si>
  <si>
    <t>GMEC</t>
  </si>
  <si>
    <t>CTCP Truyền thông và Giải trí Galaxy</t>
  </si>
  <si>
    <t>CTCP Minh Hưng Quảng Trị</t>
  </si>
  <si>
    <t>CTCP Gạch ngói Gốm Xây dựng Mỹ Xuân</t>
  </si>
  <si>
    <t>CTCP Gạch ngói Đồng Nai</t>
  </si>
  <si>
    <t>GoldenGate</t>
  </si>
  <si>
    <t>CTCP Thương mại Dịch vụ Cổng Vàng</t>
  </si>
  <si>
    <t>GolfHN</t>
  </si>
  <si>
    <t>CTCP Sân Golf Hà Nội</t>
  </si>
  <si>
    <t>CTCP Tập đoàn Green+</t>
  </si>
  <si>
    <t>GPRC</t>
  </si>
  <si>
    <t>Công ty TNHH Bất động sản Gia Phú</t>
  </si>
  <si>
    <t>Trung tâm Giống Thủy sản Quảng Nam</t>
  </si>
  <si>
    <t>GrandImperialSG</t>
  </si>
  <si>
    <t>Công ty TNHH Khách sạn Grand Imperial Sài Gòn</t>
  </si>
  <si>
    <t>GREC</t>
  </si>
  <si>
    <t>CTCP Bất động sản Greenwich</t>
  </si>
  <si>
    <t>GRL</t>
  </si>
  <si>
    <t>CTCP Tiếp Vận Xanh</t>
  </si>
  <si>
    <t>GSC</t>
  </si>
  <si>
    <t>CTCP Thủy điện Geruco Sông Côn</t>
  </si>
  <si>
    <t>CTCP Thủy điện Hương Sơn</t>
  </si>
  <si>
    <t>CTCP Vận tải Sản Phẩm Khí Quốc tế</t>
  </si>
  <si>
    <t>GSPC</t>
  </si>
  <si>
    <t>CTCP In và Bao bì Goldsun</t>
  </si>
  <si>
    <t>GT6</t>
  </si>
  <si>
    <t>Tổng Công ty Xây dựng Công trình Giao thông 6 - CTCP</t>
  </si>
  <si>
    <t>CTCP Chế biến gỗ Thuận An</t>
  </si>
  <si>
    <t>CTCP Trà Rồng Vàng</t>
  </si>
  <si>
    <t>CTCP Giầy Thượng Đình</t>
  </si>
  <si>
    <t>CTCP Xây dựng - Giao thông Thừa Thiên Huế</t>
  </si>
  <si>
    <t>CTCP Giầy Thụy Khê</t>
  </si>
  <si>
    <t>GTLC</t>
  </si>
  <si>
    <t>CTCP Gotec Land</t>
  </si>
  <si>
    <t>CTCP GTNFoods</t>
  </si>
  <si>
    <t>GTPC</t>
  </si>
  <si>
    <t>CTCP Tập đoàn Tiến Phước</t>
  </si>
  <si>
    <t>CTCP Công trình Giao thông Sài Gòn</t>
  </si>
  <si>
    <t>CTCP Thuận Thảo</t>
  </si>
  <si>
    <t>GVIC</t>
  </si>
  <si>
    <t>CTCP GVI</t>
  </si>
  <si>
    <t>Tập đoàn Công nghiệp Cao su Việt Nam - CTCP</t>
  </si>
  <si>
    <t>CTCP Giấy Việt Trì</t>
  </si>
  <si>
    <t>GWBC</t>
  </si>
  <si>
    <t>Công ty TNHH Gateway Berkeley</t>
  </si>
  <si>
    <t>GWGC</t>
  </si>
  <si>
    <t>CTCP Goodwill Group</t>
  </si>
  <si>
    <t>CTCP Xây dựng HUD101</t>
  </si>
  <si>
    <t>H22</t>
  </si>
  <si>
    <t>CTCP Đầu tư và Phát triển Nhà Hà Nội 22</t>
  </si>
  <si>
    <t>H39C</t>
  </si>
  <si>
    <t>CTCP Hưng Thịnh Investment</t>
  </si>
  <si>
    <t>H79C</t>
  </si>
  <si>
    <t>CTCP Hưng Thịnh Land</t>
  </si>
  <si>
    <t>HAAC</t>
  </si>
  <si>
    <t>CTCP Đầu tư Kinh doanh Bất động sản Hà An</t>
  </si>
  <si>
    <t>CTCP Sách và Thiết bị Trường học Hà Nội</t>
  </si>
  <si>
    <t>Habac</t>
  </si>
  <si>
    <t>CTCP Cơ khí Xây dựng Số 2 Hà Bắc</t>
  </si>
  <si>
    <t>HaChau</t>
  </si>
  <si>
    <t xml:space="preserve">CTCP Hà Châu </t>
  </si>
  <si>
    <t>HACO</t>
  </si>
  <si>
    <t>CTCP Kiến Trúc Hà Nội</t>
  </si>
  <si>
    <t>CTCP Bia Hà Nội - Hải Dương</t>
  </si>
  <si>
    <t>HADIC</t>
  </si>
  <si>
    <t>CTCP Tư vấn Đầu tư và Phát triển Bưu điện Hà Nội</t>
  </si>
  <si>
    <t>CTCP Thực phẩm Hà Nội</t>
  </si>
  <si>
    <t>HAFIC</t>
  </si>
  <si>
    <t>CTCP Tài chính Handico</t>
  </si>
  <si>
    <t>CTCP Hoàng Anh Gia Lai</t>
  </si>
  <si>
    <t>CTCP Vận tải và Xếp dỡ Hải An</t>
  </si>
  <si>
    <t>HAHC</t>
  </si>
  <si>
    <t>Công ty TNHH Hải An Huy</t>
  </si>
  <si>
    <t>CTCP Nông dược H.A.I</t>
  </si>
  <si>
    <t>HaiAn</t>
  </si>
  <si>
    <t>CTCP Đóng Tàu Hải An</t>
  </si>
  <si>
    <t>HAIC</t>
  </si>
  <si>
    <t>CTCP Đầu tư Công nghệ và Giáo dục Hải An</t>
  </si>
  <si>
    <t>Haicatex</t>
  </si>
  <si>
    <t>CTCP Dệt Công nghiệp Hà Nội</t>
  </si>
  <si>
    <t>HaiChau</t>
  </si>
  <si>
    <t>CTCP Bánh kẹo Hải Châu</t>
  </si>
  <si>
    <t>HaiDuongSeed</t>
  </si>
  <si>
    <t>Công ty TNHH MTV Giống cây trồng Hải Dương</t>
  </si>
  <si>
    <t>HaiPhongMarine</t>
  </si>
  <si>
    <t>CTCP Đầu tư và Thương mại Hàng Hải Hải Phòng</t>
  </si>
  <si>
    <t>HaiVanNam</t>
  </si>
  <si>
    <t>CTCP Hải Vân Nam</t>
  </si>
  <si>
    <t>HAJC</t>
  </si>
  <si>
    <t>CTCP Hội An Invest</t>
  </si>
  <si>
    <t>CTCP Vật tư Hậu Giang</t>
  </si>
  <si>
    <t>HAMC</t>
  </si>
  <si>
    <t>CTCP Cơ khí Ô Tô Hòa Bình</t>
  </si>
  <si>
    <t>Tổng Công ty Xây dựng Hà Nội - CTCP</t>
  </si>
  <si>
    <t>Hanaka</t>
  </si>
  <si>
    <t>CTCP Tập đoàn Hanaka</t>
  </si>
  <si>
    <t>HaNamNinh</t>
  </si>
  <si>
    <t>CTCP Lương thực Hà Nam Ninh</t>
  </si>
  <si>
    <t>Haneco</t>
  </si>
  <si>
    <t>Công ty TNHH MTV Xuất nhập khẩu và Thương mại Haneco</t>
  </si>
  <si>
    <t>Hanexim</t>
  </si>
  <si>
    <t>CTCP Xuất nhập khẩu Hà Anh</t>
  </si>
  <si>
    <t>HaNoiFood</t>
  </si>
  <si>
    <t>CTCP Chế biến Kinh doanh Lương thực Thực phẩm Hà Nội</t>
  </si>
  <si>
    <t>HaNoiNonNuoc</t>
  </si>
  <si>
    <t>CTCP Đầu tư Du lịch Hà Nội Non Nước</t>
  </si>
  <si>
    <t>HaNoiOptic</t>
  </si>
  <si>
    <t>CTCP Kính mắt Hà Nội</t>
  </si>
  <si>
    <t>HaNoiTD</t>
  </si>
  <si>
    <t>CTCP Phát triển Thương mại Hà Nội</t>
  </si>
  <si>
    <t>Hanosimex</t>
  </si>
  <si>
    <t>CTCP Thương mại Hải Phòng - Hanosimex</t>
  </si>
  <si>
    <t>CTCP Tập đoàn Hapaco</t>
  </si>
  <si>
    <t>HAPHARCO</t>
  </si>
  <si>
    <t>CTCP Dược phẩm Thiết bị Y tế Hà Nội</t>
  </si>
  <si>
    <t>Hapoco</t>
  </si>
  <si>
    <t>CTCP Sứ Hải Dương</t>
  </si>
  <si>
    <t>Haprosimex</t>
  </si>
  <si>
    <t>Công ty TNHH MTV Haprosimex</t>
  </si>
  <si>
    <t>HapuIndus</t>
  </si>
  <si>
    <t>CTCP Công nghiệp Hapulico</t>
  </si>
  <si>
    <t>HAPULICO</t>
  </si>
  <si>
    <t>CTCP Đầu tư Bất động sản Hapulico</t>
  </si>
  <si>
    <t>CTCP Đầu tư Thương mại Bất động sản An Dương Thảo Điền</t>
  </si>
  <si>
    <t>HARATOUR</t>
  </si>
  <si>
    <t>CTCP Dịch vụ Du lịch Đường sắt Hà Nội</t>
  </si>
  <si>
    <t>HARUTOUR</t>
  </si>
  <si>
    <t>CTCP Du lịch Cao su Hàm Rồng</t>
  </si>
  <si>
    <t>CTCP Hacisco</t>
  </si>
  <si>
    <t>HASCOM</t>
  </si>
  <si>
    <t>CTCP Thép và Cơ khí Vật liệu Xây dựng Hải Phòng</t>
  </si>
  <si>
    <t>CTCP Thương mại Bia Hà Nội</t>
  </si>
  <si>
    <t>HATEXCO</t>
  </si>
  <si>
    <t>Công ty TNHH MTV Dệt 19/5 Hà Nội</t>
  </si>
  <si>
    <t>HaTienKienGiang</t>
  </si>
  <si>
    <t>CTCP Xi măng Hà Tiên Kiên Giang</t>
  </si>
  <si>
    <t>CTCP Rượu Hapro</t>
  </si>
  <si>
    <t>Trung tâm Nước sạch và Vệ sinh môi trường nông thôn</t>
  </si>
  <si>
    <t>CTCP Dịch vụ Ô tô Hàng Xanh</t>
  </si>
  <si>
    <t>CTCP Tập đoàn Xây dựng Hòa Bình</t>
  </si>
  <si>
    <t>CTCP Bao Bì PP Bình Dương</t>
  </si>
  <si>
    <t>HBDC</t>
  </si>
  <si>
    <t>Công ty TNHH Đầu tư Gia sản iWealth</t>
  </si>
  <si>
    <t>CTCP Sách thiết bị Trường học Hà Tĩnh</t>
  </si>
  <si>
    <t>CTCP Habeco - Hải Phòng</t>
  </si>
  <si>
    <t>CTCP HBI</t>
  </si>
  <si>
    <t>CTCP Nước sạch Hòa Bình</t>
  </si>
  <si>
    <t>CTCP Xây dựng Số 1 Hà Nội</t>
  </si>
  <si>
    <t>CTCP Xây dựng Số 3 Hải Phòng</t>
  </si>
  <si>
    <t>HC3C</t>
  </si>
  <si>
    <t>CTCP Xây dựng số 3 Hà Nội</t>
  </si>
  <si>
    <t>CTCP Dệt may 29/3</t>
  </si>
  <si>
    <t>CTCP Bê tông Hòa Cầm - Intimex</t>
  </si>
  <si>
    <t>CTCP Đầu tư Sản xuất và Thương mại HCD</t>
  </si>
  <si>
    <t>HCGC</t>
  </si>
  <si>
    <t>CTCP Tập đoàn Địa ốc Hoàng Cát</t>
  </si>
  <si>
    <t xml:space="preserve">CTCP Đầu tư Xây dựng Hà Nội </t>
  </si>
  <si>
    <t>CTCP Thông tin Tín hiệu Đường sắt Hà Nội</t>
  </si>
  <si>
    <t>HCSC</t>
  </si>
  <si>
    <t>CTCP Hoàn Cầu Solar LA</t>
  </si>
  <si>
    <t>CTCP Thương mại Dịch vụ Vận tải Xi măng Hải Phòng</t>
  </si>
  <si>
    <t>CTCP Đầu tư Phát triển Nhà HUD2</t>
  </si>
  <si>
    <t>HD2C</t>
  </si>
  <si>
    <t>Công ty TNHH Điện gió Hòa Đông 2</t>
  </si>
  <si>
    <t>CTCP Đầu tư phát triển Nhà và Đô thị MHDI3</t>
  </si>
  <si>
    <t>CTCP Đầu tư và Phát triển Nhà Số 6 Hà Nội</t>
  </si>
  <si>
    <t>CTCP Đầu tư Phát triển Nhà và Đô thị HUD8</t>
  </si>
  <si>
    <t>CTCP Hãng sơn Đông Á</t>
  </si>
  <si>
    <t>HDAC</t>
  </si>
  <si>
    <t>CTCP Tập đoàn Xuân Thiện</t>
  </si>
  <si>
    <t>CTCP Phát triển Nhà Bà Rịa - Vũng Tàu</t>
  </si>
  <si>
    <t>HDCC1</t>
  </si>
  <si>
    <t>CTCP Xây dựng Số 1 Hải Dương</t>
  </si>
  <si>
    <t>HDEC</t>
  </si>
  <si>
    <t>CTCP Phân phối HDE</t>
  </si>
  <si>
    <t>CTCP Tập đoàn Hà Đô</t>
  </si>
  <si>
    <t>HDGC</t>
  </si>
  <si>
    <t>Công ty TNHH Hải Dương Giang Biên</t>
  </si>
  <si>
    <t>HDHC</t>
  </si>
  <si>
    <t>Công ty TNHH Hướng Dương Holdings</t>
  </si>
  <si>
    <t>HDLinvest</t>
  </si>
  <si>
    <t>CTCP Thương mại và Đầu tư HDL</t>
  </si>
  <si>
    <t>CTCP Dệt may Huế</t>
  </si>
  <si>
    <t>HDMC</t>
  </si>
  <si>
    <t>CTCP Mua Bán Nợ và Quản lý Tài sản HDBank</t>
  </si>
  <si>
    <t>CTCP Hưng Đạo Container</t>
  </si>
  <si>
    <t>CTCP Dược Hà Tĩnh</t>
  </si>
  <si>
    <t>CTCP Kinh doanh Nước sạch Hải Dương</t>
  </si>
  <si>
    <t>CTCP Tư vấn Xây dựng Thủy Lợi II</t>
  </si>
  <si>
    <t>Heco</t>
  </si>
  <si>
    <t>CTCP Tư vấn Thiết kế Đường bộ</t>
  </si>
  <si>
    <t>Tổng Công ty Tư vấn Xây dựng Thủy lợi Việt Nam - CTCP</t>
  </si>
  <si>
    <t>CTCP Chế tạo Điện Cơ Hà Nội</t>
  </si>
  <si>
    <t>Hemco</t>
  </si>
  <si>
    <t>CTCP Học liệu Giáo dục Hà Nội</t>
  </si>
  <si>
    <t>CTCP Môi trường và Công trình Đô thị Huế</t>
  </si>
  <si>
    <t>CTCP Dịch vụ Giải trí Hà Nội</t>
  </si>
  <si>
    <t>CTCP Sách Đại học - Dạy nghề</t>
  </si>
  <si>
    <t>CTCP Công trình Cầu phà Thành phố Hồ Chí Minh</t>
  </si>
  <si>
    <t>CTCP Xăng dầu HFC</t>
  </si>
  <si>
    <t>CTCP Thương mại Dịch vụ Thời trang Hà Nội</t>
  </si>
  <si>
    <t>CTCP Sản xuất - Xuất nhập khẩu Thanh Hà</t>
  </si>
  <si>
    <t>Trung tâm Giống Nông nghiệp tỉnh Hậu Giang</t>
  </si>
  <si>
    <t>Trung tâm Quy hoạch - Kiến trúc tỉnh Hậu Giang</t>
  </si>
  <si>
    <t>HGDC</t>
  </si>
  <si>
    <t>CTCP Hoàng Gia ĐL</t>
  </si>
  <si>
    <t>HGLC</t>
  </si>
  <si>
    <t>Công ty TNHH Hưng Thắng Lợi Gia Lai</t>
  </si>
  <si>
    <t>CTCP Cơ khí và Khoáng sản Hà Giang</t>
  </si>
  <si>
    <t>HGMC</t>
  </si>
  <si>
    <t>Công ty TNHH Quản lý Bất động sản Highgate</t>
  </si>
  <si>
    <t>CTCP Tài nguyên và Môi trường Hậu Giang</t>
  </si>
  <si>
    <t>CTCP Du lịch Hương Giang</t>
  </si>
  <si>
    <t>CTCP Cấp thoát nước - Công trình Đô thị Hậu Giang</t>
  </si>
  <si>
    <t>CTCP Văn phòng phẩm Hồng Hà</t>
  </si>
  <si>
    <t xml:space="preserve">CTCP Bánh kẹo Hải Hà </t>
  </si>
  <si>
    <t>HHD</t>
  </si>
  <si>
    <t>CTCP Kinh doanh Phát triển Nhà và Đô thị Hà Nội</t>
  </si>
  <si>
    <t>HHEC</t>
  </si>
  <si>
    <t>Công ty TNHH Thiết bị và Xây lắp Huy Hoàng</t>
  </si>
  <si>
    <t>CTCP Hoàng Hà</t>
  </si>
  <si>
    <t>HHL</t>
  </si>
  <si>
    <t>CTCP Hồng Hà Long An</t>
  </si>
  <si>
    <t>CTCP Vận tải và Dịch vụ Hàng hóa Hà Nội</t>
  </si>
  <si>
    <t>CTCP HHP Global</t>
  </si>
  <si>
    <t>CTCP Đường sắt Hà Hải</t>
  </si>
  <si>
    <t>CTCP Đầu tư Dịch vụ Hoàng Huy</t>
  </si>
  <si>
    <t>HHTC</t>
  </si>
  <si>
    <t>CTCP Đầu tư Thương mại Hồng Hoàng</t>
  </si>
  <si>
    <t>CTCP Đầu tư Hạ tầng Giao thông Đèo Cả</t>
  </si>
  <si>
    <t>HIC</t>
  </si>
  <si>
    <t>CTCP Đầu tư và Xây dựng Số 1 Hà Nội</t>
  </si>
  <si>
    <t>CTCP Halcom Việt Nam</t>
  </si>
  <si>
    <t>HIDC</t>
  </si>
  <si>
    <t>Công ty TNHH Đầu tư và Phát triển Đô thị Hưng Yên</t>
  </si>
  <si>
    <t>Hidico</t>
  </si>
  <si>
    <t>CTCP Đầu tư Phát triển Nhà và Khu công nghiệp Đồng Tháp</t>
  </si>
  <si>
    <t>HiepPhuoc</t>
  </si>
  <si>
    <t>Công Ty TNHH Thương mại Dịch vụ In Ấn Hiệp Phước</t>
  </si>
  <si>
    <t>HiepThanh</t>
  </si>
  <si>
    <t>CTCP Hiệp Thành</t>
  </si>
  <si>
    <t>CTCP Tập đoàn HIPT</t>
  </si>
  <si>
    <t>CTCP An Tiến Industries</t>
  </si>
  <si>
    <t>HimLam</t>
  </si>
  <si>
    <t>CTCP Him Lam</t>
  </si>
  <si>
    <t>CTCP Helio Energy</t>
  </si>
  <si>
    <t>HIS</t>
  </si>
  <si>
    <t>CTCP Đầu tư và Kinh doanh Thương mại Vinaconex</t>
  </si>
  <si>
    <t>HISC</t>
  </si>
  <si>
    <t>CTCP Đầu tư và Dịch vụ Helios</t>
  </si>
  <si>
    <t>CTCP Khu Công nghiệp Hố Nai</t>
  </si>
  <si>
    <t>CTCP Hòa Việt</t>
  </si>
  <si>
    <t>CTCP Thủy điện Nậm Mu</t>
  </si>
  <si>
    <t>HKAC</t>
  </si>
  <si>
    <t>Công ty TNHH Hoa Kim Anh</t>
  </si>
  <si>
    <t>CTCP Nông nghiệp và Thực phẩm Hà Nội - Kinh Bắc</t>
  </si>
  <si>
    <t>HKBC</t>
  </si>
  <si>
    <t>CTCP Hakuba</t>
  </si>
  <si>
    <t>CTCP Dệt kim Hà Nội</t>
  </si>
  <si>
    <t>CTCP Bao bì Hà Tiên</t>
  </si>
  <si>
    <t>CTCP Đầu tư Ego Việt Nam</t>
  </si>
  <si>
    <t>HL3C</t>
  </si>
  <si>
    <t>Công ty TNHH Điện mặt trời Trường Lộc - Bình Thuận</t>
  </si>
  <si>
    <t>CTCP Hữu Liên Á Châu</t>
  </si>
  <si>
    <t>CTCP Bia và Nước giải khát Hạ Long</t>
  </si>
  <si>
    <t>CTCP Than Hà Lầm - Vinacomin</t>
  </si>
  <si>
    <t>HLCC</t>
  </si>
  <si>
    <t>Công ty TNHH Xây dựng và Phát triển Hoàng Long</t>
  </si>
  <si>
    <t>CTCP Đầu tư và Phát triển Bất động sản HUDLAND</t>
  </si>
  <si>
    <t>CTCP Điện Chiếu sáng Hải Phòng</t>
  </si>
  <si>
    <t>CTCP Tập đoàn Hoàng Long</t>
  </si>
  <si>
    <t>HLHC</t>
  </si>
  <si>
    <t>CTCP Khách sạn vịnh Hạ Long</t>
  </si>
  <si>
    <t>HLIC</t>
  </si>
  <si>
    <t>CTCP Hong Lim Land</t>
  </si>
  <si>
    <t>HLLC</t>
  </si>
  <si>
    <t>CTCP Kinh doanh Địa ốc Him Lam</t>
  </si>
  <si>
    <t>HLNC</t>
  </si>
  <si>
    <t>CTCP Đầu tư Xây dựng và Kinh doanh Bất động sản HTL Việt Nam</t>
  </si>
  <si>
    <t>HLPC</t>
  </si>
  <si>
    <t>CTCP Đầu tư Bất động sản Hưng Lộc Phát</t>
  </si>
  <si>
    <t>CTCP Đường sắt Hà Lạng</t>
  </si>
  <si>
    <t>CTCP Sứ Kỹ thuật Hoàng Liên Sơn</t>
  </si>
  <si>
    <t>HLSC</t>
  </si>
  <si>
    <t>Công ty TNHH Mặt trời Hạ Long</t>
  </si>
  <si>
    <t>CTCP Dệt may Hoàng Thị Loan</t>
  </si>
  <si>
    <t>CTCP Gốm Xây Dựng Yên Hưng</t>
  </si>
  <si>
    <t>CTCP Kim khí Thành phố Hồ Chí Minh - VNSTEEL</t>
  </si>
  <si>
    <t>HMCC</t>
  </si>
  <si>
    <t>CTCP Y khoa Hoàn Mỹ</t>
  </si>
  <si>
    <t>CTCP Kim khí Hà Nội - VNSTEEL</t>
  </si>
  <si>
    <t>CTCP Hải Minh</t>
  </si>
  <si>
    <t>CTCP Đá Hoàng Mai</t>
  </si>
  <si>
    <t>CTCP Xây dựng Bảo tàng Hồ Chí Minh</t>
  </si>
  <si>
    <t>HN184</t>
  </si>
  <si>
    <t>CTCP 18-4 Hà Nội</t>
  </si>
  <si>
    <t>CTCP Thủy điện Hủa Na</t>
  </si>
  <si>
    <t>CTCP Bến xe Hà Nội</t>
  </si>
  <si>
    <t>HNC</t>
  </si>
  <si>
    <t>CTCP Xi măng Hữu Nghị</t>
  </si>
  <si>
    <t>CTCP Nhiệt điện Hải Phòng</t>
  </si>
  <si>
    <t>CTCP Hanel</t>
  </si>
  <si>
    <t>CTCP Thực phẩm Hữu Nghị</t>
  </si>
  <si>
    <t>CTCP Nông nghiệp Quốc tế Hoàng Anh Gia Lai</t>
  </si>
  <si>
    <t>CTCP May Hữu Nghị</t>
  </si>
  <si>
    <t>HNInvest</t>
  </si>
  <si>
    <t>CTCP Đầu tư Bất động sản Hà Nội</t>
  </si>
  <si>
    <t>CTCP Sữa Hà Nội</t>
  </si>
  <si>
    <t>CTCP Hanel Xốp nhựa</t>
  </si>
  <si>
    <t>CTCP Rượu và Nước giải khát Hà Nội</t>
  </si>
  <si>
    <t>CTCP Xe điện Hà Nội</t>
  </si>
  <si>
    <t>HNTC</t>
  </si>
  <si>
    <t>CTCP Thương mai Đầu tư Sản xuất Hà Nội</t>
  </si>
  <si>
    <t>HNVC</t>
  </si>
  <si>
    <t>CTCP Bất động sản Hano-vid</t>
  </si>
  <si>
    <t>HoaBinh</t>
  </si>
  <si>
    <t>CTCP Hòa Bình</t>
  </si>
  <si>
    <t>HOAC</t>
  </si>
  <si>
    <t>Công ty TNHH Hoa Thanh Long</t>
  </si>
  <si>
    <t>HoaChat</t>
  </si>
  <si>
    <t>CTCP Hóa Chất</t>
  </si>
  <si>
    <t>HoaChatCanTho</t>
  </si>
  <si>
    <t>CTCP Phân bón và Hóa chất Cần Thơ</t>
  </si>
  <si>
    <t>Hoachatmiennam</t>
  </si>
  <si>
    <t>CTCP Hóa chất Miền Nam</t>
  </si>
  <si>
    <t>HoaChatViSinh</t>
  </si>
  <si>
    <t>CTCP Công nghiệp Hóa chất và Vi sinh</t>
  </si>
  <si>
    <t>HoaDuocVN</t>
  </si>
  <si>
    <t>CTCP Hóa dược Việt Nam</t>
  </si>
  <si>
    <t>HoaHiepKT</t>
  </si>
  <si>
    <t>Công ty TNHH Kỹ thuật Hòa Hiệp</t>
  </si>
  <si>
    <t>HoaMinhDuc</t>
  </si>
  <si>
    <t>CTCP Hóa chất Minh Đức</t>
  </si>
  <si>
    <t>HoangHac</t>
  </si>
  <si>
    <t>CTCP Hoàng Hạc</t>
  </si>
  <si>
    <t>HoangLongAn</t>
  </si>
  <si>
    <t>CTCP Hoàng Long Long An</t>
  </si>
  <si>
    <t>HoBon</t>
  </si>
  <si>
    <t>CTCP Thủy điện Hồ Bốn</t>
  </si>
  <si>
    <t>CTCP Xi măng VICEM Hoàng Mai</t>
  </si>
  <si>
    <t>Honeyboy</t>
  </si>
  <si>
    <t>CTCP Honeyboy</t>
  </si>
  <si>
    <t>HongHaInvest</t>
  </si>
  <si>
    <t>CTCP Đầu tư và Phát triển Hồng Hà</t>
  </si>
  <si>
    <t>HongNam</t>
  </si>
  <si>
    <t>CTCP Cơ khí Hồng Nam</t>
  </si>
  <si>
    <t>HOPACO</t>
  </si>
  <si>
    <t>CTCP Giấy Hoàng Văn Thụ</t>
  </si>
  <si>
    <t>HopNhat</t>
  </si>
  <si>
    <t>CTCP Hợp Nhất Việt Nam</t>
  </si>
  <si>
    <t>HopThinh</t>
  </si>
  <si>
    <t>CTCP Viglacera Hợp Thịnh</t>
  </si>
  <si>
    <t>CTCP Du lịch Dịch vụ Hội An</t>
  </si>
  <si>
    <t>HP1C</t>
  </si>
  <si>
    <t>CTCP Năng lượng Hồng Phong 1</t>
  </si>
  <si>
    <t>HP2C</t>
  </si>
  <si>
    <t>CTCP Năng lượng Hồng Phong 2</t>
  </si>
  <si>
    <t>HPA</t>
  </si>
  <si>
    <t>CTCP Thủy tinh Hưng Phú</t>
  </si>
  <si>
    <t>CTCP Bao bì PP</t>
  </si>
  <si>
    <t>HPCC</t>
  </si>
  <si>
    <t>Công ty TNHH Xây dựng Hưng Phát</t>
  </si>
  <si>
    <t>CTCP Thủy điện ĐăK Đoa</t>
  </si>
  <si>
    <t>HPE</t>
  </si>
  <si>
    <t>CTCP Điện tử Chuyên dụng Hanel</t>
  </si>
  <si>
    <t>CTCP Tập đoàn Hòa Phát</t>
  </si>
  <si>
    <t>CTCP Hóa Chất Hưng Phát Hà Bắc</t>
  </si>
  <si>
    <t>HPHoatHinhVN</t>
  </si>
  <si>
    <t>Công ty TNHH MTV Hãng phim Hoạt hình Việt Nam</t>
  </si>
  <si>
    <t>CTCP Khu công nghiệp Hiệp Phước</t>
  </si>
  <si>
    <t>HPJC</t>
  </si>
  <si>
    <t>CTCP Đầu tư Hoàng Phúc Quốc Tế</t>
  </si>
  <si>
    <t>HPL</t>
  </si>
  <si>
    <t>CTCP Bến xe Tàu Phà Cần Thơ</t>
  </si>
  <si>
    <t>HPLC</t>
  </si>
  <si>
    <t>CTCP Đầu tư và Kinh doanh Bất động sản Hải Phát</t>
  </si>
  <si>
    <t>CTCP Xây dựng Thương mại và Khoáng Sản Hoàng Phúc</t>
  </si>
  <si>
    <t>HPNC</t>
  </si>
  <si>
    <t>CTCP Đầu tư Hải Phát Thủ Đô</t>
  </si>
  <si>
    <t>CTCP Sơn Hải Phòng</t>
  </si>
  <si>
    <t>HPR</t>
  </si>
  <si>
    <t>CTCP Đầu tư Xây dựng Hồng Phát</t>
  </si>
  <si>
    <t>HPRAILCO</t>
  </si>
  <si>
    <t>CTCP Toa xe Hải Phòng</t>
  </si>
  <si>
    <t>HPS</t>
  </si>
  <si>
    <t>CTCP Đá Xây dựng Hòa Phát</t>
  </si>
  <si>
    <t>HPSC</t>
  </si>
  <si>
    <t>CTCP Văn phòng phẩm Hải Phòng</t>
  </si>
  <si>
    <t>CTCP Dịch vụ Công nghệ Tin học HPT</t>
  </si>
  <si>
    <t>HPTC</t>
  </si>
  <si>
    <t>CTCP Hoa Phú Thịnh</t>
  </si>
  <si>
    <t>HPTourism</t>
  </si>
  <si>
    <t>CTCP Du lịch Hải Phòng</t>
  </si>
  <si>
    <t>CTCP 28 Hưng Phú</t>
  </si>
  <si>
    <t>HPVC</t>
  </si>
  <si>
    <t>CTCP Hoàng Phú Vương</t>
  </si>
  <si>
    <t>CTCP Cấp nước Hải Phòng</t>
  </si>
  <si>
    <t>CTCP Đầu tư Hải Phát</t>
  </si>
  <si>
    <t>HPZC</t>
  </si>
  <si>
    <t>CTCP Đầu tư Địa ốc Hưng Phú</t>
  </si>
  <si>
    <t>HQBC</t>
  </si>
  <si>
    <t>CTCP TV - TM - DV Địa ốc Hoàng Quân Bình Thuận</t>
  </si>
  <si>
    <t>CTCP Tư vấn Thương mại Dịch vụ Địa Ốc Hoàng Quân</t>
  </si>
  <si>
    <t>HQM</t>
  </si>
  <si>
    <t>CTCP Tư vấn Thương mại Dịch vụ Địa Ốc Hoàng Quân Mê Kông</t>
  </si>
  <si>
    <t>HQMC</t>
  </si>
  <si>
    <t>CTCP TV - TM - DV Địa ốc Hoàng Quân Mê Kông</t>
  </si>
  <si>
    <t>HQNC</t>
  </si>
  <si>
    <t>CTCP Dịch vụ Giải trí Hưng Thịnh Quy Nhơn</t>
  </si>
  <si>
    <t>CTCP Harec Đầu tư và Thương mại</t>
  </si>
  <si>
    <t>CTCP Cao su Hòa Bình</t>
  </si>
  <si>
    <t>CTCP Cao su Hà Nội</t>
  </si>
  <si>
    <t>CTCP Vận tải Đường sắt Hà Nội</t>
  </si>
  <si>
    <t>HRZC</t>
  </si>
  <si>
    <t>CTCP Dịch vụ Thương mại và Đầu tư Horizon</t>
  </si>
  <si>
    <t>HS2C</t>
  </si>
  <si>
    <t>CTCP Đầu Tư Năng lượng Hoàng Sơn 2</t>
  </si>
  <si>
    <t>CTCP Hestia</t>
  </si>
  <si>
    <t>HSC</t>
  </si>
  <si>
    <t>CTCP Hacinco</t>
  </si>
  <si>
    <t>HSCC</t>
  </si>
  <si>
    <t>CTCP Đầu Tư Năng lượng Hoàng Sơn</t>
  </si>
  <si>
    <t>CTCP Tập đoàn Hoa Sen</t>
  </si>
  <si>
    <t>HSH</t>
  </si>
  <si>
    <t>CTCP Đầu tư Thương mại Hoa Sen Việt Nam</t>
  </si>
  <si>
    <t>CTCP Vật tư Tổng hợp và Phân bón Hóa Sinh</t>
  </si>
  <si>
    <t>HSIC</t>
  </si>
  <si>
    <t>CTCP Đầu tư Dịch vụ Vui chơi Giải trí Thể thao Hà Nội</t>
  </si>
  <si>
    <t>CTCP Đầu tư Phát triển Thực phẩm Hồng Hà</t>
  </si>
  <si>
    <t>Tổng Công ty cổ phần Dệt may Hà Nội</t>
  </si>
  <si>
    <t>CTCP Sơn Tổng hợp Hà Nội</t>
  </si>
  <si>
    <t>CTCP Phát hành sách và Thiết bị Trường học Hưng Yên</t>
  </si>
  <si>
    <t>CTCP Tập đoàn HSV Việt Nam</t>
  </si>
  <si>
    <t>CTCP Xi Măng Vicem Hà Tiên</t>
  </si>
  <si>
    <t>HT2</t>
  </si>
  <si>
    <t>CTCP Xi măng Hà Tiên 2</t>
  </si>
  <si>
    <t>HTB</t>
  </si>
  <si>
    <t>CTCP Xây dựng Huy Thắng</t>
  </si>
  <si>
    <t>CTCP Thương mại Hóc Môn</t>
  </si>
  <si>
    <t>HTCC</t>
  </si>
  <si>
    <t>CTCP Tập đoàn Hateco</t>
  </si>
  <si>
    <t>HTCJC2</t>
  </si>
  <si>
    <t>CTCP Công trình Giao thông 2 Hà Nội</t>
  </si>
  <si>
    <t>CTCP Đầu tư Kinh doanh Điện lực Thành phố Hồ Chí Minh</t>
  </si>
  <si>
    <t>HTEC</t>
  </si>
  <si>
    <t>CTCP Năng lượng Hòa Thắng</t>
  </si>
  <si>
    <t>Tổng Công ty cổ phần Dệt may Hòa Thọ</t>
  </si>
  <si>
    <t>CTCP Hoa tiêu hàng hải - TKV</t>
  </si>
  <si>
    <t>CTCP Đầu tư Phát triển Hạ tầng IDICO</t>
  </si>
  <si>
    <t>CTCP Đăng kiểm xe cơ giới Hải Dương</t>
  </si>
  <si>
    <t>CTCP Kỹ thuật và Ô tô Trường Long</t>
  </si>
  <si>
    <t>HTLC</t>
  </si>
  <si>
    <t>CTCP Hateco Thăng Long</t>
  </si>
  <si>
    <t>Tổng Công ty Thương mại Hà Nội - CTCP</t>
  </si>
  <si>
    <t>HTMC</t>
  </si>
  <si>
    <t>CTCP Thương mại Sản xuất và Đầu tư Hà Thành</t>
  </si>
  <si>
    <t>CTCP Hưng Thịnh Incons</t>
  </si>
  <si>
    <t>HTNC</t>
  </si>
  <si>
    <t>CTCP Hòn Tằm Biển Nha Trang</t>
  </si>
  <si>
    <t>CTCP In Sách Giáo khoa Hòa Phát</t>
  </si>
  <si>
    <t>CTCP Đường sắt Hà Thái</t>
  </si>
  <si>
    <t>HTS</t>
  </si>
  <si>
    <t>CTCP Thép Hương Thịnh</t>
  </si>
  <si>
    <t>CTCP Thương mại Hà Tây</t>
  </si>
  <si>
    <t xml:space="preserve">CTCP Môi trường và Công trình đô thị Hà Tĩnh </t>
  </si>
  <si>
    <t>CTCP Logistics Vicem</t>
  </si>
  <si>
    <t>CTCP Cấp nước Hà Tĩnh</t>
  </si>
  <si>
    <t>CTCP Đầu tư và Xây dựng HUD1</t>
  </si>
  <si>
    <t>CTCP Đầu tư và Xây dựng HUD3</t>
  </si>
  <si>
    <t>CTCP Đầu tư và Xây dựng HUD4</t>
  </si>
  <si>
    <t>CTCP Đầu tư Phát triển Nhà và Đô thị HUD6</t>
  </si>
  <si>
    <t>CTCP Xây lắp Thừa Thiên Huế</t>
  </si>
  <si>
    <t>HUD</t>
  </si>
  <si>
    <t>Tổng Công ty Đầu tư Phát triển Nhà và Đô Thị</t>
  </si>
  <si>
    <t>Hudeco</t>
  </si>
  <si>
    <t>CTCP Đầu tư và Phát triển Giáo dục HUDECO</t>
  </si>
  <si>
    <t>HUDKienGiang</t>
  </si>
  <si>
    <t>Công ty TNHH Đầu tư và Phát triển Nhà Kiên Giang</t>
  </si>
  <si>
    <t>Tổng Công ty May Hưng Yên - CTCP</t>
  </si>
  <si>
    <t>Humic</t>
  </si>
  <si>
    <t>CTCP Phân hữu cơ HUMIC Quảng Ngãi</t>
  </si>
  <si>
    <t>HungPhu</t>
  </si>
  <si>
    <t>CTCP Hưng Phú</t>
  </si>
  <si>
    <t>HuongGiangCIC</t>
  </si>
  <si>
    <t>CTCP Tư vấn Đầu tư và Xây dựng Hương Giang</t>
  </si>
  <si>
    <t>CTCP Tasco</t>
  </si>
  <si>
    <t>HUTIC</t>
  </si>
  <si>
    <t>CTCP Xây lắp Bưu điện Huế</t>
  </si>
  <si>
    <t>HuuNghiDaNang</t>
  </si>
  <si>
    <t>CTCP Sản xuất Thương mại Hữu Nghị Đà Nẵng</t>
  </si>
  <si>
    <t>HuuNghiNgheAn</t>
  </si>
  <si>
    <t>CTCP Hữu Nghị Nghệ An</t>
  </si>
  <si>
    <t>HuuToan</t>
  </si>
  <si>
    <t>CTCP Hữu Toàn</t>
  </si>
  <si>
    <t>CTCP Khoáng sản Thừa Thiên Huế</t>
  </si>
  <si>
    <t>CTCP Đầu tư HVA</t>
  </si>
  <si>
    <t>HVC</t>
  </si>
  <si>
    <t>CTCP Hưng Vượng</t>
  </si>
  <si>
    <t>HVDC</t>
  </si>
  <si>
    <t>CTCP Hưng Vượng Developer</t>
  </si>
  <si>
    <t>CTCP Hùng Vương</t>
  </si>
  <si>
    <t>CTCP Đầu tư và Công nghệ HVC</t>
  </si>
  <si>
    <t>HVIC</t>
  </si>
  <si>
    <t>CTCP Tư vấn Đầu tư Hướng Việt</t>
  </si>
  <si>
    <t>Tổng Công ty Hàng không Việt Nam - CTCP</t>
  </si>
  <si>
    <t>HVRC</t>
  </si>
  <si>
    <t>CTCP Bất động sản Hướng Việt</t>
  </si>
  <si>
    <t>CTCP Hóa chất Việt Trì</t>
  </si>
  <si>
    <t>HVUC</t>
  </si>
  <si>
    <t>CTCP Thương mại Dịch vụ Tổng hợp Hoàn Vũ</t>
  </si>
  <si>
    <t>CTCP Xi măng VICEM Hải Vân</t>
  </si>
  <si>
    <t>CTCP Cấp nước Thừa Thiên Huế</t>
  </si>
  <si>
    <t>CTCP Đầu tư Xây dựng Số 10 IDICO</t>
  </si>
  <si>
    <t>CTCP Đầu tư Apax Holdings</t>
  </si>
  <si>
    <t>CTCP In Tổng hợp Bình Dương</t>
  </si>
  <si>
    <t>CTCP In Báo Nghệ An</t>
  </si>
  <si>
    <t>CTCP Xây dựng Công nghiệp (ICC)</t>
  </si>
  <si>
    <t>CTCP Đầu tư Thương mại Thủy sản</t>
  </si>
  <si>
    <t>CTCP Xây dựng Sông Hồng</t>
  </si>
  <si>
    <t>CTCP Đầu tư và Xây dựng Công nghiệp</t>
  </si>
  <si>
    <t>ICJC</t>
  </si>
  <si>
    <t>CTCP Đầu tư Xây lắp Thương mại 1</t>
  </si>
  <si>
    <t>ICL</t>
  </si>
  <si>
    <t>CTCP Xuất nhập khẩu Vĩnh Long</t>
  </si>
  <si>
    <t>CTCP Đầu tư Xây dựng Dầu khí IDICO</t>
  </si>
  <si>
    <t>ICPC</t>
  </si>
  <si>
    <t>CTCP Hàng Gia dụng Quốc tế</t>
  </si>
  <si>
    <t>CTCP Viễn thông - Tin học Bưu điện</t>
  </si>
  <si>
    <t>Tổng Công ty IDICO – CTCP</t>
  </si>
  <si>
    <t>IDHC</t>
  </si>
  <si>
    <t>CTCP Đầu tư và Phát triển Thuỷ Điện Đăkpsi</t>
  </si>
  <si>
    <t>CTCP Đầu tư và Phát triển Đa Quốc Gia - IDI</t>
  </si>
  <si>
    <t>IDICOICT</t>
  </si>
  <si>
    <t>CTCP Đầu Tư Xây dựng và Du lịch IDICO</t>
  </si>
  <si>
    <t>CTCP Đầu tư IDJ Việt Nam</t>
  </si>
  <si>
    <t>CTCP In và Dịch vụ Đà Nẵng</t>
  </si>
  <si>
    <t>CTCP Sữa Quốc tế Lof</t>
  </si>
  <si>
    <t>IDPCo</t>
  </si>
  <si>
    <t>CTCP I.D.P</t>
  </si>
  <si>
    <t>IDTC</t>
  </si>
  <si>
    <t>CTCP IDTT</t>
  </si>
  <si>
    <t>CTCP Phát triển Hạ tầng Vĩnh Phúc</t>
  </si>
  <si>
    <t>IDVVN</t>
  </si>
  <si>
    <t>CTCP Đầu tư và Tư vấn IDV Việt Nam</t>
  </si>
  <si>
    <t>IETC</t>
  </si>
  <si>
    <t>CTCP Kinh doanh Thiết bị Công Nghiệp</t>
  </si>
  <si>
    <t>CTCP Thực phẩm Công nghệ Sài Gòn</t>
  </si>
  <si>
    <t>IFFHoldings</t>
  </si>
  <si>
    <t>CTCP IFF Holdings</t>
  </si>
  <si>
    <t>IFNC</t>
  </si>
  <si>
    <t>CTCP Infinity Land</t>
  </si>
  <si>
    <t>CTCP Thực phẩm Quốc tế</t>
  </si>
  <si>
    <t>IGCC</t>
  </si>
  <si>
    <t>CTCP Giáo dục Thành Thành Công</t>
  </si>
  <si>
    <t>IGEC</t>
  </si>
  <si>
    <t>CTCP Phát triển Giáo dục Igarten</t>
  </si>
  <si>
    <t>CTCP In Hàng Không</t>
  </si>
  <si>
    <t>CTCP Phát triển Hạ tầng Kỹ thuật</t>
  </si>
  <si>
    <t>CTCP In Khoa học Kỹ thuật</t>
  </si>
  <si>
    <t>CTCP ILA</t>
  </si>
  <si>
    <t>CTCP ICD Tân Cảng - Long Bình</t>
  </si>
  <si>
    <t>CTCP Hợp tác Lao động với nước ngoài</t>
  </si>
  <si>
    <t>CTCP Đầu tư Thương mại và Dịch vụ Quốc tế</t>
  </si>
  <si>
    <t>CTCP Cơ khí và Xây lắp Công nghiệp</t>
  </si>
  <si>
    <t>IMEXBINHDINH</t>
  </si>
  <si>
    <t>CTCP Xuất nhập khẩu Bình Định</t>
  </si>
  <si>
    <t>IMGC</t>
  </si>
  <si>
    <t>CTCP Đầu tư IMG Huế</t>
  </si>
  <si>
    <t>CTCP Dược phẩm Imexpharm</t>
  </si>
  <si>
    <t>IMT</t>
  </si>
  <si>
    <t>CTCP Xuất nhập khẩu Tổng hợp và Đầu tư Thành phố Hồ Chí Minh</t>
  </si>
  <si>
    <t>CTCP In Số 4</t>
  </si>
  <si>
    <t>CTCP Tư vấn Đầu tư IDICO</t>
  </si>
  <si>
    <t>Inconess</t>
  </si>
  <si>
    <t>CTCP Dịch vụ Hỗ trợ Doanh nghiệp và Tư vấn Đầu tư</t>
  </si>
  <si>
    <t>Indeco</t>
  </si>
  <si>
    <t>CTCP Phát triển Hạ tầng Khu Công nghiệp Tây Ninh</t>
  </si>
  <si>
    <t>INEXIM</t>
  </si>
  <si>
    <t>CTCP Xuất nhập khẩu Hàng Công nghiệp</t>
  </si>
  <si>
    <t>IneximDaklak</t>
  </si>
  <si>
    <t>CTCP Đầu tư Xuất nhập khẩu Đăklăk</t>
  </si>
  <si>
    <t>INFC</t>
  </si>
  <si>
    <t>CTCP Giải pháp Số hóa Infinity</t>
  </si>
  <si>
    <t>ING</t>
  </si>
  <si>
    <t>CTCP  Đầu tư và Phát triển Xây dựng</t>
  </si>
  <si>
    <t>CTCP Bao bì và In Nông nghiệp</t>
  </si>
  <si>
    <t>InPhucYen</t>
  </si>
  <si>
    <t>CTCP In Phúc Yên</t>
  </si>
  <si>
    <t>InSaiGon</t>
  </si>
  <si>
    <t>CTCP Thương mại Dịch vụ Quảng Cáo In Sài Gòn</t>
  </si>
  <si>
    <t>InSo7</t>
  </si>
  <si>
    <t>CTCP In Số 7</t>
  </si>
  <si>
    <t>InTaiChinh</t>
  </si>
  <si>
    <t>CTCP In Tài chính</t>
  </si>
  <si>
    <t>InThongNhat</t>
  </si>
  <si>
    <t>CTCP In và Thương mại Thống Nhất</t>
  </si>
  <si>
    <t>InTienGiang</t>
  </si>
  <si>
    <t>CTCP In Tiền Giang</t>
  </si>
  <si>
    <t>Intimex</t>
  </si>
  <si>
    <t>CTCP Tập đoàn Intimex</t>
  </si>
  <si>
    <t>Intimexco</t>
  </si>
  <si>
    <t>CTCP Intimex Việt Nam</t>
  </si>
  <si>
    <t>InTranPhu</t>
  </si>
  <si>
    <t>CTCP In Trần Phú</t>
  </si>
  <si>
    <t>InVanHoaPham</t>
  </si>
  <si>
    <t>CTCP In và Văn Hóa Phẩm</t>
  </si>
  <si>
    <t>INVESTCOM</t>
  </si>
  <si>
    <t>CTCP Đầu tư Investcom</t>
  </si>
  <si>
    <t>INVESTREAL</t>
  </si>
  <si>
    <t>CTCP Đầu tư và Kinh doanh Bất động sản</t>
  </si>
  <si>
    <t>IP1C</t>
  </si>
  <si>
    <t>CTCP Phong Ðiện Ia Pết Đak Đoa số 1</t>
  </si>
  <si>
    <t>IP2C</t>
  </si>
  <si>
    <t>CTCP Phong Ðiện Ia Pết Đak Đoa số 2</t>
  </si>
  <si>
    <t>CTCP Tập đoàn Đầu tư I.P.A</t>
  </si>
  <si>
    <t>IPC</t>
  </si>
  <si>
    <t>Công ty TNHH MTV Phát triển Công nghiệp Tân Thuận</t>
  </si>
  <si>
    <t>IPDC</t>
  </si>
  <si>
    <t>CTCP IMG Phước Đông</t>
  </si>
  <si>
    <t>CTCP In và Phát hành biểu mẫu Thống kê</t>
  </si>
  <si>
    <t>CTCP Cao su Công nghiệp</t>
  </si>
  <si>
    <t>IREC</t>
  </si>
  <si>
    <t>Công ty TNHH Bất động sản Industry</t>
  </si>
  <si>
    <t>CTCP Vận tải biển và Hợp tác Lao động Quốc tế</t>
  </si>
  <si>
    <t>CTCP Thủy điện Srok Phu Miêng IDICO</t>
  </si>
  <si>
    <t>CTCP ICD Tân Cảng Sóng Thần</t>
  </si>
  <si>
    <t>CTCP Đầu tư và Công nghiệp Tân Tạo</t>
  </si>
  <si>
    <t>CTCP Đầu tư và Kinh doanh Nhà</t>
  </si>
  <si>
    <t>ITCC</t>
  </si>
  <si>
    <t>CTCP Đầu tư Xây dựng Hạ tầng và Giao thông</t>
  </si>
  <si>
    <t>CTCP Công nghệ Tiên Phong</t>
  </si>
  <si>
    <t>ITLC</t>
  </si>
  <si>
    <t>CTCP Giao nhận và Vận chuyển In Do Trần</t>
  </si>
  <si>
    <t>ITPC</t>
  </si>
  <si>
    <t>Công Ty TNHH Đầu Tư Phú Thịnh Phát</t>
  </si>
  <si>
    <t>CTCP Tập đoàn Thiên Quang</t>
  </si>
  <si>
    <t>CTCP Đầu tư Thương mại và Dịch vụ - Vinacomin</t>
  </si>
  <si>
    <t>JBC5</t>
  </si>
  <si>
    <t>CTCP Vật liệu Xây dựng và Xây lắp Số 5</t>
  </si>
  <si>
    <t>JHIC</t>
  </si>
  <si>
    <t>CTCP Doanh nghiệp Xã hội Ivy Care</t>
  </si>
  <si>
    <t>CTCP Chế biến Thủy sản xuất khẩu Minh Hải</t>
  </si>
  <si>
    <t>JSC</t>
  </si>
  <si>
    <t>CTCP Đầu tư và Xây dựng Cầu đường Hà Nội</t>
  </si>
  <si>
    <t>CTCP Thiết bị Y tế Việt Nhật</t>
  </si>
  <si>
    <t>CTCP Đầu tư Địa ốc Khang An</t>
  </si>
  <si>
    <t>KAL</t>
  </si>
  <si>
    <t>CTCP Nhôm Khánh Hoà</t>
  </si>
  <si>
    <t>KASJSC</t>
  </si>
  <si>
    <t>CTCP Xây lắp và Dịch vụ Bưu điện Kiên Giang</t>
  </si>
  <si>
    <t>Tổng Công ty Phát triển Đô thị Kinh Bắc - CTCP</t>
  </si>
  <si>
    <t>CTCP Sách Thiết bị Trường học Kiên Giang</t>
  </si>
  <si>
    <t>KBT</t>
  </si>
  <si>
    <t>CTCP Gạch ngói Kiên Giang</t>
  </si>
  <si>
    <t>CTCP khoáng Sản và Luyện Kim Cao Bằng</t>
  </si>
  <si>
    <t>CTCP Bê tông Ly tâm Điện Lực Khánh Hòa</t>
  </si>
  <si>
    <t>KCNBacGiang</t>
  </si>
  <si>
    <t>Công ty Phát triển Hạ tầng Khu Công nghiệp Bắc Giang</t>
  </si>
  <si>
    <t>CTCP Tập đoàn KIDO</t>
  </si>
  <si>
    <t>KDCC</t>
  </si>
  <si>
    <t>Công ty TNHH Đầu tư và Kinh doanh Bất động sản Khu Đông</t>
  </si>
  <si>
    <t>CTCP Thực phẩm Đông lạnh KIDO</t>
  </si>
  <si>
    <t>CTCP Đầu tư và Kinh doanh Nhà Khang Điền</t>
  </si>
  <si>
    <t>CTCP Tập Đoàn GCL</t>
  </si>
  <si>
    <t>KDPC</t>
  </si>
  <si>
    <t>Công ty TNHH Khu Đông - Phú Quốc</t>
  </si>
  <si>
    <t>CTCP Xuất nhập khẩu Kiên Giang</t>
  </si>
  <si>
    <t>KGRC</t>
  </si>
  <si>
    <t>CTCP Liên doanh Kangaroo Quốc tế</t>
  </si>
  <si>
    <t>KGTICJC</t>
  </si>
  <si>
    <t>CTCP Xây dựng Giao thông Thuỷ Lợi Kiên Giang</t>
  </si>
  <si>
    <t>CTCP Phát triển Đô thị Kiên Giang</t>
  </si>
  <si>
    <t>CTCP Đầu tư và Dịch vụ Khánh Hội</t>
  </si>
  <si>
    <t>KHAFEED</t>
  </si>
  <si>
    <t>Công ty TNHH MTV Thức ăn Chăn nuôi Khatoco</t>
  </si>
  <si>
    <t>Khaithacda</t>
  </si>
  <si>
    <t>CTCP Khai Thác Đá Thừa Thiên Huế</t>
  </si>
  <si>
    <t>KhanhTan</t>
  </si>
  <si>
    <t>CTCP Khánh Tân</t>
  </si>
  <si>
    <t>KHATOCO</t>
  </si>
  <si>
    <t>CTCP In Bao bì Khatoco</t>
  </si>
  <si>
    <t>CTCP Khoáng sản Hòa Bình</t>
  </si>
  <si>
    <t>CTCP Khai thác Chế biến Khoáng sản Hải Dương</t>
  </si>
  <si>
    <t>CTCP Tập đoàn Khải Hoàn Land</t>
  </si>
  <si>
    <t>CTCP Khoáng Sản Và Vật Liệu Xây Dựng Hưng Long</t>
  </si>
  <si>
    <t>KHLC</t>
  </si>
  <si>
    <t>Công ty TNHH Kreves Halla Land</t>
  </si>
  <si>
    <t>KHOANGSAN4</t>
  </si>
  <si>
    <t>CTCP Phát triển Khoáng sản 4</t>
  </si>
  <si>
    <t>KhoangSanPhuYen</t>
  </si>
  <si>
    <t>CTCP Khoáng sản Phú Yên</t>
  </si>
  <si>
    <t>KhoangSanSongDa</t>
  </si>
  <si>
    <t>CTCP Khai Thác và Chế Biến Khoáng Sản Sông Đà</t>
  </si>
  <si>
    <t>KhoangsanTD</t>
  </si>
  <si>
    <t>CTCP Khoáng sản Thiên Đức</t>
  </si>
  <si>
    <t>KhoaVietTiep</t>
  </si>
  <si>
    <t>CTCP Khóa Việt - Tiệp</t>
  </si>
  <si>
    <t>CTCP Điện lực Khánh Hòa</t>
  </si>
  <si>
    <t>CTCP Kiên Hùng</t>
  </si>
  <si>
    <t>KHTC</t>
  </si>
  <si>
    <t>CTCP Xây dựng Kiến Hưng Thịnh</t>
  </si>
  <si>
    <t>CTCP Cấp thoát nước Khánh Hòa</t>
  </si>
  <si>
    <t>Kido</t>
  </si>
  <si>
    <t>CTCP KIDO</t>
  </si>
  <si>
    <t>KiemNghia</t>
  </si>
  <si>
    <t>CTCP Kiềm Nghĩa</t>
  </si>
  <si>
    <t>KienGiangPetro</t>
  </si>
  <si>
    <t>CTCP Dầu khí Dương Đông Kiên Giang</t>
  </si>
  <si>
    <t>KienTrucADC</t>
  </si>
  <si>
    <t>CTCP Xây dựng Trang trí Kiến trúc ADC</t>
  </si>
  <si>
    <t>KIENTUONG</t>
  </si>
  <si>
    <t>Công ty TNHH MTV Cấp thoát nước và Môi trường Kiến Tường</t>
  </si>
  <si>
    <t>Kigitraco</t>
  </si>
  <si>
    <t>CTCP Kinh doanh Nông Sản Kiên Giang</t>
  </si>
  <si>
    <t>KIGIWI</t>
  </si>
  <si>
    <t>CTCP Vận tải Thuỷ Bộ Kiên Giang</t>
  </si>
  <si>
    <t>KimAnh</t>
  </si>
  <si>
    <t>CTCP Chè Kim Anh</t>
  </si>
  <si>
    <t>KimKhiBacThai</t>
  </si>
  <si>
    <t>CTCP Kim khí Bắc Thái</t>
  </si>
  <si>
    <t>KimLien</t>
  </si>
  <si>
    <t>CTCP Du lịch Kim Liên</t>
  </si>
  <si>
    <t>KimOanh</t>
  </si>
  <si>
    <t>CTCP Dịch vụ Thương mại và Xây dựng Địa ốc Kim Oanh</t>
  </si>
  <si>
    <t>KimTuThap</t>
  </si>
  <si>
    <t>CTCP Công nghệ Mới Kim Tự Tháp Việt Nam</t>
  </si>
  <si>
    <t>KinhDoLand</t>
  </si>
  <si>
    <t>CTCP Địa Ốc Kinh Đô</t>
  </si>
  <si>
    <t>CTCP K.I.P Việt Nam</t>
  </si>
  <si>
    <t>KISUCO</t>
  </si>
  <si>
    <t>CTCP Mía Đường Kiên Giang</t>
  </si>
  <si>
    <t>CTCP Tập Đoàn Thành Thái</t>
  </si>
  <si>
    <t>CTCP Đầu tư Thương mại và Xuất nhập khẩu CFS</t>
  </si>
  <si>
    <t>CTCP Kim loại màu Nghệ Tĩnh</t>
  </si>
  <si>
    <t>KMF</t>
  </si>
  <si>
    <t>CTCP Mirae Fiber</t>
  </si>
  <si>
    <t>KMLC</t>
  </si>
  <si>
    <t>CTCP Du lịch sinh thái Kim Lan</t>
  </si>
  <si>
    <t>CTCP Mirae</t>
  </si>
  <si>
    <t>CTCP Kim khí Miền Trung</t>
  </si>
  <si>
    <t>KNCC</t>
  </si>
  <si>
    <t>Công ty TNHH KN Cam Ranh</t>
  </si>
  <si>
    <t>KNITEXIM</t>
  </si>
  <si>
    <t>CTCP Haprosimex Thăng Long</t>
  </si>
  <si>
    <t>KNVC</t>
  </si>
  <si>
    <t>Công ty TNHH Đầu tư và Phát triển Điện mặt trời KN Vạn Ninh</t>
  </si>
  <si>
    <t>CTCP KOSY</t>
  </si>
  <si>
    <t>KPC</t>
  </si>
  <si>
    <t>CTCP Đầu tư Sản xuất Thương mại Kim Phong</t>
  </si>
  <si>
    <t>CTCP Đầu tư tài sản Koji</t>
  </si>
  <si>
    <t xml:space="preserve">CTCP Công nghiệp khoáng sản Bình Thuận </t>
  </si>
  <si>
    <t>CTCP Khoáng sản và Xây dựng Bình Dương</t>
  </si>
  <si>
    <t>CTCP Muối Khánh Hòa</t>
  </si>
  <si>
    <t>CTCP Đầu tư DNA</t>
  </si>
  <si>
    <t>CTCP Xuất khẩu Thủy sản Khánh Hòa</t>
  </si>
  <si>
    <t>CTCP Tập đoàn Real Tech</t>
  </si>
  <si>
    <t>KSG</t>
  </si>
  <si>
    <t>CTCP Khoáng sản và Vật liệu Xây dựng Gia Lai</t>
  </si>
  <si>
    <t>CTCP DAMAC GLS</t>
  </si>
  <si>
    <t>KSHCPhuTho</t>
  </si>
  <si>
    <t>Xí nghiệp Khai thác - Dịch vụ Khoáng sản và Hóa chất Phú Thọ</t>
  </si>
  <si>
    <t>CTCP Khoáng sản Luyện kim màu</t>
  </si>
  <si>
    <t>CTCP CNC Capital Việt Nam</t>
  </si>
  <si>
    <t>CTCP Khoáng sản Na Rì Hamico</t>
  </si>
  <si>
    <t>CTCP KASATI</t>
  </si>
  <si>
    <t>Tổng Công ty Khoáng sản TKV - CTCP</t>
  </si>
  <si>
    <t>CTCP Đầu tư Khoáng sản Tây Bắc</t>
  </si>
  <si>
    <t>KTBX</t>
  </si>
  <si>
    <t>CTCP Bến xe KonTum</t>
  </si>
  <si>
    <t>CTCP Thương mại Kiên Giang</t>
  </si>
  <si>
    <t>KTIC</t>
  </si>
  <si>
    <t>CTCP Kita Invest</t>
  </si>
  <si>
    <t>CTCP Kim Khí Thăng Long</t>
  </si>
  <si>
    <t>KTMC</t>
  </si>
  <si>
    <t>CTCP Kim Tín MDF</t>
  </si>
  <si>
    <t>CTCP Đường Kon Tum</t>
  </si>
  <si>
    <t>KTSKienGiang</t>
  </si>
  <si>
    <t>Công ty TNHH MTV Thương mại Dịch vụ Kiên Giang</t>
  </si>
  <si>
    <t>CTCP Tập đoàn Đầu tư KTT</t>
  </si>
  <si>
    <t>CTCP Môi trường Đô thị Kon Tum</t>
  </si>
  <si>
    <t>CTCP Cấp nước Kon Tum</t>
  </si>
  <si>
    <t>CTCP Sản xuất Xuất nhập khẩu Inox Kim Vĩ</t>
  </si>
  <si>
    <t>KVIC</t>
  </si>
  <si>
    <t>CTCP Đầu tư Kiến Vàng</t>
  </si>
  <si>
    <t>CTCP Lilama 10</t>
  </si>
  <si>
    <t>CTCP Licogi 12</t>
  </si>
  <si>
    <t>CTCP Licogi 14</t>
  </si>
  <si>
    <t>CTCP Đầu tư và Xây dựng Số 18</t>
  </si>
  <si>
    <t>CTCP Cơ khí Lắp máy Lilama</t>
  </si>
  <si>
    <t>CTCP Đầu Tư và Xây dựng 40</t>
  </si>
  <si>
    <t>CTCP Lilama 45.3</t>
  </si>
  <si>
    <t>CTCP Lilama 45.4</t>
  </si>
  <si>
    <t>CTCP Lilama 45.1</t>
  </si>
  <si>
    <t>CTCP Lilama 69-1</t>
  </si>
  <si>
    <t>CTCP Lilama 69-2</t>
  </si>
  <si>
    <t>CTCP Lilama 69-3</t>
  </si>
  <si>
    <t>LACC</t>
  </si>
  <si>
    <t>CTCP Thương mại Dịch vụ Hoa Lâm An</t>
  </si>
  <si>
    <t>LacHong</t>
  </si>
  <si>
    <t>CTCP Đầu tư Lạc Hồng</t>
  </si>
  <si>
    <t>CTCP Chế biến hàng Xuất khẩu Long An</t>
  </si>
  <si>
    <t>CTCP Đầu Tư Xây dựng Long An IDICO</t>
  </si>
  <si>
    <t>LamDong</t>
  </si>
  <si>
    <t>CTCP Xây dựng Số 1 Lâm Đồng</t>
  </si>
  <si>
    <t>LamNghiepBD</t>
  </si>
  <si>
    <t>Công ty TNHH MTV Lâm nghiệp Bình Dương</t>
  </si>
  <si>
    <t>LamSankienGiang</t>
  </si>
  <si>
    <t>CTCP Nông Lâm Sản Kiên Giang</t>
  </si>
  <si>
    <t>LaNga</t>
  </si>
  <si>
    <t>CTCP Đầu tư La Ngà</t>
  </si>
  <si>
    <t>Lanmak</t>
  </si>
  <si>
    <t>CTCP Đầu tư Xây dựng Bất động sản Lanmak</t>
  </si>
  <si>
    <t>LaoDongQuocTe</t>
  </si>
  <si>
    <t>CTCP Xây dựng và Cung ứng Lao động Quốc tế</t>
  </si>
  <si>
    <t>CTCP Supe Phốt phát và Hóa chất Lâm Thao</t>
  </si>
  <si>
    <t>Lasotra</t>
  </si>
  <si>
    <t>CTCP Thương mại Lạng Sơn</t>
  </si>
  <si>
    <t>CTCP Cấp thoát nước Long An</t>
  </si>
  <si>
    <t>CTCP Thương mại - Đầu tư Long Biên</t>
  </si>
  <si>
    <t>CTCP Sách và Thiết bị Trường học Long An</t>
  </si>
  <si>
    <t>CTCP Khoáng sản và Vật liệu Xây dựng Lâm Đồng</t>
  </si>
  <si>
    <t>LBMi</t>
  </si>
  <si>
    <t>CTCP Lê Bảo Minh</t>
  </si>
  <si>
    <t>CTCP Xi măng Hồng Phong</t>
  </si>
  <si>
    <t>CTCP Lắp máy - Thí nghiệm Cơ điện</t>
  </si>
  <si>
    <t>CTCP Lizen</t>
  </si>
  <si>
    <t>LCLC</t>
  </si>
  <si>
    <t>Công Ty TNHH Kinh doanh Bất động sản LC</t>
  </si>
  <si>
    <t>CTCP Khai thác và Chế biến khoáng sản Lào Cai</t>
  </si>
  <si>
    <t>LCO</t>
  </si>
  <si>
    <t>CTCP Licogi 16.1</t>
  </si>
  <si>
    <t>CTCP Licogi 166</t>
  </si>
  <si>
    <t>CTCP Nước sạch Lai Châu</t>
  </si>
  <si>
    <t>CTCP Đầu tư LDG</t>
  </si>
  <si>
    <t>CTCP Dược Lâm Đồng (Ladophar)</t>
  </si>
  <si>
    <t>LDTC</t>
  </si>
  <si>
    <t>CTCP Lâu đài Trắng</t>
  </si>
  <si>
    <t>CTCP Cấp thoát nước Lâm Đồng</t>
  </si>
  <si>
    <t>CTCP Bất động sản Điện lực Miền Trung</t>
  </si>
  <si>
    <t>LECC</t>
  </si>
  <si>
    <t>CTCP Lec Group</t>
  </si>
  <si>
    <t>LeQuanTech</t>
  </si>
  <si>
    <t>Công ty TNHH Kỹ thuật Lê Quân</t>
  </si>
  <si>
    <t>CTCP Cơ giới và Xây lắp Số 9</t>
  </si>
  <si>
    <t>CTCP Đầu tư Cầu đường CII</t>
  </si>
  <si>
    <t>CTCP Đầu tư và Phát triển Đô thị Long Giang</t>
  </si>
  <si>
    <t>CTCP Giày da và May mặc Xuất khẩu</t>
  </si>
  <si>
    <t>CTCP Đầu tư và Xây dựng Thủy lợi Lâm Đồng</t>
  </si>
  <si>
    <t>CTCP Long Hậu</t>
  </si>
  <si>
    <t>LHLC</t>
  </si>
  <si>
    <t>CTCP Tập đoàn Bất động sản Lan Hưng</t>
  </si>
  <si>
    <t>LHRC</t>
  </si>
  <si>
    <t>Công ty TNHH Đầu tư Bất động sản Long Hưng Phát</t>
  </si>
  <si>
    <t>Liberty</t>
  </si>
  <si>
    <t>CTCP Quê Hương - Liberty</t>
  </si>
  <si>
    <t>LIBREXCO</t>
  </si>
  <si>
    <t>Công ty TNHH MTV Chăn nuôi Tiền Giang</t>
  </si>
  <si>
    <t>Tổng Công ty LICOGI - CTCP</t>
  </si>
  <si>
    <t>Licogi16</t>
  </si>
  <si>
    <t>CTCP Licogi 16 M&amp;C</t>
  </si>
  <si>
    <t>Licogi162</t>
  </si>
  <si>
    <t>CTCP Xây dựng Licogi 16.2</t>
  </si>
  <si>
    <t>Licogi165</t>
  </si>
  <si>
    <t>CTCP Licogi 16.5</t>
  </si>
  <si>
    <t>Licogi169</t>
  </si>
  <si>
    <t>CTCP Licogi 16.9</t>
  </si>
  <si>
    <t>Lidovit</t>
  </si>
  <si>
    <t>CTCP Công nghiệp và Thương mại LIDOVIT</t>
  </si>
  <si>
    <t>LienThaiBinhDuong</t>
  </si>
  <si>
    <t>Công ty TNHH Xuất nhập khẩu Liên Thái Bình Dương</t>
  </si>
  <si>
    <t>CTCP Licogi 13</t>
  </si>
  <si>
    <t>LIKSIN</t>
  </si>
  <si>
    <t>Tổng Công ty Công nghiệp - In - Bao bì Liksin TNHH MTV</t>
  </si>
  <si>
    <t>LilamaHN</t>
  </si>
  <si>
    <t>CTCP Lilama Hà Nội</t>
  </si>
  <si>
    <t>LilamaPhaLai</t>
  </si>
  <si>
    <t>CTCP Lilama 69-1 Phả Lại</t>
  </si>
  <si>
    <t>LinhGas</t>
  </si>
  <si>
    <t>CTCP Linh Gas Việt Nam</t>
  </si>
  <si>
    <t>CTCP Bột Giặt Lix</t>
  </si>
  <si>
    <t>LKHC</t>
  </si>
  <si>
    <t>CTCP Dịch vụ Đầu tư Lucky House</t>
  </si>
  <si>
    <t>CTCP Cấp nước Long Khánh</t>
  </si>
  <si>
    <t>LLFC</t>
  </si>
  <si>
    <t>Công ty TNHH Kinh doanh Nội thất Luxury Living</t>
  </si>
  <si>
    <t>Tổng Công ty Lắp máy Việt Nam - CTCP</t>
  </si>
  <si>
    <t>LLPC</t>
  </si>
  <si>
    <t>Công ty TNHH Đầu tư Kinh doanh Bất động sản Liên Lập</t>
  </si>
  <si>
    <t>CTCP Lilama 3</t>
  </si>
  <si>
    <t>CTCP Lilama 7</t>
  </si>
  <si>
    <t>CTCP Lilama 18</t>
  </si>
  <si>
    <t>LMBC</t>
  </si>
  <si>
    <t>Công ty TNHH Đầu tư Lemanh Brothers</t>
  </si>
  <si>
    <t>CTCP Long Beach LMC</t>
  </si>
  <si>
    <t>CTCP Quốc Tế Holding</t>
  </si>
  <si>
    <t>CTCP Đầu tư Xây dựng Lắp máy IDICO</t>
  </si>
  <si>
    <t>LMR</t>
  </si>
  <si>
    <t>CTCP Liên Minh</t>
  </si>
  <si>
    <t>CTCP Lệ Ninh</t>
  </si>
  <si>
    <t>CTCP Lilama 5</t>
  </si>
  <si>
    <t>LongTho</t>
  </si>
  <si>
    <t>CTCP Long Thọ</t>
  </si>
  <si>
    <t>LPCC</t>
  </si>
  <si>
    <t>CTCP Xây dựng Đầu tư và Phát triển Lĩnh Phong - C.O.N.I.C</t>
  </si>
  <si>
    <t>CTCP Thương mại và Sản xuất Lập Phương Thành</t>
  </si>
  <si>
    <t>CTCP Licogi Quảng Ngãi</t>
  </si>
  <si>
    <t>LSCC</t>
  </si>
  <si>
    <t>CTCP Xây dựng và Thương mại Lam Sơn</t>
  </si>
  <si>
    <t>CTCP Bất động sản Sài Gòn Vina</t>
  </si>
  <si>
    <t>CTCP Mía Đường Lam Sơn</t>
  </si>
  <si>
    <t>CTCP Điện nhẹ Viễn Thông</t>
  </si>
  <si>
    <t>LTCC</t>
  </si>
  <si>
    <t>CTCP Xi măng Long Thành</t>
  </si>
  <si>
    <t>CTCP Tập đoàn Lộc Trời</t>
  </si>
  <si>
    <t>LTLC</t>
  </si>
  <si>
    <t>Công ty TNHH Đầu tư - Kinh doanh Bất động sản Long Thượng Lộc</t>
  </si>
  <si>
    <t>LTRC</t>
  </si>
  <si>
    <t>CTCP Long Thành Riverside</t>
  </si>
  <si>
    <t>LungLo3</t>
  </si>
  <si>
    <t>Công ty TNHH MTV Lũng Lô 3</t>
  </si>
  <si>
    <t>LuongMyPoultry</t>
  </si>
  <si>
    <t>CTCP Giống Gia Cầm Lương Mỹ</t>
  </si>
  <si>
    <t>LuongSonHoaBinh</t>
  </si>
  <si>
    <t>CTCP Xi măng Vinaconex Lương Sơn Hoà Bình</t>
  </si>
  <si>
    <t>CTCP Đầu tư Xây dựng Lương Tài</t>
  </si>
  <si>
    <t>LVDC</t>
  </si>
  <si>
    <t>CTCP Lavida Invest</t>
  </si>
  <si>
    <t>LVN</t>
  </si>
  <si>
    <t>CTCP Len Việt Nam</t>
  </si>
  <si>
    <t>LVPC</t>
  </si>
  <si>
    <t>CTCP Cảng quốc tế Lào - Việt</t>
  </si>
  <si>
    <t>LVRC</t>
  </si>
  <si>
    <t>Công ty TNHH Bất động sản Lan Việt</t>
  </si>
  <si>
    <t>CTCP Cấp nước Tỉnh Lào Cai</t>
  </si>
  <si>
    <t>CTCP Lương thực Lương Yên</t>
  </si>
  <si>
    <t>Tổng Công ty May 10 - CTCP</t>
  </si>
  <si>
    <t>CTCP Thiết bị</t>
  </si>
  <si>
    <t>CTCP Cung ứng và Dịch vụ Kỹ thuật Hàng Hải</t>
  </si>
  <si>
    <t>MACC</t>
  </si>
  <si>
    <t>Công ty TNHH Marcus</t>
  </si>
  <si>
    <t>MAFCD</t>
  </si>
  <si>
    <t>CTCP Mavin Austfeed</t>
  </si>
  <si>
    <t>MaiDong</t>
  </si>
  <si>
    <t>Công ty TNHH MTV Mai Động</t>
  </si>
  <si>
    <t>CTCP Dịch vụ Hàng không Sân bay Đà Nẵng</t>
  </si>
  <si>
    <t>MatTroiDo</t>
  </si>
  <si>
    <t>CTCP Đầu tư Thương mại Quốc tế Mặt Trời Đỏ</t>
  </si>
  <si>
    <t>MAX</t>
  </si>
  <si>
    <t>CTCP Khai khoáng và Cơ khí Hữu Nghị Vĩnh Sinh</t>
  </si>
  <si>
    <t>MayDongA</t>
  </si>
  <si>
    <t>CTCP Dệt may Đông Á</t>
  </si>
  <si>
    <t>MayLongAn</t>
  </si>
  <si>
    <t>CTCP Cơ khí và Chế tạo Máy Long An</t>
  </si>
  <si>
    <t>MayPhuongDong</t>
  </si>
  <si>
    <t>CTCP May Phương Đông</t>
  </si>
  <si>
    <t>MaySaiGon2</t>
  </si>
  <si>
    <t>CTCP May Sài Gòn 2</t>
  </si>
  <si>
    <t>MaySaiGon3</t>
  </si>
  <si>
    <t>CTCP May Sài Gòn 3</t>
  </si>
  <si>
    <t>MayThangLong</t>
  </si>
  <si>
    <t>CTCP May Thăng Long</t>
  </si>
  <si>
    <t>MayVietThang</t>
  </si>
  <si>
    <t>CTCP May Việt Thắng</t>
  </si>
  <si>
    <t>MayVietThinh</t>
  </si>
  <si>
    <t>CTCP May Việt Thịnh</t>
  </si>
  <si>
    <t>MBDC</t>
  </si>
  <si>
    <t>Công ty TNHH Đầu tư và Tư vấn Quản lý Biển Đông</t>
  </si>
  <si>
    <t>CTCP Tập đoàn MBG</t>
  </si>
  <si>
    <t>MBLC</t>
  </si>
  <si>
    <t>CTCP MBLand Tonkin</t>
  </si>
  <si>
    <t>CTCP Môi trường và Công trình đô thị Bắc Ninh</t>
  </si>
  <si>
    <t>MBTC</t>
  </si>
  <si>
    <t>CTCP Bất động sản cho thuê Minh Bảo Tín</t>
  </si>
  <si>
    <t>CTCP Khoáng sản 3 - Vimico</t>
  </si>
  <si>
    <t>CTCP Gạch ngói Cao cấp</t>
  </si>
  <si>
    <t>MCCC</t>
  </si>
  <si>
    <t>Công Ty TNHH Cung ứng và Thương mại Mùa Xuân</t>
  </si>
  <si>
    <t>Mccons</t>
  </si>
  <si>
    <t>CTCP Thi công Cơ giới và Dịch vụ</t>
  </si>
  <si>
    <t>CTCP Môi trường và Công trình Đô thị Đông Hà</t>
  </si>
  <si>
    <t>MCDVietNam</t>
  </si>
  <si>
    <t>CTCP Xây dựng Năng lượng MCD Việt Nam</t>
  </si>
  <si>
    <t>CTCP Xây lắp Cơ khí và Lương thực Thực phẩm</t>
  </si>
  <si>
    <t>CTCP Năng lượng và Bất động sản MCG</t>
  </si>
  <si>
    <t>CTCP Hàng tiêu dùng Masan</t>
  </si>
  <si>
    <t>MCHC</t>
  </si>
  <si>
    <t>Công ty TNHH Masan Consumer Holdings</t>
  </si>
  <si>
    <t>CTCP Đầu tư Xây dựng và Phát triển Vật liệu IDICO</t>
  </si>
  <si>
    <t>MCJ</t>
  </si>
  <si>
    <t>CTCP Thiết bị Phụ tùng</t>
  </si>
  <si>
    <t>MCL</t>
  </si>
  <si>
    <t>CTCP Phát triển Nhà và Sản xuất Vật liệu Xây dựng Chí Linh</t>
  </si>
  <si>
    <t>CTCP Giống Bò sữa Mộc Châu</t>
  </si>
  <si>
    <t>CTCP Đầu tư và Xây dựng BDC Việt Nam</t>
  </si>
  <si>
    <t>CTCP In và Bao bì Mỹ Châu</t>
  </si>
  <si>
    <t>MCS</t>
  </si>
  <si>
    <t>CTCP Thi công Cơ giới Xây lắp</t>
  </si>
  <si>
    <t>CTCP Kinh doanh Vật Tư và Xây dựng</t>
  </si>
  <si>
    <t>MCV</t>
  </si>
  <si>
    <t>CTCP Cavico Việt Nam Khai thác mỏ và Xây dựng</t>
  </si>
  <si>
    <t>CTCP Môi trường Đô thị Đông Anh</t>
  </si>
  <si>
    <t>CTCP Than Mông Dương - Vinacomin</t>
  </si>
  <si>
    <t>CTCP Gỗ MDF VRG - Quảng Trị</t>
  </si>
  <si>
    <t>MDFVINAFOR</t>
  </si>
  <si>
    <t>Công ty TNHH MDF Vinafor – Tân An Hòa Bình</t>
  </si>
  <si>
    <t>CTCP Miền Đông</t>
  </si>
  <si>
    <t>CTCP Tổng Công ty May Đồng Nai</t>
  </si>
  <si>
    <t>CTCP Cơ khí mỏ và Đóng tàu - TKV</t>
  </si>
  <si>
    <t>MEBI</t>
  </si>
  <si>
    <t>CTCP Dược phẩm và Sinh học Y tế</t>
  </si>
  <si>
    <t>CTCP Cơ khí - Lắp máy Sông Đà</t>
  </si>
  <si>
    <t>MECO</t>
  </si>
  <si>
    <t>CTCP Cơ điện Luyện kim Thái Nguyên</t>
  </si>
  <si>
    <t>CTCP Dược Trung ương Mediplantex</t>
  </si>
  <si>
    <t>Medico</t>
  </si>
  <si>
    <t>CTCP Phát triển khoáng Sản</t>
  </si>
  <si>
    <t>Mediplast</t>
  </si>
  <si>
    <t>CTCP Nhựa Y tế Mediplast</t>
  </si>
  <si>
    <t>CTCP MEINFA</t>
  </si>
  <si>
    <t>CTCP Megram</t>
  </si>
  <si>
    <t>MEKONIMEX</t>
  </si>
  <si>
    <t>CTCP Nông sản Thực phẩm Xuất khẩu Cần Thơ</t>
  </si>
  <si>
    <t>CTCP Thép Mê Lin</t>
  </si>
  <si>
    <t>CTCP Cơ điện Công trình</t>
  </si>
  <si>
    <t>CTCP Dịch vụ Kỹ thuật Mobifone</t>
  </si>
  <si>
    <t>CTCP Địa chất mỏ - TKV</t>
  </si>
  <si>
    <t>Tổng Công ty Đức Giang - CTCP</t>
  </si>
  <si>
    <t>CTCP Tập đoàn MGROUP</t>
  </si>
  <si>
    <t>CTCP Khu Công nghiệp Cao su Bình Long</t>
  </si>
  <si>
    <t>CTCP MHC</t>
  </si>
  <si>
    <t>CTCP Minh Hữu Liên</t>
  </si>
  <si>
    <t>CTCP Môi trường và Dịch vụ Đô thị Việt Trì</t>
  </si>
  <si>
    <t>CTCP Môi trường và Công trình Đô thị Hưng Yên</t>
  </si>
  <si>
    <t>MiaDuongBenTre</t>
  </si>
  <si>
    <t>CTCP Mía đường Bến Tre</t>
  </si>
  <si>
    <t>MiaDuongNongCong</t>
  </si>
  <si>
    <t>CTCP Mía Đường Nông Cống</t>
  </si>
  <si>
    <t>MiaDuongSonDuong</t>
  </si>
  <si>
    <t>CTCP Mía đường Sơn Dương</t>
  </si>
  <si>
    <t>CTCP Kỹ nghệ Khoáng sản Quảng Nam</t>
  </si>
  <si>
    <t>Tổng Công ty Máy và Thiết bị Công nghiệp - CTCP</t>
  </si>
  <si>
    <t>MienTrung</t>
  </si>
  <si>
    <t>CTCP Đầu tư và Phát triển Miền Trung</t>
  </si>
  <si>
    <t>MIH</t>
  </si>
  <si>
    <t>CTCP Xuất nhập khẩu Khoáng sản Hà Nam</t>
  </si>
  <si>
    <t>CTCP Khoáng sản và Cơ khí</t>
  </si>
  <si>
    <t>MINEXCO</t>
  </si>
  <si>
    <t>CTCP Khoáng sản và Đầu tư Khánh Hòa</t>
  </si>
  <si>
    <t>MinhPhuc</t>
  </si>
  <si>
    <t>CTCP Sản xuất và Thương mại Minh Phúc</t>
  </si>
  <si>
    <t>MIPC</t>
  </si>
  <si>
    <t>CTCP Năng lượng Thiên niên Kỷ</t>
  </si>
  <si>
    <t>MIREX</t>
  </si>
  <si>
    <t>CTCP Khoáng sản và Luyện kim Việt Nam</t>
  </si>
  <si>
    <t>MIVC</t>
  </si>
  <si>
    <t>CTCP Đầu tư MHC</t>
  </si>
  <si>
    <t>MIWACO</t>
  </si>
  <si>
    <t>CTCP Nước khoáng và Du Lịch Sơn Kim</t>
  </si>
  <si>
    <t>MJC</t>
  </si>
  <si>
    <t>CTCP Thương mại Mộc Hóa</t>
  </si>
  <si>
    <t>MKDC</t>
  </si>
  <si>
    <t>Công ty TNHH Minh Khang Điền</t>
  </si>
  <si>
    <t>MKHC</t>
  </si>
  <si>
    <t>Công ty TNHH Đầu tư Phát triển Mỹ Khánh</t>
  </si>
  <si>
    <t>MKIC</t>
  </si>
  <si>
    <t>CTCP Tư vấn Đầu tư và Kỹ thuật Mê Kông</t>
  </si>
  <si>
    <t>CTCP Hoá - Dược phẩm Mekophar</t>
  </si>
  <si>
    <t>CTCP Dệt Minh Khai</t>
  </si>
  <si>
    <t>CTCP Dược thú Y Cai Lậy</t>
  </si>
  <si>
    <t>CTCP Môi trường Đô thị Tỉnh Lào Cai</t>
  </si>
  <si>
    <t>MLG</t>
  </si>
  <si>
    <t>CTCP Tập đoàn Mai Linh</t>
  </si>
  <si>
    <t>CTCP Mai Linh Miền Bắc</t>
  </si>
  <si>
    <t>CTCP Chăn nuôi - Mitraco</t>
  </si>
  <si>
    <t>CTCP khoáng Sản Mangan</t>
  </si>
  <si>
    <t>MMJC</t>
  </si>
  <si>
    <t>CTCP Marina Mekong</t>
  </si>
  <si>
    <t>CTCP Masan MeatLife</t>
  </si>
  <si>
    <t>MNAC</t>
  </si>
  <si>
    <t>Công ty TNHH Mavin Austfeed Nghệ An</t>
  </si>
  <si>
    <t>Tổng Công ty May Nhà Bè - CTCP</t>
  </si>
  <si>
    <t>CTCP Mai Linh Miền Trung</t>
  </si>
  <si>
    <t>CTCP Môi trường Nam Định</t>
  </si>
  <si>
    <t>MNRC</t>
  </si>
  <si>
    <t>CTCP Đầu tư và Dịch vụ Đất Xanh Miền Nam</t>
  </si>
  <si>
    <t>MNVC</t>
  </si>
  <si>
    <t>Công ty TNHH Thương mại và Dịch vụ Mivi Việt Nam</t>
  </si>
  <si>
    <t>MNXC</t>
  </si>
  <si>
    <t>CTCP Xuất nhập khẩu Khoáng sản</t>
  </si>
  <si>
    <t>MobiFone</t>
  </si>
  <si>
    <t>Tổng Công ty Viễn thông MobiFone - Công ty TNHH MTV</t>
  </si>
  <si>
    <t>MOBITECHS</t>
  </si>
  <si>
    <t>CTCP Dịch vụ Kỹ thuật và Hạ tầng Mạng Thông Tin Di Động</t>
  </si>
  <si>
    <t>MotorVN</t>
  </si>
  <si>
    <t>CTCP United Motor Việt Nam</t>
  </si>
  <si>
    <t>CTCP Tập đoàn Thủy sản Minh Phú</t>
  </si>
  <si>
    <t>CTCP Tập đoàn MPT</t>
  </si>
  <si>
    <t>CTCP Môi trường Đô thị Phú Yên</t>
  </si>
  <si>
    <t>CTCP Môi trường và Phát triển Đô thị Quảng Bình</t>
  </si>
  <si>
    <t>CTCP Môi trường đô thị Quảng Ngãi</t>
  </si>
  <si>
    <t>MRBC</t>
  </si>
  <si>
    <t>CTCP Maroon Bells</t>
  </si>
  <si>
    <t>MREC</t>
  </si>
  <si>
    <t>CTCP Bất động sản Mỹ</t>
  </si>
  <si>
    <t>CTCP Merufa</t>
  </si>
  <si>
    <t>MRVC</t>
  </si>
  <si>
    <t>Công ty TNHH Kinh doanh Bất động sản Dream City Villas</t>
  </si>
  <si>
    <t>CTCP Dịch vụ Phú Nhuận</t>
  </si>
  <si>
    <t>MSFC</t>
  </si>
  <si>
    <t>Công ty Tài chính TNHH MB Shinsei</t>
  </si>
  <si>
    <t>CTCP May Sông Hồng</t>
  </si>
  <si>
    <t>MSHC</t>
  </si>
  <si>
    <t>CTCP Điện mặt trời Mỹ Sơn 2</t>
  </si>
  <si>
    <t>MSMC</t>
  </si>
  <si>
    <t>CTCP Điện mặt trời Mỹ Sơn 1</t>
  </si>
  <si>
    <t>CTCP Tập đoàn Masan</t>
  </si>
  <si>
    <t>CTCP Masan High-Tech Materials</t>
  </si>
  <si>
    <t>CTCP Đầu tư MST</t>
  </si>
  <si>
    <t>Tổng Công ty Khoáng sản và Thương mại Hà Tĩnh -  CTCP</t>
  </si>
  <si>
    <t>CTCP Môi trường và Công trình Đô thị Tỉnh Thái Bình</t>
  </si>
  <si>
    <t>CTCP Dịch vụ Du lịch Mỹ Trà</t>
  </si>
  <si>
    <t>MTDC</t>
  </si>
  <si>
    <t>CTCP Đầu tư Đường Mặt Trời</t>
  </si>
  <si>
    <t>CTCP MT Gas</t>
  </si>
  <si>
    <t>CTCP Môi trường Đô thị Hà Đông</t>
  </si>
  <si>
    <t>MTJ</t>
  </si>
  <si>
    <t>CTCP Tư vấn và Xây dựng công trình Miền Trung</t>
  </si>
  <si>
    <t>MTJC</t>
  </si>
  <si>
    <t>CTCP Đá Mỹ thuật</t>
  </si>
  <si>
    <t>CTCP Dịch vụ Môi trường Đô thị Từ Liêm</t>
  </si>
  <si>
    <t>CTCP mỏ và Xuất nhập khẩu Khoáng sản Miền Trung</t>
  </si>
  <si>
    <t>CTCP Dược Medipharco</t>
  </si>
  <si>
    <t>MTPC</t>
  </si>
  <si>
    <t>CTCP Xây dựng Minh Trường Phú</t>
  </si>
  <si>
    <t>CTCP Vật tư - TKV</t>
  </si>
  <si>
    <t>MTSC</t>
  </si>
  <si>
    <t>CTCP Đầu tư Metro Star</t>
  </si>
  <si>
    <t>MTUC</t>
  </si>
  <si>
    <t>Công ty TNHH Đầu tư và Phát triển Đô thị Minh Tân</t>
  </si>
  <si>
    <t>CTCP Dịch vụ Môi trường và Công trình Đô thị Vũng Tàu</t>
  </si>
  <si>
    <t>Tổng Công ty Công nghiệp mỏ Việt Bắc TKV - CTCP</t>
  </si>
  <si>
    <t>CTCP Vật liệu và Xây dựng Bình Dương</t>
  </si>
  <si>
    <t>MVJC</t>
  </si>
  <si>
    <t>CTCP Đầu tư Địa ốc Mai Viên</t>
  </si>
  <si>
    <t>Tổng Công ty Hàng hải Việt Nam - CTCP</t>
  </si>
  <si>
    <t>CTCP Môi trường và Dịch vụ Đô Thị Vĩnh Yên</t>
  </si>
  <si>
    <t>CTCP Đầu tư Thế giới Di động</t>
  </si>
  <si>
    <t>Trung tâm Nông nghiệp Mùa Xuân</t>
  </si>
  <si>
    <t>MyKhe</t>
  </si>
  <si>
    <t>CTCP Mỹ Khê Việt Nam</t>
  </si>
  <si>
    <t>MYPC</t>
  </si>
  <si>
    <t>Công ty TNHH Đầu tư và Kinh doanh Địa ốc Mỹ Phú</t>
  </si>
  <si>
    <t>MyPhamSG</t>
  </si>
  <si>
    <t>CTCP Mỹ phẩm Sài Gòn</t>
  </si>
  <si>
    <t>CTCP Tư vấn Xây dựng Tổng hợp</t>
  </si>
  <si>
    <t>CTCP Nafoods Group</t>
  </si>
  <si>
    <t>CTCP Tập đoàn Nagakawa</t>
  </si>
  <si>
    <t>NAKC</t>
  </si>
  <si>
    <t>CTCP Công nghệ Khải An</t>
  </si>
  <si>
    <t>Nakydaco</t>
  </si>
  <si>
    <t>CTCP Dầu thực vật Tân Bình</t>
  </si>
  <si>
    <t>NALC</t>
  </si>
  <si>
    <t>Công ty TNHH Nam Land</t>
  </si>
  <si>
    <t>NamChien</t>
  </si>
  <si>
    <t>CTCP Thủy điện Nậm Chiến</t>
  </si>
  <si>
    <t>NAMCO</t>
  </si>
  <si>
    <t>CTCP Khoáng sản Nghệ An</t>
  </si>
  <si>
    <t>NamKhang</t>
  </si>
  <si>
    <t>CTCP Đầu tư Nam Khang</t>
  </si>
  <si>
    <t>NamMuc</t>
  </si>
  <si>
    <t>CTCP Thủy điện Nậm Mức</t>
  </si>
  <si>
    <t>NamThaiSon</t>
  </si>
  <si>
    <t>CTCP Nam Thái Sơn</t>
  </si>
  <si>
    <t>NamThi</t>
  </si>
  <si>
    <t>CTCP Thủy điện Nậm Thi - Sông Đà 7</t>
  </si>
  <si>
    <t>NamTrieu</t>
  </si>
  <si>
    <t>CTCP Công nghiệp Tàu thủy và Xây dựng Nam Triệu</t>
  </si>
  <si>
    <t>NamVietOil</t>
  </si>
  <si>
    <t>CTCP Lọc Hoá Dầu Nam Việt</t>
  </si>
  <si>
    <t>NANC</t>
  </si>
  <si>
    <t>CTCP Đầu tư và Kinh doanh Nam An</t>
  </si>
  <si>
    <t>CTCP Cảng Nghệ Tĩnh</t>
  </si>
  <si>
    <t>CTCP Dịch vụ Hàng không Sân bay Nội Bài</t>
  </si>
  <si>
    <t>Natraco</t>
  </si>
  <si>
    <t>CTCP Thương mại Nghệ An</t>
  </si>
  <si>
    <t>CTCP Môi trường Đô thị Nghệ An</t>
  </si>
  <si>
    <t>CTCP Cấp nước Nghệ An</t>
  </si>
  <si>
    <t>CTCP Đầu tư Năm Bảy Bảy</t>
  </si>
  <si>
    <t>CTCP Than Núi Béo - Vinacomin</t>
  </si>
  <si>
    <t>NBCC</t>
  </si>
  <si>
    <t>Công ty TNHH Tư vấn Đầu tư Nguyên Bình</t>
  </si>
  <si>
    <t>CTCP Sách và Thiết bị Giáo dục Miền Bắc</t>
  </si>
  <si>
    <t>NBN</t>
  </si>
  <si>
    <t>CTCP Xây dựng Công trình 545</t>
  </si>
  <si>
    <t>CTCP Nhiệt điện Ninh Bình</t>
  </si>
  <si>
    <t>CTCP Đường sắt Nghĩa Bình</t>
  </si>
  <si>
    <t>CTCP Bến xe Nghệ An</t>
  </si>
  <si>
    <t>CTCP Cấp thoát nước Bến Tre</t>
  </si>
  <si>
    <t>CTCP Cấp nước Nhà Bè</t>
  </si>
  <si>
    <t>CTCP Tập đoàn Nova Consumer</t>
  </si>
  <si>
    <t>NCGC</t>
  </si>
  <si>
    <t>CTCP Tập đoàn Nam Cường Hà Nội</t>
  </si>
  <si>
    <t>NCLC</t>
  </si>
  <si>
    <t>Công ty TNHH Đầu tư và Phát triển Bất động sản Nice Star</t>
  </si>
  <si>
    <t>CTCP Nhiệt điện Cẩm Phả - TKV</t>
  </si>
  <si>
    <t>NCRC</t>
  </si>
  <si>
    <t>CTCP Câu lạc bộ Du thuyền và Nghỉ dưỡng Cam Ranh</t>
  </si>
  <si>
    <t>CTCP Suất ăn Hàng không Nội Bài</t>
  </si>
  <si>
    <t>CTCP Dịch vụ Hàng hóa Nội Bài</t>
  </si>
  <si>
    <t>CTCP Đầu tư và Phát triển Điện Miền Bắc 2</t>
  </si>
  <si>
    <t>CTCP Nam Dược</t>
  </si>
  <si>
    <t>CTCP Chế biến Thực phẩm Nông sản xuất khẩu Nam Định</t>
  </si>
  <si>
    <t>CTCP Đầu tư Phát triển Nhà Đà Nẵng</t>
  </si>
  <si>
    <t>CTCP Dược phẩm 2/9</t>
  </si>
  <si>
    <t>Tổng Công ty cổ phần Dệt May Nam Định</t>
  </si>
  <si>
    <t>NDTC</t>
  </si>
  <si>
    <t>Công ty TNHH Nam Đại Thành Phú Quốc</t>
  </si>
  <si>
    <t>CTCP Cấp nước Nam Định</t>
  </si>
  <si>
    <t>CTCP Xây lắp Phát triển Nhà Đà Nẵng</t>
  </si>
  <si>
    <t>CTCP Đầu tư và Phát triển Điện Tây Bắc</t>
  </si>
  <si>
    <t>NELC</t>
  </si>
  <si>
    <t>CTCP Công nghệ Thương mại Giga 1</t>
  </si>
  <si>
    <t>CTCP Thiết bị điện Miền Bắc</t>
  </si>
  <si>
    <t>NEOC</t>
  </si>
  <si>
    <t>CTCP Neo Floor</t>
  </si>
  <si>
    <t>CTCP Bột giặt NET</t>
  </si>
  <si>
    <t>CTCP Phân lân Ninh Bình</t>
  </si>
  <si>
    <t>NFSC</t>
  </si>
  <si>
    <t>CTCP Nova Final Solution</t>
  </si>
  <si>
    <t>CTCP Chế biến Thủy sản xuất khẩu Ngô Quyền</t>
  </si>
  <si>
    <t>NGMC</t>
  </si>
  <si>
    <t>Công ty TNHH Đầu tư và Bất động sản Ngọc Minh</t>
  </si>
  <si>
    <t>NgocHy</t>
  </si>
  <si>
    <t>CTCP Dịch vụ In Trần Ngọc Hy Cà Mau</t>
  </si>
  <si>
    <t>NgocTung</t>
  </si>
  <si>
    <t>CTCP Sản xuất Thương mại Dịch vụ Ngọc Tùng</t>
  </si>
  <si>
    <t>NgoVietNam</t>
  </si>
  <si>
    <t>CTCP Đầu tư Phát triển Ngô Việt Nam</t>
  </si>
  <si>
    <t>Tổng Công ty Đầu tư Phát triển Nhà và Đô thị Nam Hà Nội</t>
  </si>
  <si>
    <t>NhaBeTech</t>
  </si>
  <si>
    <t>CTCP Tư vấn Công nghệ Nhà Bè</t>
  </si>
  <si>
    <t>NHACANTHO</t>
  </si>
  <si>
    <t>Công ty TNHH MTV Phát triển và Kinh doanh Nhà Thành phố Cần Thơ</t>
  </si>
  <si>
    <t>NhanLuc</t>
  </si>
  <si>
    <t>CTCP Phát triển Nguồn nhân lực LOD</t>
  </si>
  <si>
    <t>NhaSaiGon</t>
  </si>
  <si>
    <t>CTCP Đầu tư Xây dựng và Kinh doanh Nhà Sài Gòn</t>
  </si>
  <si>
    <t>NhatNam</t>
  </si>
  <si>
    <t>CTCP Nhất Nam</t>
  </si>
  <si>
    <t>CTCP Gạch ngói Nhị Hiệp</t>
  </si>
  <si>
    <t>CTCP Nhựa Hà Nội</t>
  </si>
  <si>
    <t>NHHC</t>
  </si>
  <si>
    <t>CTCP Đầu tư và Xây dựng Thủy điện Nậm Hồng</t>
  </si>
  <si>
    <t>NhietDienMienBac</t>
  </si>
  <si>
    <t>CTCP Dịch vụ Sửa chữa Nhiệt điện Miền Bắc</t>
  </si>
  <si>
    <t>CTCP Phát triển Đô thị Nam Hà Nội</t>
  </si>
  <si>
    <t>NhoQue1</t>
  </si>
  <si>
    <t>CTCP Thủy điện Nho Quế 1</t>
  </si>
  <si>
    <t>CTCP Sản xuất Xuất nhập khẩu NHP</t>
  </si>
  <si>
    <t>NHPC</t>
  </si>
  <si>
    <t>CTCP Bất động sản Ngôi nhà Hạnh phúc</t>
  </si>
  <si>
    <t>NHRC</t>
  </si>
  <si>
    <t>CTCP Nova Hotels &amp; Resorts</t>
  </si>
  <si>
    <t>NHS</t>
  </si>
  <si>
    <t>CTCP Đường Ninh Hòa</t>
  </si>
  <si>
    <t>NHSC</t>
  </si>
  <si>
    <t>Công ty TNHH MTV Đường Biên Hòa - Ninh Hòa</t>
  </si>
  <si>
    <t>CTCP Sản xuất và Thương mại Nam Hoa</t>
  </si>
  <si>
    <t>NhuNgoc</t>
  </si>
  <si>
    <t>CTCP Sản xuất và Thương mại Xuất nhập khẩu Như Ngọc</t>
  </si>
  <si>
    <t>CTCP Sức Khỏe Hồi Sinh Việt Nam</t>
  </si>
  <si>
    <t>NHW</t>
  </si>
  <si>
    <t>CTCP Ngô Han</t>
  </si>
  <si>
    <t>NIC</t>
  </si>
  <si>
    <t>CTCP Đầu tư Nhơn Trạch</t>
  </si>
  <si>
    <t>Nicotex</t>
  </si>
  <si>
    <t>CTCP Nicotex</t>
  </si>
  <si>
    <t>NinhBac</t>
  </si>
  <si>
    <t>CTCP Đầu tư Tài chính Ninh Bắc</t>
  </si>
  <si>
    <t>NIS</t>
  </si>
  <si>
    <t>CTCP Dịch vụ Hạ tầng Mạng</t>
  </si>
  <si>
    <t>NISACO</t>
  </si>
  <si>
    <t>CTCP Muối Ninh Thuận</t>
  </si>
  <si>
    <t>CTCP May Nam Định</t>
  </si>
  <si>
    <t>NKD</t>
  </si>
  <si>
    <t>CTCP Chế biến thực phẩm Kinh Đô Miền Bắc</t>
  </si>
  <si>
    <t>NKDC</t>
  </si>
  <si>
    <t>CTCP Thương mại Dịch vụ Nhựa bao bì Kiến Đức</t>
  </si>
  <si>
    <t>CTCP Thép Nam Kim</t>
  </si>
  <si>
    <t>NLAC</t>
  </si>
  <si>
    <t>CTCP Thủy điện Nậm La</t>
  </si>
  <si>
    <t>NLC</t>
  </si>
  <si>
    <t>CTCP Thủy điện Nà Lơi</t>
  </si>
  <si>
    <t>CTCP Đầu tư Nam Long</t>
  </si>
  <si>
    <t>NLPC</t>
  </si>
  <si>
    <t>Công ty TNHH Nova Lucky Palace</t>
  </si>
  <si>
    <t>CTCP Cấp thoát nước Lạng Sơn</t>
  </si>
  <si>
    <t>NLSC</t>
  </si>
  <si>
    <t>CTCP Phát triển Tầm nhìn Năng lượng sạch</t>
  </si>
  <si>
    <t>CTCP Xây dựng Công trình 510</t>
  </si>
  <si>
    <t>CTCP Cấp thoát nước Ninh Bình</t>
  </si>
  <si>
    <t>CTCP Đá Núi Nhỏ</t>
  </si>
  <si>
    <t>CTCP Công nghiệp - Dịch vụ - Thương mại Ngọc Nghĩa</t>
  </si>
  <si>
    <t>CTCP Giống Nông nghiệp Quảng Nam</t>
  </si>
  <si>
    <t>CTCP Cấp nước Ninh Thuận</t>
  </si>
  <si>
    <t>CTCP Tập đoàn 911</t>
  </si>
  <si>
    <t>NoiHoiVN</t>
  </si>
  <si>
    <t>CTCP Nồi hơi Việt Nam</t>
  </si>
  <si>
    <t>NongSanNinhThuan</t>
  </si>
  <si>
    <t>CTCP Xuất khẩu Nông sản Ninh Thuận</t>
  </si>
  <si>
    <t>CTCP Vận tải biển và Thương mại Phương Đông</t>
  </si>
  <si>
    <t>NovaGroup</t>
  </si>
  <si>
    <t>CTCP Tập đoàn NovaGroup</t>
  </si>
  <si>
    <t>NPEC</t>
  </si>
  <si>
    <t>CTCP Đầu tư Năng lượng Nam Phương</t>
  </si>
  <si>
    <t>CTCP Khách Sạn Bưu Điện Nha Trang</t>
  </si>
  <si>
    <t>NPHC</t>
  </si>
  <si>
    <t>CTCP Quốc tế Ngàn Phố</t>
  </si>
  <si>
    <t>NPIC</t>
  </si>
  <si>
    <t>CTCP Thủy điện Nậm Pung - Intracom</t>
  </si>
  <si>
    <t>NPPC</t>
  </si>
  <si>
    <t>CTCP Thủy điện Nậm Pia</t>
  </si>
  <si>
    <t>CTCP May Phú Thịnh - Nhà Bè</t>
  </si>
  <si>
    <t>CTCP Cấp nước Quảng Bình</t>
  </si>
  <si>
    <t>NQBC</t>
  </si>
  <si>
    <t>CTCP Phát triển Bất động sản Nhật Quang</t>
  </si>
  <si>
    <t>CTCP Nước sạch Quảng Ninh</t>
  </si>
  <si>
    <t>CTCP Nước sạch Quảng Trị</t>
  </si>
  <si>
    <t>CTCP Tập Đoàn Danh Khôi</t>
  </si>
  <si>
    <t>NRCC</t>
  </si>
  <si>
    <t>Công ty TNHH Nam Rạch Chiếc</t>
  </si>
  <si>
    <t>CTCP Nước sạch Số 2 Hà Nội</t>
  </si>
  <si>
    <t>CTCP Sản xuất Kinh doanh Nước sạch Số 3 Hà Nội</t>
  </si>
  <si>
    <t>CTCP Tập đoàn Giống cây trồng Việt Nam</t>
  </si>
  <si>
    <t>NSCTech</t>
  </si>
  <si>
    <t>CTCP Công nghệ NCS</t>
  </si>
  <si>
    <t>CTCP Nhựa Sài Gòn</t>
  </si>
  <si>
    <t>CTCP Tập Đoàn Nhôm Sông Hồng Shalumi</t>
  </si>
  <si>
    <t>CTCP Cấp nước Sơn La</t>
  </si>
  <si>
    <t>NSN</t>
  </si>
  <si>
    <t>CTCP Xây dựng 565</t>
  </si>
  <si>
    <t>NSP</t>
  </si>
  <si>
    <t>CTCP Nhựa Sam Phú</t>
  </si>
  <si>
    <t>NSRC</t>
  </si>
  <si>
    <t>Công ty TNHH Đầu tư Địa ốc Nova Saigon Royal</t>
  </si>
  <si>
    <t>CTCP Nông Súc Sản Đồng Nai</t>
  </si>
  <si>
    <t>CTCP Ngân Sơn</t>
  </si>
  <si>
    <t>NSTC</t>
  </si>
  <si>
    <t>CTCP North Star Holdings</t>
  </si>
  <si>
    <t>NSVC</t>
  </si>
  <si>
    <t>Công ty TNHH Đầu tư Bất động sản Ngôi Sao Việt</t>
  </si>
  <si>
    <t>CTCP Điện lực Dầu khí Nhơn Trạch 2</t>
  </si>
  <si>
    <t>CTCP Đầu tư Xây dựng và Khai thác Công trình Giao thông 584</t>
  </si>
  <si>
    <t>CTCP Khu Công nghiệp Nam Tân Uyên</t>
  </si>
  <si>
    <t>NTCC</t>
  </si>
  <si>
    <t>Công ty TNHH Ngọc Thiên</t>
  </si>
  <si>
    <t>NTDC</t>
  </si>
  <si>
    <t>Công ty TNHH No Va Thảo Điền</t>
  </si>
  <si>
    <t>NTEC</t>
  </si>
  <si>
    <t>Công ty TNHH Đầu tư và Phát triển Năng lượng Ninh Thuận</t>
  </si>
  <si>
    <t>CTCP Dược - Vật tư Y tế Nghệ An</t>
  </si>
  <si>
    <t>NTGC</t>
  </si>
  <si>
    <t>CTCP Tập đoàn Ngọc Thiên Global</t>
  </si>
  <si>
    <t>CTCP Thủy điện Nước Trong</t>
  </si>
  <si>
    <t>CTCP Phát triển Đô thị Từ Liêm</t>
  </si>
  <si>
    <t>NTLC</t>
  </si>
  <si>
    <t>CTCP Đầu tư Thương mại Phát triển Nhất Tín</t>
  </si>
  <si>
    <t>CTCP Nhựa Thiếu niên Tiền Phong</t>
  </si>
  <si>
    <t>CTCP Đường sắt Nghệ Tĩnh</t>
  </si>
  <si>
    <t>NTRC</t>
  </si>
  <si>
    <t>CTCP Nam Thắng Rạch Giá</t>
  </si>
  <si>
    <t>NTS</t>
  </si>
  <si>
    <t>CTCP Nội thất SHINEC</t>
  </si>
  <si>
    <t>NTSC</t>
  </si>
  <si>
    <t>CTCP Tập đoàn Nam Tiến</t>
  </si>
  <si>
    <t>CTCP Dệt - May Nha Trang</t>
  </si>
  <si>
    <t>NTTC</t>
  </si>
  <si>
    <t>CTCP Thương mại Đầu tư nhà Toàn Thắng</t>
  </si>
  <si>
    <t>CTCP Cấp nước Nhơn Trạch</t>
  </si>
  <si>
    <t>CTCP Môi trường Đô thị Nha Trang</t>
  </si>
  <si>
    <t>NuiPhao</t>
  </si>
  <si>
    <t>Công ty TNHH Khai thác chế biến khoáng sản Núi Pháo</t>
  </si>
  <si>
    <t>Nuocdathuysan</t>
  </si>
  <si>
    <t>CTCP Nước đá Thủy sản Kiên giang</t>
  </si>
  <si>
    <t>NuocQuangNam</t>
  </si>
  <si>
    <t>CTCP Cấp thoát nước Quảng Nam</t>
  </si>
  <si>
    <t>NuocSachLaoCai</t>
  </si>
  <si>
    <t>Công ty TNHH MTV Kinh doanh Nước sạch Lào Cai</t>
  </si>
  <si>
    <t>Nutifood</t>
  </si>
  <si>
    <t>CTCP Thực phẩm Dinh dưỡng Đồng Tâm</t>
  </si>
  <si>
    <t>NVC</t>
  </si>
  <si>
    <t>CTCP Nam Vang</t>
  </si>
  <si>
    <t>NVHC</t>
  </si>
  <si>
    <t>CTCP Nova Hospitality</t>
  </si>
  <si>
    <t>NVJC</t>
  </si>
  <si>
    <t>CTCP Đầu tư Địa ốc No Va</t>
  </si>
  <si>
    <t xml:space="preserve">CTCP Tập đoàn Đầu tư Địa ốc No Va </t>
  </si>
  <si>
    <t>NVN</t>
  </si>
  <si>
    <t>CTCP Nhà Việt Nam</t>
  </si>
  <si>
    <t>CTCP Nước sạch Vĩnh Phúc</t>
  </si>
  <si>
    <t>CTCP Bất động sản Du lịch Ninh Vân Bay</t>
  </si>
  <si>
    <t>NWCC</t>
  </si>
  <si>
    <t>Công ty TNHH New World Capital</t>
  </si>
  <si>
    <t>NWSC</t>
  </si>
  <si>
    <t>CTCP Nova W Sand</t>
  </si>
  <si>
    <t>CTCP Vận tải Newway</t>
  </si>
  <si>
    <t>CTCP Sản xuất và Cung ứng Vật liệu Xây dựng Kon Tum</t>
  </si>
  <si>
    <t>CTCP One Capital Hospitality</t>
  </si>
  <si>
    <t>CTCP Tập đoàn Truyền thông và Giải trí ODE</t>
  </si>
  <si>
    <t>CTCP Tập đoàn Đại Dương</t>
  </si>
  <si>
    <t>Tổng Công ty Dầu Việt Nam - CTCP</t>
  </si>
  <si>
    <t>OLC</t>
  </si>
  <si>
    <t>CTCP Xây dựng, Dịch vụ và Hợp tác Lao động</t>
  </si>
  <si>
    <t>CTCP Công nghệ One</t>
  </si>
  <si>
    <t>CTCP Dịch vụ Một Thế Giới</t>
  </si>
  <si>
    <t>Opals</t>
  </si>
  <si>
    <t>CTCP Đầu tư và Năng lượng Opals</t>
  </si>
  <si>
    <t>CTCP Dược phẩm OPC</t>
  </si>
  <si>
    <t>ORC</t>
  </si>
  <si>
    <t>CTCP Bán lẻ và Quản lý Bất động sản Đại Dương</t>
  </si>
  <si>
    <t>OREC</t>
  </si>
  <si>
    <t>CTCP Năng lượng Tái tạo Đại Dương</t>
  </si>
  <si>
    <t>OSCVN</t>
  </si>
  <si>
    <t>CTCP Du lịch Dịch vụ Dầu khí Việt Nam</t>
  </si>
  <si>
    <t>OSDC</t>
  </si>
  <si>
    <t>CTCP Outstanding Investment</t>
  </si>
  <si>
    <t>Oseven</t>
  </si>
  <si>
    <t>CTCP Oseven</t>
  </si>
  <si>
    <t>OSGC</t>
  </si>
  <si>
    <t>CTCP Osaka Garden</t>
  </si>
  <si>
    <t>OSYC</t>
  </si>
  <si>
    <t>CTCP Đầu tư và Phát triển Oky Saigon</t>
  </si>
  <si>
    <t>OTG</t>
  </si>
  <si>
    <t>CTCP Otran Logistics</t>
  </si>
  <si>
    <t>OtoTienGiang</t>
  </si>
  <si>
    <t>CTCP Vận tải Ô Tô Tiền Giang</t>
  </si>
  <si>
    <t>P4PC</t>
  </si>
  <si>
    <t>CTCP Pizza 4PS</t>
  </si>
  <si>
    <t>CTCP Pin Ắc quy Miền Nam</t>
  </si>
  <si>
    <t>PACC</t>
  </si>
  <si>
    <t>Công Ty TNHH Pak Việt Nam</t>
  </si>
  <si>
    <t>PACKEXIM</t>
  </si>
  <si>
    <t>CTCP Sản xuất và Xuất nhập khẩu Bao bì</t>
  </si>
  <si>
    <t>Packsimex</t>
  </si>
  <si>
    <t>CTCP Xuất nhập khẩu Sản xuất Gia công và Bao bì</t>
  </si>
  <si>
    <t>PAFC</t>
  </si>
  <si>
    <t>CTCP Pan Farm</t>
  </si>
  <si>
    <t>CTCP Công nghệ thông tin Viễn thông và Tự động hóa Dầu Khí</t>
  </si>
  <si>
    <t>PAIC</t>
  </si>
  <si>
    <t>CTCP Nông nghiệp sạch Phú Sơn</t>
  </si>
  <si>
    <t>PAMC</t>
  </si>
  <si>
    <t>Công ty TNHH MTV Quản lý nợ và Khai thác Tài sản Ngân Hàng TMCP Đại chúng Việt Nam</t>
  </si>
  <si>
    <t>CTCP Tập đoàn Pan</t>
  </si>
  <si>
    <t>PAnNhan</t>
  </si>
  <si>
    <t>CTCP Đầu tư và Phát triển An Nhân</t>
  </si>
  <si>
    <t>CTCP Dầu khí Đầu tư Khai thác Cảng Phước An</t>
  </si>
  <si>
    <t>PAPC</t>
  </si>
  <si>
    <t>CTCP Pacific Partners</t>
  </si>
  <si>
    <t>CTCP Quốc tế Phương Anh</t>
  </si>
  <si>
    <t>CTCP Phốt Pho Apatit Việt Nam</t>
  </si>
  <si>
    <t>CTCP Dược phẩm Trung Ương 1- Pharbaco</t>
  </si>
  <si>
    <t>CTCP Điện lực Dầu khí Bắc Kạn</t>
  </si>
  <si>
    <t>CTCP Bao bì Dầu khí Việt Nam</t>
  </si>
  <si>
    <t>CTCP Nhà và Thương mại Dầu khí</t>
  </si>
  <si>
    <t>CTCP Tập Đoàn PC1</t>
  </si>
  <si>
    <t>CTCP Tập đoàn Xây lắp 1 - Petrolimex</t>
  </si>
  <si>
    <t>CTCP Phân bón và Hóa chất Dầu khí Miền Trung</t>
  </si>
  <si>
    <t>CTCP Cà phê PETEC</t>
  </si>
  <si>
    <t>CTCP Đầu tư Phát triển Gas Đô thị</t>
  </si>
  <si>
    <t>CTCP Nhựa Picomat</t>
  </si>
  <si>
    <t>PCIC</t>
  </si>
  <si>
    <t>CTCP Đầu tư Pearl City</t>
  </si>
  <si>
    <t>CTCP Vật liệu Xây dựng Bưu điện</t>
  </si>
  <si>
    <t>PCMC</t>
  </si>
  <si>
    <t>CTCP Xây dựng và Quản lý Dự án Số 1</t>
  </si>
  <si>
    <t>CTCP Hóa phẩm Dầu khí DMC - Miền Bắc</t>
  </si>
  <si>
    <t>CTCP Vận tải biển Global Pacific</t>
  </si>
  <si>
    <t>CTCP Tập đoàn Đầu tư Din Capital</t>
  </si>
  <si>
    <t>CTCP Du lịch Dầu khí Phương Đông</t>
  </si>
  <si>
    <t>PDCC</t>
  </si>
  <si>
    <t>CTCP Đầu tư Địa ốc Phương Đông</t>
  </si>
  <si>
    <t>PDGC</t>
  </si>
  <si>
    <t>CTCP Cao ốc Phương Đông</t>
  </si>
  <si>
    <t>PDHC</t>
  </si>
  <si>
    <t>CTCP Phát triển nhà Phúc Đồng</t>
  </si>
  <si>
    <t>PDIC</t>
  </si>
  <si>
    <t>CTCP Đầu tư Bất động sản Phong Điền</t>
  </si>
  <si>
    <t>PDLC</t>
  </si>
  <si>
    <t>CTCP Địa ốc Phúc Đạt</t>
  </si>
  <si>
    <t>CTCP Cảng Đồng Nai</t>
  </si>
  <si>
    <t>CTCP Phát triển Bất động sản Phát Đạt</t>
  </si>
  <si>
    <t>CTCP Thương mại Dầu khí Đồng Tháp</t>
  </si>
  <si>
    <t>CTCP Vận Tải Và Tiếp Vận Phương Đông Việt</t>
  </si>
  <si>
    <t>PeaceTour</t>
  </si>
  <si>
    <t>CTCP Du lịch Hòa Bình Việt Nam</t>
  </si>
  <si>
    <t>CTCP Cơ khí Điện lực</t>
  </si>
  <si>
    <t>Tổng Công ty Thương mại Kỹ thuật và Đầu tư - CTCP</t>
  </si>
  <si>
    <t>CTCP Xây lắp III Petrolimex</t>
  </si>
  <si>
    <t>CTCP Thiết bị Xăng dầu Petrolimex</t>
  </si>
  <si>
    <t>Tổng Công ty cổ phần Dịch vụ Tổng hợp Dầu khí</t>
  </si>
  <si>
    <t>PetroKienGiang</t>
  </si>
  <si>
    <t>CTCP Xăng dầu Dầu khí Kiên Giang</t>
  </si>
  <si>
    <t>PETROMAT</t>
  </si>
  <si>
    <t>CTCP Vật tư Xăng dầu Petec</t>
  </si>
  <si>
    <t>PETROMEKONG</t>
  </si>
  <si>
    <t>CTCP Vận tải Dầu khí Mê Kông</t>
  </si>
  <si>
    <t>PetroVietnam</t>
  </si>
  <si>
    <t>Tập đoàn Dầu khí Việt Nam</t>
  </si>
  <si>
    <t>PFH</t>
  </si>
  <si>
    <t>CTCP Đầu tư Tài chính Bảo hiểm Dầu khí</t>
  </si>
  <si>
    <t>PFI</t>
  </si>
  <si>
    <t>CTCP Đầu tư Tài chính Công đoàn Dầu khí Việt Nam</t>
  </si>
  <si>
    <t>CTCP Dầu khí Đông Đô</t>
  </si>
  <si>
    <t>PFV</t>
  </si>
  <si>
    <t>CTCP Đầu tư và Thương mại PFV</t>
  </si>
  <si>
    <t>Tổng Công ty Gas Petrolimex - CTCP</t>
  </si>
  <si>
    <t>PGCC</t>
  </si>
  <si>
    <t>CTCP Phát triển Golf Thiên Đường</t>
  </si>
  <si>
    <t>CTCP Phân phối khí thấp áp Dầu khí Việt Nam</t>
  </si>
  <si>
    <t>CTCP Phụ Gia Nhựa</t>
  </si>
  <si>
    <t>CTCP Kinh doanh Khí Miền Nam</t>
  </si>
  <si>
    <t>CTCP PGT Holdings</t>
  </si>
  <si>
    <t>Tổng Công ty Phát điện 3 - CTCP</t>
  </si>
  <si>
    <t>PhanPhoiVietnam</t>
  </si>
  <si>
    <t>CTCP Đầu tư và Phát triển Hệ thống Phân phối Việt Nam</t>
  </si>
  <si>
    <t>PhanVu</t>
  </si>
  <si>
    <t>CTCP Đầu tư Phan vũ</t>
  </si>
  <si>
    <t>Pharmacity</t>
  </si>
  <si>
    <t>CTCP Dược phẩm Pharmacity</t>
  </si>
  <si>
    <t>CTCP Xây dựng Phục Hưng Holdings</t>
  </si>
  <si>
    <t>PHDC</t>
  </si>
  <si>
    <t>Công ty TNHH Điện gió Phước Hữu - Duyên Hải 1</t>
  </si>
  <si>
    <t>CTCP Hồng Hà Việt Nam</t>
  </si>
  <si>
    <t>PHIC</t>
  </si>
  <si>
    <t>Công ty TNHH Đầu tư Phúc Hậu</t>
  </si>
  <si>
    <t>PhimGiaiPhong</t>
  </si>
  <si>
    <t>CTCP Phim Giải phóng</t>
  </si>
  <si>
    <t>PhimThienNgan</t>
  </si>
  <si>
    <t>CTCP Phim Thiên Ngân</t>
  </si>
  <si>
    <t>CTCP Pin Hà Nội</t>
  </si>
  <si>
    <t>CTCP Cảng Hải Phòng</t>
  </si>
  <si>
    <t>CTCP Cao su Phước Hòa</t>
  </si>
  <si>
    <t>PHT</t>
  </si>
  <si>
    <t>CTCP Sản xuất và Thương mại Phúc Tiến</t>
  </si>
  <si>
    <t>PhucLoc</t>
  </si>
  <si>
    <t>CTCP Tập đoàn Phúc Lộc</t>
  </si>
  <si>
    <t>PhuDat</t>
  </si>
  <si>
    <t>CTCP Đầu tư và Xây dựng Dầu khí Phú Đạt</t>
  </si>
  <si>
    <t>PhuLong</t>
  </si>
  <si>
    <t>CTCP Địa ốc Phú Long</t>
  </si>
  <si>
    <t>PHUMYOIL</t>
  </si>
  <si>
    <t>CTCP Sản xuất và Chế biến Dầu khí Phú Mỹ</t>
  </si>
  <si>
    <t>PhuongNamSF</t>
  </si>
  <si>
    <t>CTCP Chế biến Thực phẩm Phương Nam</t>
  </si>
  <si>
    <t>PhuongTrang</t>
  </si>
  <si>
    <t>CTCP Du lịch và Vận tải Phương Trang</t>
  </si>
  <si>
    <t>PhuQuoc</t>
  </si>
  <si>
    <t>CTCP Du lịch Phú Quốc</t>
  </si>
  <si>
    <t>PhuTung</t>
  </si>
  <si>
    <t>CTCP Xuất nhập khẩu Máy và Phụ tùng</t>
  </si>
  <si>
    <t>CTCP Tin học Viễn thông Petrolimex</t>
  </si>
  <si>
    <t>CTCP Đầu tư Điện lực 3</t>
  </si>
  <si>
    <t>CTCP Trang Trí Nội Thất Dầu khí</t>
  </si>
  <si>
    <t>PIDC</t>
  </si>
  <si>
    <t>CTCP Đầu tư Phát triển Phú Châu</t>
  </si>
  <si>
    <t>PIDIC</t>
  </si>
  <si>
    <t>CTCP Đầu tư Phát triển Hạ tầng Phú Quốc</t>
  </si>
  <si>
    <t>Tổng Công ty Pisico Bình Định - CTCP</t>
  </si>
  <si>
    <t>Pisico</t>
  </si>
  <si>
    <t>CTCP Chế biến Gỗ nội thất Pisico</t>
  </si>
  <si>
    <t>PisicoDongAn</t>
  </si>
  <si>
    <t>CTCP Chế biến gỗ Pisico Đồng An</t>
  </si>
  <si>
    <t>CTCP Xuất nhập khẩu Petrolimex</t>
  </si>
  <si>
    <t>CTCP PIV</t>
  </si>
  <si>
    <t>CTCP Thương mại và Vận tải Petrolimex Hà Nội</t>
  </si>
  <si>
    <t>CTCP Cấp nước Phú Hòa Tân</t>
  </si>
  <si>
    <t>CTCP Vận tải Xăng dầu đường Thủy Petrolimex</t>
  </si>
  <si>
    <t>PKAC</t>
  </si>
  <si>
    <t>CTCP Tập đoàn Phượng Hoàng Xanh A&amp;A</t>
  </si>
  <si>
    <t>PKIC</t>
  </si>
  <si>
    <t>Công ty TNHH MTV Quản lý Đầu tư Phúc Khang</t>
  </si>
  <si>
    <t>CTCP Đường sắt Phú Khánh</t>
  </si>
  <si>
    <t>PKSC</t>
  </si>
  <si>
    <t>Công ty TNHH Phúc Khang Đông Sài Gòn</t>
  </si>
  <si>
    <t>CTCP Đầu tư và Dịch vụ Hạ tầng Xăng dầu</t>
  </si>
  <si>
    <t>Tổng Công ty Hóa dầu Petrolimex - CTCP</t>
  </si>
  <si>
    <t>CTCP Tư vấn Xây dựng Petrolimex</t>
  </si>
  <si>
    <t>PLIC</t>
  </si>
  <si>
    <t>Công ty TNHH Năng lượng Phan Lâm</t>
  </si>
  <si>
    <t>CTCP Kho Vận Petec</t>
  </si>
  <si>
    <t>CTCP Sản xuất và Công nghệ Nhựa Pha Lê</t>
  </si>
  <si>
    <t>PLRC</t>
  </si>
  <si>
    <t>Công ty TNHH Đầu tư Kinh doanh Bất động sản Phước Long</t>
  </si>
  <si>
    <t>PLVC</t>
  </si>
  <si>
    <t>CTCP Phúc Long Vân</t>
  </si>
  <si>
    <t>PLWC</t>
  </si>
  <si>
    <t>CTCP Điện gió Phong Liệu</t>
  </si>
  <si>
    <t>Tập đoàn Xăng Dầu Việt Nam</t>
  </si>
  <si>
    <t>CTCP Phân bón và Hóa chất  Dầu khí Miền Bắc</t>
  </si>
  <si>
    <t>CTCP Dược phẩm Dược liệu Pharmedic</t>
  </si>
  <si>
    <t>PMCC</t>
  </si>
  <si>
    <t>CTCP Thủy điện Pắc Ma</t>
  </si>
  <si>
    <t>CTCP Pymepharco</t>
  </si>
  <si>
    <t>CTCP Đầu tư và Sản xuất Petro Miền Trung</t>
  </si>
  <si>
    <t>PMHC</t>
  </si>
  <si>
    <t>Công ty TNHH Phát triển Phú Mỹ Hưng</t>
  </si>
  <si>
    <t>CTCP Vật tư Bưu Điện</t>
  </si>
  <si>
    <t>PMM</t>
  </si>
  <si>
    <t>CTCP Hàng hải Phú Mỹ</t>
  </si>
  <si>
    <t>CTCP Bao bì đạm Phú Mỹ</t>
  </si>
  <si>
    <t>CTCP Cơ khí Xăng dầu</t>
  </si>
  <si>
    <t>CTCP Viễn thông TELVINA Việt Nam</t>
  </si>
  <si>
    <t>CTCP Cấp nước Phú Mỹ</t>
  </si>
  <si>
    <t>CTCP Văn hóa Phương Nam</t>
  </si>
  <si>
    <t>CTCP Xăng dầu Dầu khí Nam Định</t>
  </si>
  <si>
    <t>CTCP Thương mại Phú Nhuận</t>
  </si>
  <si>
    <t>CTCP Vàng bạc Đá quý Phú Nhuận</t>
  </si>
  <si>
    <t>CTCP Tân Cảng - Phú Hữu</t>
  </si>
  <si>
    <t>CTCP Kỹ thuật Xây dựng Phú Nhuận</t>
  </si>
  <si>
    <t>CTCP Xăng dầu Dầu khí Thái Bình</t>
  </si>
  <si>
    <t>CTCP Thép Pomina</t>
  </si>
  <si>
    <t>Porycoast</t>
  </si>
  <si>
    <t>CTCP Tư vấn Thiết kế Cảng - Kỹ thuật biển</t>
  </si>
  <si>
    <t>CTCP Dịch vụ Lắp đặt, Vận hành và Bảo dưỡng Công trình Dầu khí Biển PTSC</t>
  </si>
  <si>
    <t>CTCP Thiết bị Bưu điện</t>
  </si>
  <si>
    <t>POTRACO</t>
  </si>
  <si>
    <t>CTCP Vận tải và Dịch vụ Điện lực</t>
  </si>
  <si>
    <t>CTCP Xăng dầu Dầu khí Vũng Áng</t>
  </si>
  <si>
    <t>Tổng Công ty Điện lực Dầu khí Việt Nam - CTCP</t>
  </si>
  <si>
    <t>CTCP Nhiệt điện Phả Lại</t>
  </si>
  <si>
    <t>CTCP Tư vấn đầu tư PP Enterprise</t>
  </si>
  <si>
    <t>CTCP Sản xuất - Thương mại - Dịch vụ Phú Phong</t>
  </si>
  <si>
    <t>Tổng Công ty cổ phần Phong Phú</t>
  </si>
  <si>
    <t>CTCP Đầu tư và Phát triển Dự án Hạ tầng Thái Bình Dương</t>
  </si>
  <si>
    <t>CTCP Dược phẩm Phong Phú</t>
  </si>
  <si>
    <t>CTCP Dịch vụ Kỹ thuật Điện lực Dầu khí Việt Nam</t>
  </si>
  <si>
    <t>CTCP Petro Times</t>
  </si>
  <si>
    <t>CTCP Xăng dầu Dầu khí Phú Yên</t>
  </si>
  <si>
    <t>PQCC</t>
  </si>
  <si>
    <t>CTCP In Hospitality</t>
  </si>
  <si>
    <t>CTCP Dịch vụ Dầu khí Quảng Ngãi PTSC</t>
  </si>
  <si>
    <t>PQSC</t>
  </si>
  <si>
    <t>Công ty TNHH Mặt trời Phú Quốc</t>
  </si>
  <si>
    <t>CTCP Logistics Portserco</t>
  </si>
  <si>
    <t>CTCP Procimex Việt Nam</t>
  </si>
  <si>
    <t>Proconco</t>
  </si>
  <si>
    <t>CTCP Việt Pháp Sản xuất Thức ăn Gia súc PROCONCO</t>
  </si>
  <si>
    <t>PROMEXCO</t>
  </si>
  <si>
    <t>CTCP Sản xuất Bao bì và Hàng xuất khẩu</t>
  </si>
  <si>
    <t>Tổng Công ty Sản xuất - Xuất nhập khẩu Bình Dương - CTCP</t>
  </si>
  <si>
    <t>CTCP Đầu tư Dầu khí Sao Mai - Bến Đình</t>
  </si>
  <si>
    <t>CTCP Vận tải và Dịch vụ Petrolimex Sài Gòn</t>
  </si>
  <si>
    <t>CTCP Dịch vụ Phân phối Tổng hợp Dầu khí</t>
  </si>
  <si>
    <t>CTCP Phân Bón và Hóa Chất Dầu khí Đông Nam Bộ</t>
  </si>
  <si>
    <t>CTCP Đầu Tư và Xây lắp Dầu khí Sài Gòn</t>
  </si>
  <si>
    <t>CTCP Thương mại Đầu tư Dầu khí Nam Sông Hậu</t>
  </si>
  <si>
    <t>PSIC</t>
  </si>
  <si>
    <t>Công ty TNHH MTV Sunrise Power Đăk PSI</t>
  </si>
  <si>
    <t>CTCP Chăn nuôi Phú Sơn</t>
  </si>
  <si>
    <t>CTCP Dịch Vụ Kỹ Thuật PTSC Thanh Hóa</t>
  </si>
  <si>
    <t>CTCP Cảng Dịch vụ Dầu khí Đình Vũ</t>
  </si>
  <si>
    <t>CTCP Phân bón và Hóa chất Dầu khí Tây Nam Bộ</t>
  </si>
  <si>
    <t>CTCP Phú Tài</t>
  </si>
  <si>
    <t>CTCP Đầu Tư Icapital</t>
  </si>
  <si>
    <t>CTCP Thiết kế Xây dựng Thương mại Phúc Thịnh</t>
  </si>
  <si>
    <t>CTCP Xi măng Phú Thọ</t>
  </si>
  <si>
    <t>CTCP May Xuất khẩu Phan Thiết</t>
  </si>
  <si>
    <t>CTCP Vận tải và Dịch vụ Petrolimex Hà Tây</t>
  </si>
  <si>
    <t>PTHTKCNThaiNguyen</t>
  </si>
  <si>
    <t>CTCP Phát Triển Hạ tầng Khu Công nghiệp Thái Nguyên</t>
  </si>
  <si>
    <t>PTICC</t>
  </si>
  <si>
    <t>CTCP Tư vấn Đầu tư và Xây dựng Bưu điện</t>
  </si>
  <si>
    <t>PTJC</t>
  </si>
  <si>
    <t>CTCP Phú Thọ Land</t>
  </si>
  <si>
    <t>CTCP Luyện kim Phú Thịnh</t>
  </si>
  <si>
    <t>CTCP Victory Capital</t>
  </si>
  <si>
    <t>CTCP Sản xuất Thương mại và Dịch vụ Ô Tô PTM</t>
  </si>
  <si>
    <t>CTCP Phát triển nhà Khánh Hòa</t>
  </si>
  <si>
    <t>CTCP Dịch vụ - Xây dựng Công trình Bưu Điện</t>
  </si>
  <si>
    <t>CTCP Dịch vụ Viễn thông và In Bưu điện</t>
  </si>
  <si>
    <t>CTCP Vận tải và Dịch vụ Petrolimex Hải Phòng</t>
  </si>
  <si>
    <t>CTCP Vận tải Dầu khí Đông Dương</t>
  </si>
  <si>
    <t>CTCP Thương mại Dầu khí</t>
  </si>
  <si>
    <t>CTCP Vận tải và Dịch vụ Petrolimex Nghệ Tĩnh</t>
  </si>
  <si>
    <t>CTCP Đầu tư PV2</t>
  </si>
  <si>
    <t>CTCP Tổng Công ty Xây lắp Dầu khí Nghệ An</t>
  </si>
  <si>
    <t>CTCP Bọc ống Dầu khí Việt Nam</t>
  </si>
  <si>
    <t>Tổng Công ty Hóa chất và Dịch vụ Dầu khí - CTCP</t>
  </si>
  <si>
    <t>PVCI</t>
  </si>
  <si>
    <t>CTCP Đầu tư Xây lắp Dầu khí Việt Nam</t>
  </si>
  <si>
    <t>PVCME</t>
  </si>
  <si>
    <t>CTCP Thi Công Cơ giới và Lắp máy Dầu khí</t>
  </si>
  <si>
    <t xml:space="preserve">Tổng Công ty cổ phần Khoan và Dịch vụ khoan Dầu khí </t>
  </si>
  <si>
    <t>Tổng Công ty Tư vấn thiết kế Dầu khí - CTCP</t>
  </si>
  <si>
    <t>PVEIC</t>
  </si>
  <si>
    <t>Tổng Công ty Bảo dưỡng - Sửa chữa Công trình Dầu khí</t>
  </si>
  <si>
    <t>CTCP Kinh doanh LPG Việt Nam</t>
  </si>
  <si>
    <t>CTCP Xây lắp Dầu khí Thanh Hóa</t>
  </si>
  <si>
    <t>CTCP PVI</t>
  </si>
  <si>
    <t>PVID</t>
  </si>
  <si>
    <t>CTCP Đầu tư và Xây lắp khí</t>
  </si>
  <si>
    <t>CTCP Đầu tư Nhà Đất Việt</t>
  </si>
  <si>
    <t>CTCP Máy - Thiết bị Dầu khí</t>
  </si>
  <si>
    <t>CTCP Dầu nhờn PV Oil</t>
  </si>
  <si>
    <t>CTCP Vận tải Dầu khí Thái Bình Dương</t>
  </si>
  <si>
    <t>PVQuangNinh</t>
  </si>
  <si>
    <t>CTCP Xăng dầu Dầu khí Quảng Ninh</t>
  </si>
  <si>
    <t>CTCP Đầu tư PVR Hà Nội</t>
  </si>
  <si>
    <t>Tổng Công ty cổ phần Dịch vụ Kỹ thuật Dầu khí Việt Nam</t>
  </si>
  <si>
    <t>PVSH</t>
  </si>
  <si>
    <t>CTCP Vạn Khởi Thành</t>
  </si>
  <si>
    <t>PVST</t>
  </si>
  <si>
    <t>CTCP Du Lịch Dầu khí Sapa</t>
  </si>
  <si>
    <t>Tổng Công ty cổ phần Vận tải Dầu khí</t>
  </si>
  <si>
    <t>PVThaiNguyen</t>
  </si>
  <si>
    <t>CTCP Xăng dầu Dầu khí Thái Nguyên</t>
  </si>
  <si>
    <t>CTCP Vinaconex 39</t>
  </si>
  <si>
    <t>Tổng Công ty cổ phần Xây lắp Dầu khí Việt Nam</t>
  </si>
  <si>
    <t>CTCP Chế tạo Giàn khoan Dầu khí</t>
  </si>
  <si>
    <t>CTCP Bất động sản Dầu khí</t>
  </si>
  <si>
    <t>CTCP Cấp thoát nước Phú Yên</t>
  </si>
  <si>
    <t>CTCP Xi măng Sông Lam 2</t>
  </si>
  <si>
    <t>CTCP Đầu tư và Thương mại Dầu khí Nghệ An</t>
  </si>
  <si>
    <t>CTCP Phát triển Đô thị Dầu khí</t>
  </si>
  <si>
    <t>PXH</t>
  </si>
  <si>
    <t>CTCP Xây lắp Dầu khí Hà Nội</t>
  </si>
  <si>
    <t>CTCP Xây dựng Công nghiệp và Dân dụng Dầu khí</t>
  </si>
  <si>
    <t>PXK</t>
  </si>
  <si>
    <t>CTCP Đầu tư và Xây lắp Dầu khí Kinh Bắc</t>
  </si>
  <si>
    <t>CTCP Đầu tư Khu Công nghiệp Dầu khí Long Sơn</t>
  </si>
  <si>
    <t>CTCP Xây lắp Dầu khí Miền Trung</t>
  </si>
  <si>
    <t>CTCP Kết cấu Kim loại và Lắp máy Dầu khí</t>
  </si>
  <si>
    <t>CTCP Xây lắp Đường ống Bể chứa Dầu khí</t>
  </si>
  <si>
    <t>CTCP Môi trường và Công trình Đô thị Phúc Yên</t>
  </si>
  <si>
    <t>QALC</t>
  </si>
  <si>
    <t>Công ty TNHH Đầu tư Bất động sản Quang Anh</t>
  </si>
  <si>
    <t>CTCP Đường sắt Quảng Bình</t>
  </si>
  <si>
    <t>CTCP Xuất nhập khẩu Quảng Bình</t>
  </si>
  <si>
    <t>CTCP Đầu tư Xây dựng và Phát triển Hạ tầng Viễn thông</t>
  </si>
  <si>
    <t>CTCP Quốc Cường Gia Lai</t>
  </si>
  <si>
    <t>CTCP Que hàn điện Việt Đức</t>
  </si>
  <si>
    <t>CTCP Nước khoáng Quảng Ninh</t>
  </si>
  <si>
    <t>CTCP Quản lý và Xây dựng Giao thông Lạng Sơn</t>
  </si>
  <si>
    <t>CTCP Quản lý Bảo trì Đường thủy Nội địa Số 10</t>
  </si>
  <si>
    <t>CTCP Xi măng và Xây dựng Quảng Ninh</t>
  </si>
  <si>
    <t>CTCP Cảng Quy Nhơn</t>
  </si>
  <si>
    <t>CTCP Đường Quảng Ngãi</t>
  </si>
  <si>
    <t>QNSC</t>
  </si>
  <si>
    <t>CTCP Cung ứng Tàu biển Quảng Ninh</t>
  </si>
  <si>
    <t>CTCP Tư vấn Phát triển Quảng Nam</t>
  </si>
  <si>
    <t>CTCP Môi trường Đô thị Quảng Nam</t>
  </si>
  <si>
    <t>CTCP Cấp thoát nước và Xây dựng Quảng Ngãi</t>
  </si>
  <si>
    <t>CTCP Thủy điện Quế Phong</t>
  </si>
  <si>
    <t>CTCP Tân Cảng Quy Nhơn</t>
  </si>
  <si>
    <t>CTCP Sách và Thiết bị Trường học Quảng Ninh</t>
  </si>
  <si>
    <t>CTCP Công trình Giao thông Vận tải Quảng Nam</t>
  </si>
  <si>
    <t>QTIC</t>
  </si>
  <si>
    <t>CTCP Đầu tư Quang Thuận</t>
  </si>
  <si>
    <t>CTCP Nhiệt điện Quảng Ninh</t>
  </si>
  <si>
    <t>QuangtruongQT</t>
  </si>
  <si>
    <t>CTCP Thương mại Dịch vụ Quảng trường Quốc tế</t>
  </si>
  <si>
    <t>QuanMinh</t>
  </si>
  <si>
    <t>Công ty TNHH Quan Minh</t>
  </si>
  <si>
    <t>QuocViet</t>
  </si>
  <si>
    <t>Công ty TNHH Kinh doanh Chế biến thủy sản và Xuất nhập khẩu Quốc Việt</t>
  </si>
  <si>
    <t>QVCC</t>
  </si>
  <si>
    <t>CTCP Du lịch Thung lũng Nữ Hoàng</t>
  </si>
  <si>
    <t>CTCP Bóng đèn Phích nước Rạng Đông</t>
  </si>
  <si>
    <t>CTCP Vận tải và Thương mại Đường sắt</t>
  </si>
  <si>
    <t>RauQua1</t>
  </si>
  <si>
    <t>CTCP Xuất nhập khẩu Rau Quả I</t>
  </si>
  <si>
    <t>CTCP Công nghiệp và Xuất nhập khẩu Cao su</t>
  </si>
  <si>
    <t>CTCP Tổng Công ty Công trình Đường sắt</t>
  </si>
  <si>
    <t>CTCP  Xây dựng - Địa ốc Cao su</t>
  </si>
  <si>
    <t>CTCP Địa ốc Chợ Lớn</t>
  </si>
  <si>
    <t>CTCP Rạng Đông Holding</t>
  </si>
  <si>
    <t>RECO</t>
  </si>
  <si>
    <t>CTCP Cơ khí Cao su</t>
  </si>
  <si>
    <t>REDC</t>
  </si>
  <si>
    <t>CTCP Tư vấn Quản lý và Đầu tư Đỏ</t>
  </si>
  <si>
    <t>CTCP Cơ Điện Lạnh</t>
  </si>
  <si>
    <t>REM</t>
  </si>
  <si>
    <t>CTCP Tu bổ Di tích Trung ương - Vinaremon</t>
  </si>
  <si>
    <t>REN</t>
  </si>
  <si>
    <t>CTCP Xây dựng và Đầu tư KDL Sinh Thái</t>
  </si>
  <si>
    <t>RES10</t>
  </si>
  <si>
    <t>CTCP Địa ốc 10</t>
  </si>
  <si>
    <t>RESC</t>
  </si>
  <si>
    <t>CTCP Đầu tư và Phát triển Residence</t>
  </si>
  <si>
    <t>RESCO8</t>
  </si>
  <si>
    <t>CTCP Địa  ốc 8</t>
  </si>
  <si>
    <t>RESCONHA</t>
  </si>
  <si>
    <t>CTCP Phát triển và Kinh doanh Nhà</t>
  </si>
  <si>
    <t>REVC</t>
  </si>
  <si>
    <t>CTCP Đầu tư Revital Việt Nam</t>
  </si>
  <si>
    <t>CTCP Đầu tư PV - Inconess</t>
  </si>
  <si>
    <t>RHC</t>
  </si>
  <si>
    <t>CTCP Thủy điện Ry Ninh II</t>
  </si>
  <si>
    <t>RHGC</t>
  </si>
  <si>
    <t>CTCP Tập đoàn R&amp;H</t>
  </si>
  <si>
    <t>CTCP Đường sắt Hà Ninh</t>
  </si>
  <si>
    <t>CTCP Quốc tế Hoàng Gia</t>
  </si>
  <si>
    <t>Ricons</t>
  </si>
  <si>
    <t>CTCP Tập đoàn Đầu tư Xây dựng Ricons</t>
  </si>
  <si>
    <t>RIGC</t>
  </si>
  <si>
    <t>CTCP Đầu tư Rivera</t>
  </si>
  <si>
    <t>CTCP Đường bộ Lào Cai</t>
  </si>
  <si>
    <t>RMCC</t>
  </si>
  <si>
    <t>CTCP Roman E&amp;C</t>
  </si>
  <si>
    <t>CTCP Xây dựng FLC Faros</t>
  </si>
  <si>
    <t>CTCP Cao su Tân Biên</t>
  </si>
  <si>
    <t>CTCP Đường sắt Thanh Hóa</t>
  </si>
  <si>
    <t>CTCP Thông tin Tín hiệu Đường sắt Đà Nẵng</t>
  </si>
  <si>
    <t>RUID</t>
  </si>
  <si>
    <t>CTCP Đầu tư Phát triển Hạ tầng và Đô thị Đường sắt</t>
  </si>
  <si>
    <t>RUSCO</t>
  </si>
  <si>
    <t>CTCP Kho vận và Dịch vụ Hàng hóa Cao su</t>
  </si>
  <si>
    <t>RYG</t>
  </si>
  <si>
    <t>CTCP Sản xuất và Đầu tư Hoàng Gia</t>
  </si>
  <si>
    <t>CTCP Sông Đà 12</t>
  </si>
  <si>
    <t>CTCP Sông Đà 27</t>
  </si>
  <si>
    <t>CTCP Mía đường 333</t>
  </si>
  <si>
    <t>CTCP Thủy điện Sê San 4A</t>
  </si>
  <si>
    <t>CTCP Sông Đà 505</t>
  </si>
  <si>
    <t>S64</t>
  </si>
  <si>
    <t>CTCP Sông Đà 6.04</t>
  </si>
  <si>
    <t>CTCP Sông Đà 7.02</t>
  </si>
  <si>
    <t>CTCP Sông Đà 7.04</t>
  </si>
  <si>
    <t>S91</t>
  </si>
  <si>
    <t>CTCP Sông Đà 9.01</t>
  </si>
  <si>
    <t>CTCP Sông Đà 9.06</t>
  </si>
  <si>
    <t>CTCP SCI</t>
  </si>
  <si>
    <t>Tổng Công ty cổ phần Bia - Rượu - Nước giải khát Sài Gòn</t>
  </si>
  <si>
    <t>SabecoMienDong</t>
  </si>
  <si>
    <t>CTCP Thương mại Sabeco Miền Đông</t>
  </si>
  <si>
    <t>SabecoNTB</t>
  </si>
  <si>
    <t>CTCP Thương mại Bia Sài Gòn Nam Trung Bộ</t>
  </si>
  <si>
    <t>SabecoSongHau</t>
  </si>
  <si>
    <t>CTCP Thương mại Sabeco Sông Hậu</t>
  </si>
  <si>
    <t>SabecoTayNguyen</t>
  </si>
  <si>
    <t>CTCP Thương mại Bia Sài Gòn Tây Nguyên</t>
  </si>
  <si>
    <t>CTCP Xếp dỡ và Dịch vụ Cảng Sài Gòn</t>
  </si>
  <si>
    <t>SachBinhDuong</t>
  </si>
  <si>
    <t>CTCP Sách - Thiết bị Giáo dục Bình Dương</t>
  </si>
  <si>
    <t>SachHoaBinh</t>
  </si>
  <si>
    <t>CTCP Sách và Thiết bị Trường học Hòa Bình</t>
  </si>
  <si>
    <t>SachThanhHoa</t>
  </si>
  <si>
    <t>CTCP Sách và Thiết bị Trường học Thanh Hóa</t>
  </si>
  <si>
    <t>Sadaco</t>
  </si>
  <si>
    <t>CTCP Phát triển Sản xuất Thương mại Sài Gòn</t>
  </si>
  <si>
    <t>CTCP Lương thực Thực phẩm Safoco</t>
  </si>
  <si>
    <t>SAGEL</t>
  </si>
  <si>
    <t>CTCP Điện tử và Dịch vụ Công nghiệp Sài Gòn</t>
  </si>
  <si>
    <t>SAGRI</t>
  </si>
  <si>
    <t>Tổng Công ty Nông nghiệp Sài Gòn - TNHH MTV</t>
  </si>
  <si>
    <t>Saicom</t>
  </si>
  <si>
    <t>CTCP Đầu Tư và Xây dựng Bưu Chính Viễn Thông</t>
  </si>
  <si>
    <t>SAIGON5</t>
  </si>
  <si>
    <t>CTCP Phát triển địa ốc Sài Gòn 5</t>
  </si>
  <si>
    <t>SaiGonAir</t>
  </si>
  <si>
    <t>CTCP Sài Gòn Sân Bay</t>
  </si>
  <si>
    <t>SaiGonART</t>
  </si>
  <si>
    <t>CTCP Mỹ thuật Sài Gòn</t>
  </si>
  <si>
    <t>SAIGONIPD</t>
  </si>
  <si>
    <t>Công ty TNHH MTV Phát triển Khu Công nghiệp Sài Gòn</t>
  </si>
  <si>
    <t>SaiGonNinhChu</t>
  </si>
  <si>
    <t>CTCP Du lịch Sài Gòn Ninh Chữ</t>
  </si>
  <si>
    <t>Saigontourist</t>
  </si>
  <si>
    <t>Tổng Công ty Du lịch Sài Gòn - Công ty TNHH MTV</t>
  </si>
  <si>
    <t>SaiGonXanh</t>
  </si>
  <si>
    <t>CTCP Đầu tư Phát triển Địa Ốc Sài Gòn Xanh</t>
  </si>
  <si>
    <t>CTCP Trục vớt Cứu hộ Việt Nam</t>
  </si>
  <si>
    <t>CTCP SAM HOLDINGS</t>
  </si>
  <si>
    <t>SAMC</t>
  </si>
  <si>
    <t>CTCP Sunshine AM</t>
  </si>
  <si>
    <t>SAMCO</t>
  </si>
  <si>
    <t>Tổng Công ty Cơ Khí Giao thông Vận tải Sài Gòn TNHH MTV</t>
  </si>
  <si>
    <t>SamSet</t>
  </si>
  <si>
    <t>CTCP Vận tải và Dịch vụ Hàng Hải Cảng Sài Gòn</t>
  </si>
  <si>
    <t>SAOC</t>
  </si>
  <si>
    <t>CTCP Xây dựng sao vàng Tây Đô</t>
  </si>
  <si>
    <t>CTCP In Sách giáo khoa Thành phố Hồ Chí Minh</t>
  </si>
  <si>
    <t>Sapasco</t>
  </si>
  <si>
    <t>CTCP Bao bì và Dịch vụ Sam Thịnh</t>
  </si>
  <si>
    <t>CTCP Dịch vụ Hàng không Sân bay Tân Sơn Nhất</t>
  </si>
  <si>
    <t>SATICO</t>
  </si>
  <si>
    <t>Công ty TNHH MTV Satra Tiền Giang</t>
  </si>
  <si>
    <t>SATRA</t>
  </si>
  <si>
    <t>Tổng Công ty Thương mại Sài Gòn TNHH MTV</t>
  </si>
  <si>
    <t>SatraTayNam</t>
  </si>
  <si>
    <t>Công ty TNHH MTV Satra Tây Nam</t>
  </si>
  <si>
    <t>CTCP Hợp tác Kinh tế và Xuất nhập khẩu Savimex</t>
  </si>
  <si>
    <t>CTCP Bia Sài Gòn - Nghệ Tĩnh</t>
  </si>
  <si>
    <t>CTCP Sông Ba</t>
  </si>
  <si>
    <t>CTCP Tập đoàn Bia Sài Gòn - Bình Tây</t>
  </si>
  <si>
    <t>SBC</t>
  </si>
  <si>
    <t>CTCP Vận tải và Giao nhận Bia Sài Gòn</t>
  </si>
  <si>
    <t>CTCP Công nghệ Sao Bắc Đẩu</t>
  </si>
  <si>
    <t>CTCP Tập đoàn Cơ khí Công nghệ cao Siba</t>
  </si>
  <si>
    <t>CTCP Thủy điện Sông Ba Hạ</t>
  </si>
  <si>
    <t>SBJC</t>
  </si>
  <si>
    <t>CTCP Đầu tư Thương mại Sunshine Business</t>
  </si>
  <si>
    <t>CTCP Bia Sài Gòn - Bạc Liêu</t>
  </si>
  <si>
    <t>CTCP Đầu tư Phát triển Bắc Minh</t>
  </si>
  <si>
    <t>SBPC</t>
  </si>
  <si>
    <t>CTCP SunBay Ninh Thuận</t>
  </si>
  <si>
    <t>CTCP Cao su Sông Bé</t>
  </si>
  <si>
    <t>CTCP Thành Thành Công - Biên Hòa</t>
  </si>
  <si>
    <t>CTCP Siam Brothers Việt Nam</t>
  </si>
  <si>
    <t>CTCP Xây dựng Số 5</t>
  </si>
  <si>
    <t>CTCP Nông nghiệp Sông Con</t>
  </si>
  <si>
    <t>CTCP Thương mại Đầu tư SHB</t>
  </si>
  <si>
    <t>SCCV</t>
  </si>
  <si>
    <t>CTCP Than Miền Nam - Vinacomin</t>
  </si>
  <si>
    <t>CTCP Nước giải khát Chương Dương</t>
  </si>
  <si>
    <t>SCFC</t>
  </si>
  <si>
    <t>CTCP Lương thực Nam Trung Bộ</t>
  </si>
  <si>
    <t>CTCP Tập đoàn Xây dựng SCG</t>
  </si>
  <si>
    <t>CTCP Thủy điện Sông Chảy 5</t>
  </si>
  <si>
    <t>CTCP SCI E&amp;C</t>
  </si>
  <si>
    <t>SCIC</t>
  </si>
  <si>
    <t>Tổng Công ty Đầu tư và Kinh doanh Vốn Nhà nước</t>
  </si>
  <si>
    <t>CTCP Xi măng Sài Sơn</t>
  </si>
  <si>
    <t>SCJC</t>
  </si>
  <si>
    <t>CTCP Sunshine Cab</t>
  </si>
  <si>
    <t>SCJSC</t>
  </si>
  <si>
    <t>CTCP Sài Gòn - Cam Ranh</t>
  </si>
  <si>
    <t>CTCP Sông Đà Cao Cường</t>
  </si>
  <si>
    <t>SCNC</t>
  </si>
  <si>
    <t>CTCP S.Connect</t>
  </si>
  <si>
    <t>CTCP Công nghiệp Thủy sản</t>
  </si>
  <si>
    <t>CTCP Địa ốc Sài Gòn Thương Tín</t>
  </si>
  <si>
    <t>CTCP Dịch vụ Hàng hóa Sài Gòn</t>
  </si>
  <si>
    <t>CTCP Muối Việt Nam</t>
  </si>
  <si>
    <t>CTCP Đóng tàu Sông Cấm</t>
  </si>
  <si>
    <t>CTCP Sông Đà 1</t>
  </si>
  <si>
    <t>CTCP Sông Đà 2</t>
  </si>
  <si>
    <t>CTCP Sông Đà 3</t>
  </si>
  <si>
    <t>CTCP Sông Đà 4</t>
  </si>
  <si>
    <t>CTCP Sông Đà 5</t>
  </si>
  <si>
    <t>CTCP Sông Đà 6</t>
  </si>
  <si>
    <t>CTCP Sông Đà 7</t>
  </si>
  <si>
    <t>CTCP Sông Đà 8</t>
  </si>
  <si>
    <t>CTCP Sông Đà 9</t>
  </si>
  <si>
    <t>CTCP Simco Sông Đà</t>
  </si>
  <si>
    <t>CTCP Sông Đà 207</t>
  </si>
  <si>
    <t>SDBP</t>
  </si>
  <si>
    <t>CTCP Sông Đà Bình Phước</t>
  </si>
  <si>
    <t>CTCP Tư vấn Sông Đà</t>
  </si>
  <si>
    <t>CTCP Đầu tư và Xây lắp Sông Đà</t>
  </si>
  <si>
    <t>SDDC</t>
  </si>
  <si>
    <t>CTCP Sao đỏ Đà Nẵng</t>
  </si>
  <si>
    <t>CTCP Kỹ thuật Điện Sông Đà</t>
  </si>
  <si>
    <t>CTCP Sadico Cần Thơ</t>
  </si>
  <si>
    <t>CTCP Xây dựng Hạ tầng Sông Đà</t>
  </si>
  <si>
    <t>CTCP Đầu Tư và Phát triển Đô Thị Sài Đồng</t>
  </si>
  <si>
    <t>SDIC</t>
  </si>
  <si>
    <t>CTCP Đầu tư và Phát triển Sài Gòn</t>
  </si>
  <si>
    <t>CTCP Sông Đà 25</t>
  </si>
  <si>
    <t>CTCP Cơ khí Luyện kim</t>
  </si>
  <si>
    <t>SDL</t>
  </si>
  <si>
    <t>CTCP Sông Đà - Hoàng Long</t>
  </si>
  <si>
    <t>CTCP Sơn Đồng Nai</t>
  </si>
  <si>
    <t>SDNC</t>
  </si>
  <si>
    <t>CTCP Đầu tư Sài Gòn - Đà Nẵng</t>
  </si>
  <si>
    <t>SDNT</t>
  </si>
  <si>
    <t>CTCP Sông Đà - Nha Trang</t>
  </si>
  <si>
    <t>CTCP SDP</t>
  </si>
  <si>
    <t>SDS</t>
  </si>
  <si>
    <t>CTCP Xây lắp và Đầu tư Sông Đà</t>
  </si>
  <si>
    <t>CTCP Sông Đà 10</t>
  </si>
  <si>
    <t>CTCP Đầu tư Xây dựng và Phát triển Đô thị Sông Đà</t>
  </si>
  <si>
    <t>CTCP Dịch vụ Sonadezi</t>
  </si>
  <si>
    <t>CTCP Phòng cháy Chữa cháy và Đầu tư Xây dựng Sông Đà</t>
  </si>
  <si>
    <t>CTCP Xi măng Sông Đà Yaly</t>
  </si>
  <si>
    <t>Tổng Công ty Thủy sản Việt Nam - CTCP</t>
  </si>
  <si>
    <t>SeafoodF17</t>
  </si>
  <si>
    <t>CTCP Nha Trang Seafoods - F17</t>
  </si>
  <si>
    <t>CTCP Đầu tư và Phát triển Điện Miền Trung</t>
  </si>
  <si>
    <t>SEC</t>
  </si>
  <si>
    <t>CTCP Mía đường - Nhiệt điện Gia Lai</t>
  </si>
  <si>
    <t>SECC</t>
  </si>
  <si>
    <t>CTCP Xây lắp Sunshine E&amp;C</t>
  </si>
  <si>
    <t>CTCP Đầu tư và Phát triển Giáo dục Phương Nam</t>
  </si>
  <si>
    <t>SEEC</t>
  </si>
  <si>
    <t>CTCP Seedcom</t>
  </si>
  <si>
    <t>SEL</t>
  </si>
  <si>
    <t>CTCP Sông Đà 11 Thăng Long</t>
  </si>
  <si>
    <t>CTCP Tổng Công ty Thương mại Quảng Trị</t>
  </si>
  <si>
    <t>Serrano</t>
  </si>
  <si>
    <t>CTCP Serrano Việt Nam</t>
  </si>
  <si>
    <t>CTCP Nhiên liệu Sài Gòn</t>
  </si>
  <si>
    <t>CTCP Phân Bón Miền Nam</t>
  </si>
  <si>
    <t>CTCP Đại lý Vận tải SAFI</t>
  </si>
  <si>
    <t>CTCP Dệt lưới Sài Gòn</t>
  </si>
  <si>
    <t>CTCP Softech</t>
  </si>
  <si>
    <t>SGAC</t>
  </si>
  <si>
    <t>CTCP Sàn Giao dịch Bất động sản Sài Gòn Anpha</t>
  </si>
  <si>
    <t>SGAudit</t>
  </si>
  <si>
    <t>Công ty TNHH Kiểm toán và Tin học Sài Gòn</t>
  </si>
  <si>
    <t>CTCP Xuất nhập khẩu Sa Giang</t>
  </si>
  <si>
    <t>SGCC</t>
  </si>
  <si>
    <t>Công ty TNHH Đầu tư Sài Gòn 3 Capital</t>
  </si>
  <si>
    <t>SGCLInresco</t>
  </si>
  <si>
    <t>CTCP Đầu tư và Địa ốc Sài Gòn Chợ Lớn</t>
  </si>
  <si>
    <t>CTCP Sách Giáo dục tại Thành phố Hồ Chí Minh</t>
  </si>
  <si>
    <t>SGDiamond</t>
  </si>
  <si>
    <t>CTCP Sài Gòn Kim Cương</t>
  </si>
  <si>
    <t>SGGC</t>
  </si>
  <si>
    <t>CTCP Sài Gòn Capital</t>
  </si>
  <si>
    <t>CTCP Khách sạn Sài Gòn</t>
  </si>
  <si>
    <t>CTCP Đầu tư Phát triển Sài Gòn 3 Group</t>
  </si>
  <si>
    <t>SGLC</t>
  </si>
  <si>
    <t>Công ty TNHH Saigon Glory</t>
  </si>
  <si>
    <t>CTCP Phục vụ Mặt đất Sài Gòn</t>
  </si>
  <si>
    <t>CTCP Dầu thực vật Sài Gòn</t>
  </si>
  <si>
    <t>CTCP Cảng Sài Gòn</t>
  </si>
  <si>
    <t>SGPC</t>
  </si>
  <si>
    <t>CTCP Giấy Sài Gòn</t>
  </si>
  <si>
    <t>CTCP Tổng CTCP Địa ốc Sài Gòn</t>
  </si>
  <si>
    <t>CTCP Vận tải biển Sài Gòn</t>
  </si>
  <si>
    <t>CTCP Công nghệ Viễn Thông Sài Gòn</t>
  </si>
  <si>
    <t>CTCP Sơn Hà Sài Gòn</t>
  </si>
  <si>
    <t>SHBFinance</t>
  </si>
  <si>
    <t>Công ty TNHH MTV Ngân hàng TMCP Sài Gòn - Hà Nội</t>
  </si>
  <si>
    <t>CTCP Hàng hải Sài Gòn</t>
  </si>
  <si>
    <t>SHDC</t>
  </si>
  <si>
    <t>CTCP Tập đoàn Mặt trời</t>
  </si>
  <si>
    <t>CTCP Phát triển Năng lượng Sơn Hà</t>
  </si>
  <si>
    <t>Tổng Công ty cổ phần Sông Hồng</t>
  </si>
  <si>
    <t>SHHC</t>
  </si>
  <si>
    <t>CTCP Sông Hồng Hoàng Gia</t>
  </si>
  <si>
    <t>CTCP Quốc tế Sơn Hà</t>
  </si>
  <si>
    <t>SHINEC</t>
  </si>
  <si>
    <t>CTCP Công nghiệp Tàu thủy Shinec</t>
  </si>
  <si>
    <t>ShinhanFi</t>
  </si>
  <si>
    <t>Công ty Tài chính TNHH MTV Shinhan Việt Nam</t>
  </si>
  <si>
    <t>SHJC</t>
  </si>
  <si>
    <t>CTCP Kinh doanh Nhà Sunshine</t>
  </si>
  <si>
    <t>SHL</t>
  </si>
  <si>
    <t>CTCP Đầu tư Sông Hồng - Thăng Long</t>
  </si>
  <si>
    <t>CTCP Đầu tư Tổng hợp Hà Nội</t>
  </si>
  <si>
    <t>CTCP Thủy điện Miền Nam</t>
  </si>
  <si>
    <t>SHRC</t>
  </si>
  <si>
    <t>Công ty TNHH Mặt trời sông Hàn</t>
  </si>
  <si>
    <t>SHTC</t>
  </si>
  <si>
    <t>CTCP Tập đoàn Sông Hồng Thủ Đô</t>
  </si>
  <si>
    <t>SHV</t>
  </si>
  <si>
    <t>CTCP Hải Việt</t>
  </si>
  <si>
    <t>CTCP Sài Gòn Hỏa xa</t>
  </si>
  <si>
    <t>CTCP ANI</t>
  </si>
  <si>
    <t>CTCP Đầu tư Phát triển Sài Gòn Co.op</t>
  </si>
  <si>
    <t>CTCP Đầu tư và Thương mại Sông Đà</t>
  </si>
  <si>
    <t>CTCP Hạ tầng Nước Sài Gòn</t>
  </si>
  <si>
    <t>CTCP Đầu tư Sài Gòn VRG</t>
  </si>
  <si>
    <t>CTCP SIVICO</t>
  </si>
  <si>
    <t>CTCP Nông nghiệp Hùng Hậu</t>
  </si>
  <si>
    <t>CTCP Sông Đà 1.01</t>
  </si>
  <si>
    <t>SJCG</t>
  </si>
  <si>
    <t>Công ty TNHH MTV Vàng bạc Đá quý Sài Gòn - SJC</t>
  </si>
  <si>
    <t>CTCP Thủy điện Cần Đơn</t>
  </si>
  <si>
    <t>CTCP Sông Đà 11</t>
  </si>
  <si>
    <t>CTCP Đầu tư Sao Thái Dương</t>
  </si>
  <si>
    <t>Tổng Công ty Sông Đà - CTCP</t>
  </si>
  <si>
    <t>CTCP Sông Đà 19</t>
  </si>
  <si>
    <t>CTCP Đầu tư Phát triển Đô thị và Khu công nghiệp Sông Đà</t>
  </si>
  <si>
    <t>CTCP Tàu cao tốc Superdong - Kiên Giang</t>
  </si>
  <si>
    <t>CTCP Nước giải khát Sanest Khánh Hòa</t>
  </si>
  <si>
    <t>CTCP Nước giải khát Sanna Khánh Hòa</t>
  </si>
  <si>
    <t>SKS</t>
  </si>
  <si>
    <t>CTCP Công trình Giao thông Sông Đà</t>
  </si>
  <si>
    <t>CTCP Nước giải khát Yến sào Khánh Hòa</t>
  </si>
  <si>
    <t>CTCP Dịch vụ Xuất khẩu Lao động và Chuyên gia</t>
  </si>
  <si>
    <t>SLD</t>
  </si>
  <si>
    <t>CTCP Địa ốc Sacom</t>
  </si>
  <si>
    <t>SLIC</t>
  </si>
  <si>
    <t>CTCP Đầu tư Bất động sản Sơn Kim</t>
  </si>
  <si>
    <t>SLRC</t>
  </si>
  <si>
    <t>CTCP Dịch vụ Quốc tế Solaris Việt Nam</t>
  </si>
  <si>
    <t>CTCP Mía Đường Sơn La</t>
  </si>
  <si>
    <t>CTCP Thiết bị Phụ tùng Sài Gòn</t>
  </si>
  <si>
    <t>Smartlink</t>
  </si>
  <si>
    <t>CTCP Dịch vụ Thẻ Smartlink</t>
  </si>
  <si>
    <t>CTCP Bia Sài Gòn - Miền Trung</t>
  </si>
  <si>
    <t>CTCP Đầu tư Thương mại SMC</t>
  </si>
  <si>
    <t>SMCC</t>
  </si>
  <si>
    <t>CTCP Cơ giới Trung Nam Miền Nam</t>
  </si>
  <si>
    <t>SMDC</t>
  </si>
  <si>
    <t>CTCP Đầu tư Smart Dragon</t>
  </si>
  <si>
    <t>CTCP Sách và Thiết bị Giáo dục Miền Nam</t>
  </si>
  <si>
    <t>SMNC</t>
  </si>
  <si>
    <t>CTCP Sunshine Marina Nha Trang</t>
  </si>
  <si>
    <t>CTCP Sametel</t>
  </si>
  <si>
    <t>SMVC</t>
  </si>
  <si>
    <t>CTCP Seoul Metal Việt Nam</t>
  </si>
  <si>
    <t>CTCP Xuất nhập khẩu Thủy sản Năm Căn</t>
  </si>
  <si>
    <t>SNG</t>
  </si>
  <si>
    <t>CTCP Sông Đà 10.1</t>
  </si>
  <si>
    <t>SNLC</t>
  </si>
  <si>
    <t>CTCP Signo Land</t>
  </si>
  <si>
    <t>SNPC</t>
  </si>
  <si>
    <t>CTCP Bất động sản Sài Gòn Nam Phú</t>
  </si>
  <si>
    <t>SNWC</t>
  </si>
  <si>
    <t>CTCP Đầu tư &amp; Phát triển Sunny World</t>
  </si>
  <si>
    <t>Tổng Công ty cổ phần Phát triển Khu Công nghiệp</t>
  </si>
  <si>
    <t>SocTrang</t>
  </si>
  <si>
    <t>CTCP Thủy sản Sóc Trăng</t>
  </si>
  <si>
    <t>SOGC</t>
  </si>
  <si>
    <t>Công ty TNHH Đầu tư và Phát triển Nova Song Giang</t>
  </si>
  <si>
    <t>SoiTraLy</t>
  </si>
  <si>
    <t>CTCP Sợi Trà Lý</t>
  </si>
  <si>
    <t>SOLC</t>
  </si>
  <si>
    <t>CTCP Đầu tư &amp; Dịch vụ khách sạn Soleil</t>
  </si>
  <si>
    <t>CTCP Cung ứng Nhân lực Quốc tế và Thương mại</t>
  </si>
  <si>
    <t>Sonacon</t>
  </si>
  <si>
    <t>CTCP Xây lắp Sonacons</t>
  </si>
  <si>
    <t>SonBachTuyet</t>
  </si>
  <si>
    <t>CTCP Sơn Bạch Tuyết</t>
  </si>
  <si>
    <t>SonChatDeo</t>
  </si>
  <si>
    <t>CTCP Sơn - Chất Dẻo</t>
  </si>
  <si>
    <t>SongDa</t>
  </si>
  <si>
    <t>CTCP Vật liệu Xây dựng Sông Đà</t>
  </si>
  <si>
    <t>SongDa109</t>
  </si>
  <si>
    <t>CTCP Sông Đà 10.9</t>
  </si>
  <si>
    <t>SongDa17</t>
  </si>
  <si>
    <t>CTCP Sông Đà 17</t>
  </si>
  <si>
    <t>SongDaHoangLien</t>
  </si>
  <si>
    <t>CTCP Thủy điện Sông Đà - Hoàng Liên</t>
  </si>
  <si>
    <t>SongHau</t>
  </si>
  <si>
    <t>CTCP Chế biến Thực phẩm Sông Hậu</t>
  </si>
  <si>
    <t>SongHong</t>
  </si>
  <si>
    <t>CTCP Năng lượng Sông Hồng</t>
  </si>
  <si>
    <t>SonlaUrenco</t>
  </si>
  <si>
    <t>CTCP Môi trường và Dịch vụ Đô thị Sơn La</t>
  </si>
  <si>
    <t>SonTra</t>
  </si>
  <si>
    <t>CTCP Đầu tư Phong Phú Sơn Trà</t>
  </si>
  <si>
    <t>SOSAL</t>
  </si>
  <si>
    <t>CTCP Tập đoàn Muối Miền Nam</t>
  </si>
  <si>
    <t>CTCP Mắt kính Sài Gòn</t>
  </si>
  <si>
    <t>Sovico</t>
  </si>
  <si>
    <t>CTCP Sovico</t>
  </si>
  <si>
    <t>CTCP Thủy điện Sử Pán 2</t>
  </si>
  <si>
    <t>CTCP Bao bì Sài Gòn</t>
  </si>
  <si>
    <t>CTCP Sợi Phú Bài</t>
  </si>
  <si>
    <t>CTCP Bảo vệ Thực vật Sài Gòn</t>
  </si>
  <si>
    <t>SPCC</t>
  </si>
  <si>
    <t>CTCP Sapphire Coast</t>
  </si>
  <si>
    <t>CTCP Xuất nhập khẩu Thủy sản Miền Trung</t>
  </si>
  <si>
    <t>SPDC</t>
  </si>
  <si>
    <t>CTCP Đầu tư và Phát triển Sapa Lào Cai</t>
  </si>
  <si>
    <t>CTCP Xuất nhập khẩu Thủy sản Hà Nội</t>
  </si>
  <si>
    <t>CTCP Spiral Galaxy</t>
  </si>
  <si>
    <t>SPJC</t>
  </si>
  <si>
    <t>CTCP Sài Gòn Phú Minh</t>
  </si>
  <si>
    <t>CTCP SPM</t>
  </si>
  <si>
    <t>SPNC</t>
  </si>
  <si>
    <t>CTCP Đầu tư Kinh doanh và Phát triển Đô thị Ngôi sao Phương Nam</t>
  </si>
  <si>
    <t>CTCP Bao bì Nhựa Sài Gòn</t>
  </si>
  <si>
    <t>SPS</t>
  </si>
  <si>
    <t>CTCP Dịch vụ Dầu khí Sài Gòn</t>
  </si>
  <si>
    <t>SPT</t>
  </si>
  <si>
    <t>CTCP Dịch vụ Bưu chính Viễn thông Sài Gòn</t>
  </si>
  <si>
    <t>SPTC</t>
  </si>
  <si>
    <t>CTCP Tập đoàn Bất động sản Mặt trời</t>
  </si>
  <si>
    <t>CTCP Thủy Đặc sản</t>
  </si>
  <si>
    <t>CTCP Khoáng sản Sài Gòn - Quy Nhơn</t>
  </si>
  <si>
    <t>SQNC</t>
  </si>
  <si>
    <t>CTCP Đầu tư Nova SQN</t>
  </si>
  <si>
    <t>CTCP Sara Việt Nam</t>
  </si>
  <si>
    <t>CTCP Tập đoàn Sara</t>
  </si>
  <si>
    <t>CTCP Cao su Sao Vàng</t>
  </si>
  <si>
    <t>SRCC</t>
  </si>
  <si>
    <t>CTCP Phát triển Địa ốc Sông Tiên</t>
  </si>
  <si>
    <t>SREC</t>
  </si>
  <si>
    <t>Công ty TNHH Đầu tư và Phát triển Bất động sản Seaside Homes</t>
  </si>
  <si>
    <t>CTCP Searefico</t>
  </si>
  <si>
    <t>SRSC</t>
  </si>
  <si>
    <t>CTCP Đầu tư và Xây dựng Sunrise Việt Nam</t>
  </si>
  <si>
    <t>CTCP Vận tải Đường sắt Sài Gòn</t>
  </si>
  <si>
    <t>CTCP Giống cây trồng Miền Nam</t>
  </si>
  <si>
    <t>SSCC</t>
  </si>
  <si>
    <t>CTCP Năng lượng Tái tạo Sơn Mỹ</t>
  </si>
  <si>
    <t>SSEC</t>
  </si>
  <si>
    <t>Công ty Sản xuất Thép Úc SSE</t>
  </si>
  <si>
    <t>CTCP Giáo dục G Sài Gòn</t>
  </si>
  <si>
    <t>CTCP Vận tải biển Hải Âu</t>
  </si>
  <si>
    <t>SSGGroup</t>
  </si>
  <si>
    <t>CTCP Tập đoàn S.S.G</t>
  </si>
  <si>
    <t>CTCP Phát triển Sunshine Homes</t>
  </si>
  <si>
    <t>SSHC</t>
  </si>
  <si>
    <t>CTCP Đầu tư Kinh doanh Bất động sản S-Homes</t>
  </si>
  <si>
    <t>CTCP Chế tạo kết cấu Thép Vneco.SSM</t>
  </si>
  <si>
    <t>CTCP Xuất nhập khẩu Thủy sản Sài Gòn</t>
  </si>
  <si>
    <t>SSS</t>
  </si>
  <si>
    <t>CTCP Sông Đà 6.06</t>
  </si>
  <si>
    <t>SST</t>
  </si>
  <si>
    <t>CTCP Thương mại Bia Sài Gòn Sông Tiền</t>
  </si>
  <si>
    <t>SSTC</t>
  </si>
  <si>
    <t>CTCP Tập đoàn Công nghệ Unicloud</t>
  </si>
  <si>
    <t>CTCP Môi trường Đô thị Sóc Sơn</t>
  </si>
  <si>
    <t>CTCP Đầu tư phát triển ST8</t>
  </si>
  <si>
    <t>CTCP Sách và Thiết bị Trường học Thành phố Hồ Chí Minh</t>
  </si>
  <si>
    <t>STCC</t>
  </si>
  <si>
    <t>CTCP STC Corporation</t>
  </si>
  <si>
    <t>STD</t>
  </si>
  <si>
    <t>CTCP Bia - Nước giải khát Sài Gòn - Tây Đô</t>
  </si>
  <si>
    <t>CTCP Kho vận Miền Nam</t>
  </si>
  <si>
    <t>CTCP Phát hành Sách Thái Nguyên</t>
  </si>
  <si>
    <t>STI</t>
  </si>
  <si>
    <t>CTCP Đầu tư Sài Gòn Thương Tín</t>
  </si>
  <si>
    <t>STJ</t>
  </si>
  <si>
    <t>CTCP Vận tải Sonadezi</t>
  </si>
  <si>
    <t>CTCP Sợi Thế Kỷ</t>
  </si>
  <si>
    <t>CTCP Sông Đà Thăng Long</t>
  </si>
  <si>
    <t>STNC</t>
  </si>
  <si>
    <t>CTCP Mặt trời Tây Ninh</t>
  </si>
  <si>
    <t>CTCP Công nghiệp Thương mại Sông Đà</t>
  </si>
  <si>
    <t>STPC</t>
  </si>
  <si>
    <t>CTCP Sàn giao dịch Bất động sản Tiến Phước</t>
  </si>
  <si>
    <t>STRC</t>
  </si>
  <si>
    <t>CTCP Dịch vụ - Thương mại Thành phố Hồ Chí Minh</t>
  </si>
  <si>
    <t>CTCP Dịch vụ Vận tải Sài Gòn</t>
  </si>
  <si>
    <t>CTCP Vận chuyển Sài Gòn Tourist</t>
  </si>
  <si>
    <t>CTCP Môi Trường và Công trình Đô Thị Sơn Tây</t>
  </si>
  <si>
    <t>CTCP Chế tác Đá Việt Nam</t>
  </si>
  <si>
    <t>CTCP Cấp nước Sóc Trăng</t>
  </si>
  <si>
    <t>SUJC</t>
  </si>
  <si>
    <t>CTCP Đầu tư Summer Beach</t>
  </si>
  <si>
    <t>CTCP Đo đạc và Khoáng sản</t>
  </si>
  <si>
    <t>SunCo</t>
  </si>
  <si>
    <t>CTCP Xây dựng Thương mại Thái Dương</t>
  </si>
  <si>
    <t>SunFrontier</t>
  </si>
  <si>
    <t>Công ty TNHH MTV Đầu tư Sun Frontier</t>
  </si>
  <si>
    <t>SunGroup</t>
  </si>
  <si>
    <t>CTCP Tập đoàn Mặt trời - Sun Group</t>
  </si>
  <si>
    <t>SunrisePower</t>
  </si>
  <si>
    <t>CTCP Đầu tư và Phát triển Sunrise Power</t>
  </si>
  <si>
    <t>SUNSHINE</t>
  </si>
  <si>
    <t>CTCP Tập đoàn Sunshine</t>
  </si>
  <si>
    <t>SuThanhHa</t>
  </si>
  <si>
    <t>CTCP Gốm sứ Thanh Hà</t>
  </si>
  <si>
    <t>SVAC</t>
  </si>
  <si>
    <t>CTCP Tập đoàn Sovico</t>
  </si>
  <si>
    <t>CTCP Dịch vụ Tổng hợp Sài Gòn</t>
  </si>
  <si>
    <t>CTCP Đầu tư &amp; Thương mại Vũ Đăng</t>
  </si>
  <si>
    <t>CTCP Hơi Kỹ nghệ Que hàn</t>
  </si>
  <si>
    <t>CTCP Thủy điện Sông Vàng</t>
  </si>
  <si>
    <t>CTCP Bao bì Biên Hòa</t>
  </si>
  <si>
    <t>SVIC</t>
  </si>
  <si>
    <t>CTCP Đầu tư Sóng Việt</t>
  </si>
  <si>
    <t>SVJ</t>
  </si>
  <si>
    <t>CTCP Santomas Việt Nam</t>
  </si>
  <si>
    <t>CTCP Nhân lực Quốc tế Sovilaco</t>
  </si>
  <si>
    <t>SVLC</t>
  </si>
  <si>
    <t>CTCP Đầu tư Sun Valley</t>
  </si>
  <si>
    <t>CTCP Tập đoàn Vexilla Việt Nam</t>
  </si>
  <si>
    <t>SVNC</t>
  </si>
  <si>
    <t>CTCP Kinh doanh Bất động sản S - Việt Nam</t>
  </si>
  <si>
    <t>CTCP Công nghệ Sài Gòn Viễn Đông</t>
  </si>
  <si>
    <t>Tổng Công ty cổ phần Đường sông Miền Nam</t>
  </si>
  <si>
    <t>SZA</t>
  </si>
  <si>
    <t>CTCP Sonadezi An Bình</t>
  </si>
  <si>
    <t>CTCP Sonadezi Long Bình</t>
  </si>
  <si>
    <t>CTCP Sonadezi Châu Đức</t>
  </si>
  <si>
    <t>CTCP Môi trường Sonadezi</t>
  </si>
  <si>
    <t>CTCP Sonadezi Giang Điền</t>
  </si>
  <si>
    <t>CTCP Sonadezi Long Thành</t>
  </si>
  <si>
    <t>CTCP Thương mại Dịch vụ Tràng Thi</t>
  </si>
  <si>
    <t>CTCP Đầu tư và Xây lắp Thành An 386</t>
  </si>
  <si>
    <t>CTCP Đầu tư và Xây lắp Thành An 665</t>
  </si>
  <si>
    <t>CTCP Xây lắp Thành An 96</t>
  </si>
  <si>
    <t>CTCP Dầu thực vật Tường An</t>
  </si>
  <si>
    <t>TAFiCO</t>
  </si>
  <si>
    <t>CTCP Xi măng Fico Tây Ninh</t>
  </si>
  <si>
    <t>CTCP Thế Giới Số Trần Anh</t>
  </si>
  <si>
    <t>TAHUE</t>
  </si>
  <si>
    <t>CTCP Thuận An</t>
  </si>
  <si>
    <t>TaiChinhBIDV</t>
  </si>
  <si>
    <t>CTCP Đầu tư Tài chính BIDV</t>
  </si>
  <si>
    <t>CTCP Đầu tư Bất động sản Taseco</t>
  </si>
  <si>
    <t>CTCP Cà phê Thuận An</t>
  </si>
  <si>
    <t>TanHung</t>
  </si>
  <si>
    <t>CTCP Đầu tư Tấn Hưng</t>
  </si>
  <si>
    <t>TANISUGAR</t>
  </si>
  <si>
    <t>CTCP Mía đường Tây Ninh</t>
  </si>
  <si>
    <t>TanLam</t>
  </si>
  <si>
    <t>CTCP Nông sản Tân Lâm</t>
  </si>
  <si>
    <t>TanMai</t>
  </si>
  <si>
    <t>CTCP Tập đoàn Tân Mai</t>
  </si>
  <si>
    <t>TanManh</t>
  </si>
  <si>
    <t>Công ty TNHH Thiết kế Kiến trúc Xây dựng Tấn Mạnh</t>
  </si>
  <si>
    <t>TanPhat</t>
  </si>
  <si>
    <t>CTCP Tấn Phát</t>
  </si>
  <si>
    <t>TanTan</t>
  </si>
  <si>
    <t>CTCP Tân Tân</t>
  </si>
  <si>
    <t>TanThanhMy</t>
  </si>
  <si>
    <t>CTCP Tân Thành Mỹ</t>
  </si>
  <si>
    <t>TanTien</t>
  </si>
  <si>
    <t>CTCP Dệt Tân Tiến</t>
  </si>
  <si>
    <t>CTCP Đô thị Tân An</t>
  </si>
  <si>
    <t>TAPIOCA</t>
  </si>
  <si>
    <t>CTCP Khoai Mì Nước Trong</t>
  </si>
  <si>
    <t>TapPham</t>
  </si>
  <si>
    <t>CTCP Xuất nhập khẩu Tạp Phẩm</t>
  </si>
  <si>
    <t>TapPhamSG</t>
  </si>
  <si>
    <t>CTCP Đầu tư và Thương mại Tạp phẩm Sài Gòn</t>
  </si>
  <si>
    <t>CTCP Nông nghiệp Công nghệ cao Trung An</t>
  </si>
  <si>
    <t>TARCO</t>
  </si>
  <si>
    <t>CTCP Đăng kiểm Xe cơ giới Tây Ninh</t>
  </si>
  <si>
    <t>TARUCO</t>
  </si>
  <si>
    <t>Công ty TNHH MTV Cao su 1-5 Tây Ninh</t>
  </si>
  <si>
    <t>TASC</t>
  </si>
  <si>
    <t>CTCP Tập đoàn Taseco</t>
  </si>
  <si>
    <t>TauBienHP</t>
  </si>
  <si>
    <t>CTCP Cung ứng Tàu biển Hải Phòng</t>
  </si>
  <si>
    <t>TauCuoc</t>
  </si>
  <si>
    <t>CTCP Tàu Cuốc</t>
  </si>
  <si>
    <t>CTCP Cấp nước Trung An</t>
  </si>
  <si>
    <t>TayHo</t>
  </si>
  <si>
    <t>CTCP Đầu Tư và Xây dựng Tây Hồ</t>
  </si>
  <si>
    <t>TayHoHousing</t>
  </si>
  <si>
    <t>CTCP Đầu tư Phát triển Nhà và Xây dựng Tây Hồ</t>
  </si>
  <si>
    <t>TayHoQP</t>
  </si>
  <si>
    <t>CTCP Đầu Tư và Xây lắp Tây Hồ</t>
  </si>
  <si>
    <t>TayNinh</t>
  </si>
  <si>
    <t>CTCP Đo đạc Địa chính Tây Ninh</t>
  </si>
  <si>
    <t>CTCP Sản xuất và Kinh doanh Vật tư Thiết bị - VVMI</t>
  </si>
  <si>
    <t>CTCP Thủy điện Thác Bà</t>
  </si>
  <si>
    <t>Tổng Công ty Thiết bị Điện Đông Anh - CTCP</t>
  </si>
  <si>
    <t>CTCP Tổng Bách Hóa</t>
  </si>
  <si>
    <t>TBLC</t>
  </si>
  <si>
    <t>CTCP Kinh doanh Bất động sản Thái Bình</t>
  </si>
  <si>
    <t>CTCP Thoát nước và Xử lý Nước thải Bắc Ninh</t>
  </si>
  <si>
    <t>TBPC</t>
  </si>
  <si>
    <t>CTCP TBPC Hà Nội</t>
  </si>
  <si>
    <t>CTCP Địa ốc Tân Bình</t>
  </si>
  <si>
    <t>TBSC</t>
  </si>
  <si>
    <t>CTCP Điện Mặt trời Trung Nam</t>
  </si>
  <si>
    <t>CTCP Xây dựng Công trình Giao thông Bến Tre</t>
  </si>
  <si>
    <t>CTCP Nước sạch Thái Bình</t>
  </si>
  <si>
    <t>CTCP Xi măng Thái Bình</t>
  </si>
  <si>
    <t>CTCP Than Cọc Sáu - Vinacomin</t>
  </si>
  <si>
    <t>TCCC</t>
  </si>
  <si>
    <t>Công ty TNHH Xây dựng và Đầu tư Dịch vụ Thương mại Thành Công</t>
  </si>
  <si>
    <t>CTCP Đầu tư Phát triển Công nghiệp và Vận tải</t>
  </si>
  <si>
    <t>CTCP Đầu tư Dịch vụ Tài chính Hoàng Huy</t>
  </si>
  <si>
    <t>CTCP Tô Châu</t>
  </si>
  <si>
    <t>TCJC</t>
  </si>
  <si>
    <t>CTCP Đầu tư Xây dựng Thành Công Vĩnh Phúc</t>
  </si>
  <si>
    <t>Tổng Công ty Cơ khí Xây dựng - CTCP</t>
  </si>
  <si>
    <t>CTCP Đại lý Giao nhận Vận tải Xếp dỡ Tân Cảng</t>
  </si>
  <si>
    <t>CTCP Dệt may - Đầu tư - Thương mại Thành Công</t>
  </si>
  <si>
    <t>CTCP TCO Holdings</t>
  </si>
  <si>
    <t>CTCP Công nghiệp Gốm sứ Taicera</t>
  </si>
  <si>
    <t>CTCP Than Cao Sơn - Vinacomin</t>
  </si>
  <si>
    <t>CTCP Cáp treo Núi Bà Tây Ninh</t>
  </si>
  <si>
    <t>CTCP Kho Vận Tân Cảng</t>
  </si>
  <si>
    <t>TD1C</t>
  </si>
  <si>
    <t>CTCP Điện gió Trung Nam Đắk Lắk 1</t>
  </si>
  <si>
    <t>TDA</t>
  </si>
  <si>
    <t>CTCP Đầu tư Xây lắp và Vật liệu Xây dựng Đông Anh</t>
  </si>
  <si>
    <t>CTCP Thủy điện Định Bình</t>
  </si>
  <si>
    <t>CTCP Kinh doanh và Phát triển Bình Dương</t>
  </si>
  <si>
    <t>TDCC</t>
  </si>
  <si>
    <t>CTCP Tập đoàn Tân THành Đô</t>
  </si>
  <si>
    <t>TDCorp</t>
  </si>
  <si>
    <t>CTCP Phát triển Kỹ thuật Xây dựng</t>
  </si>
  <si>
    <t>TDDC</t>
  </si>
  <si>
    <t>Công ty TNHH Bất động sản Thành Đông Đô</t>
  </si>
  <si>
    <t>TDEC</t>
  </si>
  <si>
    <t>CTCP Đầu tư và Thương mại Xuất nhập khẩu Thủ Đô</t>
  </si>
  <si>
    <t>CTCP Trung Đô</t>
  </si>
  <si>
    <t>CTCP Đầu tư TDG GLOBAL</t>
  </si>
  <si>
    <t>TDGC</t>
  </si>
  <si>
    <t>Công ty TNHH Thương mại Dịch vụ Tech Dragon</t>
  </si>
  <si>
    <t>CTCP Phát triển Nhà Thủ Đức</t>
  </si>
  <si>
    <t>TDHC</t>
  </si>
  <si>
    <t>Công ty TNHH Dịch vụ Khách sạn Thùy Dương Việt Nam</t>
  </si>
  <si>
    <t>CTCP Tập đoàn TDI</t>
  </si>
  <si>
    <t>TDIC</t>
  </si>
  <si>
    <t>CTCP Đầu tư và Phát triển Trainco</t>
  </si>
  <si>
    <t>TDLA</t>
  </si>
  <si>
    <t>CTCP Bê tông Ly tâm Thủ Đức - Long An</t>
  </si>
  <si>
    <t>TDLC</t>
  </si>
  <si>
    <t>CTCP Tandoland</t>
  </si>
  <si>
    <t>CTCP Nước Thủ Dầu Một</t>
  </si>
  <si>
    <t>CTCP Than Đèo Nai - Vinacomin</t>
  </si>
  <si>
    <t>TDNC</t>
  </si>
  <si>
    <t>CTCP Trung Thủy - Đà Nẵng</t>
  </si>
  <si>
    <t>CTCP Thuận Đức</t>
  </si>
  <si>
    <t>CTCP Thép Thủ Đức - VNSTEEL</t>
  </si>
  <si>
    <t>CTCP Đầu tư và Phát triển TDT</t>
  </si>
  <si>
    <t>CTCP Cấp nước Thủ Đức</t>
  </si>
  <si>
    <t>CTCP TRAENCO</t>
  </si>
  <si>
    <t>TechGen</t>
  </si>
  <si>
    <t>CTCP Kỹ thuật Công nghệ Sài Gòn</t>
  </si>
  <si>
    <t>Tecserco</t>
  </si>
  <si>
    <t>CTCP Kỹ Thuật Thương mại Dịch vụ Cảng Sài Gòn</t>
  </si>
  <si>
    <t>Tổng Công ty tư vấn thiết kế giao thông vận tải - CTCP</t>
  </si>
  <si>
    <t>TediSouth</t>
  </si>
  <si>
    <t>CTCP Tư vấn Thiết kế Giao thông Vận tải Phía Nam</t>
  </si>
  <si>
    <t>CTCP Năng lượng và Bất động sản Trường Thành</t>
  </si>
  <si>
    <t>TEKCAST</t>
  </si>
  <si>
    <t>CTCP Công nghệ và Truyền hình</t>
  </si>
  <si>
    <t>CTCP Phát triển Công trình Viễn thông</t>
  </si>
  <si>
    <t>TENC</t>
  </si>
  <si>
    <t>CTCP Dược phẩm Tenamyd</t>
  </si>
  <si>
    <t>CTCP Vải sợi May mặc Miền Bắc</t>
  </si>
  <si>
    <t>CTCP Trang</t>
  </si>
  <si>
    <t>TGCC</t>
  </si>
  <si>
    <t>CTCP Vui chơi Giải trí Tổng hợp Tam Giang</t>
  </si>
  <si>
    <t>TGEC</t>
  </si>
  <si>
    <t>CTCP Thiết bị điện GELEX</t>
  </si>
  <si>
    <t>CTCP The Golden Group</t>
  </si>
  <si>
    <t>TGNC</t>
  </si>
  <si>
    <t>Công ty TNHH Viễn Thông Trịnh Gia Nguyễn</t>
  </si>
  <si>
    <t>CTCP Trường Phú</t>
  </si>
  <si>
    <t>TGPC</t>
  </si>
  <si>
    <t>Công ty TNHH Đầu tư và Phát triển Bất động sản Nova Tân Gia Phát</t>
  </si>
  <si>
    <t>TGXC</t>
  </si>
  <si>
    <t>CTCP Tổng hợp Thế giới Xanh</t>
  </si>
  <si>
    <t>CTCP Xuất nhập khẩu tổng hợp 1 Việt Nam</t>
  </si>
  <si>
    <t>THA</t>
  </si>
  <si>
    <t>CTCP Tập đoàn Trường Hải</t>
  </si>
  <si>
    <t>ThachBan</t>
  </si>
  <si>
    <t>CTCP Thạch Bàn</t>
  </si>
  <si>
    <t>ThaiHoaCapNuoc</t>
  </si>
  <si>
    <t>Công ty TNHH MTV Cấp nước Thái Hòa</t>
  </si>
  <si>
    <t>ThangLong9</t>
  </si>
  <si>
    <t>CTCP Xây dựng Số 9 Thăng Long</t>
  </si>
  <si>
    <t>ThangLongGTC</t>
  </si>
  <si>
    <t>CTCP Thăng Long GTC</t>
  </si>
  <si>
    <t>ThangLongTSC</t>
  </si>
  <si>
    <t>CTCP Cơ giới và Xây dựng Thăng Long</t>
  </si>
  <si>
    <t>ThanhBinh</t>
  </si>
  <si>
    <t>CTCP Thanh Bình</t>
  </si>
  <si>
    <t>ThanhCong</t>
  </si>
  <si>
    <t>CTCP Thành Công</t>
  </si>
  <si>
    <t>ThanhHoaPort</t>
  </si>
  <si>
    <t>CTCP Cảng Thanh Hóa</t>
  </si>
  <si>
    <t>ThanhLe</t>
  </si>
  <si>
    <t>CTCP Bao Bì Thanh Lễ</t>
  </si>
  <si>
    <t>ThanhNienMedia</t>
  </si>
  <si>
    <t>CTCP Tập đoàn Truyền thông Thanh niên</t>
  </si>
  <si>
    <t>ThanhThanhCong</t>
  </si>
  <si>
    <t>CTCP Thành Thành Công</t>
  </si>
  <si>
    <t>ThanVinacomin</t>
  </si>
  <si>
    <t>Tập Đoàn Công Nghiệp Than - Khoáng Sản Việt Nam</t>
  </si>
  <si>
    <t>CTCP Bia Hà Nội - Thanh Hóa</t>
  </si>
  <si>
    <t>CTCP Thaiholdings</t>
  </si>
  <si>
    <t>THDC</t>
  </si>
  <si>
    <t>CTCP Thép Hòa Phát Hải Dương</t>
  </si>
  <si>
    <t>ThepDinhVu</t>
  </si>
  <si>
    <t>CTCP Thép Đình Vũ</t>
  </si>
  <si>
    <t>ThepNinhBinh</t>
  </si>
  <si>
    <t>CTCP Bê tông - Thép Ninh Bình</t>
  </si>
  <si>
    <t>ThepSongHong</t>
  </si>
  <si>
    <t>CTCP Thép Sông Hồng</t>
  </si>
  <si>
    <t>ThepTanThuan</t>
  </si>
  <si>
    <t>CTCP Thép Tân Thuận</t>
  </si>
  <si>
    <t>ThepVanLoi</t>
  </si>
  <si>
    <t>CTCP Thép Vạn Lợi</t>
  </si>
  <si>
    <t>ThethaoHanoi</t>
  </si>
  <si>
    <t>Công ty TNHH Nhà nước MTV Đầu tư - Phát triển Thể thao Hà Nội</t>
  </si>
  <si>
    <t>CTCP Đầu tư và Xây dựng Tiền Giang</t>
  </si>
  <si>
    <t>THGC</t>
  </si>
  <si>
    <t>CTCP Nông nghiệp Trường Hải</t>
  </si>
  <si>
    <t>THHC</t>
  </si>
  <si>
    <t>CTCP Thủy điện Thuận Hòa Hà Giang</t>
  </si>
  <si>
    <t>CTCP Thiết bị Điện</t>
  </si>
  <si>
    <t>THIC</t>
  </si>
  <si>
    <t>CTCP Đầu tư Thủy Hòa</t>
  </si>
  <si>
    <t>ThienHoa</t>
  </si>
  <si>
    <t>CTCP Đầu tư Tài chính Thiên Hóa</t>
  </si>
  <si>
    <t>ThienHuong</t>
  </si>
  <si>
    <t>CTCP Thực phẩm Thiên Hương</t>
  </si>
  <si>
    <t>ThienKim</t>
  </si>
  <si>
    <t>CTCP Thương mại Dịch vụ Du lịch Thiên Kim</t>
  </si>
  <si>
    <t>ThietBiThuyLoi</t>
  </si>
  <si>
    <t>CTCP Thiết bị Thủy Lợi</t>
  </si>
  <si>
    <t>Thikeco</t>
  </si>
  <si>
    <t>CTCP Tư vấn Đầu tư Phát triển và Xây dựng Thikeco</t>
  </si>
  <si>
    <t>ThinhLiet</t>
  </si>
  <si>
    <t>CTCP Đầu tư và Bê tông Thịnh Liệt</t>
  </si>
  <si>
    <t>CTCP Tứ Hải Hà Nam</t>
  </si>
  <si>
    <t>THMC</t>
  </si>
  <si>
    <t>CTCP Mua bán nợ Thế hệ mới</t>
  </si>
  <si>
    <t>THMilk</t>
  </si>
  <si>
    <t>CTCP Chuỗi Thực phẩm TH</t>
  </si>
  <si>
    <t>CTCP Cấp nước Thanh Hóa</t>
  </si>
  <si>
    <t>ThongTinEIS</t>
  </si>
  <si>
    <t>CTCP Công nghệ Thông tin EIS</t>
  </si>
  <si>
    <t>CTCP Thủy sản và Thương mại Thuận Phước</t>
  </si>
  <si>
    <t>CTCP Đường sắt Thuận Hải</t>
  </si>
  <si>
    <t>CTCP Thanh Hoa - Sông Đà</t>
  </si>
  <si>
    <t>CTCP Than Hà Tu - Vinacomin</t>
  </si>
  <si>
    <t>THTC</t>
  </si>
  <si>
    <t>CTCP Xây dựng THT Hà Nội</t>
  </si>
  <si>
    <t>CTCP Môi trường và Công trình Đô thị Thanh Hóa</t>
  </si>
  <si>
    <t>ThuanAn</t>
  </si>
  <si>
    <t>CTCP Thương mại Tổng hợp Thuận An</t>
  </si>
  <si>
    <t>ThuThiemDIC</t>
  </si>
  <si>
    <t>CTCP Đầu tư Phát triển Thủ Thiêm</t>
  </si>
  <si>
    <t>ThuyLoiDienBien</t>
  </si>
  <si>
    <t>Công ty TNHH Xây dựng Và Dịch vụ Thủy lợi Tỉnh Điện Biên</t>
  </si>
  <si>
    <t>ThuySanKienGiang</t>
  </si>
  <si>
    <t>CTCP Khai thác Thủy sản Kiên Giang</t>
  </si>
  <si>
    <t>THV</t>
  </si>
  <si>
    <t>CTCP Tập đoàn Thái Hòa Việt Nam</t>
  </si>
  <si>
    <t>THVC</t>
  </si>
  <si>
    <t>CTCP Toàn Hải Vân</t>
  </si>
  <si>
    <t>CTCP Cấp nước Tân Hòa</t>
  </si>
  <si>
    <t>THYC</t>
  </si>
  <si>
    <t>Công ty TNHH hai thành viên Ứng dụng công nghệ cao nông nghiệp và thực phẩm sữa Yên Mỹ</t>
  </si>
  <si>
    <t>TIBC</t>
  </si>
  <si>
    <t>Công ty TNHH Đầu tư và Kinh doanh Bất động sản Thủ Thiêm</t>
  </si>
  <si>
    <t>CTCP Đầu tư Điện Tây Nguyên</t>
  </si>
  <si>
    <t>TICC</t>
  </si>
  <si>
    <t>Công ty TNHH MTV Đầu tư TPI</t>
  </si>
  <si>
    <t>Tico</t>
  </si>
  <si>
    <t>CTCP TICO</t>
  </si>
  <si>
    <t>CTCP Tổng Công ty Tín Nghĩa</t>
  </si>
  <si>
    <t>CTCP TIE</t>
  </si>
  <si>
    <t>TienThinh</t>
  </si>
  <si>
    <t>CTCP Tập đoàn Tiến Thịnh</t>
  </si>
  <si>
    <t>CTCP Tập đoàn Đầu tư Thăng Long</t>
  </si>
  <si>
    <t>TIIDC</t>
  </si>
  <si>
    <t>Công ty TNHH MTV Đầu tư Phát triển Hạ tầng Thanh Hóa</t>
  </si>
  <si>
    <t>TIKI</t>
  </si>
  <si>
    <t>Công ty TNHH TI KI</t>
  </si>
  <si>
    <t>TinHieu</t>
  </si>
  <si>
    <t>CTCP Viễn Thông - Tín Hiệu Đường sắt</t>
  </si>
  <si>
    <t>TinHoang</t>
  </si>
  <si>
    <t>CTCP khoáng Sản Tín Hoằng</t>
  </si>
  <si>
    <t>TinNghiaPetro</t>
  </si>
  <si>
    <t>CTCP Xăng dầu Tín Nghĩa</t>
  </si>
  <si>
    <t>CTCP Phát triển Khu Công nghiệp Tín Nghĩa</t>
  </si>
  <si>
    <t>CTCP Gang thép Thái Nguyên</t>
  </si>
  <si>
    <t>TITC</t>
  </si>
  <si>
    <t>CTCP Đầu tư sản xuất và Thương mại Tiến Trường</t>
  </si>
  <si>
    <t>Titco</t>
  </si>
  <si>
    <t>CTCP Sản xuất và Thương mại Hàng Xuất khẩu Tân Bình</t>
  </si>
  <si>
    <t>CTCP Sản xuất Kinh doanh Xuất nhập khẩu Dịch vụ và Đầu tư Tân Bình</t>
  </si>
  <si>
    <t>CTCP Dịch vụ Vận tải và Thương mại</t>
  </si>
  <si>
    <t>CTCP Bao bì Tân Khánh An</t>
  </si>
  <si>
    <t>CTCP Xây dựng và Kinh doanh Địa ốc Tân Kỷ</t>
  </si>
  <si>
    <t>TKCC</t>
  </si>
  <si>
    <t>CTCP Đầu tư Xây dựng Tường Khải</t>
  </si>
  <si>
    <t>CTCP Sản xuất và Thương mại Tùng Khánh</t>
  </si>
  <si>
    <t>TKLC</t>
  </si>
  <si>
    <t>CTCP Tonkin Land</t>
  </si>
  <si>
    <t>TKR</t>
  </si>
  <si>
    <t>CTCP Cao su Tân Biên - Kampongthom</t>
  </si>
  <si>
    <t>CTCP Công nghiệp Tung Kuang</t>
  </si>
  <si>
    <t>Tổng Công ty cổ phần Xây dựng Thủy Lợi 4</t>
  </si>
  <si>
    <t>TLAC</t>
  </si>
  <si>
    <t>CTCP Đầu tư Tân Thành Long An</t>
  </si>
  <si>
    <t>TLC</t>
  </si>
  <si>
    <t>CTCP Viễn thông Thăng Long</t>
  </si>
  <si>
    <t>TLCC</t>
  </si>
  <si>
    <t>Công ty TNHH Xây dựng và Đầu tư Bất động sản Thắng Lợi</t>
  </si>
  <si>
    <t>CTCP Đầu tư Xây dựng và Phát triển Đô thị Thăng Long</t>
  </si>
  <si>
    <t>CTCP Tập đoàn Thiên Long</t>
  </si>
  <si>
    <t>TLG6</t>
  </si>
  <si>
    <t>CTCP Xây dựng số 6 Thăng Long</t>
  </si>
  <si>
    <t>CTCP Tập đoàn Thép Tiến Lên</t>
  </si>
  <si>
    <t>CTCP May Quốc tế Thắng Lợi</t>
  </si>
  <si>
    <t>TLMECO</t>
  </si>
  <si>
    <t>CTCP Cơ khí 4 và Xây dựng Thăng Long</t>
  </si>
  <si>
    <t>Tổng Công ty Thương mại Xuất nhập khẩu Thanh Lễ - CTCP</t>
  </si>
  <si>
    <t>TLPC</t>
  </si>
  <si>
    <t>CTCP Nhiệt điện Thăng Long</t>
  </si>
  <si>
    <t>TLRC</t>
  </si>
  <si>
    <t>CTCP Tiếp vận và Bất động sản Tân Liên Phát Tân Cảng</t>
  </si>
  <si>
    <t xml:space="preserve">CTCP Viglacera Thăng Long </t>
  </si>
  <si>
    <t>TMAC</t>
  </si>
  <si>
    <t>Công ty TNHH Mỹ Anh NT</t>
  </si>
  <si>
    <t>CTCP Kinh doanh Than Miền Bắc - Vinacomin</t>
  </si>
  <si>
    <t>CTCP Thương mại Xuất nhập khẩu Thủ Đức</t>
  </si>
  <si>
    <t>TMCC</t>
  </si>
  <si>
    <t>Công ty TNHH Khu đô thị mới Trung Minh</t>
  </si>
  <si>
    <t>TMD</t>
  </si>
  <si>
    <t>CTCP Thương mại và Đại lý Dầu Tỉnh Bà Rịa - Vũng Tàu</t>
  </si>
  <si>
    <t>TMDC</t>
  </si>
  <si>
    <t>CTCP Mua bán nợ Thuận Minh</t>
  </si>
  <si>
    <t>TMDTKH</t>
  </si>
  <si>
    <t>CTCP Thương mại và Đầu tư Khánh Hòa</t>
  </si>
  <si>
    <t>CTCP Kim loại màu Thái Nguyên - Vimico</t>
  </si>
  <si>
    <t>TMGC</t>
  </si>
  <si>
    <t>CTCP Du lịch Thiên Minh</t>
  </si>
  <si>
    <t>TMMNThanhHoa</t>
  </si>
  <si>
    <t>CTCP Thương mại Miền Núi Thanh Hóa</t>
  </si>
  <si>
    <t>CTCP Thủy điện Thác Mơ</t>
  </si>
  <si>
    <t>TMPhuongDong</t>
  </si>
  <si>
    <t>CTCP Sản xuất và Thương mại Phương Đông</t>
  </si>
  <si>
    <t>TMQN</t>
  </si>
  <si>
    <t>CTCP Thương mại Quảng Ninh</t>
  </si>
  <si>
    <t>CTCP Transimex</t>
  </si>
  <si>
    <t>CTCP Ô tô TMT</t>
  </si>
  <si>
    <t>TMTanPhuongDong</t>
  </si>
  <si>
    <t>CTCP Tư vấn Đầu tư và Thương mại Tân Phương Đông</t>
  </si>
  <si>
    <t>TMTC</t>
  </si>
  <si>
    <t>CTCP Đầu tư phát triển Bất động sản TMT</t>
  </si>
  <si>
    <t>TMThaiHung</t>
  </si>
  <si>
    <t>CTCP Thương mại Thái Hưng</t>
  </si>
  <si>
    <t>TMVC</t>
  </si>
  <si>
    <t>CTCP Đầu tư T&amp;M Việt Nam</t>
  </si>
  <si>
    <t>CTCP Tổng hợp Gỗ Tân Mai</t>
  </si>
  <si>
    <t>CTCP VICEM Thương mại Xi măng</t>
  </si>
  <si>
    <t>TMXDDongDuong</t>
  </si>
  <si>
    <t>CTCP Thương mại và Xây dựng Đông Dương</t>
  </si>
  <si>
    <t>CTCP Rox Key Holdings</t>
  </si>
  <si>
    <t>CTCP Thương mại Xuất nhập khẩu Thiên Nam</t>
  </si>
  <si>
    <t>TNAC</t>
  </si>
  <si>
    <t>CTCP Trung Nam</t>
  </si>
  <si>
    <t>CTCP Thép Nhà Bè - VNSTEEL</t>
  </si>
  <si>
    <t>CTCP Cao su Thống Nhất</t>
  </si>
  <si>
    <t>TNCC</t>
  </si>
  <si>
    <t>CTCP Đầu tư Technical</t>
  </si>
  <si>
    <t>CTCP Than Tây Nam Đá mài - Vinacomin</t>
  </si>
  <si>
    <t>TNDC</t>
  </si>
  <si>
    <t>CTCP Phát triển TN</t>
  </si>
  <si>
    <t>TNEC</t>
  </si>
  <si>
    <t>Công ty TNHH Đầu tư và Phát triển Năng lượng Thành Nguyên</t>
  </si>
  <si>
    <t>CTCP Đầu tư và Thương mại TNG</t>
  </si>
  <si>
    <t>TNGC</t>
  </si>
  <si>
    <t>CTCP Đầu tư Xây dựng Trung Nam</t>
  </si>
  <si>
    <t>CTCP Bệnh viện Quốc tế Thái Nguyên</t>
  </si>
  <si>
    <t>TNHC</t>
  </si>
  <si>
    <t>CTCP Đầu tư và Quản lý khách sạn TNH</t>
  </si>
  <si>
    <t>CTCP Tập đoàn Thành Nam</t>
  </si>
  <si>
    <t>TNLC</t>
  </si>
  <si>
    <t>CTCP Đầu tư và Cho thuê tài sản TNL</t>
  </si>
  <si>
    <t>CTCP Xuất nhập khẩu và Xây dựng Công trình</t>
  </si>
  <si>
    <t>CTCP Cảng Thị Nại</t>
  </si>
  <si>
    <t>TNPC</t>
  </si>
  <si>
    <t>CTCP Năng lượng TNPower</t>
  </si>
  <si>
    <t>TNRC</t>
  </si>
  <si>
    <t>CTCP Đầu tư Phát triển Bất động sản TNR Holdings Việt Nam</t>
  </si>
  <si>
    <t>CTCP Thép tấm lá Thống Nhất</t>
  </si>
  <si>
    <t>TNSC</t>
  </si>
  <si>
    <t>Công ty TNHH Điện mặt trời Trung Nam Thuận Nam</t>
  </si>
  <si>
    <t>CTCP Tập đoàn TNT</t>
  </si>
  <si>
    <t>CTCP Nước sạch Thái Nguyên</t>
  </si>
  <si>
    <t>CTCP Đầu tư Xây dựng Thanh Niên</t>
  </si>
  <si>
    <t>ToanThinhPhat</t>
  </si>
  <si>
    <t>CTCP Đầu tư - Kiến trúc - Xây dựng Toàn Thịnh Phát</t>
  </si>
  <si>
    <t>Todimax</t>
  </si>
  <si>
    <t>CTCP Điện máy Thành phố Hồ Chí Minh</t>
  </si>
  <si>
    <t>CTCP Phân phối Top One</t>
  </si>
  <si>
    <t>CTCP Dịch vụ biển Tân Cảng</t>
  </si>
  <si>
    <t>CTCP Transimex Logistics</t>
  </si>
  <si>
    <t>TourismHCM</t>
  </si>
  <si>
    <t>CTCP Du lịch Việt Nam Thành phố Hồ Chí Minh</t>
  </si>
  <si>
    <t>CTCP Cấp nước Trà Nóc - Ô Môn</t>
  </si>
  <si>
    <t>TPAC</t>
  </si>
  <si>
    <t>Công ty TNHH Thành phố Aqua</t>
  </si>
  <si>
    <t>CTCP Nhựa Tân Đại Hưng</t>
  </si>
  <si>
    <t>TPCC</t>
  </si>
  <si>
    <t>CTCP Bất động sản Tiến Phước</t>
  </si>
  <si>
    <t>CTCP In sách giáo khoa tại Thành phố Hà Nội</t>
  </si>
  <si>
    <t>TPHC</t>
  </si>
  <si>
    <t>Công ty TNHH MTV Khách sạn Quốc tế Thiên Phúc</t>
  </si>
  <si>
    <t>TPIC</t>
  </si>
  <si>
    <t>CTCP Đầu tư và Dịch vụ Thuận Phát</t>
  </si>
  <si>
    <t>CTCP Tân Phú Việt Nam</t>
  </si>
  <si>
    <t>TPRC</t>
  </si>
  <si>
    <t>CTCP Đầu tư và Phát triển Bất động sản Thuận Phát</t>
  </si>
  <si>
    <t>CTCP Bến Bãi Vận tải Sài Gòn</t>
  </si>
  <si>
    <t>TPSThanhPhong</t>
  </si>
  <si>
    <t>CTCP TPS Thành Phong</t>
  </si>
  <si>
    <t>TPXC</t>
  </si>
  <si>
    <t>CTCP Phát triển Thành phố Xanh</t>
  </si>
  <si>
    <t>CTCP Thông Quảng Ninh</t>
  </si>
  <si>
    <t>TQSC</t>
  </si>
  <si>
    <t>Công ty TNHH Tư vấn và Quản lý Smart Invest</t>
  </si>
  <si>
    <t>CTCP Cấp thoát nước Tuyên Quang</t>
  </si>
  <si>
    <t>CTCP Vận Tải 1 Traco</t>
  </si>
  <si>
    <t>CTCP Traphaco</t>
  </si>
  <si>
    <t>TraBac</t>
  </si>
  <si>
    <t>CTCP Trà Bắc</t>
  </si>
  <si>
    <t>TRACIMEXCO</t>
  </si>
  <si>
    <t>CTCP Xuất nhập khẩu và Hợp tác Đầu tư GTVT</t>
  </si>
  <si>
    <t>Tracomeco</t>
  </si>
  <si>
    <t>CTCP Cơ khí - Xây dựng Giao thông</t>
  </si>
  <si>
    <t>TRANCINWA</t>
  </si>
  <si>
    <t>Công ty TNHH MTV Vận tải và Xếp dỡ Đường thủy Nội địa</t>
  </si>
  <si>
    <t>TrangAn</t>
  </si>
  <si>
    <t>CTCP Tràng An</t>
  </si>
  <si>
    <t>TranPhu</t>
  </si>
  <si>
    <t>CTCP Cơ điện Trần Phú</t>
  </si>
  <si>
    <t>CTCP Cao su Tây Ninh</t>
  </si>
  <si>
    <t>TREC</t>
  </si>
  <si>
    <t>CTCP Năng lượng Tái tạo Trung Nam</t>
  </si>
  <si>
    <t>TRI</t>
  </si>
  <si>
    <t>CTCP Nước giải khát Sài Gòn</t>
  </si>
  <si>
    <t>TRICO</t>
  </si>
  <si>
    <t>CTCP Đầu tư Thương mại và Xây dựng Giao thông I</t>
  </si>
  <si>
    <t>TrieuAn</t>
  </si>
  <si>
    <t>CTCP Bệnh viện Đa khoa tư nhân Triều An</t>
  </si>
  <si>
    <t>TriThucDoanhNghiep</t>
  </si>
  <si>
    <t>CTCP Tri thức Doanh nghiệp Quốc tế</t>
  </si>
  <si>
    <t>CTCP Vận tải và Dịch vụ Hàng hải</t>
  </si>
  <si>
    <t>TRSC</t>
  </si>
  <si>
    <t>Tổng Công ty Xây dựng Trường Sơn</t>
  </si>
  <si>
    <t>CTCP RedstarCera</t>
  </si>
  <si>
    <t>TrungNguyenInvest</t>
  </si>
  <si>
    <t>CTCP Đầu tư Trung Nguyên</t>
  </si>
  <si>
    <t>TruongSon</t>
  </si>
  <si>
    <t>CTCP Trường Sơn Hà Nội</t>
  </si>
  <si>
    <t>TruongSonJSC</t>
  </si>
  <si>
    <t>CTCP Trường Sơn</t>
  </si>
  <si>
    <t>TruongThinhICC</t>
  </si>
  <si>
    <t>Công ty TNHH MTV Đầu tư Xây dựng Trường Thịnh</t>
  </si>
  <si>
    <t>CTCP Trường Sơn 532</t>
  </si>
  <si>
    <t>CTCP Thủy sản Số 4</t>
  </si>
  <si>
    <t>CTCP Trường Sơn 145</t>
  </si>
  <si>
    <t>TSAC</t>
  </si>
  <si>
    <t>Công ty TNHH Đầu tư và Phát triển Bất động sản Trung Sơn A</t>
  </si>
  <si>
    <t>CTCP Ắc quy Tia Sáng</t>
  </si>
  <si>
    <t>TSBC</t>
  </si>
  <si>
    <t>Công ty TNHH Đầu tư và Phát triển Bất động sản Tân Sơn Bình</t>
  </si>
  <si>
    <t>CTCP Vật tư Kỹ thuật nông nghiệp Cần Thơ</t>
  </si>
  <si>
    <t>TSCC</t>
  </si>
  <si>
    <t>CTCP Đầu tư Xây dựng Thế Sơn</t>
  </si>
  <si>
    <t>CTCP Du lịch Trường Sơn COECCO</t>
  </si>
  <si>
    <t>CTCP Thông tin Tín hiệu Đường sắt Sài Gòn</t>
  </si>
  <si>
    <t>TSHC</t>
  </si>
  <si>
    <t>CTCP Điện lực Trung Sơn</t>
  </si>
  <si>
    <t>CTCP Du lịch Dịch vụ Hà Nội</t>
  </si>
  <si>
    <t>TSLC</t>
  </si>
  <si>
    <t>CTCP Thái Sơn - Long An</t>
  </si>
  <si>
    <t>TSM</t>
  </si>
  <si>
    <t>CTCP Xi măng Tiên Sơn Hà Tây</t>
  </si>
  <si>
    <t>CTCP Dịch vụ Kỹ Thuật Viễn thông</t>
  </si>
  <si>
    <t>CTCP Đầu tư Xây dựng và Phát triển Trường Thành</t>
  </si>
  <si>
    <t>CTCP Tập đoàn Tiến Bộ</t>
  </si>
  <si>
    <t>CTCP Gạch men Thanh Thanh</t>
  </si>
  <si>
    <t>TTCC</t>
  </si>
  <si>
    <t>CTCP Đầu tư Thành Thành Công</t>
  </si>
  <si>
    <t>TTCExpress</t>
  </si>
  <si>
    <t>CTCP Chuyển phát nhanh Tín Thành</t>
  </si>
  <si>
    <t>CTCP Bệnh viện tim Tâm Đức</t>
  </si>
  <si>
    <t>TTDC</t>
  </si>
  <si>
    <t>CTCP Tập đoàn Thái Tuấn</t>
  </si>
  <si>
    <t>CTCP Đầu tư Năng lượng Trường Thịnh</t>
  </si>
  <si>
    <t>CTCP Tập đoàn Kỹ nghệ gỗ Trường Thành</t>
  </si>
  <si>
    <t>CTCP May Thanh Trì</t>
  </si>
  <si>
    <t>TTGC</t>
  </si>
  <si>
    <t>CTCP Tập đoàn Trường Thịnh</t>
  </si>
  <si>
    <t>CTCP Thương mại và Dịch vụ Tiến Thành</t>
  </si>
  <si>
    <t>TTHC</t>
  </si>
  <si>
    <t>Công ty TNHH Đầu tư Nhà ở xã hội Thuận Thành</t>
  </si>
  <si>
    <t>CTCP Thủy Tạ</t>
  </si>
  <si>
    <t>Tổng Công ty Thăng Long - CTCP</t>
  </si>
  <si>
    <t>CTCP Công nghệ và Truyền thông Việt Nam</t>
  </si>
  <si>
    <t>CTCP Bao bì Tân Tiến</t>
  </si>
  <si>
    <t>CTCP Du lịch Thương mại và Đầu Tư</t>
  </si>
  <si>
    <t>TTRC</t>
  </si>
  <si>
    <t>CTCP Thương mại Du Lịch Tân Thành</t>
  </si>
  <si>
    <t>CTCP Cán Thép Thái Trung</t>
  </si>
  <si>
    <t>CTCP Du lịch - Thương mại Tây Ninh</t>
  </si>
  <si>
    <t>TTTC</t>
  </si>
  <si>
    <t>Công ty TNHH Bất động sản Tinh Cầu</t>
  </si>
  <si>
    <t>CTCP Thông tin Tín hiệu Đường sắt Vinh</t>
  </si>
  <si>
    <t>CTCP Đầu tư Xây dựng và Công nghệ Tiến Trung</t>
  </si>
  <si>
    <t>CTCP Lai Dắt và Vận tải Cảng Hải Phòng</t>
  </si>
  <si>
    <t>TungKhanh</t>
  </si>
  <si>
    <t>CTCP Đầu tư và  Xây dựng Tùng Khánh</t>
  </si>
  <si>
    <t>TuyPhuoc</t>
  </si>
  <si>
    <t>CTCP Xây lắp Điện Tuy Phước</t>
  </si>
  <si>
    <t>CTCP Tư vấn Xây dựng Điện 1</t>
  </si>
  <si>
    <t>CTCP Tư vấn Xây dựng Điện 2</t>
  </si>
  <si>
    <t>CTCP Tư vấn Xây dựng Điện 3</t>
  </si>
  <si>
    <t>CTCP Tư vấn Xây dựng Điện 4</t>
  </si>
  <si>
    <t>CTCP Thương mại Đầu tư xây lắp điện Thịnh Vượng</t>
  </si>
  <si>
    <t>CTCP Sứ Viglacera Thanh Trì</t>
  </si>
  <si>
    <t>CTCP Tập đoàn Quản lý Tài sản Trí Việt</t>
  </si>
  <si>
    <t>CTCP Than Vàng Danh - Vinacomin</t>
  </si>
  <si>
    <t>CTCP Tư vấn Đầu tư và Xây dựng Giao thông Vận tải</t>
  </si>
  <si>
    <t>CTCP Tư vấn Xây dựng công trình Hàng hải</t>
  </si>
  <si>
    <t>TVI</t>
  </si>
  <si>
    <t>CTCP Đầu tư Truyền hình</t>
  </si>
  <si>
    <t>TVLC</t>
  </si>
  <si>
    <t>Công ty TNHH Thế Vượng</t>
  </si>
  <si>
    <t>CTCP Tư vấn Đầu tư mỏ và Công Nghiệp - Vinacomin</t>
  </si>
  <si>
    <t>Tổng Công ty Thép Việt Nam - CTCP</t>
  </si>
  <si>
    <t>CTCP Dược phẩm TV.Pharm</t>
  </si>
  <si>
    <t>TVPC</t>
  </si>
  <si>
    <t>CTCP Đầu tư và Du lịch T&amp;M Vân Phong</t>
  </si>
  <si>
    <t>TVSC</t>
  </si>
  <si>
    <t>CTCP Điện mặt trời Trung Nam Trà Vinh</t>
  </si>
  <si>
    <t>Tổng Công ty Việt Thắng - CTCP</t>
  </si>
  <si>
    <t>CTCP Công trình Đô thị Trà Vinh</t>
  </si>
  <si>
    <t>CTCP Cấp thoát nước Trà Vinh</t>
  </si>
  <si>
    <t>CTCP Dược Trung ương 3</t>
  </si>
  <si>
    <t>TXCC</t>
  </si>
  <si>
    <t>CTCP Thanh Xuân</t>
  </si>
  <si>
    <t>CTCP VICEM Thạch cao Xi măng</t>
  </si>
  <si>
    <t>CTCP Dây và Cáp Điện Taya Việt Nam</t>
  </si>
  <si>
    <t>TZCC</t>
  </si>
  <si>
    <t>CTCP Dịch vụ Tazon</t>
  </si>
  <si>
    <t>UAMC</t>
  </si>
  <si>
    <t>CTCP Cơ khí Ôtô Uông Bí</t>
  </si>
  <si>
    <t>CTCP Đô thị Cần Thơ</t>
  </si>
  <si>
    <t>CTCP Xây dựng và Phát triển Đô thị Tỉnh Bà Rịa Vũng Tàu</t>
  </si>
  <si>
    <t>UDIC</t>
  </si>
  <si>
    <t>CTCP Đầu tư Phát triển Đô thị và Khu công nghiệp</t>
  </si>
  <si>
    <t>CTCP Phát triển Đô thị</t>
  </si>
  <si>
    <t>CTCP Đô thị và Môi trường Đắk Lắk</t>
  </si>
  <si>
    <t>CTCP Cơ điện Uông Bí - Vinacomin</t>
  </si>
  <si>
    <t>CTCP Đầu tư Phát triển Nhà và Đô thị IDICO</t>
  </si>
  <si>
    <t>CTCP Công trình Đô thị Nam Định</t>
  </si>
  <si>
    <t>CTCP Đầu Tư Và Phát Triển Sao Mai Việt</t>
  </si>
  <si>
    <t>UNIC</t>
  </si>
  <si>
    <t>Công ty TNHH Đầu tư Bất động sản Unity</t>
  </si>
  <si>
    <t>Unicons</t>
  </si>
  <si>
    <t>Công ty TNHH Đầu tư Xây dựng Unicons</t>
  </si>
  <si>
    <t>UnimexHanoi</t>
  </si>
  <si>
    <t>Công ty TNHH MTV Xuất nhập khẩu và Đầu tư Hà Nội</t>
  </si>
  <si>
    <t>UOBBank</t>
  </si>
  <si>
    <t>Ngân hàng TNHH MTV United Overseas Bank (Việt Nam)</t>
  </si>
  <si>
    <t>CTCP Phát triển Công viên Cây xanh và Đô thị Vũng Tàu</t>
  </si>
  <si>
    <t>Upexim</t>
  </si>
  <si>
    <t>CTCP Sản xuất - Xuất nhập khẩu Lâm sản và Hàng tiểu thủ Công nghiệp</t>
  </si>
  <si>
    <t>CTCP Dược phẩm TW 25</t>
  </si>
  <si>
    <t>CTCP Khảo sát và Xây dựng -USCO</t>
  </si>
  <si>
    <t>USCInterco</t>
  </si>
  <si>
    <t>CTCP Tư vấn Đầu tư Quốc tế và Dịch vụ Thương mại USC</t>
  </si>
  <si>
    <t>CTCP Công trình Đô thị Sóc Trăng</t>
  </si>
  <si>
    <t>USMC</t>
  </si>
  <si>
    <t>CTCP Nhà máy Trang thiết bị y tế USM Healthcare</t>
  </si>
  <si>
    <t>UXC</t>
  </si>
  <si>
    <t>CTCP Chế biến Thủy sản Út Xi</t>
  </si>
  <si>
    <t>CTCP Xây dựng Số 11</t>
  </si>
  <si>
    <t>CTCP Xây dựng Số 12</t>
  </si>
  <si>
    <t>CTCP Xây dựng Số 15</t>
  </si>
  <si>
    <t>CTCP Vinaconex 21</t>
  </si>
  <si>
    <t>V45</t>
  </si>
  <si>
    <t>CTCP Đầu Tư và Xây dựng Số 45</t>
  </si>
  <si>
    <t>VADC</t>
  </si>
  <si>
    <t>Công ty TNHH Vinh An Điền</t>
  </si>
  <si>
    <t>CTCP Phân lân Nung chảy Văn Điển</t>
  </si>
  <si>
    <t>Vafaco</t>
  </si>
  <si>
    <t>CTCP Vật phẩm Văn hóa Sài Gòn</t>
  </si>
  <si>
    <t>VAIC</t>
  </si>
  <si>
    <t>CTCP Đầu tư Voyage</t>
  </si>
  <si>
    <t>VanDiem</t>
  </si>
  <si>
    <t>CTCP Thực phẩm Vạn Điểm</t>
  </si>
  <si>
    <t>VangAgribank</t>
  </si>
  <si>
    <t>CTCP Vàng bạc đá quý ASEAN</t>
  </si>
  <si>
    <t>VangBacNJC</t>
  </si>
  <si>
    <t>CTCP Thương mại Vàng bạc Đá quý Phương Nam - NJC</t>
  </si>
  <si>
    <t>VanPhucGia</t>
  </si>
  <si>
    <t>CTCP Đầu tư Vạn Phúc Gia</t>
  </si>
  <si>
    <t>VanTaiThuy3</t>
  </si>
  <si>
    <t>CTCP Vận tải Thủy Số 3</t>
  </si>
  <si>
    <t>VanTuong</t>
  </si>
  <si>
    <t>Công ty TNHH MTV Đầu tư Xây dựng Vạn Tường</t>
  </si>
  <si>
    <t>VASC</t>
  </si>
  <si>
    <t>CTCP Giáo dục Quốc tế Việt Úc</t>
  </si>
  <si>
    <t>CTCP Viễn thông Vạn Xuân</t>
  </si>
  <si>
    <t>Vatuco378</t>
  </si>
  <si>
    <t>CTCP Vatuco.378</t>
  </si>
  <si>
    <t>CTCP VIWACO</t>
  </si>
  <si>
    <t>CTCP Nhựa - Bao bì Vinh</t>
  </si>
  <si>
    <t>CTCP Địa chất Việt Bắc - TKV</t>
  </si>
  <si>
    <t>CTCP Điện tử Bình Hòa</t>
  </si>
  <si>
    <t>CTCP Xây dựng Số 1</t>
  </si>
  <si>
    <t>CTCP Đầu tư và Xây dựng Vina2</t>
  </si>
  <si>
    <t>CTCP Tập đoàn Nam Mê Kông</t>
  </si>
  <si>
    <t>CTCP Xây dựng và Đầu tư Visicons</t>
  </si>
  <si>
    <t>CTCP Tập đoàn BGI</t>
  </si>
  <si>
    <t>CTCP Xây dựng số 9 - VC9</t>
  </si>
  <si>
    <t>CTCP Thép VICASA - VNSTEEL</t>
  </si>
  <si>
    <t>CTCP Vinaconex 25</t>
  </si>
  <si>
    <t>CTCP Xây lắp Môi trường</t>
  </si>
  <si>
    <t>CTCP Vinacafé Biên Hòa</t>
  </si>
  <si>
    <t>Tổng Công ty cổ phần Xuất nhập khẩu và Xây dựng Việt Nam</t>
  </si>
  <si>
    <t>VCH</t>
  </si>
  <si>
    <t>CTCP Đầu tư Xây dựng và Phát triển Hạ tầng Vinaconex</t>
  </si>
  <si>
    <t>VCLC</t>
  </si>
  <si>
    <t>CTCP Bất động sản Vinaconex</t>
  </si>
  <si>
    <t>CTCP BV Life</t>
  </si>
  <si>
    <t>VCMC</t>
  </si>
  <si>
    <t>CTCP Dịch vụ Thương mại Tổng hợp Wincommerce</t>
  </si>
  <si>
    <t>VCN</t>
  </si>
  <si>
    <t>CTCP Đầu tư VCN</t>
  </si>
  <si>
    <t>CTCP Xây Dựng Và Năng Lượng VCP</t>
  </si>
  <si>
    <t>CTCP Đầu tư và Phát triển Du lịch Vinaconex</t>
  </si>
  <si>
    <t>CTCP Vicostone</t>
  </si>
  <si>
    <t>VCSC</t>
  </si>
  <si>
    <t>CTCP Thương mại và dịch Việt Kim</t>
  </si>
  <si>
    <t>CTCP Tư vấn Xây dựng Vinaconex</t>
  </si>
  <si>
    <t>VCTN</t>
  </si>
  <si>
    <t>CTCP Tập đoàn Vật liệu Chịu Lửa Thái Nguyên</t>
  </si>
  <si>
    <t>VCV</t>
  </si>
  <si>
    <t>CTCP Vận tải Vinaconex</t>
  </si>
  <si>
    <t>CTCP Đầu tư Nước sạch Sông Đà</t>
  </si>
  <si>
    <t>CTCP Xi măng Yên Bình</t>
  </si>
  <si>
    <t>VDAHauGiang</t>
  </si>
  <si>
    <t>CTCP Thương mại - Dịch vụ VDA Hậu Giang</t>
  </si>
  <si>
    <t>CTCP Vận tải và Chế biến Than Đông Bắc</t>
  </si>
  <si>
    <t>VDIC</t>
  </si>
  <si>
    <t>Công ty TNHH Thương mại và Đầu tư Việt Đức</t>
  </si>
  <si>
    <t>CTCP Thực phẩm Lâm Đồng</t>
  </si>
  <si>
    <t>Viện Dệt May</t>
  </si>
  <si>
    <t>CTCP Vinatex Đà Nẵng</t>
  </si>
  <si>
    <t>CTCP Dược phẩm Trung ương VIDIPHA</t>
  </si>
  <si>
    <t>VDPC</t>
  </si>
  <si>
    <t>CTCP Vina Đại Phước</t>
  </si>
  <si>
    <t>CTCP Lưới thép Bình Tây</t>
  </si>
  <si>
    <t>CTCP Xây dựng Điện VNECO 1</t>
  </si>
  <si>
    <t>CTCP Xây dựng Điện VNECO 2</t>
  </si>
  <si>
    <t>CTCP Xây dựng Điện VNECO 3</t>
  </si>
  <si>
    <t>CTCP Xây dựng Điện VNECO4</t>
  </si>
  <si>
    <t>CTCP Xây dựng Điện VNECO 8</t>
  </si>
  <si>
    <t>CTCP Đầu tư và Xây dựng VNECO 9</t>
  </si>
  <si>
    <t>Tổng Công ty Máy động lực và Máy nông nghiệp Việt Nam – CTCP</t>
  </si>
  <si>
    <t>Tổng Công ty cổ phần Điện tử và Tin học Việt Nam</t>
  </si>
  <si>
    <t>VECVN</t>
  </si>
  <si>
    <t>Tổng công ty Đầu tư phát triển đường cao tốc Việt Nam (VEC)</t>
  </si>
  <si>
    <t>CTCP Thiết bị Điện Cẩm Phả</t>
  </si>
  <si>
    <t>CTCP Trung tâm Hội chợ Triển lãm Việt Nam</t>
  </si>
  <si>
    <t>Vegetexco</t>
  </si>
  <si>
    <t>Tổng Công ty Rau Quả, Nông Sản - CTCP</t>
  </si>
  <si>
    <t>Vegetigi</t>
  </si>
  <si>
    <t>CTCP Rau quả Tiền Giang</t>
  </si>
  <si>
    <t>Vemedim</t>
  </si>
  <si>
    <t>CTCP Sản xuất Kinh doanh Vật tư và Thuốc Thú y</t>
  </si>
  <si>
    <t>CTCP Đầu tư và Xây dựng Điện Mêca Vneco</t>
  </si>
  <si>
    <t>CTCP Thuốc thú y Trung ương Navetco</t>
  </si>
  <si>
    <t>CTCP Vinafco</t>
  </si>
  <si>
    <t>CTCP Khử trùng Việt Nam</t>
  </si>
  <si>
    <t>CTCP Vận tải và Thuê tàu</t>
  </si>
  <si>
    <t>Tổng Công ty Viglacera - CTCP</t>
  </si>
  <si>
    <t>Tổng Công ty cổ phần May Việt Tiến</t>
  </si>
  <si>
    <t>Tổng Công ty cổ phần Đầu tư Quốc tế Viettel</t>
  </si>
  <si>
    <t>CTCP Mạ Kẽm Công Nghiệp Vingal - Vnsteel</t>
  </si>
  <si>
    <t>CTCP Cảng Rau Quả</t>
  </si>
  <si>
    <t>CTCP Cảng Xanh Vip</t>
  </si>
  <si>
    <t>CTCP Ống thép Việt Đức VG PIPE</t>
  </si>
  <si>
    <t>Tập đoàn Dệt May Việt Nam</t>
  </si>
  <si>
    <t>Tổng Công ty Tư vấn Xây dựng Việt Nam - CTCP</t>
  </si>
  <si>
    <t>VHAC</t>
  </si>
  <si>
    <t>CTCP Thương mại - Quảng cáo - Xây dựng - Địa ốc Việt Hân</t>
  </si>
  <si>
    <t>CTCP Vĩnh Hoàn</t>
  </si>
  <si>
    <t>VHCC</t>
  </si>
  <si>
    <t>CTCP Kinh doanh Bất động sản VHC</t>
  </si>
  <si>
    <t>CTCP Đầu tư Phát triển Nhà và Đô Thị VINAHUD</t>
  </si>
  <si>
    <t>CTCP Dược liệu và Thực phẩm Việt Nam</t>
  </si>
  <si>
    <t>CTCP Xây dựng và Chế biến Lương thực Vĩnh Hà</t>
  </si>
  <si>
    <t>CTCP Đầu tư Phát triển Việt Trung Nam</t>
  </si>
  <si>
    <t>CTCP Đầu tư Kinh doanh Nhà Thành Đạt</t>
  </si>
  <si>
    <t>CTCP Kinh doanh và Đầu tư Việt Hà</t>
  </si>
  <si>
    <t>CTCP Viglacera Hạ Long</t>
  </si>
  <si>
    <t>CTCP Vinhomes</t>
  </si>
  <si>
    <t>VHVC</t>
  </si>
  <si>
    <t>Công ty TNHH Xây dựng Phát triển Hạ tầng Vân Hội</t>
  </si>
  <si>
    <t>VHYC</t>
  </si>
  <si>
    <t>CTCP Đầu tư Công nghiệp Việt Hưng</t>
  </si>
  <si>
    <t>VIA</t>
  </si>
  <si>
    <t>CTCP  Vian</t>
  </si>
  <si>
    <t>Viapco</t>
  </si>
  <si>
    <t>CTCP Pin Ắc quy Vĩnh Phú</t>
  </si>
  <si>
    <t>Vibex</t>
  </si>
  <si>
    <t>CTCP Bê tông Xây dựng Hà Nội</t>
  </si>
  <si>
    <t>Tập đoàn VINGROUP - CTCP</t>
  </si>
  <si>
    <t>Vicopharm</t>
  </si>
  <si>
    <t>CTCP Dược Vacopharm</t>
  </si>
  <si>
    <t>VICOSA</t>
  </si>
  <si>
    <t>CTCP Đại lý Hàng hải - Vinacomin</t>
  </si>
  <si>
    <t>CTCP Đầu tư Phát triển Thương mại Viễn Đông</t>
  </si>
  <si>
    <t>VIDOCO</t>
  </si>
  <si>
    <t>CTCP Thiết kế Xây lắp Viễn Đông</t>
  </si>
  <si>
    <t>CTCP Công nghệ Viễn thông VITECO</t>
  </si>
  <si>
    <t>VienthongBacLieu</t>
  </si>
  <si>
    <t>CTCP Đầu tư - Xây lắp Viễn thông Bạc Liêu</t>
  </si>
  <si>
    <t>VienthongBacMT</t>
  </si>
  <si>
    <t>CTCP Phát triển Viễn thông Bắc Miền Trung</t>
  </si>
  <si>
    <t>VienthongCT</t>
  </si>
  <si>
    <t>CTCP Đầu tư Xây dựng Viễn thông Cần Thơ</t>
  </si>
  <si>
    <t>VienthongDaLat</t>
  </si>
  <si>
    <t>CTCP Dịch vụ Thương mại và Xây lắp Viễn thông Đà Lạt</t>
  </si>
  <si>
    <t>VienThongDongDo</t>
  </si>
  <si>
    <t>CTCP Viễn thông Đông Đô</t>
  </si>
  <si>
    <t>VienThongDongThap</t>
  </si>
  <si>
    <t>CTCP Đầu tư Xây dựng Viễn thông Đồng Tháp</t>
  </si>
  <si>
    <t>VietBac</t>
  </si>
  <si>
    <t>CTCP Bất động sản Việt Bắc</t>
  </si>
  <si>
    <t>Vietbook</t>
  </si>
  <si>
    <t>Công ty TNHH MTV Sách và Thương mại Hà Nội</t>
  </si>
  <si>
    <t>VietCeramics</t>
  </si>
  <si>
    <t>CTCP Quốc tế Gốm sứ Việt</t>
  </si>
  <si>
    <t>VietHung</t>
  </si>
  <si>
    <t>CTCP Việt Hưng</t>
  </si>
  <si>
    <t>Vietlott</t>
  </si>
  <si>
    <t>Công ty TNHH MTV Xổ số điện toán Việt Nam</t>
  </si>
  <si>
    <t>Vietnamtourism</t>
  </si>
  <si>
    <t>CTCP Du lịch Việt Nam - Hà Nội</t>
  </si>
  <si>
    <t>VietSangTao</t>
  </si>
  <si>
    <t>CTCP Việt Sáng Tạo</t>
  </si>
  <si>
    <t>Viettel</t>
  </si>
  <si>
    <t>Tập đoàn Công nghiệp - Viễn thông Quân đội (Viettel)</t>
  </si>
  <si>
    <t>VIETTRANS6</t>
  </si>
  <si>
    <t>CTCP Vận tải Đa Phương Thức 6</t>
  </si>
  <si>
    <t>VietY</t>
  </si>
  <si>
    <t>CTCP Gạch Graint Nam Định</t>
  </si>
  <si>
    <t>Tổng Công ty Lâm nghiệp Việt Nam - CTCP</t>
  </si>
  <si>
    <t>VIFC</t>
  </si>
  <si>
    <t>CTCP Sản xuất và Kinh doanh Vinfast</t>
  </si>
  <si>
    <t>VIFON</t>
  </si>
  <si>
    <t>CTCP Kỹ thuật Thực phẩm Việt Nam</t>
  </si>
  <si>
    <t>Vigatexco</t>
  </si>
  <si>
    <t>CTCP Dệt may Thắng Lợi</t>
  </si>
  <si>
    <t>VIGECAM</t>
  </si>
  <si>
    <t>Tổng Công ty Vật tư Nông nghiệp - CTCP</t>
  </si>
  <si>
    <t>Viger</t>
  </si>
  <si>
    <t>CTCP Bia Rượu Viger</t>
  </si>
  <si>
    <t>ViglaceraPB</t>
  </si>
  <si>
    <t>CTCP Bao bì và Má phanh Viglacera</t>
  </si>
  <si>
    <t>ViglaceraVanHai</t>
  </si>
  <si>
    <t>CTCP Viglacera Vân Hải</t>
  </si>
  <si>
    <t>CTCP Viglacera Hà Nội</t>
  </si>
  <si>
    <t>Viha</t>
  </si>
  <si>
    <t>CTCP Viha Thống Nhất</t>
  </si>
  <si>
    <t>VIJC</t>
  </si>
  <si>
    <t>CTCP Vũng Tàu Investment</t>
  </si>
  <si>
    <t>Vikhaco</t>
  </si>
  <si>
    <t>CTCP Thương mại và Đầu tư Việt Khánh</t>
  </si>
  <si>
    <t>VIKOR</t>
  </si>
  <si>
    <t>CTCP Tôn Vikor</t>
  </si>
  <si>
    <t>VILACONA</t>
  </si>
  <si>
    <t>CTCP Đầu tư Hợp tác Kinh tế Việt Lào</t>
  </si>
  <si>
    <t>CTCP Khoáng sản Viglacera</t>
  </si>
  <si>
    <t>Vimec</t>
  </si>
  <si>
    <t>CTCP Thương mại Đầu tư VIMEC</t>
  </si>
  <si>
    <t>VimecMedical</t>
  </si>
  <si>
    <t>CTCP Thiết bị Y tế VIMEC</t>
  </si>
  <si>
    <t>CTCP Giao nhận Kho vận Ngoại Thương Việt Nam</t>
  </si>
  <si>
    <t>Vinabico</t>
  </si>
  <si>
    <t>CTCP Bánh kẹo Vinabico</t>
  </si>
  <si>
    <t>Vinabomi</t>
  </si>
  <si>
    <t>CTCP Bột mì Bình An</t>
  </si>
  <si>
    <t>VINACAFE</t>
  </si>
  <si>
    <t>CTCP Vinacafe Miền Bắc</t>
  </si>
  <si>
    <t>VINACCO</t>
  </si>
  <si>
    <t>Tổng Công ty Xây dựng Nông nghiệp và Phát triển Nông thôn - CT TNHH MTV</t>
  </si>
  <si>
    <t>VINACHEM</t>
  </si>
  <si>
    <t>Tập đoàn Hóa chất Việt Nam</t>
  </si>
  <si>
    <t>Vinachimex</t>
  </si>
  <si>
    <t>CTCP Vật tư và Xuất nhập khẩu Hóa chất</t>
  </si>
  <si>
    <t>VinacominLand</t>
  </si>
  <si>
    <t>Công ty TNHH MTV Đầu tư Phát triển Nhà và Hạ Tầng - Vinacomin</t>
  </si>
  <si>
    <t>Vinaconex17</t>
  </si>
  <si>
    <t>CTCP Xây dựng Số 17</t>
  </si>
  <si>
    <t>vinaconex91</t>
  </si>
  <si>
    <t>CTCP Xây dựng Số 9.1</t>
  </si>
  <si>
    <t>VinaconexAlphanam</t>
  </si>
  <si>
    <t>CTCP Đầu tư và Phát triển Hạ tầng Vinaconex - Alphanam</t>
  </si>
  <si>
    <t>VinaconexQT</t>
  </si>
  <si>
    <t>CTCP Xây dựng và Xuất nhập khẩu Quyết Thắng</t>
  </si>
  <si>
    <t>VinaconexSG</t>
  </si>
  <si>
    <t>CTCP Vinaconex Sài Gòn</t>
  </si>
  <si>
    <t>VinaFood1</t>
  </si>
  <si>
    <t>Tổng Công ty Lương thực Miền Bắc</t>
  </si>
  <si>
    <t>VinafoodHD</t>
  </si>
  <si>
    <t>CTCP Vinafood 1 Hải Dương</t>
  </si>
  <si>
    <t>Vinafor</t>
  </si>
  <si>
    <t>CTCP Vinafor Đà Nẵng</t>
  </si>
  <si>
    <t>VINALINES</t>
  </si>
  <si>
    <t>Công ty TNHH Sửa chữa Tàu biển Vinalines</t>
  </si>
  <si>
    <t>VinalinesNT</t>
  </si>
  <si>
    <t>Công ty TNHH MTV Vinalines Nha Trang</t>
  </si>
  <si>
    <t>VINAMED</t>
  </si>
  <si>
    <t>Tổng Công ty Thiết bị Y tế Việt Nam - Công ty TNHH MTV</t>
  </si>
  <si>
    <t>Vinamit</t>
  </si>
  <si>
    <t>CTCP Vinamit</t>
  </si>
  <si>
    <t>VINAMOTOR</t>
  </si>
  <si>
    <t>Tổng Công ty Công nghiệp Ô tô Việt Nam - CTCP</t>
  </si>
  <si>
    <t>Vinapaco</t>
  </si>
  <si>
    <t>Tổng Công ty Giấy Việt Nam</t>
  </si>
  <si>
    <t>Vinaphone</t>
  </si>
  <si>
    <t>Tổng Công ty Dịch vụ Viễn Thông</t>
  </si>
  <si>
    <t>VinaSaiGon</t>
  </si>
  <si>
    <t>CTCP Sản xuất và Xuất nhập khẩu Lâm sản Sài Gòn</t>
  </si>
  <si>
    <t>VinashinNamThanh</t>
  </si>
  <si>
    <t>CTCP Công nghiệp Thủy sản Vinashin Nam Thanh</t>
  </si>
  <si>
    <t>VINASINO</t>
  </si>
  <si>
    <t>CTCP Thiết bị Điện Vinasinio</t>
  </si>
  <si>
    <t>VinasugarI</t>
  </si>
  <si>
    <t>Tổng Công ty Mía đường I - CTCP</t>
  </si>
  <si>
    <t>VinasugarII</t>
  </si>
  <si>
    <t>Tổng Công ty Mía đường II - CTCP</t>
  </si>
  <si>
    <t>Vinataba</t>
  </si>
  <si>
    <t>Tổng Công ty Thuốc lá Việt Nam</t>
  </si>
  <si>
    <t>Vinatea</t>
  </si>
  <si>
    <t>Tổng Công ty Chè Việt Nam - CTCP</t>
  </si>
  <si>
    <t>Vinatour</t>
  </si>
  <si>
    <t>CTCP Du lịch và Thương mại Quốc tế Vinatour</t>
  </si>
  <si>
    <t>VINAWACO</t>
  </si>
  <si>
    <t>Tổng Công ty Xây dựng Đường thủy</t>
  </si>
  <si>
    <t>VinaWind</t>
  </si>
  <si>
    <t>CTCP Điện cơ Thống Nhất</t>
  </si>
  <si>
    <t>Vineco5</t>
  </si>
  <si>
    <t>CTCP Xây dựng Điện VNECO 5</t>
  </si>
  <si>
    <t>VinFast</t>
  </si>
  <si>
    <t>Công ty TNHH Kinh doanh Thương mại và Dịch vụ VinFast</t>
  </si>
  <si>
    <t>VinhCuu</t>
  </si>
  <si>
    <t>CTCP Vĩnh Cửu</t>
  </si>
  <si>
    <t>Vinhhao</t>
  </si>
  <si>
    <t>CTCP Nước khoáng Vĩnh Hảo</t>
  </si>
  <si>
    <t>VinhHue</t>
  </si>
  <si>
    <t>CTCP Giấy Vĩnh Huê</t>
  </si>
  <si>
    <t>VinhLoi</t>
  </si>
  <si>
    <t>CTCP Xuất nhập khẩu Vĩnh Lợi</t>
  </si>
  <si>
    <t>VinhNhaTrang</t>
  </si>
  <si>
    <t>CTCP Đầu tư Xây dựng Vịnh Nha Trang</t>
  </si>
  <si>
    <t>VinhTuong</t>
  </si>
  <si>
    <t>CTCP Công nghiệp Vĩnh Tường</t>
  </si>
  <si>
    <t>Vinphaco</t>
  </si>
  <si>
    <t>CTCP Dược phẩm Vĩnh Phúc</t>
  </si>
  <si>
    <t>CTCP Vận tải Xăng dầu Vipco</t>
  </si>
  <si>
    <t>Vipaco</t>
  </si>
  <si>
    <t>CTCP VIPACO</t>
  </si>
  <si>
    <t>VIPC</t>
  </si>
  <si>
    <t>CTCP Thương mại và Dịch vụ V.I.P</t>
  </si>
  <si>
    <t>Viptour</t>
  </si>
  <si>
    <t>CTCP Du lịch và Xúc tiến Đầu tư</t>
  </si>
  <si>
    <t>CTCP Du lịch Quốc tế Vũng Tàu</t>
  </si>
  <si>
    <t>VIRASIMEX</t>
  </si>
  <si>
    <t>VIRESCO</t>
  </si>
  <si>
    <t>CTCP Địa ốc Vĩnh Long</t>
  </si>
  <si>
    <t>CTCP Thép Việt Ý</t>
  </si>
  <si>
    <t>VISC</t>
  </si>
  <si>
    <t>CTCP Vissai Ninh Bình</t>
  </si>
  <si>
    <t>CTCP Viglacera Tiên Sơn</t>
  </si>
  <si>
    <t>Vitranimex</t>
  </si>
  <si>
    <t>CTCP Vận tải và Thương mại</t>
  </si>
  <si>
    <t>VIVASO</t>
  </si>
  <si>
    <t>Tổng Công ty Vận tải thủy - CTCP</t>
  </si>
  <si>
    <t>Tổng Công ty Đầu tư Nước và Môi trường Việt Nam</t>
  </si>
  <si>
    <t>Viwaseen1</t>
  </si>
  <si>
    <t>CTCP Xây dựng Cấp thoát nước Số 1</t>
  </si>
  <si>
    <t>Viwaseen2</t>
  </si>
  <si>
    <t>CTCP Cơ khí Xây dựng Cấp thoát nước Viwaseen.2</t>
  </si>
  <si>
    <t>CTCP Hàng không Vietjet</t>
  </si>
  <si>
    <t>VJSC</t>
  </si>
  <si>
    <t>CTCP Tư vấn Đầu tư Giá Trị</t>
  </si>
  <si>
    <t>VJVC</t>
  </si>
  <si>
    <t>Công ty liên doanh TNHH Khu công nghiệp Việt Nam-Singapore</t>
  </si>
  <si>
    <t xml:space="preserve">CTCP VKC Holdings </t>
  </si>
  <si>
    <t>CTCP Nước khoáng Khánh Hòa</t>
  </si>
  <si>
    <t>VKIC</t>
  </si>
  <si>
    <t>CTCP Đầu tư Vast King</t>
  </si>
  <si>
    <t>CTCP Nhựa Tân Hóa</t>
  </si>
  <si>
    <t>VKTC</t>
  </si>
  <si>
    <t>CTCP Điện mặt trời VKT - Hòa An</t>
  </si>
  <si>
    <t>CTCP Đầu tư và Phát triển Công nghệ Văn Lang</t>
  </si>
  <si>
    <t>CTCP Xây dựng và Sản xuất Vật liệu xây dựng Biên Hòa</t>
  </si>
  <si>
    <t>Tổng Công ty Chăn Nuôi Việt Nam - CTCP</t>
  </si>
  <si>
    <t>VLD</t>
  </si>
  <si>
    <t>CTCP Bất động sản Viettronics</t>
  </si>
  <si>
    <t>VLDC</t>
  </si>
  <si>
    <t>CTCP Phát triển Đất Việt</t>
  </si>
  <si>
    <t>CTCP Lương thực Thực phẩm Vĩnh Long</t>
  </si>
  <si>
    <t>CTCP VIMC Logistics</t>
  </si>
  <si>
    <t>VLGC</t>
  </si>
  <si>
    <t>CTCP Tập đoàn Đầu tư và Quản lý giáo dục Văn Lang</t>
  </si>
  <si>
    <t>CTCP Công trình Công cộng Vĩnh Long</t>
  </si>
  <si>
    <t>VLPort</t>
  </si>
  <si>
    <t>CTCP Cảng Vĩnh Long</t>
  </si>
  <si>
    <t>CTCP Cấp nước Vĩnh Long</t>
  </si>
  <si>
    <t>CTCP Công nghiệp Ô tô - Vinacomin</t>
  </si>
  <si>
    <t>CTCP Vimeco</t>
  </si>
  <si>
    <t>VMCCo</t>
  </si>
  <si>
    <t>CTCP Vật tư Tổng Hợp Vĩnh Phú</t>
  </si>
  <si>
    <t>CTCP Y Dược phẩm Vimedimex</t>
  </si>
  <si>
    <t>CTCP Thương mại và Dịch vụ Dầu khí Vũng Tàu</t>
  </si>
  <si>
    <t>CTCP Khoáng sản và Đầu tư Visaco</t>
  </si>
  <si>
    <t>CTCP Vimarko</t>
  </si>
  <si>
    <t>CTCP Phát triển Hàng Hải</t>
  </si>
  <si>
    <t>CTCP Giao nhận Vận tải miền Trung</t>
  </si>
  <si>
    <t>CTCP Vận tải Biển Vinaship</t>
  </si>
  <si>
    <t>CTCP Sách Việt Nam</t>
  </si>
  <si>
    <t>CTCP Tập đoàn Vinacontrol</t>
  </si>
  <si>
    <t>VNCafe</t>
  </si>
  <si>
    <t>Tổng công ty Cà phê Việt Nam</t>
  </si>
  <si>
    <t>VNCNEC</t>
  </si>
  <si>
    <t>CTCP Đầu tư Xây dựng và Kỹ thuật VNCN E&amp;C</t>
  </si>
  <si>
    <t>Tổng Công ty cổ phần Xây dựng Điện Việt Nam</t>
  </si>
  <si>
    <t>VNEC</t>
  </si>
  <si>
    <t>CTCP Đầu tư, Thương mại và Phát triển Xây dựng Sunshine VNE</t>
  </si>
  <si>
    <t>VNECO</t>
  </si>
  <si>
    <t>CTCP Du Lịch Xanh Nghệ An</t>
  </si>
  <si>
    <t>Vneco6</t>
  </si>
  <si>
    <t>CTCP Xây dựng Điện VNECO 6</t>
  </si>
  <si>
    <t>Vneco7</t>
  </si>
  <si>
    <t>CTCP Xây dựng Điện VNECO 7</t>
  </si>
  <si>
    <t>CTCP Vinafreight</t>
  </si>
  <si>
    <t>CTCP Du lịch Thành Thành Công</t>
  </si>
  <si>
    <t>CTCP Đầu tư Việt Việt Nhật</t>
  </si>
  <si>
    <t>CTCP Đầu tư Bất động sản Việt Nam</t>
  </si>
  <si>
    <t>VNJC</t>
  </si>
  <si>
    <t>CTCP Đầu tư Vua Nệm</t>
  </si>
  <si>
    <t>CTCP Logistics Vinalink</t>
  </si>
  <si>
    <t>VNLC</t>
  </si>
  <si>
    <t>CTCP Vinam Land</t>
  </si>
  <si>
    <t>CTCP Sữa Việt Nam</t>
  </si>
  <si>
    <t>CTCP Đầu tư Thương mại VNN</t>
  </si>
  <si>
    <t>CTCP Nhựa Việt Nam</t>
  </si>
  <si>
    <t>VNPT</t>
  </si>
  <si>
    <t>Tập đoàn Bưu chính Viễn thông Việt Nam</t>
  </si>
  <si>
    <t>VNPTLAND</t>
  </si>
  <si>
    <t>CTCP Bất động sản Bưu chính Viễn thông Việt Nam</t>
  </si>
  <si>
    <t>CTCP Ánh Dương Việt Nam</t>
  </si>
  <si>
    <t>CTCP Giao nhận Vận tải Ngoại thương</t>
  </si>
  <si>
    <t>VNVC</t>
  </si>
  <si>
    <t>CTCP Năng lượng tái tạo Việt Nam</t>
  </si>
  <si>
    <t>CTCP Quảng cáo và Hội chợ Thương mại</t>
  </si>
  <si>
    <t>CTCP Thuốc thú y Trung ương I</t>
  </si>
  <si>
    <t xml:space="preserve">CTCP VNG </t>
  </si>
  <si>
    <t>Tổng Công ty Công Nghiệp Dầu Thực Vật Việt Nam - CTCP</t>
  </si>
  <si>
    <t>CTCP Vận tải Biển Việt Nam</t>
  </si>
  <si>
    <t>VP1C</t>
  </si>
  <si>
    <t>CTCP Đầu tư Grand Home</t>
  </si>
  <si>
    <t>VP2C</t>
  </si>
  <si>
    <t>CTCP Đầu tư Bất động sản Tân Trí</t>
  </si>
  <si>
    <t>CTCP Vận tải Hoá Dầu VP</t>
  </si>
  <si>
    <t>CTCP Đầu tư và Phát triển Năng lượng Việt Nam</t>
  </si>
  <si>
    <t>CTCP Phát triển Điện lực Việt Nam</t>
  </si>
  <si>
    <t>VPFC</t>
  </si>
  <si>
    <t>Công ty Tài chính TNHH Ngân Hàng Việt Nam Thịnh Vượng SMBC</t>
  </si>
  <si>
    <t>CTCP Đầu tư Thương mại Xuất nhập khẩu Việt Phát</t>
  </si>
  <si>
    <t>CTCP Vạn Phát Hưng</t>
  </si>
  <si>
    <t>CTCP Đầu tư Văn Phú - INVEST</t>
  </si>
  <si>
    <t>VPIG</t>
  </si>
  <si>
    <t>CTCP Tập đoàn Đầu tư Việt Phương</t>
  </si>
  <si>
    <t>VPJC</t>
  </si>
  <si>
    <t>CTCP Xây dựng số 1 Việt Phong</t>
  </si>
  <si>
    <t>VPJSC</t>
  </si>
  <si>
    <t>CTCP Đầu tư Xây dựng Bưu chính Viễn thông Vũng Tàu</t>
  </si>
  <si>
    <t>CTCP Bao bì Dầu Thực Vật</t>
  </si>
  <si>
    <t>VPL</t>
  </si>
  <si>
    <t>CTCP Vinpearl</t>
  </si>
  <si>
    <t>CTCP VinaPrint</t>
  </si>
  <si>
    <t>CTCP Thuốc sát trùng Việt Nam (VIPESCO)</t>
  </si>
  <si>
    <t>CTCP Cấp thoát nước Số 1 Vĩnh Phúc</t>
  </si>
  <si>
    <t>VPZC</t>
  </si>
  <si>
    <t>CTCP Thương mại – Vinh Plaza</t>
  </si>
  <si>
    <t>CTCP Giám định - Vinacomin</t>
  </si>
  <si>
    <t>CTCP Bất động sản và Đầu tư VRC</t>
  </si>
  <si>
    <t>CTCP Vincom Retail</t>
  </si>
  <si>
    <t>CTCP Phát triển Đô thị và Khu công nghiệp Cao su Việt Nam</t>
  </si>
  <si>
    <t>VRTS</t>
  </si>
  <si>
    <t>CTCP Dịch vụ Vận tải Đường sắt</t>
  </si>
  <si>
    <t>CTCP Đại lý Hàng hải Việt Nam</t>
  </si>
  <si>
    <t>CTCP Container Việt Nam</t>
  </si>
  <si>
    <t>CTCP Dịch vụ Đường cao tốc Việt Nam</t>
  </si>
  <si>
    <t>VSETGROUP</t>
  </si>
  <si>
    <t>CTCP Tập đoàn VSETGROUP</t>
  </si>
  <si>
    <t>Tổng Công ty Lương thực Miền Nam - CTCP</t>
  </si>
  <si>
    <t>CTCP Container Phía Nam</t>
  </si>
  <si>
    <t>CTCP Thủy điện Vĩnh Sơn - Sông Hinh</t>
  </si>
  <si>
    <t>CTCP Đầu tư và Xây dựng Cấp thoát nước</t>
  </si>
  <si>
    <t>VSIndustry</t>
  </si>
  <si>
    <t>CTCP VS Industry Vietnam</t>
  </si>
  <si>
    <t>CTCP Container Miền Trung</t>
  </si>
  <si>
    <t>VSMC</t>
  </si>
  <si>
    <t>CTCP Nghiên cứu và Sản xuất Vinsmart</t>
  </si>
  <si>
    <t>CTCP Việt Nam Kỹ nghệ Súc sản</t>
  </si>
  <si>
    <t>CTCP Vận tải biển và Bất động sản Việt Hải</t>
  </si>
  <si>
    <t>CTCP Vận tải và Thuê tàu biển Việt Nam</t>
  </si>
  <si>
    <t>CTCP Vật tư Bến Thành</t>
  </si>
  <si>
    <t>VT3C</t>
  </si>
  <si>
    <t>CTCP Xuất nhập khẩu Vật tư Nông nghiệp III</t>
  </si>
  <si>
    <t>CTCP Dịch vụ Vận tải Ô Tô Số 8</t>
  </si>
  <si>
    <t>CTCP Vitaly</t>
  </si>
  <si>
    <t>CTCP Viettronics Tân Bình</t>
  </si>
  <si>
    <t>CTCP Viễn thông VTC</t>
  </si>
  <si>
    <t>VTCOnline</t>
  </si>
  <si>
    <t>CTCP VTC Truyền thông Trực tuyến</t>
  </si>
  <si>
    <t>CTCP Du lịch Vietourist</t>
  </si>
  <si>
    <t>CTCP VINACAP Kim Long</t>
  </si>
  <si>
    <t>VTF</t>
  </si>
  <si>
    <t>CTCP Thức ăn Chăn nuôi Việt Thắng</t>
  </si>
  <si>
    <t>CTCP Du lịch Tỉnh Bà Rịa - Vũng Tàu</t>
  </si>
  <si>
    <t>VTGC</t>
  </si>
  <si>
    <t>CTCP Xây dựng và Thương mại Trung Tây Nguyên</t>
  </si>
  <si>
    <t>CTCP Dây cáp Điện Việt Thái</t>
  </si>
  <si>
    <t>CTCP Sản xuất - Xuất nhập khẩu Dệt may</t>
  </si>
  <si>
    <t>VTIC</t>
  </si>
  <si>
    <t>CTCP Đầu tư Việt Tâm</t>
  </si>
  <si>
    <t>CTCP Thương mại và Đầu tư VI NA TA BA</t>
  </si>
  <si>
    <t>CTCP Tư Vấn Và Dịch Vụ Viettel</t>
  </si>
  <si>
    <t>CTCP Vang Thăng Long</t>
  </si>
  <si>
    <t>CTCP Vận tải và Đưa đón thợ mỏ - VINACOMIN</t>
  </si>
  <si>
    <t>CTCP Vận tải Xăng dầu Vitaco</t>
  </si>
  <si>
    <t>Tổng Công ty cổ phần Bưu chính Viettel</t>
  </si>
  <si>
    <t>VTPC</t>
  </si>
  <si>
    <t>CTCP Đầu tư và Xây dựng Vạn Trường Phát</t>
  </si>
  <si>
    <t>VTPGroup</t>
  </si>
  <si>
    <t>CTCP Tập đoàn Vạn Thịnh Phát</t>
  </si>
  <si>
    <t>CTCP Việt Trung Quảng Bình</t>
  </si>
  <si>
    <t>CTCP Du lịch và Tiếp thị Giao thông Vận tải Việt Nam - Vietravel</t>
  </si>
  <si>
    <t>CTCP Viglacera Từ Sơn</t>
  </si>
  <si>
    <t>VTT</t>
  </si>
  <si>
    <t>CTCP Công nghệ Việt Thành</t>
  </si>
  <si>
    <t>CTCP Năng lượng và Môi trường VICEM</t>
  </si>
  <si>
    <t xml:space="preserve">CTCP Vận tải Đa Phương Thức Vietranstimex </t>
  </si>
  <si>
    <t>CTCP Sản xuất và Thương mại Nhựa Việt Thành</t>
  </si>
  <si>
    <t>VUG</t>
  </si>
  <si>
    <t>Tập đoàn Thuỷ sản Việt Úc</t>
  </si>
  <si>
    <t>VUNC</t>
  </si>
  <si>
    <t>CTCP Vua Nệm</t>
  </si>
  <si>
    <t>VungTauShip</t>
  </si>
  <si>
    <t>CTCP Dịch vụ và Vận tải Biển Vũng Tàu</t>
  </si>
  <si>
    <t>VVCC</t>
  </si>
  <si>
    <t>CTCP Việt Vương</t>
  </si>
  <si>
    <t>Tổng Công ty cổ phần Xây dựng Công nghiệp Việt Nam</t>
  </si>
  <si>
    <t>CTCP Đầu tư phát triển máy Việt Nam</t>
  </si>
  <si>
    <t>CTCP Viwaseen3</t>
  </si>
  <si>
    <t>CTCP Nước và Môi Trường Việt Nam</t>
  </si>
  <si>
    <t>CTCP Vật liệu Xây dựng Bến Tre</t>
  </si>
  <si>
    <t>VXHC</t>
  </si>
  <si>
    <t>Công ty TNHH Bất động sản Vĩnh Xuân</t>
  </si>
  <si>
    <t>CTCP Thuốc Thú y Trung ương VETVACO</t>
  </si>
  <si>
    <t>CTCP Kho vận và Dịch vụ Thương mại</t>
  </si>
  <si>
    <t>CTCP Bến xe Miền Tây</t>
  </si>
  <si>
    <t>WDLC</t>
  </si>
  <si>
    <t>CTCP Bất động sản Wonderland</t>
  </si>
  <si>
    <t>WELC</t>
  </si>
  <si>
    <t>CTCP Phát triển nhà WeLand</t>
  </si>
  <si>
    <t>WooriBank</t>
  </si>
  <si>
    <t>Ngân hàng TNHH MTV Woori Việt Nam</t>
  </si>
  <si>
    <t>WPCC</t>
  </si>
  <si>
    <t>CTCP Wealth Power</t>
  </si>
  <si>
    <t>CTCP Bia Sài Gòn - Miền Tây</t>
  </si>
  <si>
    <t>WTB</t>
  </si>
  <si>
    <t>CTCP Thủy điện To Buông</t>
  </si>
  <si>
    <t>CTCP Vận tải Thủy - Vinacomin</t>
  </si>
  <si>
    <t>CTCP Cấp thoát nước Tây Ninh</t>
  </si>
  <si>
    <t>WTOC</t>
  </si>
  <si>
    <t>Tổng CTCP Thương mại Xây dựng</t>
  </si>
  <si>
    <t>WTPC</t>
  </si>
  <si>
    <t>CTCP Cung điện mùa đông</t>
  </si>
  <si>
    <t>WWCC</t>
  </si>
  <si>
    <t>CTCP WorldWide Capital</t>
  </si>
  <si>
    <t>CTCP Xi măng X18</t>
  </si>
  <si>
    <t>CTCP X20</t>
  </si>
  <si>
    <t>CTCP 26</t>
  </si>
  <si>
    <t>CTCP Thành An 77</t>
  </si>
  <si>
    <t>X78</t>
  </si>
  <si>
    <t>CTCP ACC-78</t>
  </si>
  <si>
    <t>XayDung14</t>
  </si>
  <si>
    <t>CTCP Xây dựng Số 14</t>
  </si>
  <si>
    <t>XayDung204</t>
  </si>
  <si>
    <t>CTCP Xây dựng 204</t>
  </si>
  <si>
    <t>XayDung24</t>
  </si>
  <si>
    <t>CTCP Đầu tư và Xây dựng 24</t>
  </si>
  <si>
    <t>XayDung40</t>
  </si>
  <si>
    <t>CTCP Xây dựng 40</t>
  </si>
  <si>
    <t>XayDung720</t>
  </si>
  <si>
    <t>CTCP Vật liệu Xây dựng 720</t>
  </si>
  <si>
    <t>XaylapGialai</t>
  </si>
  <si>
    <t>CTCP Xây lắp và Phát triển Bưu điện Gia Lai</t>
  </si>
  <si>
    <t>XayLapHoangLien</t>
  </si>
  <si>
    <t>CTCP Xây lắp Sông Đà Hoàng Liên</t>
  </si>
  <si>
    <t>XD3C</t>
  </si>
  <si>
    <t>Công ty TNHH Phát triển Kinh doanh Xây dựng 3</t>
  </si>
  <si>
    <t>XDBD</t>
  </si>
  <si>
    <t>CTCP Xây dựng Bình Dương</t>
  </si>
  <si>
    <t>XDBinhDinh</t>
  </si>
  <si>
    <t>CTCP Đầu tư và Xây dựng Bình Định</t>
  </si>
  <si>
    <t>XDBinhDuong</t>
  </si>
  <si>
    <t>CTCP Tư vấn Xây dựng Tổng hợp Bình Dương</t>
  </si>
  <si>
    <t>CTCP Xây Dựng Công Trình Tân Cảng</t>
  </si>
  <si>
    <t>XDCC</t>
  </si>
  <si>
    <t>CTCP Đầu tư Xây dựng Xuân Đỉnh</t>
  </si>
  <si>
    <t>XDCT507</t>
  </si>
  <si>
    <t>CTCP Xây dựng Công trình 507</t>
  </si>
  <si>
    <t>CTCP Đầu tư Xây dựng Dân dụng Hà Nội</t>
  </si>
  <si>
    <t>XDHTCanTho</t>
  </si>
  <si>
    <t>CTCP Xây dựng Hạ tầng Khu Công nghiệp Cần Thơ</t>
  </si>
  <si>
    <t>XDTruongThanh</t>
  </si>
  <si>
    <t>Công ty TNHH MTV Trường Thành</t>
  </si>
  <si>
    <t>XDVinaconex</t>
  </si>
  <si>
    <t>CTCP Xây dựng và Dịch vụ Vinaconex</t>
  </si>
  <si>
    <t>XeThaiBinh</t>
  </si>
  <si>
    <t>CTCP Xe khách Thái Bình</t>
  </si>
  <si>
    <t>CTCP Xuân Hòa Việt Nam</t>
  </si>
  <si>
    <t>XiMangBacGiang</t>
  </si>
  <si>
    <t>CTCP Xi măng Bắc Giang</t>
  </si>
  <si>
    <t>XiMangGiaLai</t>
  </si>
  <si>
    <t>CTCP Xi măng Gia Lai</t>
  </si>
  <si>
    <t>XiMangKienGiang</t>
  </si>
  <si>
    <t>CTCP Xi măng Kiên Giang</t>
  </si>
  <si>
    <t>XimangTayDo</t>
  </si>
  <si>
    <t>CTCP Xi măng Tây Đô</t>
  </si>
  <si>
    <t>XL6C</t>
  </si>
  <si>
    <t>CTCP Xây lắp 6</t>
  </si>
  <si>
    <t>XLDC</t>
  </si>
  <si>
    <t>Công ty TNHH Thương mại Dịch vụ Xích Lô Đỏ</t>
  </si>
  <si>
    <t>CTCP Xây Lắp và Dịch vụ Sông Đà</t>
  </si>
  <si>
    <t>CTCP Đầu tư  và Xây dựng Xuân Mai</t>
  </si>
  <si>
    <t>XMCOSEVCO</t>
  </si>
  <si>
    <t>Tổng Công ty Miền Trung - CTCP</t>
  </si>
  <si>
    <t>CTCP Xuân Mai - Đạo Tú</t>
  </si>
  <si>
    <t>CTCP Thủy điện Xuân Minh</t>
  </si>
  <si>
    <t>XMTuyenQuang</t>
  </si>
  <si>
    <t>CTCP Xi măng Tuyên Quang</t>
  </si>
  <si>
    <t>XNKNinhBinh</t>
  </si>
  <si>
    <t>CTCP Sản xuất Xuất nhập khẩu Ninh Bình</t>
  </si>
  <si>
    <t>XNKNongSan</t>
  </si>
  <si>
    <t>CTCP Dịch vụ - Xuất nhập khẩu Nông sản Hà Nội</t>
  </si>
  <si>
    <t>XNKSaigontourist</t>
  </si>
  <si>
    <t>CTCP Xuất nhập khẩu Saigontourist</t>
  </si>
  <si>
    <t>XNKThaiBinh</t>
  </si>
  <si>
    <t>CTCP Xuất nhập khẩu Tỉnh Thái Bình</t>
  </si>
  <si>
    <t>CTCP Xà phòng Hà Nội</t>
  </si>
  <si>
    <t>XT1C</t>
  </si>
  <si>
    <t>CTCP Xuân Thiện Ninh Thuận</t>
  </si>
  <si>
    <t>XT2C</t>
  </si>
  <si>
    <t>CTCP Xuân Thiện Thuận Bắc</t>
  </si>
  <si>
    <t>XT3C</t>
  </si>
  <si>
    <t>Công ty TNHH Xuân Thiện Đắk Lắk</t>
  </si>
  <si>
    <t>XTCC</t>
  </si>
  <si>
    <t>CTCP Xi măng Xuân Thành</t>
  </si>
  <si>
    <t>XTYC</t>
  </si>
  <si>
    <t>Công ty TNHH Xuân Thiện Yên Bái</t>
  </si>
  <si>
    <t>XuatKhauLongAn</t>
  </si>
  <si>
    <t>CTCP May Xuất khẩu Long An</t>
  </si>
  <si>
    <t>YBBC</t>
  </si>
  <si>
    <t>CTCP Ozen Health and Beauty</t>
  </si>
  <si>
    <t>CTCP Xi măng và Khoáng sản Yên Bái</t>
  </si>
  <si>
    <t>YBEC</t>
  </si>
  <si>
    <t>CTCP Đầu tư và Phát triển điện Yên Bái</t>
  </si>
  <si>
    <t>CTCP Khoáng sản Công nghiệp Yên Bái</t>
  </si>
  <si>
    <t>Yeah1Edigital</t>
  </si>
  <si>
    <t>CTCP Yeah1 Edigital</t>
  </si>
  <si>
    <t>CTCP Tập đoàn Yeah1</t>
  </si>
  <si>
    <t>YenBai</t>
  </si>
  <si>
    <t>CTCP Xây dựng Số 3 Yên Bái</t>
  </si>
  <si>
    <t>YMGC</t>
  </si>
  <si>
    <t>CTCP Yamagata</t>
  </si>
  <si>
    <t>CTCP Đường sắt Yên Lào</t>
  </si>
  <si>
    <t>YSC</t>
  </si>
  <si>
    <t>CTCP Hapaco Yên Sơn</t>
  </si>
  <si>
    <t>CTCP Xuất nhập khẩu Y tế Thành phố Hồ Chí Minh</t>
  </si>
  <si>
    <t>YTWC</t>
  </si>
  <si>
    <t>CTCP Phong điện Yang Trung</t>
  </si>
  <si>
    <t>ÐTPTTruongAn</t>
  </si>
  <si>
    <t>Công ty TNHH MTV Đầu tư và Phát triển Trường An</t>
  </si>
  <si>
    <t>AAAA</t>
  </si>
  <si>
    <t>CTCP Bảo hiểm AAA</t>
  </si>
  <si>
    <t>CTCP Bảo hiểm Ngân hàng Nông nghiệp Việt Nam</t>
  </si>
  <si>
    <t>ACELife</t>
  </si>
  <si>
    <t>Công ty TNHH Bảo hiểm Nhân thọ ACE</t>
  </si>
  <si>
    <t>AIA</t>
  </si>
  <si>
    <t>Công ty TNHH Bảo hiểm Nhân thọ AIA (Việt Nam)</t>
  </si>
  <si>
    <t>Tổng Công ty Cổ phần Bảo hiểm Hàng không</t>
  </si>
  <si>
    <t>AON</t>
  </si>
  <si>
    <t>Công ty TNHH AON Việt Nam</t>
  </si>
  <si>
    <t>Tổng Công ty cổ phần Bảo hiểm Sài Gòn - Hà Nội</t>
  </si>
  <si>
    <t>Tổng Công ty cổ phần Bảo hiểm Ngân hàng Đầu tư và Phát triển Việt Nam</t>
  </si>
  <si>
    <t>BIDVMetlife</t>
  </si>
  <si>
    <t>Công ty TNHH Bảo hiểm nhân thọ BIDV Metlife</t>
  </si>
  <si>
    <t>Tổng Công ty cổ phần Bảo hiểm Bảo Long</t>
  </si>
  <si>
    <t>Tổng Công ty cổ phần Bảo Minh</t>
  </si>
  <si>
    <t>Tập đoàn Bảo Việt</t>
  </si>
  <si>
    <t>CathayLife</t>
  </si>
  <si>
    <t>Công ty TNHH Bảo hiểm Nhân thọ Cathay - Việt Nam</t>
  </si>
  <si>
    <t>ChubbLifeVN</t>
  </si>
  <si>
    <t>Công ty TNHH Bảo hiểm nhân thọ Chubb Việt Nam</t>
  </si>
  <si>
    <t>DaichiLife</t>
  </si>
  <si>
    <t>Công ty TNHH Bảo hiểm Nhân thọ Dai-ichi Việt Nam</t>
  </si>
  <si>
    <t>FubonVN</t>
  </si>
  <si>
    <t>Công ty TNHH Bảo hiểm nhân thọ Fubon</t>
  </si>
  <si>
    <t>FWDVN</t>
  </si>
  <si>
    <t>Công ty TNHH Bảo hiểm nhân thọ FWD Việt Nam</t>
  </si>
  <si>
    <t>GeneraliVN</t>
  </si>
  <si>
    <t>Công ty TNHH Bảo hiểm nhân thọ Generali</t>
  </si>
  <si>
    <t>GreatEastern</t>
  </si>
  <si>
    <t>Công ty TNHH Bảo hiểm Nhân Thọ Great Eastern Việt Nam</t>
  </si>
  <si>
    <t>Groupama</t>
  </si>
  <si>
    <t>Công ty TNHH Bảo hiểm Tổng hợp Groupama Việt Nam</t>
  </si>
  <si>
    <t>HanwhaLifeVN</t>
  </si>
  <si>
    <t>Công ty TNHH Bảo hiểm nhân thọ Hanwha Life Việt Nam</t>
  </si>
  <si>
    <t>HVB</t>
  </si>
  <si>
    <t>CTCP Bảo hiểm Hùng Vương</t>
  </si>
  <si>
    <t>LibertyInsurance</t>
  </si>
  <si>
    <t>Công ty TNHH Bảo hiểm Phi Nhân thọ Liberty Việt Nam</t>
  </si>
  <si>
    <t>LPBankI</t>
  </si>
  <si>
    <t>Tổng CTCP Bảo hiểm LPBank</t>
  </si>
  <si>
    <t>Manulife</t>
  </si>
  <si>
    <t>Công ty TNHH Manulife (Việt Nam)</t>
  </si>
  <si>
    <t>MBAgeasLife</t>
  </si>
  <si>
    <t>Công ty TNHH Bảo hiểm nhân thọ MB Ageas</t>
  </si>
  <si>
    <t>Tổng Công ty cổ phần Bảo hiểm Quân Đội</t>
  </si>
  <si>
    <t>Tổng Công ty cổ phần Bảo hiểm Petrolimex</t>
  </si>
  <si>
    <t>PhuHung</t>
  </si>
  <si>
    <t>CTCP Bảo hiểm Phú Hưng</t>
  </si>
  <si>
    <t>PhuHungLife</t>
  </si>
  <si>
    <t>CTCP Bảo hiểm nhân thọ Phú Hưng</t>
  </si>
  <si>
    <t>Tổng Công ty cổ phần Tái bảo hiểm Hà Nội</t>
  </si>
  <si>
    <t>Prevoir</t>
  </si>
  <si>
    <t>Công ty TNHH Bảo hiểm Nhân thọ Prévoir Việt Nam</t>
  </si>
  <si>
    <t>Prudential</t>
  </si>
  <si>
    <t>Công ty TNHH Bảo hiểm Nhân thọ Prudiential Việt Nam</t>
  </si>
  <si>
    <t>Tổng Công ty cổ phần Bảo hiểm Bưu điện</t>
  </si>
  <si>
    <t>SunLifeVN</t>
  </si>
  <si>
    <t>Công ty TNHH Bảo hiểm nhân thọ Sun Life Việt Nam</t>
  </si>
  <si>
    <t>ToanCau</t>
  </si>
  <si>
    <t>CTCP Bảo hiểm Toàn cầu</t>
  </si>
  <si>
    <t>UICVN</t>
  </si>
  <si>
    <t>Công ty Bảo hiểm Liên Hiệp</t>
  </si>
  <si>
    <t>VASS</t>
  </si>
  <si>
    <t>CTCP Bảo hiểm Viễn Đông</t>
  </si>
  <si>
    <t>VBI</t>
  </si>
  <si>
    <t xml:space="preserve">Công ty TNHH MTV Bảo hiểm Ngân hàng TMCP Công thương Việt Nam </t>
  </si>
  <si>
    <t>VIAVietNam</t>
  </si>
  <si>
    <t>Công ty Liên doanh Bảo hiểm Quốc tế Việt Nam</t>
  </si>
  <si>
    <t>Tổng Công ty cổ phần Tái Bảo hiểm Quốc gia Việt Nam</t>
  </si>
  <si>
    <t xml:space="preserve">CTCP Chứng khoán SmartInvest </t>
  </si>
  <si>
    <t>AAUS</t>
  </si>
  <si>
    <t>CTCP Chứng khoán Á - Âu</t>
  </si>
  <si>
    <t>CTCP Chứng khoán An Bình</t>
  </si>
  <si>
    <t>ACBS</t>
  </si>
  <si>
    <t>Công ty TNHH Chứng khoán ACB</t>
  </si>
  <si>
    <t>CTCP Chứng khoán Agribank</t>
  </si>
  <si>
    <t>CTCP Chứng khoán APG</t>
  </si>
  <si>
    <t>CTCP Chứng khoán Châu Á Thái Bình Dương</t>
  </si>
  <si>
    <t>APSC</t>
  </si>
  <si>
    <t>CTCP Chứng khoán Alpha</t>
  </si>
  <si>
    <t>CTCP Chứng khoán BOS</t>
  </si>
  <si>
    <t>ATSC</t>
  </si>
  <si>
    <t>CTCP Chứng khoán An Thành</t>
  </si>
  <si>
    <t>AVS</t>
  </si>
  <si>
    <t>CTCP Chứng khoán Âu Việt</t>
  </si>
  <si>
    <t>BCEL-KT</t>
  </si>
  <si>
    <t>BCEL-KT Securities Co. LTD</t>
  </si>
  <si>
    <t>Beta</t>
  </si>
  <si>
    <t>CTCP Chứng khoán Beta</t>
  </si>
  <si>
    <t>CTCP Chứng khoán Bảo Minh</t>
  </si>
  <si>
    <t>CTCP Chứng khoán BIDV</t>
  </si>
  <si>
    <t>CTCP Chứng khoán Bảo Việt</t>
  </si>
  <si>
    <t>CIMB</t>
  </si>
  <si>
    <t>Công ty TNHH Chứng khoán CIMB-VINASHIN</t>
  </si>
  <si>
    <t>CLS</t>
  </si>
  <si>
    <t>CTCP Chứng khoán Chợ Lớn</t>
  </si>
  <si>
    <t>CSCJ</t>
  </si>
  <si>
    <t>CTCP Chứng khoán Thủ Đô</t>
  </si>
  <si>
    <t>CTCP Chứng khoán Kiến thiết Việt Nam</t>
  </si>
  <si>
    <t>CTCP Chứng khoán Ngân hàng Công thương Việt Nam</t>
  </si>
  <si>
    <t>CVS</t>
  </si>
  <si>
    <t>CTCP Chứng khoán CV</t>
  </si>
  <si>
    <t>DDS</t>
  </si>
  <si>
    <t>CTCP Chứng khoán AIS</t>
  </si>
  <si>
    <t>DNSE</t>
  </si>
  <si>
    <t>CTCP Chứng khoán DNSE</t>
  </si>
  <si>
    <t>DongASecurities</t>
  </si>
  <si>
    <t>Công ty TNHH MTV Chứng khoán Ngân hàng Đông Á</t>
  </si>
  <si>
    <t>CTCP Chứng khoán DSC</t>
  </si>
  <si>
    <t>DTSC</t>
  </si>
  <si>
    <t>CTCP Chứng khoán Delta</t>
  </si>
  <si>
    <t>DVSC</t>
  </si>
  <si>
    <t>CTCP Chứng khoán Đại Việt</t>
  </si>
  <si>
    <t>ECC</t>
  </si>
  <si>
    <t>CTCP Chứng khoán Eurocapital</t>
  </si>
  <si>
    <t>CTCP Chứng khoán Everest</t>
  </si>
  <si>
    <t>CTCP Chứng khoán FPT</t>
  </si>
  <si>
    <t>GBS</t>
  </si>
  <si>
    <t>CTCP Chứng khoán Golden Bridge Việt Nam</t>
  </si>
  <si>
    <t>GLS</t>
  </si>
  <si>
    <t>CTCP Chứng khoán Sen Vàng</t>
  </si>
  <si>
    <t>CTCP Chứng khoán Hải Phòng</t>
  </si>
  <si>
    <t>CTCP Chứng khoán Hòa Bình</t>
  </si>
  <si>
    <t>CTCP Chứng khoán Thành phố Hồ Chí Minh</t>
  </si>
  <si>
    <t>HDBS</t>
  </si>
  <si>
    <t>CTCP Chứng khoán HD</t>
  </si>
  <si>
    <t>CTCP Chứng khoán Pinetree</t>
  </si>
  <si>
    <t>HRS</t>
  </si>
  <si>
    <t>CTCP Chứng khoán SmartMind</t>
  </si>
  <si>
    <t>HSSC</t>
  </si>
  <si>
    <t>CTCP Chứng khoán Hà Nội</t>
  </si>
  <si>
    <t>HVS</t>
  </si>
  <si>
    <t>CTCP Chứng khoán HVS Việt Nam</t>
  </si>
  <si>
    <t>IRS</t>
  </si>
  <si>
    <t>CTCP Chứng khoán Quốc tế Hoàng Gia</t>
  </si>
  <si>
    <t>ISC</t>
  </si>
  <si>
    <t>CTCP Chứng khoán Công nghiệp Việt Nam</t>
  </si>
  <si>
    <t>CTCP Chứng khoán Guotai Junan (Việt Nam)</t>
  </si>
  <si>
    <t>JSI</t>
  </si>
  <si>
    <t>Công ty TNHH Chứng khoán Nhật Bản</t>
  </si>
  <si>
    <t>KAFI</t>
  </si>
  <si>
    <t>CTCP Chứng khoán KAFI</t>
  </si>
  <si>
    <t>KIS</t>
  </si>
  <si>
    <t>CTCP Chứng khoán KIS Việt Nam</t>
  </si>
  <si>
    <t>KLS</t>
  </si>
  <si>
    <t>CTCP Chứng khoán Kim Long</t>
  </si>
  <si>
    <t>KVS</t>
  </si>
  <si>
    <t>CTCP Chứng khoán BIS</t>
  </si>
  <si>
    <t>LVS</t>
  </si>
  <si>
    <t>CTCP Chứng khoán LPBank</t>
  </si>
  <si>
    <t>MBKE</t>
  </si>
  <si>
    <t>Công ty TNHH Chứng khoán Maybank</t>
  </si>
  <si>
    <t>CTCP Chứng khoán MB</t>
  </si>
  <si>
    <t>MHBS</t>
  </si>
  <si>
    <t>CTCP Chứng khoán MHB</t>
  </si>
  <si>
    <t>MiraeAsset</t>
  </si>
  <si>
    <t>CTCP Chứng khoán Mirae Asset (Việt Nam)</t>
  </si>
  <si>
    <t>MSGS</t>
  </si>
  <si>
    <t>Công ty TNHH chứng khoán JB Việt Nam</t>
  </si>
  <si>
    <t>MSI</t>
  </si>
  <si>
    <t>CTCP Chứng khoán KB Việt Nam</t>
  </si>
  <si>
    <t>NHSV</t>
  </si>
  <si>
    <t>Công ty TNHH Chứng khoán NH Việt Nam</t>
  </si>
  <si>
    <t>NSI</t>
  </si>
  <si>
    <t>CTCP Chứng khoán Quốc Gia</t>
  </si>
  <si>
    <t>NVS</t>
  </si>
  <si>
    <t>CTCP Chứng khoán Navibank</t>
  </si>
  <si>
    <t>CTCP Chứng khoán Tiên Phong</t>
  </si>
  <si>
    <t>OSC</t>
  </si>
  <si>
    <t>CTCP Chứng khoán Đại Tây Dương</t>
  </si>
  <si>
    <t>CTCP Chứng khoán Phú Hưng</t>
  </si>
  <si>
    <t>PNS</t>
  </si>
  <si>
    <t>CTCP Chứng khoán Funan</t>
  </si>
  <si>
    <t>CTCP Chứng khoán Dầu khí</t>
  </si>
  <si>
    <t>SBBS</t>
  </si>
  <si>
    <t>CTCP Chứng khoán Saigonbank Berjaya</t>
  </si>
  <si>
    <t>CTCP Chứng khoán SBS</t>
  </si>
  <si>
    <t>SeASecurities</t>
  </si>
  <si>
    <t>CTCP Chứng khoán Asean</t>
  </si>
  <si>
    <t>SHBS</t>
  </si>
  <si>
    <t>CTCP Chứng khoán SHB</t>
  </si>
  <si>
    <t>CTCP Chứng khoán Sài Gòn - Hà Nội</t>
  </si>
  <si>
    <t>SJCS</t>
  </si>
  <si>
    <t>CTCP Chứng khoán ASAM</t>
  </si>
  <si>
    <t>SME</t>
  </si>
  <si>
    <t>CTCP Chứng khoán SME</t>
  </si>
  <si>
    <t>CTCP Chứng khoán SSI</t>
  </si>
  <si>
    <t>SSV</t>
  </si>
  <si>
    <t>Công Ty TNHH Chứng Khoán Shinhan Việt Nam</t>
  </si>
  <si>
    <t>STSC</t>
  </si>
  <si>
    <t>CTCP Chứng khoán STSC</t>
  </si>
  <si>
    <t>SVS</t>
  </si>
  <si>
    <t>CTCP Chứng khoán Sao Việt</t>
  </si>
  <si>
    <t>TAS</t>
  </si>
  <si>
    <t>CTCP Chứng khoán Tràng An</t>
  </si>
  <si>
    <t>TCBS</t>
  </si>
  <si>
    <t>CTCP Chứng khoán Kỹ thương</t>
  </si>
  <si>
    <t>CTCP Chứng khoán Thành Công</t>
  </si>
  <si>
    <t>TCVN</t>
  </si>
  <si>
    <t>Công ty TNHH Tư vấn Đầu tư Chứng khoán TC Capital Việt Nam</t>
  </si>
  <si>
    <t>TKSC</t>
  </si>
  <si>
    <t>CTCP Chứng khoán Tonkin</t>
  </si>
  <si>
    <t>TSS</t>
  </si>
  <si>
    <t>CTCP Chứng khoán Trường Sơn</t>
  </si>
  <si>
    <t>CTCP Chứng khoán Trí Việt</t>
  </si>
  <si>
    <t>CTCP Chứng khoán Thiên Việt</t>
  </si>
  <si>
    <t>TVSI</t>
  </si>
  <si>
    <t>CTCP Chứng khoán Tân Việt</t>
  </si>
  <si>
    <t>VCBS</t>
  </si>
  <si>
    <t>Công ty TNHH Chứng khoán Ngân hàng TMCP Ngoại thương Việt Nam</t>
  </si>
  <si>
    <t>CTCP Chứng khoán Vietcap</t>
  </si>
  <si>
    <t>CTCP Chứng khoán Rồng Việt</t>
  </si>
  <si>
    <t>VDSE</t>
  </si>
  <si>
    <t>CTCP Chứng khoán Viễn Đông</t>
  </si>
  <si>
    <t>CTCP Chứng khoán Nhất Việt</t>
  </si>
  <si>
    <t>CTCP Chứng khoán Đầu tư tài chính Việt Nam</t>
  </si>
  <si>
    <t>VISE</t>
  </si>
  <si>
    <t>CTCP Chứng khoán Quốc tế Việt Nam</t>
  </si>
  <si>
    <t>VISECO</t>
  </si>
  <si>
    <t>CTCP Chứng khoán Việt</t>
  </si>
  <si>
    <t>VITS</t>
  </si>
  <si>
    <t>CTCP Chứng khoán VIT</t>
  </si>
  <si>
    <t>CTCP Chứng khoán VIX</t>
  </si>
  <si>
    <t xml:space="preserve">CTCP Chứng khoán VNDIRECT </t>
  </si>
  <si>
    <t>VNSC</t>
  </si>
  <si>
    <t>CTCP Chứng khoán Vina</t>
  </si>
  <si>
    <t>VPBankS</t>
  </si>
  <si>
    <t>CTCP Chứng khoán VPBank</t>
  </si>
  <si>
    <t>VPSS</t>
  </si>
  <si>
    <t>CTCP Chứng khoán VPS</t>
  </si>
  <si>
    <t>VQSC</t>
  </si>
  <si>
    <t>CTCP Chứng khoán Việt Quốc</t>
  </si>
  <si>
    <t>VSEC</t>
  </si>
  <si>
    <t>Công ty TNHH Chứng khoán RHB Việt Nam</t>
  </si>
  <si>
    <t>VSMS</t>
  </si>
  <si>
    <t>CTCP Chứng khoán VSM</t>
  </si>
  <si>
    <t>VTSC</t>
  </si>
  <si>
    <t>CTCP Chứng khoán Việt Thành</t>
  </si>
  <si>
    <t>VTSS</t>
  </si>
  <si>
    <t>CTCP Chứng khoán Việt Tín</t>
  </si>
  <si>
    <t>CTCP Chứng khoán Stanley Brothers</t>
  </si>
  <si>
    <t>CTCP Chứng khoán Phố Wall</t>
  </si>
  <si>
    <t>YSVN</t>
  </si>
  <si>
    <t>Công ty TNHH Chứng khoán Yuanta Việt Nam</t>
  </si>
  <si>
    <t>Ngân hàng TMCP An Bình</t>
  </si>
  <si>
    <t>Ngân hàng TMCP Á Châu</t>
  </si>
  <si>
    <t>Agribank</t>
  </si>
  <si>
    <t>Ngân hàng Nông nghiệp và Phát triển Nông thôn Việt Nam</t>
  </si>
  <si>
    <t>ANZB</t>
  </si>
  <si>
    <t>Ngân hàng TNHH MTV ANZ Việt Nam</t>
  </si>
  <si>
    <t>Ngân hàng TMCP Bắc Á</t>
  </si>
  <si>
    <t>BaoVietBank</t>
  </si>
  <si>
    <t>Ngân hàng TMCP Bảo Việt</t>
  </si>
  <si>
    <t>Ngân hàng TMCP Đầu tư và Phát triển Việt Nam</t>
  </si>
  <si>
    <t>Ngân hàng TMCP Bản Việt</t>
  </si>
  <si>
    <t>CoopBank</t>
  </si>
  <si>
    <t>Ngân hàng Hợp tác xã Việt Nam</t>
  </si>
  <si>
    <t>Ngân hàng TMCP Công Thương Việt Nam</t>
  </si>
  <si>
    <t>DAB</t>
  </si>
  <si>
    <t>Ngân hàng TMCP Đại Á</t>
  </si>
  <si>
    <t>DeutscheBank</t>
  </si>
  <si>
    <t>Ngân hàng Deutsche Việt Nam</t>
  </si>
  <si>
    <t>DongABank</t>
  </si>
  <si>
    <t>Ngân hàng TMCP Đông Á</t>
  </si>
  <si>
    <t>Ngân hàng TMCP Xuất nhập khẩu Việt Nam</t>
  </si>
  <si>
    <t>Công ty Tài chính Cổ phần Điện lực</t>
  </si>
  <si>
    <t>FCB</t>
  </si>
  <si>
    <t>Ngân hàng TMCP Đệ Nhất</t>
  </si>
  <si>
    <t>FECREDIT</t>
  </si>
  <si>
    <t>Công ty Tài chính TNHH MTV Ngân hàng Việt Nam Thịnh Vượng</t>
  </si>
  <si>
    <t>FENB</t>
  </si>
  <si>
    <t>Ngân hàng Far East National Bank Chi nhánh Thành phố Hồ Chí Minh</t>
  </si>
  <si>
    <t>GPBank</t>
  </si>
  <si>
    <t>Ngân hàng Thương mại TNHH MTV Dầu khí Toàn cầu</t>
  </si>
  <si>
    <t>HBB</t>
  </si>
  <si>
    <t>Ngân hàng TMCP Nhà Hà Nội</t>
  </si>
  <si>
    <t>Ngân hàng TMCP Phát triển TP. HCM</t>
  </si>
  <si>
    <t>HDSAISON</t>
  </si>
  <si>
    <t>Công ty Tài chính TNHH HD Saison</t>
  </si>
  <si>
    <t>HOMECREDIT</t>
  </si>
  <si>
    <t>Công ty Tài chính TNHH MTV Home Credit Việt Nam</t>
  </si>
  <si>
    <t>HongLeong</t>
  </si>
  <si>
    <t>Ngân hàng TNHH MTV Hong Leong Việt Nam</t>
  </si>
  <si>
    <t>HSBC</t>
  </si>
  <si>
    <t>Ngân hàng TNHH MTV HSBC (Việt Nam)</t>
  </si>
  <si>
    <t>Indovinabank</t>
  </si>
  <si>
    <t>Ngân hàng TNHH Indovina</t>
  </si>
  <si>
    <t>JIVF</t>
  </si>
  <si>
    <t>Công ty Tài chính TNHH MTV Quốc tế Việt Nam JACCS</t>
  </si>
  <si>
    <t>JPMorgan</t>
  </si>
  <si>
    <t>Ngân hàng JP Morgan Chase N.A Chi Nhánh Thành phố Hồ Chí Minh</t>
  </si>
  <si>
    <t>Ngân hàng TMCP Kiên Long</t>
  </si>
  <si>
    <t>LaoVietBank</t>
  </si>
  <si>
    <t>Ngân hàng Liên doanh Lào - Việt</t>
  </si>
  <si>
    <t>Ngân hàng TMCP Bưu điện Liên Việt</t>
  </si>
  <si>
    <t>MAFC</t>
  </si>
  <si>
    <t>Công ty Tài chính TNHH MTV Mirae Asset</t>
  </si>
  <si>
    <t>Ngân hàng TMCP Quân Đội</t>
  </si>
  <si>
    <t>MDB</t>
  </si>
  <si>
    <t>Ngân hàng TMCP Phát triển Mê Kông</t>
  </si>
  <si>
    <t>MHB</t>
  </si>
  <si>
    <t>Ngân hàng TMCP Phát triển Nhà Đồng bằng sông Cửu Long</t>
  </si>
  <si>
    <t>Ngân hàng TMCP Hàng hải Việt Nam</t>
  </si>
  <si>
    <t>Ngân hàng TMCP Nam Á</t>
  </si>
  <si>
    <t>Ngân hàng TMCP Quốc Dân</t>
  </si>
  <si>
    <t>Ngân hàng TMCP Phương Đông</t>
  </si>
  <si>
    <t>Oceanbank</t>
  </si>
  <si>
    <t>Ngân hàng Thương mại TNHH MTV Đại Dương</t>
  </si>
  <si>
    <t>Ngân hàng TMCP Thịnh vượng và Phát triển</t>
  </si>
  <si>
    <t>PNB</t>
  </si>
  <si>
    <t>Ngân hàng TMCP Phương Nam</t>
  </si>
  <si>
    <t>PTF</t>
  </si>
  <si>
    <t>Công ty Tài chính TNHH MTV Bưu Điện</t>
  </si>
  <si>
    <t>PVcomBank</t>
  </si>
  <si>
    <t>Ngân hàng TMCP Đại chúng Việt Nam</t>
  </si>
  <si>
    <t>PVF</t>
  </si>
  <si>
    <t>Tổng Công ty Tài chính Cổ phần Dầu khí Việt Nam</t>
  </si>
  <si>
    <t>SCB</t>
  </si>
  <si>
    <t>Ngân hàng TMCP Sài Gòn</t>
  </si>
  <si>
    <t>SDF</t>
  </si>
  <si>
    <t>Công ty Tài chính Cổ phần Sông Đà</t>
  </si>
  <si>
    <t>Ngân hàng TMCP Sài Gòn Công Thương</t>
  </si>
  <si>
    <t>Ngân hàng TMCP Sài Gòn - Hà Nội</t>
  </si>
  <si>
    <t>Shinhan</t>
  </si>
  <si>
    <t>Ngân hàng TNHH MTV Shinhan Việt Nam</t>
  </si>
  <si>
    <t>Shinhanvina</t>
  </si>
  <si>
    <t>Ngân hàng Liên doanh Shinhanvina</t>
  </si>
  <si>
    <t>Ngân hàng TMCP Đông Nam Á</t>
  </si>
  <si>
    <t>StandardChartered</t>
  </si>
  <si>
    <t>Ngân hàng TNHH MTV Standard Chartered Việt Nam</t>
  </si>
  <si>
    <t>Ngân hàng TMCP Sài Gòn Thương Tín</t>
  </si>
  <si>
    <t>Ngân hàng TMCP Kỹ thương Việt Nam</t>
  </si>
  <si>
    <t>Công Ty Tài chính Cổ phần Tín Việt</t>
  </si>
  <si>
    <t>TinNghiaBank</t>
  </si>
  <si>
    <t>Ngân hàng TMCP Việt Nam Tín Nghĩa</t>
  </si>
  <si>
    <t>Ngân hàng TMCP Tiên Phong</t>
  </si>
  <si>
    <t>TVFC</t>
  </si>
  <si>
    <t>Công ty Tài chính TNHH MTV Cộng Đồng</t>
  </si>
  <si>
    <t>Ngân hàng TMCP Việt Á</t>
  </si>
  <si>
    <t>Ngân hàng TMCP Việt Nam Thương Tín</t>
  </si>
  <si>
    <t>VBSP</t>
  </si>
  <si>
    <t>Ngân hàng Chính sách xã hội Việt Nam</t>
  </si>
  <si>
    <t>Ngân hàng TMCP Ngoại thương Việt Nam</t>
  </si>
  <si>
    <t>VCFC</t>
  </si>
  <si>
    <t>Công ty Tài chính TNHH MTV Lotte Việt Nam</t>
  </si>
  <si>
    <t>VDBank</t>
  </si>
  <si>
    <t>Ngân hàng Phát triển Việt Nam</t>
  </si>
  <si>
    <t>Ngân hàng TMCP Quốc tế Việt Nam</t>
  </si>
  <si>
    <t>VIDBank</t>
  </si>
  <si>
    <t>Ngân hàng TNHH MTV Public Việt Nam</t>
  </si>
  <si>
    <t>VietNgaBank</t>
  </si>
  <si>
    <t>Ngân hàng Liên doanh Việt - Nga</t>
  </si>
  <si>
    <t>Vinasiam</t>
  </si>
  <si>
    <t>Ngân hàng Liên doanh Việt Thái</t>
  </si>
  <si>
    <t>VNCB</t>
  </si>
  <si>
    <t>Ngân hàng Thương mại TNHH MTV Xây dựng Việt Nam</t>
  </si>
  <si>
    <t>Ngân hàng TMCP Việt Nam Thịnh Vượng</t>
  </si>
  <si>
    <t>VSFC</t>
  </si>
  <si>
    <t>Công ty Tài chính TNHH MTV Công nghiệp Tàu thuỷ</t>
  </si>
  <si>
    <t>VVF</t>
  </si>
  <si>
    <t>Công Tài chính Cổ Phần Vinaconex - Viettel</t>
  </si>
  <si>
    <t>WEB</t>
  </si>
  <si>
    <t>Ngân hàng TMCP Phương Tây</t>
  </si>
  <si>
    <t>Crawl dữ liệu báo cáo tài chính gồm 2 job: 
 - Job crawl dữ liệu từ web crawl
 - Job tính toán: tính toán ra chu kỳ khác của báo cáo tài chính từ dữ liệu crawl (ví dụ có BCTC Q1 và Q2 =&gt; tính được số của 6 tháng)
 =&gt; Chi tiết các bảng trong BCTC dùng job crawl hay tính toán ở trong bảng dưới đây</t>
  </si>
  <si>
    <t>- Ghi dữ liệu tương ứng web Crawl vào DB 
- Tại bảng ReportdataDetail thêm cột Original với giá trị sau (1 cho dữ liệu lấy từ web Crawl, 0 với dữ liệu được tính toán)
- Toàn bộ dữ liệu cũ điền original là 1
=&gt; Mục đích: phân biệt dữ liệu crawl gốc và dữ liệu tính toán -&gt; nếu sau này có sai gì thì chạy lại cụm tính toán là đc</t>
  </si>
  <si>
    <t>Báo cáo từ crawl web</t>
  </si>
  <si>
    <t>ReportData Term</t>
  </si>
  <si>
    <t>TermID</t>
  </si>
  <si>
    <t>Loại BCTC
(màu vàng: bảng tính toán)</t>
  </si>
  <si>
    <t>Mô tả cách lấy dữ liệu</t>
  </si>
  <si>
    <t>Cập nhật lại tính toán khi</t>
  </si>
  <si>
    <t>Quý 1</t>
  </si>
  <si>
    <t>BCDKT</t>
  </si>
  <si>
    <t>Dữ liệu crawl web</t>
  </si>
  <si>
    <t>KQKD</t>
  </si>
  <si>
    <t>Quý 2</t>
  </si>
  <si>
    <t>Tính toán = số liệu trong bảng LCTT tương ứng lấy được từ crawl data (dữ liệu này đã ghi vào dữ liệu gốc của báo cáo 6Month (báo cáo #9) - số liệu trong bảng LCTT lấy ở Quý 1 (báo cáo #3)</t>
  </si>
  <si>
    <t>Có BC #9 hoặc #3 cùng loại và cùng năm thay đổi (xóa hoặc thêm)</t>
  </si>
  <si>
    <t>6 Months</t>
  </si>
  <si>
    <t>Dữ liệu crawl web: ghi y sì dữ liệu BCDKT lấy được từ crawl data (giống hệt số như báo cáo STT 04)</t>
  </si>
  <si>
    <t>Tính toán = số liệu trong bảng KQKD tương ứng lấy được từ crawl data (dữ liệu này đã ghi vào dữ liệu gốc của báo cáo TermID 3 (Quý 2)) + số liệu trong bảng KQKD lấy ở Quý 1</t>
  </si>
  <si>
    <t>Có BC #5 hoặc #2 cùng loại và cùng năm thay đổi (xóa hoặc thêm)</t>
  </si>
  <si>
    <t>Quý 3</t>
  </si>
  <si>
    <t>Tính toán = số liệu trong bảng LCTT tương ứng lấy được từ crawl data (dữ liệu này đã ghi vào dữ liệu gốc của báo cáo TermID 12 (9Month)) - số liệu trong bảng LCTT tương ứng lấy được từ crawl data (dữ liệu này đã ghi vào dữ liệu gốc của báo cáo TermID 9 (6Month))</t>
  </si>
  <si>
    <t>Có BC #15 hoặc #9 cùng loại và cùng năm thay đổi (xóa hoặc thêm)</t>
  </si>
  <si>
    <t>9 Months</t>
  </si>
  <si>
    <t>Dữ liệu crawl web: ghi y sì dữ liệu BCDKT lấy được từ crawl data (giống hệt số như báo cáo STT 10)</t>
  </si>
  <si>
    <t>Tính toán = KQKD crawl data Quý 1 + KQKD crawl data Quý 2 + KQKD crawl data Quý 3</t>
  </si>
  <si>
    <t>Có BC #11 hoặc #5 hoặc #2 cùng loại và cùng năm thay đổi (xóa hoặc thêm)</t>
  </si>
  <si>
    <t>Quý 4</t>
  </si>
  <si>
    <t>Tính toán = số liệu trong bảng LCTT tương ứng lấy được từ crawl data (dữ liệu này đã ghi vào dữ liệu gốc của báo cáo TermID 36 (12Month)) - số liệu trong bảng LCTT tương ứng lấy được từ crawl data (dữ liệu này đã ghi vào dữ liệu gốc của báo cáo TermID 12 (9Month))</t>
  </si>
  <si>
    <t>Có BC #21 hoặc #15 cùng loại và cùng năm thay đổi (xóa hoặc thêm)</t>
  </si>
  <si>
    <t>12 Months</t>
  </si>
  <si>
    <t>36
(Note: termID mới thêm)</t>
  </si>
  <si>
    <t>Dữ liệu crawl web: ghi y sì dữ liệu BCDKT lấy được từ crawl data (giống hệt số như báo cáo STT 16)</t>
  </si>
  <si>
    <t>Tính toán = KQKD crawl data Quý 1 + KQKD crawl data Quý 2 + KQKD crawl data Quý 3 + KQKD crawl data Quý 3</t>
  </si>
  <si>
    <t>Có BC hoặc #11 hoặc #5 hoặc #2 cùng loại và cùng năm thay đổi (xóa hoặc thêm)</t>
  </si>
  <si>
    <t>Bán niên</t>
  </si>
  <si>
    <t>6 Months 2</t>
  </si>
  <si>
    <t>Năm</t>
  </si>
  <si>
    <t>Note khác khi crawl và tính toán</t>
  </si>
  <si>
    <t>Flow: Crawl data từ web Crawl -&gt; Check trên hệ thống đã có ReportData tương ứng chưa -&gt; nếu chưa -&gt; Tao mới ReportDataID -&gt; ghi dữ liệu crawl vào theo giá trị trên web crawl và ghi tương ứng cột Original với giá trị 1:</t>
  </si>
  <si>
    <t>Flow tính toán:
 - Tính toán khi có các ReportDataID thêm mới -&gt; tính toán cho các dữ liệu mới này hoặc cập nhật tính lại 
 - Tính toán khi có dữ liệu xóa: reportDataID hoặc ReportDataDetailID bị xóa -&gt; thì tính toán lại hoặc xóa dữ liệu tương ứng
 Chỉnh sửa dữ liệu từ A -&gt; B, tương ứng với:
 - Xóa dữ liệu A -&gt; Tính toán lại các báo cáo liên quan đến ông A và cập nhật (Note: do xóa BC A nên BC A sẽ thành n/a -&gt; nên tất cả các phần tính toán dựa trên báo cáo này cũng sẽ xóa và thành n/a hết
 - Thêm mới dữ liệu B -&gt; Tính mới các báo cáo:
 + Với ReportData: sẽ tính toán mới toàn bộ các số liệu liên quan (tương tự như khi thêm reportData mới)
 + Với ReportDataDetail (chỉ thay đổi số reportDataDetail, ko thay đổi mã reportData của DetailID đó): sẽ tính toán lại các ReportNorm có thay đổi</t>
  </si>
  <si>
    <t>Job tính toán và giải thích cách tính toán:
 - Do các báo cáo mới tạo ra mới có 1 phần, nên job tính toán này để chèn đầy đủ dữ liệu vào 1 BCTC
 - Tần suất chạy job như sau: 1 lần mỗi ngày vào 12h đêm hằng ngày
 - Điều kiện chạy job: Chạy job 1 lần cho lần đầu tiên với dữ liệu cũ. Kể từ khi chạy job lần đầu tiên xong sẽ chạy lại dữ liệu khi:
 + Có báo cáo tài chính được thêm mới: lọc điều kiện Lastcreated &gt; thời gian chạy job done liền kề trước (có trường hợp nào job chạy từ 12h đêm hôm trước đến 10h sáng ngày hôm sau ko nhỉ?)
 Bản ghi tại bảng ReportDatas
 =&gt; Job thực hiện: tạo mới bản ghi trên ReportDataDetails, cột original tạo giá trị 0
 + Có báo cáo tài chính đc chỉnh sửa: lọc điều kiện Lastupdated &gt; Lastcreated và Lastupdated &gt; thời gian chạy job done liền kề trước
 Note: Lastupdated là thời gian bản ghi cuối được ghi lên hệ thống
 Lastcreated: là thời gian tạo bản ghi
 Bản ghi tại bảng ReportDataRetails
 =&gt; job thực hiện: tạo mới hoặc chỉnh sửa bản ghi trên ReportDataDetails (lưu ý: cột original tạo giá trị 0, nếu sửa chỉ sửa trên original giá trị 0)</t>
  </si>
  <si>
    <t>ReportTermID</t>
  </si>
  <si>
    <t>ReportTermTypeID</t>
  </si>
  <si>
    <t>TermCode</t>
  </si>
  <si>
    <t>FromMonth</t>
  </si>
  <si>
    <t>ToMonth</t>
  </si>
  <si>
    <t>Description</t>
  </si>
  <si>
    <t>DescriptionEn</t>
  </si>
  <si>
    <t>DisplayOrdering</t>
  </si>
  <si>
    <t>N</t>
  </si>
  <si>
    <t>Q1</t>
  </si>
  <si>
    <t>Quý 1</t>
  </si>
  <si>
    <t>Q2</t>
  </si>
  <si>
    <t>Quý 2</t>
  </si>
  <si>
    <t>Q3</t>
  </si>
  <si>
    <t>Quý 3</t>
  </si>
  <si>
    <t>Q4</t>
  </si>
  <si>
    <t>Quý 4</t>
  </si>
  <si>
    <t>2D</t>
  </si>
  <si>
    <t>2T đầu năm</t>
  </si>
  <si>
    <t>4D</t>
  </si>
  <si>
    <t>4T đầu năm</t>
  </si>
  <si>
    <t>5D</t>
  </si>
  <si>
    <t>5T đầu năm</t>
  </si>
  <si>
    <t>6D</t>
  </si>
  <si>
    <t>6T đầu năm</t>
  </si>
  <si>
    <t>7D</t>
  </si>
  <si>
    <t>7T đầu năm</t>
  </si>
  <si>
    <t>8D</t>
  </si>
  <si>
    <t>8T đầu năm</t>
  </si>
  <si>
    <t>9D</t>
  </si>
  <si>
    <t>9T đầu năm</t>
  </si>
  <si>
    <t>10D</t>
  </si>
  <si>
    <t>10T đầu năm</t>
  </si>
  <si>
    <t>11D</t>
  </si>
  <si>
    <t>11T đầu năm</t>
  </si>
  <si>
    <t>2C</t>
  </si>
  <si>
    <t>2T cuối năm</t>
  </si>
  <si>
    <t>4C</t>
  </si>
  <si>
    <t>4T cuối năm</t>
  </si>
  <si>
    <t>5C</t>
  </si>
  <si>
    <t>5T cuối năm</t>
  </si>
  <si>
    <t>6C</t>
  </si>
  <si>
    <t>6T cuối năm</t>
  </si>
  <si>
    <t>7C</t>
  </si>
  <si>
    <t>7T cuối năm</t>
  </si>
  <si>
    <t>8C</t>
  </si>
  <si>
    <t>8T cuối năm</t>
  </si>
  <si>
    <t>9C</t>
  </si>
  <si>
    <t>9T cuối năm</t>
  </si>
  <si>
    <t>10C</t>
  </si>
  <si>
    <t>10T cuối năm</t>
  </si>
  <si>
    <t>11C</t>
  </si>
  <si>
    <t>11T cuối năm</t>
  </si>
  <si>
    <t>Th1</t>
  </si>
  <si>
    <t>Tháng 1</t>
  </si>
  <si>
    <t>Th2</t>
  </si>
  <si>
    <t>Tháng 2</t>
  </si>
  <si>
    <t>Th3</t>
  </si>
  <si>
    <t>Tháng 3</t>
  </si>
  <si>
    <t>Th4</t>
  </si>
  <si>
    <t>Tháng 4</t>
  </si>
  <si>
    <t>Th5</t>
  </si>
  <si>
    <t>Tháng 5</t>
  </si>
  <si>
    <t>Th6</t>
  </si>
  <si>
    <t>Tháng 6</t>
  </si>
  <si>
    <t>Th7</t>
  </si>
  <si>
    <t>Tháng 7</t>
  </si>
  <si>
    <t>Th8</t>
  </si>
  <si>
    <t>Tháng 8</t>
  </si>
  <si>
    <t>Th9</t>
  </si>
  <si>
    <t>Tháng 9</t>
  </si>
  <si>
    <t>Th10</t>
  </si>
  <si>
    <t>Tháng 10</t>
  </si>
  <si>
    <t>Th11</t>
  </si>
  <si>
    <t>Tháng 11</t>
  </si>
  <si>
    <t>Th12</t>
  </si>
  <si>
    <t>Tháng 12</t>
  </si>
  <si>
    <t>12D</t>
  </si>
  <si>
    <t>12T đầu năm</t>
  </si>
  <si>
    <t>ReportComponentID</t>
  </si>
  <si>
    <t>ReportComponentTypeID</t>
  </si>
  <si>
    <t>ReportTemplateID</t>
  </si>
  <si>
    <t>ReportNormID</t>
  </si>
  <si>
    <t>NormID</t>
  </si>
  <si>
    <t>ParentReportNormID</t>
  </si>
  <si>
    <t>CssStyleID</t>
  </si>
  <si>
    <t>PaddingStyleID</t>
  </si>
  <si>
    <t>PublishNormCode thuy check</t>
  </si>
  <si>
    <t>note</t>
  </si>
  <si>
    <t xml:space="preserve">TÀI SẢN </t>
  </si>
  <si>
    <t>ko cần mã số để lên bctc thì nó blank</t>
  </si>
  <si>
    <t>11,12,18</t>
  </si>
  <si>
    <t>I.   Tiền và các khoản tương đương tiền</t>
  </si>
  <si>
    <t>11,12,19</t>
  </si>
  <si>
    <t>11,13,18</t>
  </si>
  <si>
    <t>II.  Đầu tư tài chính ngắn hạn</t>
  </si>
  <si>
    <t>II.  Short-term financial investments</t>
  </si>
  <si>
    <t>11,13,19</t>
  </si>
  <si>
    <t>16,17,20</t>
  </si>
  <si>
    <t xml:space="preserve">2. Short-term prepayments to suppliers  </t>
  </si>
  <si>
    <t xml:space="preserve">6. Other short-term receivables </t>
  </si>
  <si>
    <t xml:space="preserve">2. Dự phòng giảm giá hàng tồn kho </t>
  </si>
  <si>
    <t xml:space="preserve">2. Provision for decline in value of inventories </t>
  </si>
  <si>
    <t xml:space="preserve">2. Long-term prepayments to suppliers  </t>
  </si>
  <si>
    <t>4.  Phải thu nội bộ dài hạn</t>
  </si>
  <si>
    <t xml:space="preserve">      - Nguyên giá</t>
  </si>
  <si>
    <t xml:space="preserve">    - Cost</t>
  </si>
  <si>
    <t xml:space="preserve">      - Giá trị hao mòn lũy kế </t>
  </si>
  <si>
    <t xml:space="preserve">    - Accumulated depreciation</t>
  </si>
  <si>
    <t>trong bctc ko có và trong CBTT cũng ko có</t>
  </si>
  <si>
    <t>A.  LIABILITIES (300=210+330)</t>
  </si>
  <si>
    <t>1.  Short-term trade accounts payable</t>
  </si>
  <si>
    <t xml:space="preserve">II. Nợ dài hạn </t>
  </si>
  <si>
    <t>ko có</t>
  </si>
  <si>
    <t xml:space="preserve">1. Owner's capital </t>
  </si>
  <si>
    <t>- Cổ phiểu phổ thông có quyền biểu quyết</t>
  </si>
  <si>
    <t>- Cổ phiếu ưu đãi</t>
  </si>
  <si>
    <t>- LNST chưa phân phối lũy kế đến cuối kỳ trước</t>
  </si>
  <si>
    <t>- LNST chưa phân phối kỳ này</t>
  </si>
  <si>
    <t xml:space="preserve">II. Other resources and funds </t>
  </si>
  <si>
    <t>ko có -&gt; check xem có mã nào có thông tin này hay ko</t>
  </si>
  <si>
    <t xml:space="preserve">1. Doanh thu bán hàng và cung cấp dịch vụ </t>
  </si>
  <si>
    <t>3. Net revenue  (10 = 01 - 03)</t>
  </si>
  <si>
    <t xml:space="preserve">4. Giá vốn hàng bán </t>
  </si>
  <si>
    <t xml:space="preserve">7. Chi phí tài chính </t>
  </si>
  <si>
    <t xml:space="preserve">   Trong đó :Chi phí lãi vay</t>
  </si>
  <si>
    <t xml:space="preserve">    Of which: Interest expenses</t>
  </si>
  <si>
    <t>18. Net profit after tax  (60 = 50 - 51 - 52)</t>
  </si>
  <si>
    <t>nếu số này =0  và số 60 khác 0, thì lấy số giá trị = số 60</t>
  </si>
  <si>
    <t>BCTC quý ko có</t>
  </si>
  <si>
    <t>f</t>
  </si>
  <si>
    <t xml:space="preserve">I. CASH FLOWS FROM OPERATING ACTIVITIES </t>
  </si>
  <si>
    <t xml:space="preserve">2. Adjustments for: </t>
  </si>
  <si>
    <t>blank = ko có số</t>
  </si>
  <si>
    <t>ko có trong CBTT</t>
  </si>
  <si>
    <t>3. Operating profit before changes in  working capital</t>
  </si>
  <si>
    <t xml:space="preserve">II. CASH FLOWS FROM INVESTING ACTIVITIES </t>
  </si>
  <si>
    <t xml:space="preserve">3. Loans, purchases of other entities' debt instruments </t>
  </si>
  <si>
    <t xml:space="preserve">4. Receipts from loan repayments, sale of other entities' debt instruments </t>
  </si>
  <si>
    <t xml:space="preserve">III. CASH FLOWS FROM FINANCING ACTIVITIES </t>
  </si>
  <si>
    <t xml:space="preserve">2. Payment for share repurchases </t>
  </si>
  <si>
    <t xml:space="preserve">4. Principal repayments  </t>
  </si>
  <si>
    <t xml:space="preserve">6. Cổ tức, lợi nhuận đã trả cho chủ sở hữu </t>
  </si>
  <si>
    <t>thay cho tiền thu từ vốn góp của cổ đông ko kiểm soát</t>
  </si>
  <si>
    <t xml:space="preserve">Net cash flows during the period </t>
  </si>
  <si>
    <t>II.   Short-term investments</t>
  </si>
  <si>
    <t>chỗ này sửa public normcode = 136</t>
  </si>
  <si>
    <t>4.  Phải thu dài hạn nội bộ</t>
  </si>
  <si>
    <t xml:space="preserve">II. Budget resources and other funds </t>
  </si>
  <si>
    <t>1. Doanh thu phí bảo hiểm (01 (01.1+01.2-01.3)</t>
  </si>
  <si>
    <t>1. Insurance premium (0101.1+01.2-01.3)</t>
  </si>
  <si>
    <t xml:space="preserve">  - Reinsurance premium ceded</t>
  </si>
  <si>
    <t xml:space="preserve">  - Premium deduction</t>
  </si>
  <si>
    <t xml:space="preserve">  - Premium returns</t>
  </si>
  <si>
    <t xml:space="preserve">  - Others</t>
  </si>
  <si>
    <t>3. Doanh thu phí bảo hiểm thuần (0301-02)</t>
  </si>
  <si>
    <t>3. Net insurance premium  (0301-02)</t>
  </si>
  <si>
    <t>4. Hoa hồng nhượng tái bảo hiểm và doanh thu khác HĐKDBH (0404.1+04.2)</t>
  </si>
  <si>
    <t>4. Commission on reinsurance ceded and other insurance income (0404.1+04.2)</t>
  </si>
  <si>
    <t>+ Thu khác nhận tái bảo hiểm</t>
  </si>
  <si>
    <t xml:space="preserve">  - Income on reinsurance assumed</t>
  </si>
  <si>
    <t>+ Thu khác nhượng tái bảo hiểm</t>
  </si>
  <si>
    <t xml:space="preserve">  - Income on reinsurance ceded</t>
  </si>
  <si>
    <t>+ Thu khác (giám định, đại lý,…)</t>
  </si>
  <si>
    <t xml:space="preserve">  - Income from other activities</t>
  </si>
  <si>
    <t>5. Doanh thu thuần HĐKD BH (1003+04)</t>
  </si>
  <si>
    <t>5. Total net revenue from insurance business (1003+04)</t>
  </si>
  <si>
    <t>+ Chi bồi thường bảo hiểm gốc, trả tiền bảo hiểm</t>
  </si>
  <si>
    <t>+ Claim and maturity payment expenses</t>
  </si>
  <si>
    <t>+ Chi bồi thường nhận tái bảo hiểm, trả tiền bảo hiểm</t>
  </si>
  <si>
    <t>+ Claim expenses for Reinsurance assumed</t>
  </si>
  <si>
    <t>+ Thu đòi người thứ ba bồi Hoàn</t>
  </si>
  <si>
    <t xml:space="preserve">  - Subrogation recoveries</t>
  </si>
  <si>
    <t>+ Thu hàng đã xử lý bồi thường 100%</t>
  </si>
  <si>
    <t>+ Salvages</t>
  </si>
  <si>
    <t>9. Increase(Decrease) in claim reserves related to reinsurance  ceded</t>
  </si>
  <si>
    <t>10. Tổng chi bồi thường bảo hiểm (1511-12+13-14)</t>
  </si>
  <si>
    <t xml:space="preserve">   + Commission</t>
  </si>
  <si>
    <t>+ Chi khác hoạt động kinh doanh bảo hiểm gốc</t>
  </si>
  <si>
    <t xml:space="preserve">  - Other underwriting expenses</t>
  </si>
  <si>
    <t xml:space="preserve">   + Damage assessment expenses</t>
  </si>
  <si>
    <t xml:space="preserve">   + Subrogation recovery expenses</t>
  </si>
  <si>
    <t xml:space="preserve">   + Salvage expenses</t>
  </si>
  <si>
    <t xml:space="preserve">   + Loss adjusting fee, risk assessment </t>
  </si>
  <si>
    <t xml:space="preserve">   + Risk minimization expenses</t>
  </si>
  <si>
    <t xml:space="preserve">   + Others</t>
  </si>
  <si>
    <t>+ Chi khác hoạt động kinh doanh nhận tái bảo hiểm</t>
  </si>
  <si>
    <t xml:space="preserve">  - Other reinsurance assumed expenses</t>
  </si>
  <si>
    <t>+ Chi hoạt động nhượng tái bảo hiểm</t>
  </si>
  <si>
    <t xml:space="preserve">  - Other reinsurance ceded expenses</t>
  </si>
  <si>
    <t>+ Chi phí trực tiếp kinh doanh hoạt động khác</t>
  </si>
  <si>
    <t xml:space="preserve">  - Other direct operating expenses</t>
  </si>
  <si>
    <t>ae</t>
  </si>
  <si>
    <t>17. Lợi nhuận từ hoạt động đầu tư bất động sản (2220-21)</t>
  </si>
  <si>
    <t>17. Profit from properties investment (2220-21)</t>
  </si>
  <si>
    <t xml:space="preserve">  - Mathematical reserve for investment profit sharing</t>
  </si>
  <si>
    <t xml:space="preserve">   - Dự phòng chia lãi</t>
  </si>
  <si>
    <t xml:space="preserve">  - Dividend reserve</t>
  </si>
  <si>
    <t xml:space="preserve">   - Chi khác hoạt động tài chính</t>
  </si>
  <si>
    <t>24. Chi phí  khác</t>
  </si>
  <si>
    <t>29. Total profit before tax (5544+50+53+54)</t>
  </si>
  <si>
    <t xml:space="preserve">Depreciation and amortization </t>
  </si>
  <si>
    <t xml:space="preserve">(Reversal of provisions)/provisions </t>
  </si>
  <si>
    <t xml:space="preserve">Interest expense </t>
  </si>
  <si>
    <t xml:space="preserve">Others </t>
  </si>
  <si>
    <t xml:space="preserve">3. Operating profit before changes in &amp;#xA;working capital </t>
  </si>
  <si>
    <t xml:space="preserve">1. (Increase)/decrease in receivables </t>
  </si>
  <si>
    <t xml:space="preserve">2. (Increase)/decrease in inventories </t>
  </si>
  <si>
    <t xml:space="preserve">3. Increase/(decrease) in payables &amp;#xA;(other than interest, corporate income tax) </t>
  </si>
  <si>
    <t xml:space="preserve">4. (Increase)/decrease in prepaid expenses </t>
  </si>
  <si>
    <t xml:space="preserve">5. Interest paid </t>
  </si>
  <si>
    <t xml:space="preserve">6. Income tax paid </t>
  </si>
  <si>
    <t xml:space="preserve">7. Other receipts from operating activities </t>
  </si>
  <si>
    <t xml:space="preserve">8. Other payments for operating activities </t>
  </si>
  <si>
    <t xml:space="preserve">  1. Payment for fixed assets, constructions and other long-term assets</t>
  </si>
  <si>
    <t xml:space="preserve">  2. Receipts from disposal of fixed assets and other long-term assets</t>
  </si>
  <si>
    <t xml:space="preserve">  3. Loans, purchases of other entities' debt instruments </t>
  </si>
  <si>
    <t xml:space="preserve">  4. Receipts from loan repayments, sale of other entities' debt instruments </t>
  </si>
  <si>
    <t xml:space="preserve">5. Payments for investment in other entities </t>
  </si>
  <si>
    <t xml:space="preserve">  6. Collections on investment in other entities</t>
  </si>
  <si>
    <t>7. Tiền thu lãi cho vay, cổ tức và lợi nhuận được  chia</t>
  </si>
  <si>
    <t xml:space="preserve">  7. Dividends, interest and profit received</t>
  </si>
  <si>
    <t xml:space="preserve">  1. Receipts from equity issue and owner's capital contribution</t>
  </si>
  <si>
    <t xml:space="preserve">  2. Payment for share repurchases </t>
  </si>
  <si>
    <t xml:space="preserve">  3. Short-term and long-term borrowings</t>
  </si>
  <si>
    <t xml:space="preserve">  5. Payments to settle finance leases</t>
  </si>
  <si>
    <t xml:space="preserve">  6. Dividends paid, profits distributed to owners</t>
  </si>
  <si>
    <t xml:space="preserve">7. Other receipts from financing activities </t>
  </si>
  <si>
    <t xml:space="preserve">8. Other payments for financing activities </t>
  </si>
  <si>
    <t xml:space="preserve">4. Proceeds from other operating activities </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</si>
</sst>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1.0"/>
      <color theme="1"/>
      <name val="Calibri"/>
    </font>
    <font>
      <sz val="11.0"/>
      <color theme="1"/>
      <name val="Calibri"/>
    </font>
    <font>
      <b/>
      <i/>
      <u/>
      <sz val="11.0"/>
      <color theme="1"/>
      <name val="Calibri"/>
    </font>
    <font>
      <color theme="1"/>
      <name val="Calibri"/>
      <scheme val="minor"/>
    </font>
    <font>
      <sz val="11.0"/>
      <color rgb="FF000000"/>
      <name val="Calibri"/>
    </font>
    <font>
      <sz val="12.0"/>
      <color theme="1"/>
      <name val="Calibri"/>
    </font>
    <font>
      <b/>
      <sz val="10.0"/>
      <color rgb="FFFFFFFF"/>
      <name val="Arial"/>
    </font>
    <font>
      <sz val="10.0"/>
      <color theme="1"/>
      <name val="Arial"/>
    </font>
    <font>
      <b/>
      <u/>
      <sz val="10.0"/>
      <color rgb="FF0000FF"/>
      <name val="Arial"/>
    </font>
    <font>
      <b/>
      <sz val="10.0"/>
      <color theme="1"/>
      <name val="Arial"/>
    </font>
    <font/>
    <font>
      <b/>
      <sz val="11.0"/>
      <color rgb="FF000000"/>
      <name val="Calibri"/>
    </font>
    <font>
      <u/>
      <sz val="11.0"/>
      <color rgb="FF000000"/>
      <name val="Calibri"/>
    </font>
    <font>
      <sz val="11.0"/>
      <color rgb="FFFF0000"/>
      <name val="Calibri"/>
    </font>
    <font>
      <sz val="9.0"/>
      <color rgb="FF333333"/>
      <name val="Arial"/>
    </font>
  </fonts>
  <fills count="9">
    <fill>
      <patternFill patternType="none"/>
    </fill>
    <fill>
      <patternFill patternType="lightGray"/>
    </fill>
    <fill>
      <patternFill patternType="solid">
        <fgColor rgb="FFFFFF00"/>
        <bgColor rgb="FFFFFF00"/>
      </patternFill>
    </fill>
    <fill>
      <patternFill patternType="solid">
        <fgColor rgb="FFFCE4D6"/>
        <bgColor rgb="FFFCE4D6"/>
      </patternFill>
    </fill>
    <fill>
      <patternFill patternType="solid">
        <fgColor rgb="FF01579B"/>
        <bgColor rgb="FF01579B"/>
      </patternFill>
    </fill>
    <fill>
      <patternFill patternType="solid">
        <fgColor rgb="FFDDEBF7"/>
        <bgColor rgb="FFDDEBF7"/>
      </patternFill>
    </fill>
    <fill>
      <patternFill patternType="solid">
        <fgColor rgb="FFFFF2CC"/>
        <bgColor rgb="FFFFF2CC"/>
      </patternFill>
    </fill>
    <fill>
      <patternFill patternType="solid">
        <fgColor rgb="FF70AD47"/>
        <bgColor rgb="FF70AD47"/>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left/>
      <right/>
      <top/>
      <bottom/>
    </border>
    <border>
      <left style="medium">
        <color rgb="FFCCCCCC"/>
      </left>
      <right style="medium">
        <color rgb="FFCCCCCC"/>
      </right>
      <top style="medium">
        <color rgb="FFCCCCCC"/>
      </top>
      <bottom style="medium">
        <color rgb="FFCCCCCC"/>
      </bottom>
    </border>
    <border>
      <left style="thin">
        <color rgb="FFFFFFFF"/>
      </left>
      <right style="thin">
        <color rgb="FFFFFFFF"/>
      </right>
      <top style="dotted">
        <color rgb="FFFFFFFF"/>
      </top>
      <bottom style="dotted">
        <color rgb="FFFFFFFF"/>
      </bottom>
    </border>
    <border>
      <left style="thin">
        <color rgb="FF0066CC"/>
      </left>
      <right style="thin">
        <color rgb="FF0066CC"/>
      </right>
      <top style="dotted">
        <color rgb="FF0066CC"/>
      </top>
      <bottom style="dotted">
        <color rgb="FF0066CC"/>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bottom style="thin">
        <color rgb="FF000000"/>
      </bottom>
    </border>
    <border>
      <right style="medium">
        <color rgb="FFEEEEEE"/>
      </right>
      <bottom style="medium">
        <color rgb="FFEEEEEE"/>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1" numFmtId="0" xfId="0" applyAlignment="1" applyFont="1">
      <alignment horizontal="center" shrinkToFit="0" vertical="top" wrapText="1"/>
    </xf>
    <xf borderId="1" fillId="0" fontId="2"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2" numFmtId="0" xfId="0" applyAlignment="1" applyBorder="1" applyFont="1">
      <alignment horizontal="left" readingOrder="0" shrinkToFit="0" vertical="top" wrapText="1"/>
    </xf>
    <xf borderId="0" fillId="0" fontId="2" numFmtId="0" xfId="0" applyAlignment="1" applyFont="1">
      <alignment horizontal="left" shrinkToFit="0" vertical="top" wrapText="1"/>
    </xf>
    <xf quotePrefix="1" borderId="1" fillId="0" fontId="2" numFmtId="0" xfId="0" applyAlignment="1" applyBorder="1" applyFont="1">
      <alignment horizontal="left" shrinkToFit="0" vertical="top" wrapText="1"/>
    </xf>
    <xf borderId="0" fillId="0" fontId="4" numFmtId="0" xfId="0" applyAlignment="1" applyFont="1">
      <alignment readingOrder="0"/>
    </xf>
    <xf borderId="0" fillId="0" fontId="4" numFmtId="0" xfId="0" applyFont="1"/>
    <xf borderId="0" fillId="0" fontId="2" numFmtId="47" xfId="0" applyFont="1" applyNumberFormat="1"/>
    <xf borderId="2" fillId="2" fontId="2" numFmtId="0" xfId="0" applyBorder="1" applyFill="1" applyFont="1"/>
    <xf borderId="2" fillId="2" fontId="2" numFmtId="47" xfId="0" applyBorder="1" applyFont="1" applyNumberFormat="1"/>
    <xf borderId="0" fillId="0" fontId="5" numFmtId="0" xfId="0" applyAlignment="1" applyFont="1">
      <alignment horizontal="left" readingOrder="0" shrinkToFit="0" vertical="bottom" wrapText="0"/>
    </xf>
    <xf borderId="0" fillId="0" fontId="5" numFmtId="0" xfId="0" applyAlignment="1" applyFont="1">
      <alignment horizontal="right" readingOrder="0" shrinkToFit="0" vertical="bottom" wrapText="0"/>
    </xf>
    <xf borderId="0" fillId="0" fontId="5" numFmtId="0" xfId="0" applyAlignment="1" applyFont="1">
      <alignment shrinkToFit="0" vertical="bottom" wrapText="0"/>
    </xf>
    <xf borderId="0" fillId="0" fontId="5" numFmtId="47" xfId="0" applyAlignment="1" applyFont="1" applyNumberFormat="1">
      <alignment shrinkToFit="0" vertical="bottom" wrapText="0"/>
    </xf>
    <xf borderId="0" fillId="0" fontId="5" numFmtId="0" xfId="0" applyAlignment="1" applyFont="1">
      <alignment horizontal="left" shrinkToFit="0" vertical="bottom" wrapText="0"/>
    </xf>
    <xf borderId="0" fillId="0" fontId="5" numFmtId="47" xfId="0" applyAlignment="1" applyFont="1" applyNumberFormat="1">
      <alignment horizontal="left" shrinkToFit="0" vertical="bottom" wrapText="0"/>
    </xf>
    <xf borderId="0" fillId="2" fontId="5" numFmtId="0" xfId="0" applyAlignment="1" applyFont="1">
      <alignment horizontal="left" readingOrder="0" shrinkToFit="0" vertical="bottom" wrapText="0"/>
    </xf>
    <xf borderId="0" fillId="3" fontId="5" numFmtId="0" xfId="0" applyAlignment="1" applyFill="1" applyFont="1">
      <alignment horizontal="left" readingOrder="0" shrinkToFit="0" vertical="bottom" wrapText="0"/>
    </xf>
    <xf borderId="3" fillId="0" fontId="6" numFmtId="0" xfId="0" applyAlignment="1" applyBorder="1" applyFont="1">
      <alignment shrinkToFit="0" wrapText="1"/>
    </xf>
    <xf borderId="3" fillId="0" fontId="6" numFmtId="0" xfId="0" applyAlignment="1" applyBorder="1" applyFont="1">
      <alignment readingOrder="0" shrinkToFit="0" wrapText="1"/>
    </xf>
    <xf borderId="4" fillId="4" fontId="7" numFmtId="0" xfId="0" applyAlignment="1" applyBorder="1" applyFill="1" applyFont="1">
      <alignment horizontal="center" shrinkToFit="0" vertical="center" wrapText="1"/>
    </xf>
    <xf borderId="5" fillId="0" fontId="8" numFmtId="0" xfId="0" applyAlignment="1" applyBorder="1" applyFont="1">
      <alignment horizontal="center"/>
    </xf>
    <xf borderId="5" fillId="0" fontId="9" numFmtId="0" xfId="0" applyAlignment="1" applyBorder="1" applyFont="1">
      <alignment horizontal="left"/>
    </xf>
    <xf borderId="5" fillId="0" fontId="8" numFmtId="0" xfId="0" applyAlignment="1" applyBorder="1" applyFont="1">
      <alignment horizontal="left" shrinkToFit="0" wrapText="1"/>
    </xf>
    <xf borderId="5" fillId="0" fontId="10" numFmtId="0" xfId="0" applyAlignment="1" applyBorder="1" applyFont="1">
      <alignment horizontal="left"/>
    </xf>
    <xf borderId="0" fillId="0" fontId="2" numFmtId="0" xfId="0" applyFont="1"/>
    <xf borderId="0" fillId="0" fontId="5" numFmtId="0" xfId="0" applyAlignment="1" applyFont="1">
      <alignment shrinkToFit="0" vertical="bottom" wrapText="0"/>
    </xf>
    <xf borderId="0" fillId="0" fontId="5" numFmtId="0" xfId="0" applyAlignment="1" applyFont="1">
      <alignment shrinkToFit="0" vertical="bottom" wrapText="1"/>
    </xf>
    <xf borderId="0" fillId="0" fontId="5" numFmtId="0" xfId="0" applyAlignment="1" applyFont="1">
      <alignment shrinkToFit="0" vertical="bottom" wrapText="1"/>
    </xf>
    <xf borderId="6" fillId="0" fontId="5" numFmtId="0" xfId="0" applyAlignment="1" applyBorder="1" applyFont="1">
      <alignment horizontal="left" readingOrder="0" vertical="top"/>
    </xf>
    <xf borderId="7" fillId="0" fontId="11" numFmtId="0" xfId="0" applyBorder="1" applyFont="1"/>
    <xf borderId="8" fillId="0" fontId="11" numFmtId="0" xfId="0" applyBorder="1" applyFont="1"/>
    <xf borderId="8" fillId="0" fontId="5" numFmtId="0" xfId="0" applyAlignment="1" applyBorder="1" applyFont="1">
      <alignment horizontal="left" readingOrder="0" shrinkToFit="0" vertical="bottom" wrapText="1"/>
    </xf>
    <xf borderId="9" fillId="5" fontId="12" numFmtId="0" xfId="0" applyAlignment="1" applyBorder="1" applyFill="1" applyFont="1">
      <alignment horizontal="center" readingOrder="0" shrinkToFit="0" vertical="top" wrapText="1"/>
    </xf>
    <xf borderId="10" fillId="5" fontId="12" numFmtId="0" xfId="0" applyAlignment="1" applyBorder="1" applyFont="1">
      <alignment horizontal="center" readingOrder="0" shrinkToFit="0" vertical="top" wrapText="1"/>
    </xf>
    <xf borderId="1" fillId="5" fontId="12" numFmtId="0" xfId="0" applyAlignment="1" applyBorder="1" applyFont="1">
      <alignment horizontal="center" readingOrder="0" vertical="top"/>
    </xf>
    <xf borderId="9" fillId="0" fontId="12" numFmtId="0" xfId="0" applyAlignment="1" applyBorder="1" applyFont="1">
      <alignment horizontal="center" readingOrder="0" shrinkToFit="0" vertical="top" wrapText="0"/>
    </xf>
    <xf borderId="11" fillId="0" fontId="5" numFmtId="0" xfId="0" applyAlignment="1" applyBorder="1" applyFont="1">
      <alignment horizontal="left" readingOrder="0" shrinkToFit="0" vertical="top" wrapText="0"/>
    </xf>
    <xf borderId="10" fillId="0" fontId="5" numFmtId="0" xfId="0" applyAlignment="1" applyBorder="1" applyFont="1">
      <alignment horizontal="left" readingOrder="0" shrinkToFit="0" vertical="top" wrapText="0"/>
    </xf>
    <xf borderId="10" fillId="0" fontId="5" numFmtId="0" xfId="0" applyAlignment="1" applyBorder="1" applyFont="1">
      <alignment horizontal="left" readingOrder="0" shrinkToFit="0" vertical="top" wrapText="1"/>
    </xf>
    <xf borderId="10" fillId="0" fontId="5" numFmtId="0" xfId="0" applyAlignment="1" applyBorder="1" applyFont="1">
      <alignment horizontal="left" shrinkToFit="0" vertical="top" wrapText="1"/>
    </xf>
    <xf borderId="11" fillId="0" fontId="11" numFmtId="0" xfId="0" applyBorder="1" applyFont="1"/>
    <xf borderId="9" fillId="0" fontId="11" numFmtId="0" xfId="0" applyBorder="1" applyFont="1"/>
    <xf borderId="10" fillId="2" fontId="5" numFmtId="0" xfId="0" applyAlignment="1" applyBorder="1" applyFont="1">
      <alignment horizontal="left" readingOrder="0" shrinkToFit="0" vertical="top" wrapText="0"/>
    </xf>
    <xf borderId="12" fillId="0" fontId="5" numFmtId="0" xfId="0" applyAlignment="1" applyBorder="1" applyFont="1">
      <alignment horizontal="left" readingOrder="0" shrinkToFit="0" vertical="top" wrapText="1"/>
    </xf>
    <xf borderId="12" fillId="0" fontId="11" numFmtId="0" xfId="0" applyBorder="1" applyFont="1"/>
    <xf borderId="10" fillId="0" fontId="11" numFmtId="0" xfId="0" applyBorder="1" applyFont="1"/>
    <xf borderId="6" fillId="5" fontId="12" numFmtId="0" xfId="0" applyAlignment="1" applyBorder="1" applyFont="1">
      <alignment horizontal="left" readingOrder="0" shrinkToFit="0" vertical="bottom" wrapText="0"/>
    </xf>
    <xf borderId="1" fillId="0" fontId="5" numFmtId="0" xfId="0" applyAlignment="1" applyBorder="1" applyFont="1">
      <alignment shrinkToFit="0" vertical="bottom" wrapText="0"/>
    </xf>
    <xf borderId="13" fillId="0" fontId="5" numFmtId="0" xfId="0" applyAlignment="1" applyBorder="1" applyFont="1">
      <alignment horizontal="left" readingOrder="0" shrinkToFit="0" vertical="top" wrapText="1"/>
    </xf>
    <xf borderId="13" fillId="0" fontId="11" numFmtId="0" xfId="0" applyBorder="1" applyFont="1"/>
    <xf borderId="8" fillId="0" fontId="5" numFmtId="0" xfId="0" applyAlignment="1" applyBorder="1" applyFont="1">
      <alignment shrinkToFit="0" vertical="bottom" wrapText="0"/>
    </xf>
    <xf borderId="9" fillId="0" fontId="5" numFmtId="0" xfId="0" applyAlignment="1" applyBorder="1" applyFont="1">
      <alignment shrinkToFit="0" vertical="bottom" wrapText="0"/>
    </xf>
    <xf borderId="10" fillId="0" fontId="5" numFmtId="0" xfId="0" applyAlignment="1" applyBorder="1" applyFont="1">
      <alignment shrinkToFit="0" vertical="bottom" wrapText="0"/>
    </xf>
    <xf borderId="0" fillId="0" fontId="4" numFmtId="0" xfId="0" applyAlignment="1" applyFont="1">
      <alignment shrinkToFit="0" wrapText="1"/>
    </xf>
    <xf borderId="0" fillId="2" fontId="5" numFmtId="0" xfId="0" applyAlignment="1" applyFont="1">
      <alignment horizontal="right" readingOrder="0" shrinkToFit="0" vertical="bottom" wrapText="0"/>
    </xf>
    <xf borderId="0" fillId="0" fontId="5" numFmtId="0" xfId="0" applyFont="1"/>
    <xf borderId="2" fillId="3" fontId="5" numFmtId="0" xfId="0" applyBorder="1" applyFont="1"/>
    <xf borderId="2" fillId="6" fontId="5" numFmtId="0" xfId="0" applyBorder="1" applyFill="1" applyFont="1"/>
    <xf borderId="0" fillId="0" fontId="5" numFmtId="47" xfId="0" applyFont="1" applyNumberFormat="1"/>
    <xf borderId="2" fillId="3" fontId="13" numFmtId="0" xfId="0" applyBorder="1" applyFont="1"/>
    <xf borderId="2" fillId="7" fontId="5" numFmtId="0" xfId="0" applyBorder="1" applyFill="1" applyFont="1"/>
    <xf borderId="2" fillId="2" fontId="5" numFmtId="0" xfId="0" applyBorder="1" applyFont="1"/>
    <xf borderId="0" fillId="0" fontId="14" numFmtId="0" xfId="0" applyFont="1"/>
    <xf borderId="14" fillId="0" fontId="5" numFmtId="0" xfId="0" applyBorder="1" applyFont="1"/>
    <xf borderId="2" fillId="8" fontId="15" numFmtId="0" xfId="0" applyAlignment="1" applyBorder="1" applyFill="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1000125</xdr:colOff>
      <xdr:row>12</xdr:row>
      <xdr:rowOff>133350</xdr:rowOff>
    </xdr:from>
    <xdr:ext cx="695325" cy="428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92" Type="http://schemas.openxmlformats.org/officeDocument/2006/relationships/hyperlink" Target="https://finance.vietstock.vn/CCV-ctcp-tu-van-xay-dung-cong-nghiep-va-do-thi-viet-nam.htm" TargetMode="External"/><Relationship Id="rId391" Type="http://schemas.openxmlformats.org/officeDocument/2006/relationships/hyperlink" Target="https://finance.vietstock.vn/CCT-ctcp-cang-can-tho.htm" TargetMode="External"/><Relationship Id="rId390" Type="http://schemas.openxmlformats.org/officeDocument/2006/relationships/hyperlink" Target="https://finance.vietstock.vn/CCR-ctcp-cang-cam-ranh.htm" TargetMode="External"/><Relationship Id="rId2180" Type="http://schemas.openxmlformats.org/officeDocument/2006/relationships/hyperlink" Target="https://finance.vietstock.vn/PTP-ctcp-dich-vu-vien-thong-va-in-buu-dien.htm" TargetMode="External"/><Relationship Id="rId2181" Type="http://schemas.openxmlformats.org/officeDocument/2006/relationships/hyperlink" Target="https://finance.vietstock.vn/PTS-ctcp-van-tai-va-dich-vu-petrolimex-hai-phong.htm" TargetMode="External"/><Relationship Id="rId2182" Type="http://schemas.openxmlformats.org/officeDocument/2006/relationships/hyperlink" Target="https://finance.vietstock.vn/PTT-ctcp-van-tai-dau-khi-dong-duong.htm" TargetMode="External"/><Relationship Id="rId2183" Type="http://schemas.openxmlformats.org/officeDocument/2006/relationships/hyperlink" Target="https://finance.vietstock.vn/PTV-ctcp-thuong-mai-dau-khi.htm" TargetMode="External"/><Relationship Id="rId385" Type="http://schemas.openxmlformats.org/officeDocument/2006/relationships/hyperlink" Target="https://finance.vietstock.vn/CCIC-ctcp-dau-tu-con-cung.htm" TargetMode="External"/><Relationship Id="rId2184" Type="http://schemas.openxmlformats.org/officeDocument/2006/relationships/hyperlink" Target="https://finance.vietstock.vn/PTX-ctcp-van-tai-va-dich-vu-petrolimex-nghe-tinh.htm" TargetMode="External"/><Relationship Id="rId384" Type="http://schemas.openxmlformats.org/officeDocument/2006/relationships/hyperlink" Target="https://finance.vietstock.vn/CCI-ctcp-dau-tu-phat-trien-cong-nghiep-thuong-mai-cu-chi.htm" TargetMode="External"/><Relationship Id="rId2185" Type="http://schemas.openxmlformats.org/officeDocument/2006/relationships/hyperlink" Target="https://finance.vietstock.vn/PV2-ctcp-dau-tu-pv2.htm" TargetMode="External"/><Relationship Id="rId383" Type="http://schemas.openxmlformats.org/officeDocument/2006/relationships/hyperlink" Target="https://finance.vietstock.vn/CCH-ctcp-tu-van-va-dau-tu-xay-dung-ccic-ha-noi.htm" TargetMode="External"/><Relationship Id="rId2186" Type="http://schemas.openxmlformats.org/officeDocument/2006/relationships/hyperlink" Target="https://finance.vietstock.vn/PVA-ctcp-tong-cong-ty-xay-lap-dau-khi-nghe-an.htm" TargetMode="External"/><Relationship Id="rId382" Type="http://schemas.openxmlformats.org/officeDocument/2006/relationships/hyperlink" Target="https://finance.vietstock.vn/CCA-ctcp-xuat-nhap-khau-thuy-san-can-tho.htm" TargetMode="External"/><Relationship Id="rId2187" Type="http://schemas.openxmlformats.org/officeDocument/2006/relationships/hyperlink" Target="https://finance.vietstock.vn/PVB-ctcp-boc-ong-dau-khi-viet-nam.htm" TargetMode="External"/><Relationship Id="rId389" Type="http://schemas.openxmlformats.org/officeDocument/2006/relationships/hyperlink" Target="https://finance.vietstock.vn/CCP-ctcp-cang-cua-cam-hai-phong.htm" TargetMode="External"/><Relationship Id="rId2188" Type="http://schemas.openxmlformats.org/officeDocument/2006/relationships/hyperlink" Target="https://finance.vietstock.vn/PVC-tong-cong-ty-hoa-chat-va-dich-vu-dau-khi-ctcp.htm" TargetMode="External"/><Relationship Id="rId388" Type="http://schemas.openxmlformats.org/officeDocument/2006/relationships/hyperlink" Target="https://finance.vietstock.vn/CCN2-ctcp-xay-dung-so-2-quang-ninh.htm" TargetMode="External"/><Relationship Id="rId2189" Type="http://schemas.openxmlformats.org/officeDocument/2006/relationships/hyperlink" Target="https://finance.vietstock.vn/PVCI-ctcp-dau-tu-xay-lap-dau-khi-viet-nam.htm" TargetMode="External"/><Relationship Id="rId387" Type="http://schemas.openxmlformats.org/officeDocument/2006/relationships/hyperlink" Target="https://finance.vietstock.vn/CCM-ctcp-khoang-san-va-xi-mang-can-tho.htm" TargetMode="External"/><Relationship Id="rId386" Type="http://schemas.openxmlformats.org/officeDocument/2006/relationships/hyperlink" Target="https://finance.vietstock.vn/CCL-ctcp-dau-tu-va-phat-trien-do-thi-dau-khi-cuu-long.htm" TargetMode="External"/><Relationship Id="rId381" Type="http://schemas.openxmlformats.org/officeDocument/2006/relationships/hyperlink" Target="https://finance.vietstock.vn/CC7-ctcp-xay-dung-cong-trinh-giao-thong-710.htm" TargetMode="External"/><Relationship Id="rId380" Type="http://schemas.openxmlformats.org/officeDocument/2006/relationships/hyperlink" Target="https://finance.vietstock.vn/CC4-ctcp-dau-tu-va-xay-dung-so-4.htm" TargetMode="External"/><Relationship Id="rId379" Type="http://schemas.openxmlformats.org/officeDocument/2006/relationships/hyperlink" Target="https://finance.vietstock.vn/CC1-tong-cong-ty-xay-dung-so-1-ctcp.htm" TargetMode="External"/><Relationship Id="rId2170" Type="http://schemas.openxmlformats.org/officeDocument/2006/relationships/hyperlink" Target="https://finance.vietstock.vn/PTG-ctcp-may-xuat-khau-phan-thiet.htm" TargetMode="External"/><Relationship Id="rId2171" Type="http://schemas.openxmlformats.org/officeDocument/2006/relationships/hyperlink" Target="https://finance.vietstock.vn/PTH-ctcp-van-tai-va-dich-vu-petrolimex-ha-tay.htm" TargetMode="External"/><Relationship Id="rId2172" Type="http://schemas.openxmlformats.org/officeDocument/2006/relationships/hyperlink" Target="https://finance.vietstock.vn/PTHTKCNThaiNguyen-ctcp-pha%C2%B4t-trien-ha-tang-khu-cong-nghiep-thai-nguyen.htm" TargetMode="External"/><Relationship Id="rId374" Type="http://schemas.openxmlformats.org/officeDocument/2006/relationships/hyperlink" Target="https://finance.vietstock.vn/CBGC-ctcp-crystal-bay.htm" TargetMode="External"/><Relationship Id="rId2173" Type="http://schemas.openxmlformats.org/officeDocument/2006/relationships/hyperlink" Target="https://finance.vietstock.vn/PTICC-ctcp-tu-van-dau-tu-va-xay-dung-buu-dien.htm" TargetMode="External"/><Relationship Id="rId373" Type="http://schemas.openxmlformats.org/officeDocument/2006/relationships/hyperlink" Target="https://finance.vietstock.vn/CBEC-cong-ty-tnhh-du-lich-sinh-thai-con-bap.htm" TargetMode="External"/><Relationship Id="rId2174" Type="http://schemas.openxmlformats.org/officeDocument/2006/relationships/hyperlink" Target="https://finance.vietstock.vn/PTJC-ctcp-phu-tho-land.htm" TargetMode="External"/><Relationship Id="rId372" Type="http://schemas.openxmlformats.org/officeDocument/2006/relationships/hyperlink" Target="https://finance.vietstock.vn/CBC-ctcp-che-bau-can.htm" TargetMode="External"/><Relationship Id="rId2175" Type="http://schemas.openxmlformats.org/officeDocument/2006/relationships/hyperlink" Target="https://finance.vietstock.vn/PTK-ctcp-luyen-kim-phu-thinh.htm" TargetMode="External"/><Relationship Id="rId371" Type="http://schemas.openxmlformats.org/officeDocument/2006/relationships/hyperlink" Target="https://finance.vietstock.vn/CayTrong-ctcp-giong-cay-trong-quang-ninh.htm" TargetMode="External"/><Relationship Id="rId2176" Type="http://schemas.openxmlformats.org/officeDocument/2006/relationships/hyperlink" Target="https://finance.vietstock.vn/PTL-ctcp-victory-capital.htm" TargetMode="External"/><Relationship Id="rId378" Type="http://schemas.openxmlformats.org/officeDocument/2006/relationships/hyperlink" Target="https://finance.vietstock.vn/CBV-ctcp-ctcbio-viet-nam.htm" TargetMode="External"/><Relationship Id="rId2177" Type="http://schemas.openxmlformats.org/officeDocument/2006/relationships/hyperlink" Target="https://finance.vietstock.vn/PTM-ctcp-san-xuat-thuong-mai-va-dich-vu-o-to-ptm.htm" TargetMode="External"/><Relationship Id="rId377" Type="http://schemas.openxmlformats.org/officeDocument/2006/relationships/hyperlink" Target="https://finance.vietstock.vn/CBSC-cong-ty-tnhh-mat-troi-cat-ba.htm" TargetMode="External"/><Relationship Id="rId2178" Type="http://schemas.openxmlformats.org/officeDocument/2006/relationships/hyperlink" Target="https://finance.vietstock.vn/PTN-ctcp-phat-trien-nha-khanh-hoa.htm" TargetMode="External"/><Relationship Id="rId376" Type="http://schemas.openxmlformats.org/officeDocument/2006/relationships/hyperlink" Target="https://finance.vietstock.vn/CBS-ctcp-mia-duong-cao-bang.htm" TargetMode="External"/><Relationship Id="rId2179" Type="http://schemas.openxmlformats.org/officeDocument/2006/relationships/hyperlink" Target="https://finance.vietstock.vn/PTO-ctcp-dich-vu-xay-dung-cong-trinh-buu-dien.htm" TargetMode="External"/><Relationship Id="rId375" Type="http://schemas.openxmlformats.org/officeDocument/2006/relationships/hyperlink" Target="https://finance.vietstock.vn/CBI-ctcp-gang-thep-cao-bang.htm" TargetMode="External"/><Relationship Id="rId2190" Type="http://schemas.openxmlformats.org/officeDocument/2006/relationships/hyperlink" Target="https://finance.vietstock.vn/PVCME-ctcp-thi-cong-co-gioi-va-lap-may-dau-khi.htm" TargetMode="External"/><Relationship Id="rId2191" Type="http://schemas.openxmlformats.org/officeDocument/2006/relationships/hyperlink" Target="https://finance.vietstock.vn/PVD-tong-cong-ty-co-phan-khoan-va-dich-vu-khoan-dau-khi.htm" TargetMode="External"/><Relationship Id="rId2192" Type="http://schemas.openxmlformats.org/officeDocument/2006/relationships/hyperlink" Target="https://finance.vietstock.vn/PVE-tong-cong-ty-tu-van-thiet-ke-dau-khi-ctcp.htm" TargetMode="External"/><Relationship Id="rId2193" Type="http://schemas.openxmlformats.org/officeDocument/2006/relationships/hyperlink" Target="https://finance.vietstock.vn/PVEIC-tong-cong-ty-bao-duong-sua-chua-cong-trinh-dau-khi.htm" TargetMode="External"/><Relationship Id="rId2194" Type="http://schemas.openxmlformats.org/officeDocument/2006/relationships/hyperlink" Target="https://finance.vietstock.vn/PVG-ctcp-kinh-doanh-lpg-viet-nam.htm" TargetMode="External"/><Relationship Id="rId396" Type="http://schemas.openxmlformats.org/officeDocument/2006/relationships/hyperlink" Target="https://finance.vietstock.vn/CDMC-ctcp-duong-man.htm" TargetMode="External"/><Relationship Id="rId2195" Type="http://schemas.openxmlformats.org/officeDocument/2006/relationships/hyperlink" Target="https://finance.vietstock.vn/PVH-ctcp-xay-lap-dau-khi-thanh-hoa.htm" TargetMode="External"/><Relationship Id="rId395" Type="http://schemas.openxmlformats.org/officeDocument/2006/relationships/hyperlink" Target="https://finance.vietstock.vn/CDH-ctcp-cong-trinh-cong-cong-va-dich-vu-du-lich-hai-phong.htm" TargetMode="External"/><Relationship Id="rId2196" Type="http://schemas.openxmlformats.org/officeDocument/2006/relationships/hyperlink" Target="https://finance.vietstock.vn/PVI-ctcp-pvi.htm" TargetMode="External"/><Relationship Id="rId394" Type="http://schemas.openxmlformats.org/officeDocument/2006/relationships/hyperlink" Target="https://finance.vietstock.vn/CDG-ctcp-cau-duong.htm" TargetMode="External"/><Relationship Id="rId2197" Type="http://schemas.openxmlformats.org/officeDocument/2006/relationships/hyperlink" Target="https://finance.vietstock.vn/PVID-ctcp-dau-tu-va-xay-lap-khi.htm" TargetMode="External"/><Relationship Id="rId393" Type="http://schemas.openxmlformats.org/officeDocument/2006/relationships/hyperlink" Target="https://finance.vietstock.vn/CDC-ctcp-chuong-duong.htm" TargetMode="External"/><Relationship Id="rId2198" Type="http://schemas.openxmlformats.org/officeDocument/2006/relationships/hyperlink" Target="https://finance.vietstock.vn/PVL-ctcp-dau-tu-nha-dat-viet.htm" TargetMode="External"/><Relationship Id="rId2199" Type="http://schemas.openxmlformats.org/officeDocument/2006/relationships/hyperlink" Target="https://finance.vietstock.vn/PVM-ctcp-may-thiet-bi-dau-khi.htm" TargetMode="External"/><Relationship Id="rId399" Type="http://schemas.openxmlformats.org/officeDocument/2006/relationships/hyperlink" Target="https://finance.vietstock.vn/CDP-ctcp-duoc-pham-trung-uong-codupha.htm" TargetMode="External"/><Relationship Id="rId398" Type="http://schemas.openxmlformats.org/officeDocument/2006/relationships/hyperlink" Target="https://finance.vietstock.vn/CDO-ctcp-tu-van-thiet-ke-va-phat-trien-do-thi.htm" TargetMode="External"/><Relationship Id="rId397" Type="http://schemas.openxmlformats.org/officeDocument/2006/relationships/hyperlink" Target="https://finance.vietstock.vn/CDN-ctcp-cang-da-nang.htm" TargetMode="External"/><Relationship Id="rId1730" Type="http://schemas.openxmlformats.org/officeDocument/2006/relationships/hyperlink" Target="https://finance.vietstock.vn/MH3-ctcp-khu-cong-nghiep-cao-su-binh-long.htm" TargetMode="External"/><Relationship Id="rId1731" Type="http://schemas.openxmlformats.org/officeDocument/2006/relationships/hyperlink" Target="https://finance.vietstock.vn/MHC-ctcp-mhc.htm" TargetMode="External"/><Relationship Id="rId1732" Type="http://schemas.openxmlformats.org/officeDocument/2006/relationships/hyperlink" Target="https://finance.vietstock.vn/MHL-ctcp-minh-huu-lien.htm" TargetMode="External"/><Relationship Id="rId1733" Type="http://schemas.openxmlformats.org/officeDocument/2006/relationships/hyperlink" Target="https://finance.vietstock.vn/MHP-ctcp-moi-truong-va-dich-vu-do-thi-viet-tri.htm" TargetMode="External"/><Relationship Id="rId1734" Type="http://schemas.openxmlformats.org/officeDocument/2006/relationships/hyperlink" Target="https://finance.vietstock.vn/MHY-ctcp-moi-truong-va-cong-trinh-do-thi-hung-yen.htm" TargetMode="External"/><Relationship Id="rId1735" Type="http://schemas.openxmlformats.org/officeDocument/2006/relationships/hyperlink" Target="https://finance.vietstock.vn/MiaDuongBenTre-ctcp-mia-duong-ben-tre.htm" TargetMode="External"/><Relationship Id="rId1736" Type="http://schemas.openxmlformats.org/officeDocument/2006/relationships/hyperlink" Target="https://finance.vietstock.vn/MiaDuongNongCong-ctcp-mia-duong-nong-cong.htm" TargetMode="External"/><Relationship Id="rId1737" Type="http://schemas.openxmlformats.org/officeDocument/2006/relationships/hyperlink" Target="https://finance.vietstock.vn/MiaDuongSonDuong-ctcp-mia-duong-son-duong.htm" TargetMode="External"/><Relationship Id="rId1738" Type="http://schemas.openxmlformats.org/officeDocument/2006/relationships/hyperlink" Target="https://finance.vietstock.vn/MIC-ctcp-ky-nghe-khoang-san-quang-nam.htm" TargetMode="External"/><Relationship Id="rId1739" Type="http://schemas.openxmlformats.org/officeDocument/2006/relationships/hyperlink" Target="https://finance.vietstock.vn/MIE-tong-cong-ty-may-va-thiet-bi-cong-nghiep-ctcp.htm" TargetMode="External"/><Relationship Id="rId1720" Type="http://schemas.openxmlformats.org/officeDocument/2006/relationships/hyperlink" Target="https://finance.vietstock.vn/Mediplast-ctcp-nhua-y-te-mediplast.htm" TargetMode="External"/><Relationship Id="rId1721" Type="http://schemas.openxmlformats.org/officeDocument/2006/relationships/hyperlink" Target="https://finance.vietstock.vn/MEF-ctcp-meinfa.htm" TargetMode="External"/><Relationship Id="rId1722" Type="http://schemas.openxmlformats.org/officeDocument/2006/relationships/hyperlink" Target="https://finance.vietstock.vn/MEG-ctcp-megram.htm" TargetMode="External"/><Relationship Id="rId1723" Type="http://schemas.openxmlformats.org/officeDocument/2006/relationships/hyperlink" Target="https://finance.vietstock.vn/MEKONIMEX-ctcp-nong-san-thuc-pham-xuat-khau-can-tho.htm" TargetMode="External"/><Relationship Id="rId1724" Type="http://schemas.openxmlformats.org/officeDocument/2006/relationships/hyperlink" Target="https://finance.vietstock.vn/MEL-ctcp-thep-me-lin.htm" TargetMode="External"/><Relationship Id="rId1725" Type="http://schemas.openxmlformats.org/officeDocument/2006/relationships/hyperlink" Target="https://finance.vietstock.vn/MES-ctcp-co-dien-cong-trinh.htm" TargetMode="External"/><Relationship Id="rId1726" Type="http://schemas.openxmlformats.org/officeDocument/2006/relationships/hyperlink" Target="https://finance.vietstock.vn/MFS-ctcp-dich-vu-ky-thuat-mobifone.htm" TargetMode="External"/><Relationship Id="rId1727" Type="http://schemas.openxmlformats.org/officeDocument/2006/relationships/hyperlink" Target="https://finance.vietstock.vn/MGC-ctcp-dia-chat-mo-tkv.htm" TargetMode="External"/><Relationship Id="rId1728" Type="http://schemas.openxmlformats.org/officeDocument/2006/relationships/hyperlink" Target="https://finance.vietstock.vn/MGG-tong-cong-ty-duc-giang-ctcp.htm" TargetMode="External"/><Relationship Id="rId1729" Type="http://schemas.openxmlformats.org/officeDocument/2006/relationships/hyperlink" Target="https://finance.vietstock.vn/MGR-ctcp-tap-doan-mgroup.htm" TargetMode="External"/><Relationship Id="rId1752" Type="http://schemas.openxmlformats.org/officeDocument/2006/relationships/hyperlink" Target="https://finance.vietstock.vn/MKIC-ctcp-tu-van-dau-tu-va-ky-thuat-me-kong.htm" TargetMode="External"/><Relationship Id="rId1753" Type="http://schemas.openxmlformats.org/officeDocument/2006/relationships/hyperlink" Target="https://finance.vietstock.vn/MKP-ctcp-hoa-duoc-pham-mekophar.htm" TargetMode="External"/><Relationship Id="rId1754" Type="http://schemas.openxmlformats.org/officeDocument/2006/relationships/hyperlink" Target="https://finance.vietstock.vn/MKT-ctcp-det-minh-khai.htm" TargetMode="External"/><Relationship Id="rId1755" Type="http://schemas.openxmlformats.org/officeDocument/2006/relationships/hyperlink" Target="https://finance.vietstock.vn/MKV-ctcp-duoc-thu-y-cai-lay.htm" TargetMode="External"/><Relationship Id="rId1756" Type="http://schemas.openxmlformats.org/officeDocument/2006/relationships/hyperlink" Target="https://finance.vietstock.vn/MLC-ctcp-moi-truong-do-thi-tinh-lao-cai.htm" TargetMode="External"/><Relationship Id="rId1757" Type="http://schemas.openxmlformats.org/officeDocument/2006/relationships/hyperlink" Target="https://finance.vietstock.vn/MLG-ctcp-tap-doan-mai-linh.htm" TargetMode="External"/><Relationship Id="rId1758" Type="http://schemas.openxmlformats.org/officeDocument/2006/relationships/hyperlink" Target="https://finance.vietstock.vn/MLN-ctcp-mai-linh-mien-bac.htm" TargetMode="External"/><Relationship Id="rId1759" Type="http://schemas.openxmlformats.org/officeDocument/2006/relationships/hyperlink" Target="https://finance.vietstock.vn/MLS-ctcp-chan-nuoi-mitraco.htm" TargetMode="External"/><Relationship Id="rId1750" Type="http://schemas.openxmlformats.org/officeDocument/2006/relationships/hyperlink" Target="https://finance.vietstock.vn/MKDC-cong-ty-tnhh-minh-khang-dien.htm" TargetMode="External"/><Relationship Id="rId1751" Type="http://schemas.openxmlformats.org/officeDocument/2006/relationships/hyperlink" Target="https://finance.vietstock.vn/MKHC-cong-ty-tnhh-dau-tu-phat-trien-my-khanh.htm" TargetMode="External"/><Relationship Id="rId1741" Type="http://schemas.openxmlformats.org/officeDocument/2006/relationships/hyperlink" Target="https://finance.vietstock.vn/MIH-ctcp-xuat-nhap-khau-khoang-san-ha-nam.htm" TargetMode="External"/><Relationship Id="rId1742" Type="http://schemas.openxmlformats.org/officeDocument/2006/relationships/hyperlink" Target="https://finance.vietstock.vn/MIM-ctcp-khoang-san-va-co-khi.htm" TargetMode="External"/><Relationship Id="rId1743" Type="http://schemas.openxmlformats.org/officeDocument/2006/relationships/hyperlink" Target="https://finance.vietstock.vn/MINEXCO-ctcp-khoang-san-va-dau-tu-khanh-hoa.htm" TargetMode="External"/><Relationship Id="rId1744" Type="http://schemas.openxmlformats.org/officeDocument/2006/relationships/hyperlink" Target="https://finance.vietstock.vn/MinhPhuc-ctcp-san-xuat-va-thuong-mai-minh-phuc.htm" TargetMode="External"/><Relationship Id="rId1745" Type="http://schemas.openxmlformats.org/officeDocument/2006/relationships/hyperlink" Target="https://finance.vietstock.vn/MIPC-ctcp-nang-luong-thien-nien-ky.htm" TargetMode="External"/><Relationship Id="rId1746" Type="http://schemas.openxmlformats.org/officeDocument/2006/relationships/hyperlink" Target="https://finance.vietstock.vn/MIREX-ctcp-khoang-san-va-luyen-kim-viet-nam.htm" TargetMode="External"/><Relationship Id="rId1747" Type="http://schemas.openxmlformats.org/officeDocument/2006/relationships/hyperlink" Target="https://finance.vietstock.vn/MIVC-ctcp-dau-tu-mhc.htm" TargetMode="External"/><Relationship Id="rId1748" Type="http://schemas.openxmlformats.org/officeDocument/2006/relationships/hyperlink" Target="https://finance.vietstock.vn/MIWACO-ctcp-nuoc-khoang-va-du-lich-son-kim.htm" TargetMode="External"/><Relationship Id="rId1749" Type="http://schemas.openxmlformats.org/officeDocument/2006/relationships/hyperlink" Target="https://finance.vietstock.vn/MJC-ctcp-thuong-mai-moc-hoa.htm" TargetMode="External"/><Relationship Id="rId1740" Type="http://schemas.openxmlformats.org/officeDocument/2006/relationships/hyperlink" Target="https://finance.vietstock.vn/MienTrung-ctcp-dau-tu-va-phat-trien-mien-trung.htm" TargetMode="External"/><Relationship Id="rId1710" Type="http://schemas.openxmlformats.org/officeDocument/2006/relationships/hyperlink" Target="https://finance.vietstock.vn/MDF-ctcp-go-mdf-vrg-quang-tri.htm" TargetMode="External"/><Relationship Id="rId1711" Type="http://schemas.openxmlformats.org/officeDocument/2006/relationships/hyperlink" Target="https://finance.vietstock.vn/MDFVINAFOR-cong-ty-tnhh-mdf-vinafor-%E2%80%93-tan-an-hoa-binh.htm" TargetMode="External"/><Relationship Id="rId1712" Type="http://schemas.openxmlformats.org/officeDocument/2006/relationships/hyperlink" Target="https://finance.vietstock.vn/MDG-ctcp-mien-dong.htm" TargetMode="External"/><Relationship Id="rId1713" Type="http://schemas.openxmlformats.org/officeDocument/2006/relationships/hyperlink" Target="https://finance.vietstock.vn/MDN-ctcp-tong-cong-ty-may-dong-nai.htm" TargetMode="External"/><Relationship Id="rId1714" Type="http://schemas.openxmlformats.org/officeDocument/2006/relationships/hyperlink" Target="https://finance.vietstock.vn/MDT-ctcp-co-khi-mo-va-dong-tau-tkv.htm" TargetMode="External"/><Relationship Id="rId1715" Type="http://schemas.openxmlformats.org/officeDocument/2006/relationships/hyperlink" Target="https://finance.vietstock.vn/MEBI-ctcp-duoc-pham-va-sinh-hoc-y-te.htm" TargetMode="External"/><Relationship Id="rId1716" Type="http://schemas.openxmlformats.org/officeDocument/2006/relationships/hyperlink" Target="https://finance.vietstock.vn/MEC-ctcp-co-khi-lap-may-song-da.htm" TargetMode="External"/><Relationship Id="rId1717" Type="http://schemas.openxmlformats.org/officeDocument/2006/relationships/hyperlink" Target="https://finance.vietstock.vn/MECO-ctcp-co-dien-luyen-kim-thai-nguyen.htm" TargetMode="External"/><Relationship Id="rId1718" Type="http://schemas.openxmlformats.org/officeDocument/2006/relationships/hyperlink" Target="https://finance.vietstock.vn/MED-ctcp-duoc-trung-uong-mediplantex.htm" TargetMode="External"/><Relationship Id="rId1719" Type="http://schemas.openxmlformats.org/officeDocument/2006/relationships/hyperlink" Target="https://finance.vietstock.vn/Medico-ctcp-phat-trien-khoang-san.htm" TargetMode="External"/><Relationship Id="rId1700" Type="http://schemas.openxmlformats.org/officeDocument/2006/relationships/hyperlink" Target="https://finance.vietstock.vn/MCJ-ctcp-thiet-bi-phu-tung.htm" TargetMode="External"/><Relationship Id="rId1701" Type="http://schemas.openxmlformats.org/officeDocument/2006/relationships/hyperlink" Target="https://finance.vietstock.vn/MCL-ctcp-phat-trien-nha-va-san-xuat-vat-lieu-xay-dung-chi-linh.htm" TargetMode="External"/><Relationship Id="rId1702" Type="http://schemas.openxmlformats.org/officeDocument/2006/relationships/hyperlink" Target="https://finance.vietstock.vn/MCM-ctcp-giong-bo-sua-moc-chau.htm" TargetMode="External"/><Relationship Id="rId1703" Type="http://schemas.openxmlformats.org/officeDocument/2006/relationships/hyperlink" Target="https://finance.vietstock.vn/MCO-ctcp-dau-tu-va-xay-dung-bdc-viet-nam.htm" TargetMode="External"/><Relationship Id="rId1704" Type="http://schemas.openxmlformats.org/officeDocument/2006/relationships/hyperlink" Target="https://finance.vietstock.vn/MCP-ctcp-in-va-bao-bi-my-chau.htm" TargetMode="External"/><Relationship Id="rId1705" Type="http://schemas.openxmlformats.org/officeDocument/2006/relationships/hyperlink" Target="https://finance.vietstock.vn/MCS-ctcp-thi-cong-co-gioi-xay-lap.htm" TargetMode="External"/><Relationship Id="rId1706" Type="http://schemas.openxmlformats.org/officeDocument/2006/relationships/hyperlink" Target="https://finance.vietstock.vn/MCT-ctcp-kinh-doanh-vat-tu-va-xay-dung.htm" TargetMode="External"/><Relationship Id="rId1707" Type="http://schemas.openxmlformats.org/officeDocument/2006/relationships/hyperlink" Target="https://finance.vietstock.vn/MCV-ctcp-cavico-viet-nam-khai-thac-mo-va-xay-dung.htm" TargetMode="External"/><Relationship Id="rId1708" Type="http://schemas.openxmlformats.org/officeDocument/2006/relationships/hyperlink" Target="https://finance.vietstock.vn/MDA-ctcp-moi-truong-do-thi-dong-anh.htm" TargetMode="External"/><Relationship Id="rId1709" Type="http://schemas.openxmlformats.org/officeDocument/2006/relationships/hyperlink" Target="https://finance.vietstock.vn/MDC-ctcp-than-mong-duong-vinacomin.htm" TargetMode="External"/><Relationship Id="rId40" Type="http://schemas.openxmlformats.org/officeDocument/2006/relationships/hyperlink" Target="https://finance.vietstock.vn/AG1-ctcp-28-1.htm" TargetMode="External"/><Relationship Id="rId3513" Type="http://schemas.openxmlformats.org/officeDocument/2006/relationships/hyperlink" Target="https://finance.vietstock.vn/VPSS-ctcp-chung-khoan-vps.htm" TargetMode="External"/><Relationship Id="rId3512" Type="http://schemas.openxmlformats.org/officeDocument/2006/relationships/hyperlink" Target="https://finance.vietstock.vn/VPBankS-ctcp-chung-khoan-vpbank.htm" TargetMode="External"/><Relationship Id="rId42" Type="http://schemas.openxmlformats.org/officeDocument/2006/relationships/hyperlink" Target="https://finance.vietstock.vn/AGD-ctcp-go-dang.htm" TargetMode="External"/><Relationship Id="rId3515" Type="http://schemas.openxmlformats.org/officeDocument/2006/relationships/hyperlink" Target="https://finance.vietstock.vn/VSEC-cong-ty-tnhh-chung-khoan-rhb-viet-nam.htm" TargetMode="External"/><Relationship Id="rId41" Type="http://schemas.openxmlformats.org/officeDocument/2006/relationships/hyperlink" Target="https://finance.vietstock.vn/AGC-ctcp-ca-phe-an-giang.htm" TargetMode="External"/><Relationship Id="rId3514" Type="http://schemas.openxmlformats.org/officeDocument/2006/relationships/hyperlink" Target="https://finance.vietstock.vn/VQSC-ctcp-chung-khoan-viet-quoc.htm" TargetMode="External"/><Relationship Id="rId44" Type="http://schemas.openxmlformats.org/officeDocument/2006/relationships/hyperlink" Target="https://finance.vietstock.vn/AGF-ctcp-xuat-nhap-khau-thuy-san-an-giang.htm" TargetMode="External"/><Relationship Id="rId3517" Type="http://schemas.openxmlformats.org/officeDocument/2006/relationships/hyperlink" Target="https://finance.vietstock.vn/VTSC-ctcp-chung-khoan-viet-thanh.htm" TargetMode="External"/><Relationship Id="rId43" Type="http://schemas.openxmlformats.org/officeDocument/2006/relationships/hyperlink" Target="https://finance.vietstock.vn/AGE-ctcp-moi-truong-do-thi-an-giang.htm" TargetMode="External"/><Relationship Id="rId3516" Type="http://schemas.openxmlformats.org/officeDocument/2006/relationships/hyperlink" Target="https://finance.vietstock.vn/VSMS-ctcp-chung-khoan-vsm.htm" TargetMode="External"/><Relationship Id="rId46" Type="http://schemas.openxmlformats.org/officeDocument/2006/relationships/hyperlink" Target="https://finance.vietstock.vn/AGM-ctcp-xuat-nhap-khau-an-giang.htm" TargetMode="External"/><Relationship Id="rId3519" Type="http://schemas.openxmlformats.org/officeDocument/2006/relationships/hyperlink" Target="https://finance.vietstock.vn/VUA-ctcp-chung-khoan-stanley-brothers.htm" TargetMode="External"/><Relationship Id="rId45" Type="http://schemas.openxmlformats.org/officeDocument/2006/relationships/hyperlink" Target="https://finance.vietstock.vn/AGG-ctcp-dau-tu-va-phat-trien-bat-dong-san-an-gia.htm" TargetMode="External"/><Relationship Id="rId3518" Type="http://schemas.openxmlformats.org/officeDocument/2006/relationships/hyperlink" Target="https://finance.vietstock.vn/VTSS-ctcp-chung-khoan-viet-tin.htm" TargetMode="External"/><Relationship Id="rId48" Type="http://schemas.openxmlformats.org/officeDocument/2006/relationships/hyperlink" Target="https://finance.vietstock.vn/AGRIMECO-tong-cong-ty-co-dien-xay-dung-ctcp.htm" TargetMode="External"/><Relationship Id="rId47" Type="http://schemas.openxmlformats.org/officeDocument/2006/relationships/hyperlink" Target="https://finance.vietstock.vn/AGP-ctcp-duoc-pham-agimexpharm.htm" TargetMode="External"/><Relationship Id="rId49" Type="http://schemas.openxmlformats.org/officeDocument/2006/relationships/hyperlink" Target="https://finance.vietstock.vn/AgrimexcoCaMau-ctcp-xuat-nhap-khau-nong-san-thuc-pham-ca-mau.htm" TargetMode="External"/><Relationship Id="rId3511" Type="http://schemas.openxmlformats.org/officeDocument/2006/relationships/hyperlink" Target="https://finance.vietstock.vn/VNSC-ctcp-chung-khoan-vina.htm" TargetMode="External"/><Relationship Id="rId3510" Type="http://schemas.openxmlformats.org/officeDocument/2006/relationships/hyperlink" Target="https://finance.vietstock.vn/VND-ctcp-chung-khoan-vndirect.htm" TargetMode="External"/><Relationship Id="rId3502" Type="http://schemas.openxmlformats.org/officeDocument/2006/relationships/hyperlink" Target="https://finance.vietstock.vn/VDS-ctcp-chung-khoan-rong-viet.htm" TargetMode="External"/><Relationship Id="rId3501" Type="http://schemas.openxmlformats.org/officeDocument/2006/relationships/hyperlink" Target="https://finance.vietstock.vn/VCI-ctcp-chung-khoan-vietcap.htm" TargetMode="External"/><Relationship Id="rId31" Type="http://schemas.openxmlformats.org/officeDocument/2006/relationships/hyperlink" Target="https://finance.vietstock.vn/ADEC-ctcp-adec.htm" TargetMode="External"/><Relationship Id="rId3504" Type="http://schemas.openxmlformats.org/officeDocument/2006/relationships/hyperlink" Target="https://finance.vietstock.vn/VFS-ctcp-chung-khoan-nhat-viet.htm" TargetMode="External"/><Relationship Id="rId30" Type="http://schemas.openxmlformats.org/officeDocument/2006/relationships/hyperlink" Target="https://finance.vietstock.vn/ADC-ctcp-my-thuat-va-truyen-thong.htm" TargetMode="External"/><Relationship Id="rId3503" Type="http://schemas.openxmlformats.org/officeDocument/2006/relationships/hyperlink" Target="https://finance.vietstock.vn/VDSE-ctcp-chung-khoan-vien-dong.htm" TargetMode="External"/><Relationship Id="rId33" Type="http://schemas.openxmlformats.org/officeDocument/2006/relationships/hyperlink" Target="https://finance.vietstock.vn/ADGC-ctcp-tap-doan-dau-tu-an-dong.htm" TargetMode="External"/><Relationship Id="rId3506" Type="http://schemas.openxmlformats.org/officeDocument/2006/relationships/hyperlink" Target="https://finance.vietstock.vn/VISE-ctcp-chung-khoan-quoc-te-viet-nam.htm" TargetMode="External"/><Relationship Id="rId32" Type="http://schemas.openxmlformats.org/officeDocument/2006/relationships/hyperlink" Target="https://finance.vietstock.vn/ADG-ctcp-clever-group.htm" TargetMode="External"/><Relationship Id="rId3505" Type="http://schemas.openxmlformats.org/officeDocument/2006/relationships/hyperlink" Target="https://finance.vietstock.vn/VIG-ctcp-chung-khoan-dau-tu-tai-chinh-viet-nam.htm" TargetMode="External"/><Relationship Id="rId35" Type="http://schemas.openxmlformats.org/officeDocument/2006/relationships/hyperlink" Target="https://finance.vietstock.vn/ADS-ctcp-damsan.htm" TargetMode="External"/><Relationship Id="rId3508" Type="http://schemas.openxmlformats.org/officeDocument/2006/relationships/hyperlink" Target="https://finance.vietstock.vn/VITS-ctcp-chung-khoan-vit.htm" TargetMode="External"/><Relationship Id="rId34" Type="http://schemas.openxmlformats.org/officeDocument/2006/relationships/hyperlink" Target="https://finance.vietstock.vn/ADP-ctcp-son-a-dong.htm" TargetMode="External"/><Relationship Id="rId3507" Type="http://schemas.openxmlformats.org/officeDocument/2006/relationships/hyperlink" Target="https://finance.vietstock.vn/VISECO-ctcp-chung-khoan-viet.htm" TargetMode="External"/><Relationship Id="rId3509" Type="http://schemas.openxmlformats.org/officeDocument/2006/relationships/hyperlink" Target="https://finance.vietstock.vn/VIX-ctcp-chung-khoan-vix.htm" TargetMode="External"/><Relationship Id="rId37" Type="http://schemas.openxmlformats.org/officeDocument/2006/relationships/hyperlink" Target="https://finance.vietstock.vn/AECS-ctcp-tu-van-xay-dung-va-dich-vu-hang-khong.htm" TargetMode="External"/><Relationship Id="rId36" Type="http://schemas.openxmlformats.org/officeDocument/2006/relationships/hyperlink" Target="https://finance.vietstock.vn/AECC-ctcp-anh-ngu-apax.htm" TargetMode="External"/><Relationship Id="rId39" Type="http://schemas.openxmlformats.org/officeDocument/2006/relationships/hyperlink" Target="https://finance.vietstock.vn/AFX-ctcp-xuat-nhap-khau-nong-san-thuc-pham-an-giang.htm" TargetMode="External"/><Relationship Id="rId38" Type="http://schemas.openxmlformats.org/officeDocument/2006/relationships/hyperlink" Target="https://finance.vietstock.vn/AFC-ctcp-nong-lam-nghiep-binh-duong.htm" TargetMode="External"/><Relationship Id="rId3500" Type="http://schemas.openxmlformats.org/officeDocument/2006/relationships/hyperlink" Target="https://finance.vietstock.vn/VCBS-cong-ty-tnhh-chung-khoan-ngan-hang-tmcp-ngoai-thuong-viet-nam.htm" TargetMode="External"/><Relationship Id="rId2203" Type="http://schemas.openxmlformats.org/officeDocument/2006/relationships/hyperlink" Target="https://finance.vietstock.vn/PVR-ctcp-dau-tu-pvr-ha-noi.htm" TargetMode="External"/><Relationship Id="rId3535" Type="http://schemas.openxmlformats.org/officeDocument/2006/relationships/hyperlink" Target="https://finance.vietstock.vn/EIB-ngan-hang-tmcp-xuat-nhap-khau-viet-nam.htm" TargetMode="External"/><Relationship Id="rId2204" Type="http://schemas.openxmlformats.org/officeDocument/2006/relationships/hyperlink" Target="https://finance.vietstock.vn/PVS-tong-cong-ty-co-phan-dich-vu-ky-thuat-dau-khi-viet-nam.htm" TargetMode="External"/><Relationship Id="rId3534" Type="http://schemas.openxmlformats.org/officeDocument/2006/relationships/hyperlink" Target="https://finance.vietstock.vn/DongABank-ngan-hang-tmcp-dong-a.htm" TargetMode="External"/><Relationship Id="rId20" Type="http://schemas.openxmlformats.org/officeDocument/2006/relationships/hyperlink" Target="https://finance.vietstock.vn/ACCCO-ctcp-tu-van-kien-truc-va-xay-dung-thanh-pho-ho-chi-minh.htm" TargetMode="External"/><Relationship Id="rId2205" Type="http://schemas.openxmlformats.org/officeDocument/2006/relationships/hyperlink" Target="https://finance.vietstock.vn/PVSH-ctcp-van-khoi-thanh.htm" TargetMode="External"/><Relationship Id="rId3537" Type="http://schemas.openxmlformats.org/officeDocument/2006/relationships/hyperlink" Target="https://finance.vietstock.vn/FCB-ngan-hang-tmcp-de-nhat.htm" TargetMode="External"/><Relationship Id="rId2206" Type="http://schemas.openxmlformats.org/officeDocument/2006/relationships/hyperlink" Target="https://finance.vietstock.vn/PVST-ctcp-du-lich-dau-khi-sapa.htm" TargetMode="External"/><Relationship Id="rId3536" Type="http://schemas.openxmlformats.org/officeDocument/2006/relationships/hyperlink" Target="https://finance.vietstock.vn/EVF-cong-ty-tai-chinh-co-phan-dien-luc.htm" TargetMode="External"/><Relationship Id="rId22" Type="http://schemas.openxmlformats.org/officeDocument/2006/relationships/hyperlink" Target="https://finance.vietstock.vn/ACG-ctcp-go-an-cuong.htm" TargetMode="External"/><Relationship Id="rId2207" Type="http://schemas.openxmlformats.org/officeDocument/2006/relationships/hyperlink" Target="https://finance.vietstock.vn/PVT-tong-cong-ty-co-phan-van-tai-dau-khi.htm" TargetMode="External"/><Relationship Id="rId3539" Type="http://schemas.openxmlformats.org/officeDocument/2006/relationships/hyperlink" Target="https://finance.vietstock.vn/FENB-ngan-hang-far-east-national-bank-chi-nhanh-thanh-pho-ho-chi-minh.htm" TargetMode="External"/><Relationship Id="rId21" Type="http://schemas.openxmlformats.org/officeDocument/2006/relationships/hyperlink" Target="https://finance.vietstock.vn/ACE-ctcp-be-tong-ly-tam-an-giang.htm" TargetMode="External"/><Relationship Id="rId2208" Type="http://schemas.openxmlformats.org/officeDocument/2006/relationships/hyperlink" Target="https://finance.vietstock.vn/PVThaiNguyen-ctcp-xang-dau-dau-khi-thai-nguyen.htm" TargetMode="External"/><Relationship Id="rId3538" Type="http://schemas.openxmlformats.org/officeDocument/2006/relationships/hyperlink" Target="https://finance.vietstock.vn/FECREDIT-cong-ty-tai-chinh-tnhh-mtv-ngan-hang-viet-nam-thinh-vuong.htm" TargetMode="External"/><Relationship Id="rId24" Type="http://schemas.openxmlformats.org/officeDocument/2006/relationships/hyperlink" Target="https://finance.vietstock.vn/ACL-ctcp-xuat-nhap-khau-thuy-san-cuu-long-an-giang.htm" TargetMode="External"/><Relationship Id="rId2209" Type="http://schemas.openxmlformats.org/officeDocument/2006/relationships/hyperlink" Target="https://finance.vietstock.vn/PVV-ctcp-vinaconex-39.htm" TargetMode="External"/><Relationship Id="rId23" Type="http://schemas.openxmlformats.org/officeDocument/2006/relationships/hyperlink" Target="https://finance.vietstock.vn/ACHAU-ctcp-to-tam-a-chau.htm" TargetMode="External"/><Relationship Id="rId26" Type="http://schemas.openxmlformats.org/officeDocument/2006/relationships/hyperlink" Target="https://finance.vietstock.vn/ACM-ctcp-tap-doan-khoang-san-a-cuong.htm" TargetMode="External"/><Relationship Id="rId25" Type="http://schemas.openxmlformats.org/officeDocument/2006/relationships/hyperlink" Target="https://finance.vietstock.vn/Aclii-ctcp-cho-thue-tai-chinh-ii-ngan-hang-nong-nghiep-va-phat-trien-nong-thon-viet-nam.htm" TargetMode="External"/><Relationship Id="rId28" Type="http://schemas.openxmlformats.org/officeDocument/2006/relationships/hyperlink" Target="https://finance.vietstock.vn/ACSVN-ctcp-acs-viet-nam.htm" TargetMode="External"/><Relationship Id="rId27" Type="http://schemas.openxmlformats.org/officeDocument/2006/relationships/hyperlink" Target="https://finance.vietstock.vn/ACS-ctcp-xay-lap-thuong-mai-2.htm" TargetMode="External"/><Relationship Id="rId3531" Type="http://schemas.openxmlformats.org/officeDocument/2006/relationships/hyperlink" Target="https://finance.vietstock.vn/CTG-ngan-hang-tmcp-cong-thuong-viet-nam.htm" TargetMode="External"/><Relationship Id="rId29" Type="http://schemas.openxmlformats.org/officeDocument/2006/relationships/hyperlink" Target="https://finance.vietstock.vn/ACV-tong-cong-ty-cang-hang-khong-viet-nam-ctcp.htm" TargetMode="External"/><Relationship Id="rId2200" Type="http://schemas.openxmlformats.org/officeDocument/2006/relationships/hyperlink" Target="https://finance.vietstock.vn/PVO-ctcp-dau-nhon-pv-oil.htm" TargetMode="External"/><Relationship Id="rId3530" Type="http://schemas.openxmlformats.org/officeDocument/2006/relationships/hyperlink" Target="https://finance.vietstock.vn/CoopBank-ngan-hang-hop-tac-xa-viet-nam.htm" TargetMode="External"/><Relationship Id="rId2201" Type="http://schemas.openxmlformats.org/officeDocument/2006/relationships/hyperlink" Target="https://finance.vietstock.vn/PVP-ctcp-van-tai-dau-khi-thai-binh-duong.htm" TargetMode="External"/><Relationship Id="rId3533" Type="http://schemas.openxmlformats.org/officeDocument/2006/relationships/hyperlink" Target="https://finance.vietstock.vn/DeutscheBank-ngan-hang-deutsche-viet-nam.htm" TargetMode="External"/><Relationship Id="rId2202" Type="http://schemas.openxmlformats.org/officeDocument/2006/relationships/hyperlink" Target="https://finance.vietstock.vn/PVQuangNinh-ctcp-xang-dau-dau-khi-quang-ninh.htm" TargetMode="External"/><Relationship Id="rId3532" Type="http://schemas.openxmlformats.org/officeDocument/2006/relationships/hyperlink" Target="https://finance.vietstock.vn/DAB-ngan-hang-tmcp-dai-a.htm" TargetMode="External"/><Relationship Id="rId3524" Type="http://schemas.openxmlformats.org/officeDocument/2006/relationships/hyperlink" Target="https://finance.vietstock.vn/Agribank-ngan-hang-nong-nghiep-va-phat-trien-nong-thon-viet-nam.htm" TargetMode="External"/><Relationship Id="rId3523" Type="http://schemas.openxmlformats.org/officeDocument/2006/relationships/hyperlink" Target="https://finance.vietstock.vn/ACB-ngan-hang-tmcp-a-chau.htm" TargetMode="External"/><Relationship Id="rId3526" Type="http://schemas.openxmlformats.org/officeDocument/2006/relationships/hyperlink" Target="https://finance.vietstock.vn/BAB-ngan-hang-tmcp-bac-a.htm" TargetMode="External"/><Relationship Id="rId3525" Type="http://schemas.openxmlformats.org/officeDocument/2006/relationships/hyperlink" Target="https://finance.vietstock.vn/ANZB-ngan-hang-tnhh-mtv-anz-viet-nam.htm" TargetMode="External"/><Relationship Id="rId11" Type="http://schemas.openxmlformats.org/officeDocument/2006/relationships/hyperlink" Target="https://finance.vietstock.vn/ABA-ctcp-giai-phap-thuong-mai-a-ba.htm" TargetMode="External"/><Relationship Id="rId3528" Type="http://schemas.openxmlformats.org/officeDocument/2006/relationships/hyperlink" Target="https://finance.vietstock.vn/BID-ngan-hang-tmcp-dau-tu-va-phat-trien-viet-nam.htm" TargetMode="External"/><Relationship Id="rId10" Type="http://schemas.openxmlformats.org/officeDocument/2006/relationships/hyperlink" Target="https://finance.vietstock.vn/AAV-ctcp-aav-group.htm" TargetMode="External"/><Relationship Id="rId3527" Type="http://schemas.openxmlformats.org/officeDocument/2006/relationships/hyperlink" Target="https://finance.vietstock.vn/BaoVietBank-ngan-hang-tmcp-bao-viet.htm" TargetMode="External"/><Relationship Id="rId13" Type="http://schemas.openxmlformats.org/officeDocument/2006/relationships/hyperlink" Target="https://finance.vietstock.vn/ABGC-ctcp-abg-ha-noi.htm" TargetMode="External"/><Relationship Id="rId12" Type="http://schemas.openxmlformats.org/officeDocument/2006/relationships/hyperlink" Target="https://finance.vietstock.vn/ABC-ctcp-truyen-thong-vmg.htm" TargetMode="External"/><Relationship Id="rId3529" Type="http://schemas.openxmlformats.org/officeDocument/2006/relationships/hyperlink" Target="https://finance.vietstock.vn/BVB-ngan-hang-tmcp-ban-viet.htm" TargetMode="External"/><Relationship Id="rId15" Type="http://schemas.openxmlformats.org/officeDocument/2006/relationships/hyperlink" Target="https://finance.vietstock.vn/ABR-ctcp-dau-tu-nhan-hieu-viet.htm" TargetMode="External"/><Relationship Id="rId14" Type="http://schemas.openxmlformats.org/officeDocument/2006/relationships/hyperlink" Target="https://finance.vietstock.vn/ABGTD-ctcp-abg-thu-do.htm" TargetMode="External"/><Relationship Id="rId17" Type="http://schemas.openxmlformats.org/officeDocument/2006/relationships/hyperlink" Target="https://finance.vietstock.vn/ABT-ctcp-xuat-nhap-khau-thuy-san-ben-tre.htm" TargetMode="External"/><Relationship Id="rId16" Type="http://schemas.openxmlformats.org/officeDocument/2006/relationships/hyperlink" Target="https://finance.vietstock.vn/ABS-ctcp-dich-vu-nong-nghiep-binh-thuan.htm" TargetMode="External"/><Relationship Id="rId19" Type="http://schemas.openxmlformats.org/officeDocument/2006/relationships/hyperlink" Target="https://finance.vietstock.vn/ACC-ctcp-dau-tu-va-xay-dung-binh-duong-acc.htm" TargetMode="External"/><Relationship Id="rId3520" Type="http://schemas.openxmlformats.org/officeDocument/2006/relationships/hyperlink" Target="https://finance.vietstock.vn/WSS-ctcp-chung-khoan-pho-wall.htm" TargetMode="External"/><Relationship Id="rId18" Type="http://schemas.openxmlformats.org/officeDocument/2006/relationships/hyperlink" Target="https://finance.vietstock.vn/AC4-ctcp-acc-244.htm" TargetMode="External"/><Relationship Id="rId3522" Type="http://schemas.openxmlformats.org/officeDocument/2006/relationships/hyperlink" Target="https://finance.vietstock.vn/ABB-ngan-hang-tmcp-an-binh.htm" TargetMode="External"/><Relationship Id="rId3521" Type="http://schemas.openxmlformats.org/officeDocument/2006/relationships/hyperlink" Target="https://finance.vietstock.vn/YSVN-cong-ty-tnhh-chung-khoan-yuanta-viet-nam.htm" TargetMode="External"/><Relationship Id="rId84" Type="http://schemas.openxmlformats.org/officeDocument/2006/relationships/hyperlink" Target="https://finance.vietstock.vn/APC-ctcp-chieu-xa-an-phu.htm" TargetMode="External"/><Relationship Id="rId1774" Type="http://schemas.openxmlformats.org/officeDocument/2006/relationships/hyperlink" Target="https://finance.vietstock.vn/MPT-ctcp-tap-doan-mpt.htm" TargetMode="External"/><Relationship Id="rId83" Type="http://schemas.openxmlformats.org/officeDocument/2006/relationships/hyperlink" Target="https://finance.vietstock.vn/APBC-ctcp-dau-tu-phat-trien-do-thi-an-phu.htm" TargetMode="External"/><Relationship Id="rId1775" Type="http://schemas.openxmlformats.org/officeDocument/2006/relationships/hyperlink" Target="https://finance.vietstock.vn/MPY-ctcp-moi-truong-do-thi-phu-yen.htm" TargetMode="External"/><Relationship Id="rId86" Type="http://schemas.openxmlformats.org/officeDocument/2006/relationships/hyperlink" Target="https://finance.vietstock.vn/APEC-cong-ty-tnhh-an-phu-can-tho.htm" TargetMode="External"/><Relationship Id="rId1776" Type="http://schemas.openxmlformats.org/officeDocument/2006/relationships/hyperlink" Target="https://finance.vietstock.vn/MQB-ctcp-moi-truong-va-phat-trien-do-thi-quang-binh.htm" TargetMode="External"/><Relationship Id="rId85" Type="http://schemas.openxmlformats.org/officeDocument/2006/relationships/hyperlink" Target="https://finance.vietstock.vn/APCC-ctcp-thuong-mai-cong-nghe-an-phat.htm" TargetMode="External"/><Relationship Id="rId1777" Type="http://schemas.openxmlformats.org/officeDocument/2006/relationships/hyperlink" Target="https://finance.vietstock.vn/MQN-ctcp-moi-truong-do-thi-quang-ngai.htm" TargetMode="External"/><Relationship Id="rId88" Type="http://schemas.openxmlformats.org/officeDocument/2006/relationships/hyperlink" Target="https://finance.vietstock.vn/APGC-ctcp-tap-doan-apec-group.htm" TargetMode="External"/><Relationship Id="rId1778" Type="http://schemas.openxmlformats.org/officeDocument/2006/relationships/hyperlink" Target="https://finance.vietstock.vn/MRBC-ctcp-maroon-bells.htm" TargetMode="External"/><Relationship Id="rId87" Type="http://schemas.openxmlformats.org/officeDocument/2006/relationships/hyperlink" Target="https://finance.vietstock.vn/APF-ctcp-nong-san-thuc-pham-quang-ngai.htm" TargetMode="External"/><Relationship Id="rId1779" Type="http://schemas.openxmlformats.org/officeDocument/2006/relationships/hyperlink" Target="https://finance.vietstock.vn/MREC-ctcp-bat-dong-san-my.htm" TargetMode="External"/><Relationship Id="rId89" Type="http://schemas.openxmlformats.org/officeDocument/2006/relationships/hyperlink" Target="https://finance.vietstock.vn/APH-ctcp-tap-doan-an-phat-holdings.htm" TargetMode="External"/><Relationship Id="rId80" Type="http://schemas.openxmlformats.org/officeDocument/2006/relationships/hyperlink" Target="https://finance.vietstock.vn/ANV-ctcp-nam-viet.htm" TargetMode="External"/><Relationship Id="rId82" Type="http://schemas.openxmlformats.org/officeDocument/2006/relationships/hyperlink" Target="https://finance.vietstock.vn/APAC-ctcp-an-phat-finance.htm" TargetMode="External"/><Relationship Id="rId81" Type="http://schemas.openxmlformats.org/officeDocument/2006/relationships/hyperlink" Target="https://finance.vietstock.vn/AP1C-ctcp-khu-cong-nghiep-ky-thuat-cao-an-phat-1.htm" TargetMode="External"/><Relationship Id="rId1770" Type="http://schemas.openxmlformats.org/officeDocument/2006/relationships/hyperlink" Target="https://finance.vietstock.vn/MobiFone-tong-cong-ty-vien-thong-mobifone-cong-ty-tnhh-mtv.htm" TargetMode="External"/><Relationship Id="rId1771" Type="http://schemas.openxmlformats.org/officeDocument/2006/relationships/hyperlink" Target="https://finance.vietstock.vn/MOBITECHS-ctcp-dich-vu-ky-thuat-va-ha-tang-mang-thong-tin-di-dong.htm" TargetMode="External"/><Relationship Id="rId1772" Type="http://schemas.openxmlformats.org/officeDocument/2006/relationships/hyperlink" Target="https://finance.vietstock.vn/MotorVN-ctcp-united-motor-viet-nam.htm" TargetMode="External"/><Relationship Id="rId1773" Type="http://schemas.openxmlformats.org/officeDocument/2006/relationships/hyperlink" Target="https://finance.vietstock.vn/MPC-ctcp-tap-doan-thuy-san-minh-phu.htm" TargetMode="External"/><Relationship Id="rId73" Type="http://schemas.openxmlformats.org/officeDocument/2006/relationships/hyperlink" Target="https://finance.vietstock.vn/AMV-ctcp-san-xuat-kinh-doanh-duoc-va-trang-thiet-bi-y-te-viet-my.htm" TargetMode="External"/><Relationship Id="rId1763" Type="http://schemas.openxmlformats.org/officeDocument/2006/relationships/hyperlink" Target="https://finance.vietstock.vn/MNAC-cong-ty-tnhh-mavin-austfeed-nghe-an.htm" TargetMode="External"/><Relationship Id="rId72" Type="http://schemas.openxmlformats.org/officeDocument/2006/relationships/hyperlink" Target="https://finance.vietstock.vn/AMS-ctcp-co-khi-xay-dung-amecc.htm" TargetMode="External"/><Relationship Id="rId1764" Type="http://schemas.openxmlformats.org/officeDocument/2006/relationships/hyperlink" Target="https://finance.vietstock.vn/MNB-tong-cong-ty-may-nha-be-ctcp.htm" TargetMode="External"/><Relationship Id="rId75" Type="http://schemas.openxmlformats.org/officeDocument/2006/relationships/hyperlink" Target="https://finance.vietstock.vn/ANPC-ctcp-apec-finance.htm" TargetMode="External"/><Relationship Id="rId1765" Type="http://schemas.openxmlformats.org/officeDocument/2006/relationships/hyperlink" Target="https://finance.vietstock.vn/MNC-ctcp-mai-linh-mien-trung.htm" TargetMode="External"/><Relationship Id="rId74" Type="http://schemas.openxmlformats.org/officeDocument/2006/relationships/hyperlink" Target="https://finance.vietstock.vn/ANCO-ctcp-dinh-duong-nong-nghiep-quoc-te.htm" TargetMode="External"/><Relationship Id="rId1766" Type="http://schemas.openxmlformats.org/officeDocument/2006/relationships/hyperlink" Target="https://finance.vietstock.vn/MND-ctcp-moi-truong-nam-dinh.htm" TargetMode="External"/><Relationship Id="rId77" Type="http://schemas.openxmlformats.org/officeDocument/2006/relationships/hyperlink" Target="https://finance.vietstock.vn/AnPhuCorp-ctcp-dau-tu-bat-dong-san-an-phu.htm" TargetMode="External"/><Relationship Id="rId1767" Type="http://schemas.openxmlformats.org/officeDocument/2006/relationships/hyperlink" Target="https://finance.vietstock.vn/MNRC-ctcp-dau-tu-va-dich-vu-dat-xanh-mien-nam.htm" TargetMode="External"/><Relationship Id="rId76" Type="http://schemas.openxmlformats.org/officeDocument/2006/relationships/hyperlink" Target="https://finance.vietstock.vn/AnPhu-ctcp-an-phu.htm" TargetMode="External"/><Relationship Id="rId1768" Type="http://schemas.openxmlformats.org/officeDocument/2006/relationships/hyperlink" Target="https://finance.vietstock.vn/MNVC-cong-ty-tnhh-thuong-mai-va-dich-vu-mivi-viet-nam.htm" TargetMode="External"/><Relationship Id="rId79" Type="http://schemas.openxmlformats.org/officeDocument/2006/relationships/hyperlink" Target="https://finance.vietstock.vn/ANT-ctcp-rau-qua-thuc-pham-an-giang.htm" TargetMode="External"/><Relationship Id="rId1769" Type="http://schemas.openxmlformats.org/officeDocument/2006/relationships/hyperlink" Target="https://finance.vietstock.vn/MNXC-ctcp-xuat-nhap-khau-khoang-san.htm" TargetMode="External"/><Relationship Id="rId78" Type="http://schemas.openxmlformats.org/officeDocument/2006/relationships/hyperlink" Target="https://finance.vietstock.vn/Anresco-ctcp-dia-oc-an-giang.htm" TargetMode="External"/><Relationship Id="rId71" Type="http://schemas.openxmlformats.org/officeDocument/2006/relationships/hyperlink" Target="https://finance.vietstock.vn/AMP-ctcp-armephaco.htm" TargetMode="External"/><Relationship Id="rId70" Type="http://schemas.openxmlformats.org/officeDocument/2006/relationships/hyperlink" Target="https://finance.vietstock.vn/AMIC-ctcp-dau-tu-amic.htm" TargetMode="External"/><Relationship Id="rId1760" Type="http://schemas.openxmlformats.org/officeDocument/2006/relationships/hyperlink" Target="https://finance.vietstock.vn/MMC-ctcp-khoang-san-mangan.htm" TargetMode="External"/><Relationship Id="rId1761" Type="http://schemas.openxmlformats.org/officeDocument/2006/relationships/hyperlink" Target="https://finance.vietstock.vn/MMJC-ctcp-marina-mekong.htm" TargetMode="External"/><Relationship Id="rId1762" Type="http://schemas.openxmlformats.org/officeDocument/2006/relationships/hyperlink" Target="https://finance.vietstock.vn/MML-ctcp-masan-meatlife.htm" TargetMode="External"/><Relationship Id="rId62" Type="http://schemas.openxmlformats.org/officeDocument/2006/relationships/hyperlink" Target="https://finance.vietstock.vn/ALMC-cong-ty-tnhh-khu-du-lich-vinh-thien-duong.htm" TargetMode="External"/><Relationship Id="rId1796" Type="http://schemas.openxmlformats.org/officeDocument/2006/relationships/hyperlink" Target="https://finance.vietstock.vn/MTJ-ctcp-tu-van-va-xay-dung-cong-trinh-mien-trung.htm" TargetMode="External"/><Relationship Id="rId61" Type="http://schemas.openxmlformats.org/officeDocument/2006/relationships/hyperlink" Target="https://finance.vietstock.vn/ALIC-ctcp-air-link.htm" TargetMode="External"/><Relationship Id="rId1797" Type="http://schemas.openxmlformats.org/officeDocument/2006/relationships/hyperlink" Target="https://finance.vietstock.vn/MTJC-ctcp-da-my-thuat.htm" TargetMode="External"/><Relationship Id="rId64" Type="http://schemas.openxmlformats.org/officeDocument/2006/relationships/hyperlink" Target="https://finance.vietstock.vn/ALS-ctcp-logistics-hang-khong.htm" TargetMode="External"/><Relationship Id="rId1798" Type="http://schemas.openxmlformats.org/officeDocument/2006/relationships/hyperlink" Target="https://finance.vietstock.vn/MTL-ctcp-dich-vu-moi-truong-do-thi-tu-liem.htm" TargetMode="External"/><Relationship Id="rId63" Type="http://schemas.openxmlformats.org/officeDocument/2006/relationships/hyperlink" Target="https://finance.vietstock.vn/ALP-ctcp-dau-tu-alphanam.htm" TargetMode="External"/><Relationship Id="rId1799" Type="http://schemas.openxmlformats.org/officeDocument/2006/relationships/hyperlink" Target="https://finance.vietstock.vn/MTM-ctcp-mo-va-xuat-nhap-khau-khoang-san-mien-trung.htm" TargetMode="External"/><Relationship Id="rId66" Type="http://schemas.openxmlformats.org/officeDocument/2006/relationships/hyperlink" Target="https://finance.vietstock.vn/ALV-ctcp-xay-dung-alvico.htm" TargetMode="External"/><Relationship Id="rId65" Type="http://schemas.openxmlformats.org/officeDocument/2006/relationships/hyperlink" Target="https://finance.vietstock.vn/ALT-ctcp-van-hoa-tan-binh.htm" TargetMode="External"/><Relationship Id="rId68" Type="http://schemas.openxmlformats.org/officeDocument/2006/relationships/hyperlink" Target="https://finance.vietstock.vn/AMD-ctcp-dau-tu-va-khoang-san-flc-stone.htm" TargetMode="External"/><Relationship Id="rId67" Type="http://schemas.openxmlformats.org/officeDocument/2006/relationships/hyperlink" Target="https://finance.vietstock.vn/AMC-ctcp-khoang-san-a-chau.htm" TargetMode="External"/><Relationship Id="rId60" Type="http://schemas.openxmlformats.org/officeDocument/2006/relationships/hyperlink" Target="https://finance.vietstock.vn/ALC-ctcp-au-lac.htm" TargetMode="External"/><Relationship Id="rId69" Type="http://schemas.openxmlformats.org/officeDocument/2006/relationships/hyperlink" Target="https://finance.vietstock.vn/AME-ctcp-alphanam-ec.htm" TargetMode="External"/><Relationship Id="rId1790" Type="http://schemas.openxmlformats.org/officeDocument/2006/relationships/hyperlink" Target="https://finance.vietstock.vn/MTA-tong-cong-ty-khoang-san-va-thuong-mai-ha-tinh-ctcp.htm" TargetMode="External"/><Relationship Id="rId1791" Type="http://schemas.openxmlformats.org/officeDocument/2006/relationships/hyperlink" Target="https://finance.vietstock.vn/MTB-ctcp-moi-truong-va-cong-trinh-do-thi-tinh-thai-binh.htm" TargetMode="External"/><Relationship Id="rId1792" Type="http://schemas.openxmlformats.org/officeDocument/2006/relationships/hyperlink" Target="https://finance.vietstock.vn/MTC-ctcp-dich-vu-du-lich-my-tra.htm" TargetMode="External"/><Relationship Id="rId1793" Type="http://schemas.openxmlformats.org/officeDocument/2006/relationships/hyperlink" Target="https://finance.vietstock.vn/MTDC-ctcp-dau-tu-duong-mat-troi.htm" TargetMode="External"/><Relationship Id="rId1794" Type="http://schemas.openxmlformats.org/officeDocument/2006/relationships/hyperlink" Target="https://finance.vietstock.vn/MTG-ctcp-mt-gas.htm" TargetMode="External"/><Relationship Id="rId1795" Type="http://schemas.openxmlformats.org/officeDocument/2006/relationships/hyperlink" Target="https://finance.vietstock.vn/MTH-ctcp-moi-truong-do-thi-ha-dong.htm" TargetMode="External"/><Relationship Id="rId51" Type="http://schemas.openxmlformats.org/officeDocument/2006/relationships/hyperlink" Target="https://finance.vietstock.vn/AGROMAS-ctcp-co-dien-nong-nghiep-va-thuy-loi-ii.htm" TargetMode="External"/><Relationship Id="rId1785" Type="http://schemas.openxmlformats.org/officeDocument/2006/relationships/hyperlink" Target="https://finance.vietstock.vn/MSHC-ctcp-dien-mat-troi-my-son-2.htm" TargetMode="External"/><Relationship Id="rId50" Type="http://schemas.openxmlformats.org/officeDocument/2006/relationships/hyperlink" Target="https://finance.vietstock.vn/AGRITOUR-ctcp-du-lich-thuong-mai-nong-nghiep-viet-nam.htm" TargetMode="External"/><Relationship Id="rId1786" Type="http://schemas.openxmlformats.org/officeDocument/2006/relationships/hyperlink" Target="https://finance.vietstock.vn/MSMC-ctcp-dien-mat-troi-my-son-1.htm" TargetMode="External"/><Relationship Id="rId53" Type="http://schemas.openxmlformats.org/officeDocument/2006/relationships/hyperlink" Target="https://finance.vietstock.vn/AGX-ctcp-thuc-pham-nong-san-xuat-khau-sai-gon.htm" TargetMode="External"/><Relationship Id="rId1787" Type="http://schemas.openxmlformats.org/officeDocument/2006/relationships/hyperlink" Target="https://finance.vietstock.vn/MSN-ctcp-tap-doan-masan.htm" TargetMode="External"/><Relationship Id="rId52" Type="http://schemas.openxmlformats.org/officeDocument/2006/relationships/hyperlink" Target="https://finance.vietstock.vn/AGTourimex-ctcp-du-lich-an-giang.htm" TargetMode="External"/><Relationship Id="rId1788" Type="http://schemas.openxmlformats.org/officeDocument/2006/relationships/hyperlink" Target="https://finance.vietstock.vn/MSR-ctcp-masan-high-tech-materials.htm" TargetMode="External"/><Relationship Id="rId55" Type="http://schemas.openxmlformats.org/officeDocument/2006/relationships/hyperlink" Target="https://finance.vietstock.vn/AIG-ctcp-nguyen-lieu-a-chau-aig.htm" TargetMode="External"/><Relationship Id="rId1789" Type="http://schemas.openxmlformats.org/officeDocument/2006/relationships/hyperlink" Target="https://finance.vietstock.vn/MST-ctcp-dau-tu-mst.htm" TargetMode="External"/><Relationship Id="rId54" Type="http://schemas.openxmlformats.org/officeDocument/2006/relationships/hyperlink" Target="https://finance.vietstock.vn/AIEC-ctcp-giao-duc-quoc-te-my-ais.htm" TargetMode="External"/><Relationship Id="rId57" Type="http://schemas.openxmlformats.org/officeDocument/2006/relationships/hyperlink" Target="https://finance.vietstock.vn/AITS-ctcp-tin-hoc-vien-thong-hang-khong.htm" TargetMode="External"/><Relationship Id="rId56" Type="http://schemas.openxmlformats.org/officeDocument/2006/relationships/hyperlink" Target="https://finance.vietstock.vn/Airserco-ctcp-cung-ung-dich-vu-hang-khong.htm" TargetMode="External"/><Relationship Id="rId59" Type="http://schemas.openxmlformats.org/officeDocument/2006/relationships/hyperlink" Target="https://finance.vietstock.vn/AKRC-cong-ty-tnhh-phat-trien-bat-dong-san-an-khang.htm" TargetMode="External"/><Relationship Id="rId58" Type="http://schemas.openxmlformats.org/officeDocument/2006/relationships/hyperlink" Target="https://finance.vietstock.vn/AKHC-ctcp-dau-tu-an-khai-hung.htm" TargetMode="External"/><Relationship Id="rId1780" Type="http://schemas.openxmlformats.org/officeDocument/2006/relationships/hyperlink" Target="https://finance.vietstock.vn/MRF-ctcp-merufa.htm" TargetMode="External"/><Relationship Id="rId1781" Type="http://schemas.openxmlformats.org/officeDocument/2006/relationships/hyperlink" Target="https://finance.vietstock.vn/MRVC-cong-ty-tnhh-kinh-doanh-bat-dong-san-dream-city-villas.htm" TargetMode="External"/><Relationship Id="rId1782" Type="http://schemas.openxmlformats.org/officeDocument/2006/relationships/hyperlink" Target="https://finance.vietstock.vn/MSC-ctcp-dich-vu-phu-nhuan.htm" TargetMode="External"/><Relationship Id="rId1783" Type="http://schemas.openxmlformats.org/officeDocument/2006/relationships/hyperlink" Target="https://finance.vietstock.vn/MSFC-cong-ty-tai-chinh-tnhh-mb-shinsei.htm" TargetMode="External"/><Relationship Id="rId1784" Type="http://schemas.openxmlformats.org/officeDocument/2006/relationships/hyperlink" Target="https://finance.vietstock.vn/MSH-ctcp-may-song-hong.htm" TargetMode="External"/><Relationship Id="rId2269" Type="http://schemas.openxmlformats.org/officeDocument/2006/relationships/hyperlink" Target="https://finance.vietstock.vn/RGC-ctcp-dau-tu-pv-inconess.htm" TargetMode="External"/><Relationship Id="rId349" Type="http://schemas.openxmlformats.org/officeDocument/2006/relationships/hyperlink" Target="https://finance.vietstock.vn/CAPHEDALAT-cong-ty-tnhh-mtv-xuat-nhap-khau-ca-phe-da-lat.htm" TargetMode="External"/><Relationship Id="rId348" Type="http://schemas.openxmlformats.org/officeDocument/2006/relationships/hyperlink" Target="https://finance.vietstock.vn/CAP-ctcp-lam-nong-san-thuc-pham-yen-bai.htm" TargetMode="External"/><Relationship Id="rId347" Type="http://schemas.openxmlformats.org/officeDocument/2006/relationships/hyperlink" Target="https://finance.vietstock.vn/CaoSuBinhDuong-ctcp-cao-su-binh-duong.htm" TargetMode="External"/><Relationship Id="rId346" Type="http://schemas.openxmlformats.org/officeDocument/2006/relationships/hyperlink" Target="https://finance.vietstock.vn/CanHoNamLong-ctcp-phat-trien-can-ho-nam-long.htm" TargetMode="External"/><Relationship Id="rId3591" Type="http://schemas.openxmlformats.org/officeDocument/2006/relationships/hyperlink" Target="https://finance.vietstock.vn/VNCB-ngan-hang-thuong-mai-tnhh-mtv-xay-dung-viet-nam.htm" TargetMode="External"/><Relationship Id="rId2260" Type="http://schemas.openxmlformats.org/officeDocument/2006/relationships/hyperlink" Target="https://finance.vietstock.vn/REDC-ctcp-tu-van-quan-ly-va-dau-tu-do.htm" TargetMode="External"/><Relationship Id="rId3590" Type="http://schemas.openxmlformats.org/officeDocument/2006/relationships/hyperlink" Target="https://finance.vietstock.vn/Vinasiam-ngan-hang-lien-doanh-viet-thai.htm" TargetMode="External"/><Relationship Id="rId341" Type="http://schemas.openxmlformats.org/officeDocument/2006/relationships/hyperlink" Target="https://finance.vietstock.vn/CAG-ctcp-cang-an-giang.htm" TargetMode="External"/><Relationship Id="rId2261" Type="http://schemas.openxmlformats.org/officeDocument/2006/relationships/hyperlink" Target="https://finance.vietstock.vn/REE-ctcp-co-dien-lanh.htm" TargetMode="External"/><Relationship Id="rId3593" Type="http://schemas.openxmlformats.org/officeDocument/2006/relationships/hyperlink" Target="https://finance.vietstock.vn/VSFC-cong-ty-tai-chinh-tnhh-mtv-cong-nghiep-tau-thuy.htm" TargetMode="External"/><Relationship Id="rId340" Type="http://schemas.openxmlformats.org/officeDocument/2006/relationships/hyperlink" Target="https://finance.vietstock.vn/CafeControl-ctcp-giam-dinh-ca-phe-va-hang-hoa-xuat-nhap-khau.htm" TargetMode="External"/><Relationship Id="rId2262" Type="http://schemas.openxmlformats.org/officeDocument/2006/relationships/hyperlink" Target="https://finance.vietstock.vn/REM-ctcp-tu-bo-di-tich-trung-uong-vinaremon.htm" TargetMode="External"/><Relationship Id="rId3592" Type="http://schemas.openxmlformats.org/officeDocument/2006/relationships/hyperlink" Target="https://finance.vietstock.vn/VPB-ngan-hang-tmcp-viet-nam-thinh-vuong.htm" TargetMode="External"/><Relationship Id="rId2263" Type="http://schemas.openxmlformats.org/officeDocument/2006/relationships/hyperlink" Target="https://finance.vietstock.vn/REN-ctcp-xay-dung-va-dau-tu-kdl-sinh-thai.htm" TargetMode="External"/><Relationship Id="rId3595" Type="http://schemas.openxmlformats.org/officeDocument/2006/relationships/hyperlink" Target="https://finance.vietstock.vn/WEB-ngan-hang-tmcp-phuong-tay.htm" TargetMode="External"/><Relationship Id="rId2264" Type="http://schemas.openxmlformats.org/officeDocument/2006/relationships/hyperlink" Target="https://finance.vietstock.vn/RES10-ctcp-dia-oc-10.htm" TargetMode="External"/><Relationship Id="rId3594" Type="http://schemas.openxmlformats.org/officeDocument/2006/relationships/hyperlink" Target="https://finance.vietstock.vn/VVF-cong-tai-chinh-co-phan-vinaconex-viettel.htm" TargetMode="External"/><Relationship Id="rId345" Type="http://schemas.openxmlformats.org/officeDocument/2006/relationships/hyperlink" Target="https://finance.vietstock.vn/CangVatCach-ctcp-cang-vat-cach.htm" TargetMode="External"/><Relationship Id="rId2265" Type="http://schemas.openxmlformats.org/officeDocument/2006/relationships/hyperlink" Target="https://finance.vietstock.vn/RESC-ctcp-dau-tu-va-phat-trien-residence.htm" TargetMode="External"/><Relationship Id="rId344" Type="http://schemas.openxmlformats.org/officeDocument/2006/relationships/hyperlink" Target="https://finance.vietstock.vn/CAN-ctcp-do-hop-ha-long.htm" TargetMode="External"/><Relationship Id="rId2266" Type="http://schemas.openxmlformats.org/officeDocument/2006/relationships/hyperlink" Target="https://finance.vietstock.vn/RESCO8-ctcp-dia-oc-8.htm" TargetMode="External"/><Relationship Id="rId3596" Type="http://schemas.openxmlformats.org/officeDocument/2006/relationships/drawing" Target="../drawings/drawing7.xml"/><Relationship Id="rId343" Type="http://schemas.openxmlformats.org/officeDocument/2006/relationships/hyperlink" Target="https://finance.vietstock.vn/CamRanh-ctcp-thuong-mai-hang-khong-cam-ranh.htm" TargetMode="External"/><Relationship Id="rId2267" Type="http://schemas.openxmlformats.org/officeDocument/2006/relationships/hyperlink" Target="https://finance.vietstock.vn/RESCONHA-ctcp-phat-trien-va-kinh-doanh-nha.htm" TargetMode="External"/><Relationship Id="rId342" Type="http://schemas.openxmlformats.org/officeDocument/2006/relationships/hyperlink" Target="https://finance.vietstock.vn/CAM-ctcp-moi-truong-do-thi-ca-mau.htm" TargetMode="External"/><Relationship Id="rId2268" Type="http://schemas.openxmlformats.org/officeDocument/2006/relationships/hyperlink" Target="https://finance.vietstock.vn/REVC-ctcp-dau-tu-revital-viet-nam.htm" TargetMode="External"/><Relationship Id="rId2258" Type="http://schemas.openxmlformats.org/officeDocument/2006/relationships/hyperlink" Target="https://finance.vietstock.vn/RDP-ctcp-rang-dong-holding.htm" TargetMode="External"/><Relationship Id="rId2259" Type="http://schemas.openxmlformats.org/officeDocument/2006/relationships/hyperlink" Target="https://finance.vietstock.vn/RECO-ctcp-co-khi-cao-su.htm" TargetMode="External"/><Relationship Id="rId3589" Type="http://schemas.openxmlformats.org/officeDocument/2006/relationships/hyperlink" Target="https://finance.vietstock.vn/VietNgaBank-ngan-hang-lien-doanh-viet-nga.htm" TargetMode="External"/><Relationship Id="rId338" Type="http://schemas.openxmlformats.org/officeDocument/2006/relationships/hyperlink" Target="https://finance.vietstock.vn/CADICO-ctcp-cadico.htm" TargetMode="External"/><Relationship Id="rId337" Type="http://schemas.openxmlformats.org/officeDocument/2006/relationships/hyperlink" Target="https://finance.vietstock.vn/CAD-ctcp-che-bien-va-xuat-nhap-khau-thuy-san-cadovimex.htm" TargetMode="External"/><Relationship Id="rId336" Type="http://schemas.openxmlformats.org/officeDocument/2006/relationships/hyperlink" Target="https://finance.vietstock.vn/CAB-ctcp-tong-cong-ty-truyen-hinh-cap-viet-nam.htm" TargetMode="External"/><Relationship Id="rId335" Type="http://schemas.openxmlformats.org/officeDocument/2006/relationships/hyperlink" Target="https://finance.vietstock.vn/C92-ctcp-xay-dung-va-dau-tu-492.htm" TargetMode="External"/><Relationship Id="rId3580" Type="http://schemas.openxmlformats.org/officeDocument/2006/relationships/hyperlink" Target="https://finance.vietstock.vn/TVFC-cong-ty-tai-chinh-tnhh-mtv-cong-dong.htm" TargetMode="External"/><Relationship Id="rId339" Type="http://schemas.openxmlformats.org/officeDocument/2006/relationships/hyperlink" Target="https://finance.vietstock.vn/Cafatex-ctcp-thuy-san-cafatex.htm" TargetMode="External"/><Relationship Id="rId330" Type="http://schemas.openxmlformats.org/officeDocument/2006/relationships/hyperlink" Target="https://finance.vietstock.vn/C42-ctcp-xay-dung-thuy-loi-42.htm" TargetMode="External"/><Relationship Id="rId2250" Type="http://schemas.openxmlformats.org/officeDocument/2006/relationships/hyperlink" Target="https://finance.vietstock.vn/QVCC-ctcp-du-lich-thung-lung-nu-hoang.htm" TargetMode="External"/><Relationship Id="rId3582" Type="http://schemas.openxmlformats.org/officeDocument/2006/relationships/hyperlink" Target="https://finance.vietstock.vn/VBB-ngan-hang-tmcp-viet-nam-thuong-tin.htm" TargetMode="External"/><Relationship Id="rId2251" Type="http://schemas.openxmlformats.org/officeDocument/2006/relationships/hyperlink" Target="https://finance.vietstock.vn/RAL-ctcp-bong-den-phich-nuoc-rang-dong.htm" TargetMode="External"/><Relationship Id="rId3581" Type="http://schemas.openxmlformats.org/officeDocument/2006/relationships/hyperlink" Target="https://finance.vietstock.vn/VAB-ngan-hang-tmcp-viet-a.htm" TargetMode="External"/><Relationship Id="rId2252" Type="http://schemas.openxmlformats.org/officeDocument/2006/relationships/hyperlink" Target="https://finance.vietstock.vn/RAT-ctcp-van-tai-va-thuong-mai-duong-sat.htm" TargetMode="External"/><Relationship Id="rId3584" Type="http://schemas.openxmlformats.org/officeDocument/2006/relationships/hyperlink" Target="https://finance.vietstock.vn/VCB-ngan-hang-tmcp-ngoai-thuong-viet-nam.htm" TargetMode="External"/><Relationship Id="rId2253" Type="http://schemas.openxmlformats.org/officeDocument/2006/relationships/hyperlink" Target="https://finance.vietstock.vn/RauQua1-ctcp-xuat-nhap-khau-rau-qua-i.htm" TargetMode="External"/><Relationship Id="rId3583" Type="http://schemas.openxmlformats.org/officeDocument/2006/relationships/hyperlink" Target="https://finance.vietstock.vn/VBSP-ngan-hang-chinh-sach-xa-hoi-viet-nam.htm" TargetMode="External"/><Relationship Id="rId334" Type="http://schemas.openxmlformats.org/officeDocument/2006/relationships/hyperlink" Target="https://finance.vietstock.vn/C71-ctcp-471.htm" TargetMode="External"/><Relationship Id="rId2254" Type="http://schemas.openxmlformats.org/officeDocument/2006/relationships/hyperlink" Target="https://finance.vietstock.vn/RBC-ctcp-cong-nghiep-va-xuat-nhap-khau-cao-su.htm" TargetMode="External"/><Relationship Id="rId3586" Type="http://schemas.openxmlformats.org/officeDocument/2006/relationships/hyperlink" Target="https://finance.vietstock.vn/VDBank-ngan-hang-phat-trien-viet-nam.htm" TargetMode="External"/><Relationship Id="rId333" Type="http://schemas.openxmlformats.org/officeDocument/2006/relationships/hyperlink" Target="https://finance.vietstock.vn/C69-ctcp-xay-dung-1369.htm" TargetMode="External"/><Relationship Id="rId2255" Type="http://schemas.openxmlformats.org/officeDocument/2006/relationships/hyperlink" Target="https://finance.vietstock.vn/RCC-ctcp-tong-cong-ty-cong-trinh-duong-sat.htm" TargetMode="External"/><Relationship Id="rId3585" Type="http://schemas.openxmlformats.org/officeDocument/2006/relationships/hyperlink" Target="https://finance.vietstock.vn/VCFC-cong-ty-tai-chinh-tnhh-mtv-lotte-viet-nam.htm" TargetMode="External"/><Relationship Id="rId332" Type="http://schemas.openxmlformats.org/officeDocument/2006/relationships/hyperlink" Target="https://finance.vietstock.vn/C4G-ctcp-tap-doan-cienco4.htm" TargetMode="External"/><Relationship Id="rId2256" Type="http://schemas.openxmlformats.org/officeDocument/2006/relationships/hyperlink" Target="https://finance.vietstock.vn/RCD-ctcp-xay-dung-dia-oc-cao-su.htm" TargetMode="External"/><Relationship Id="rId3588" Type="http://schemas.openxmlformats.org/officeDocument/2006/relationships/hyperlink" Target="https://finance.vietstock.vn/VIDBank-ngan-hang-tnhh-mtv-public-viet-nam.htm" TargetMode="External"/><Relationship Id="rId331" Type="http://schemas.openxmlformats.org/officeDocument/2006/relationships/hyperlink" Target="https://finance.vietstock.vn/C47-ctcp-xay-dung-47.htm" TargetMode="External"/><Relationship Id="rId2257" Type="http://schemas.openxmlformats.org/officeDocument/2006/relationships/hyperlink" Target="https://finance.vietstock.vn/RCL-ctcp-dia-oc-cho-lon.htm" TargetMode="External"/><Relationship Id="rId3587" Type="http://schemas.openxmlformats.org/officeDocument/2006/relationships/hyperlink" Target="https://finance.vietstock.vn/VIB-ngan-hang-tmcp-quoc-te-viet-nam.htm" TargetMode="External"/><Relationship Id="rId370" Type="http://schemas.openxmlformats.org/officeDocument/2006/relationships/hyperlink" Target="https://finance.vietstock.vn/CavicoVN-ctcp-xay-dung-va-dau-tu-cavico-viet-nam.htm" TargetMode="External"/><Relationship Id="rId369" Type="http://schemas.openxmlformats.org/officeDocument/2006/relationships/hyperlink" Target="https://finance.vietstock.vn/CavicoHC-ctcp-cavico-xay-dung-thuy-dien.htm" TargetMode="External"/><Relationship Id="rId368" Type="http://schemas.openxmlformats.org/officeDocument/2006/relationships/hyperlink" Target="https://finance.vietstock.vn/CavicoHaTang-ctcp-cavico-xay-dung-ha-tang.htm" TargetMode="External"/><Relationship Id="rId2280" Type="http://schemas.openxmlformats.org/officeDocument/2006/relationships/hyperlink" Target="https://finance.vietstock.vn/RTH-ctcp-duong-sat-thanh-hoa.htm" TargetMode="External"/><Relationship Id="rId2281" Type="http://schemas.openxmlformats.org/officeDocument/2006/relationships/hyperlink" Target="https://finance.vietstock.vn/RTS-ctcp-thong-tin-tin-hieu-duong-sat-da-nang.htm" TargetMode="External"/><Relationship Id="rId2282" Type="http://schemas.openxmlformats.org/officeDocument/2006/relationships/hyperlink" Target="https://finance.vietstock.vn/RUID-ctcp-dau-tu-phat-trien-ha-tang-va-do-thi-duong-sat.htm" TargetMode="External"/><Relationship Id="rId363" Type="http://schemas.openxmlformats.org/officeDocument/2006/relationships/hyperlink" Target="https://finance.vietstock.vn/CauTre-ctcp-thuc-pham-cj-cau-tre.htm" TargetMode="External"/><Relationship Id="rId2283" Type="http://schemas.openxmlformats.org/officeDocument/2006/relationships/hyperlink" Target="https://finance.vietstock.vn/RUSCO-ctcp-kho-van-va-dich-vu-hang-hoa-cao-su.htm" TargetMode="External"/><Relationship Id="rId362" Type="http://schemas.openxmlformats.org/officeDocument/2006/relationships/hyperlink" Target="https://finance.vietstock.vn/CauGiay-ctcp-dau-tu-thuong-mai-dich-vu-cau-giay.htm" TargetMode="External"/><Relationship Id="rId2284" Type="http://schemas.openxmlformats.org/officeDocument/2006/relationships/hyperlink" Target="https://finance.vietstock.vn/RYG-ctcp-san-xuat-va-dau-tu-hoang-gia.htm" TargetMode="External"/><Relationship Id="rId361" Type="http://schemas.openxmlformats.org/officeDocument/2006/relationships/hyperlink" Target="https://finance.vietstock.vn/Cau14-ctcp-cau-14-cienco-1.htm" TargetMode="External"/><Relationship Id="rId2285" Type="http://schemas.openxmlformats.org/officeDocument/2006/relationships/hyperlink" Target="https://finance.vietstock.vn/S12-ctcp-song-da-12.htm" TargetMode="External"/><Relationship Id="rId360" Type="http://schemas.openxmlformats.org/officeDocument/2006/relationships/hyperlink" Target="https://finance.vietstock.vn/CAT-ctcp-thuy-san-ca-mau.htm" TargetMode="External"/><Relationship Id="rId2286" Type="http://schemas.openxmlformats.org/officeDocument/2006/relationships/hyperlink" Target="https://finance.vietstock.vn/S27-ctcp-song-da-27.htm" TargetMode="External"/><Relationship Id="rId367" Type="http://schemas.openxmlformats.org/officeDocument/2006/relationships/hyperlink" Target="https://finance.vietstock.vn/CavicoGiaoThong-ctcp-cavico-giao-thong.htm" TargetMode="External"/><Relationship Id="rId2287" Type="http://schemas.openxmlformats.org/officeDocument/2006/relationships/hyperlink" Target="https://finance.vietstock.vn/S33-ctcp-mia-duong-333.htm" TargetMode="External"/><Relationship Id="rId366" Type="http://schemas.openxmlformats.org/officeDocument/2006/relationships/hyperlink" Target="https://finance.vietstock.vn/CavicoEc-ctcp-xay-dung-nang-luong.htm" TargetMode="External"/><Relationship Id="rId2288" Type="http://schemas.openxmlformats.org/officeDocument/2006/relationships/hyperlink" Target="https://finance.vietstock.vn/S4A-ctcp-thuy-dien-se-san-4a.htm" TargetMode="External"/><Relationship Id="rId365" Type="http://schemas.openxmlformats.org/officeDocument/2006/relationships/hyperlink" Target="https://finance.vietstock.vn/Cavicob-ctcp-cavico-xay-dung-cau-ham.htm" TargetMode="External"/><Relationship Id="rId2289" Type="http://schemas.openxmlformats.org/officeDocument/2006/relationships/hyperlink" Target="https://finance.vietstock.vn/S55-ctcp-song-da-505.htm" TargetMode="External"/><Relationship Id="rId364" Type="http://schemas.openxmlformats.org/officeDocument/2006/relationships/hyperlink" Target="https://finance.vietstock.vn/CAV-ctcp-day-cap-dien-viet-nam.htm" TargetMode="External"/><Relationship Id="rId95" Type="http://schemas.openxmlformats.org/officeDocument/2006/relationships/hyperlink" Target="https://finance.vietstock.vn/APPC-ctcp-khu-cong-nghiep-ky-thuat-cao-an-phat.htm" TargetMode="External"/><Relationship Id="rId94" Type="http://schemas.openxmlformats.org/officeDocument/2006/relationships/hyperlink" Target="https://finance.vietstock.vn/APP-ctcp-phat-trien-phu-gia-va-san-pham-dau-mo.htm" TargetMode="External"/><Relationship Id="rId97" Type="http://schemas.openxmlformats.org/officeDocument/2006/relationships/hyperlink" Target="https://finance.vietstock.vn/APRest-ctcp-thuong-mai-dau-tu-bat-dong-san-an-phat.htm" TargetMode="External"/><Relationship Id="rId96" Type="http://schemas.openxmlformats.org/officeDocument/2006/relationships/hyperlink" Target="https://finance.vietstock.vn/APRC-ctcp-vat-tu-nong-san.htm" TargetMode="External"/><Relationship Id="rId99" Type="http://schemas.openxmlformats.org/officeDocument/2006/relationships/hyperlink" Target="https://finance.vietstock.vn/AQCC-cong-ty-tnhh-dich-vu-va-tu-van-xay-dung-anh-quan.htm" TargetMode="External"/><Relationship Id="rId98" Type="http://schemas.openxmlformats.org/officeDocument/2006/relationships/hyperlink" Target="https://finance.vietstock.vn/APT-ctcp-kinh-doanh-thuy-hai-san-sai-gon.htm" TargetMode="External"/><Relationship Id="rId91" Type="http://schemas.openxmlformats.org/officeDocument/2006/relationships/hyperlink" Target="https://finance.vietstock.vn/API-ctcp-dau-tu-chau-a-thai-binh-duong.htm" TargetMode="External"/><Relationship Id="rId90" Type="http://schemas.openxmlformats.org/officeDocument/2006/relationships/hyperlink" Target="https://finance.vietstock.vn/APHC-ctcp-apec-land-hue.htm" TargetMode="External"/><Relationship Id="rId93" Type="http://schemas.openxmlformats.org/officeDocument/2006/relationships/hyperlink" Target="https://finance.vietstock.vn/Aplaco-ctcp-nhua-cao-cap-hang-khong.htm" TargetMode="External"/><Relationship Id="rId92" Type="http://schemas.openxmlformats.org/officeDocument/2006/relationships/hyperlink" Target="https://finance.vietstock.vn/APL-ctcp-co-khi-va-thiet-bi-ap-luc-vvmi.htm" TargetMode="External"/><Relationship Id="rId359" Type="http://schemas.openxmlformats.org/officeDocument/2006/relationships/hyperlink" Target="https://finance.vietstock.vn/CASOCO-ctcp-cang-phu-dinh.htm" TargetMode="External"/><Relationship Id="rId358" Type="http://schemas.openxmlformats.org/officeDocument/2006/relationships/hyperlink" Target="https://finance.vietstock.vn/CASHIN-ctcp-cong-nghiep-tau-thuy-va-van-tai-can-tho.htm" TargetMode="External"/><Relationship Id="rId357" Type="http://schemas.openxmlformats.org/officeDocument/2006/relationships/hyperlink" Target="https://finance.vietstock.vn/Caric-ctcp-caric.htm" TargetMode="External"/><Relationship Id="rId2270" Type="http://schemas.openxmlformats.org/officeDocument/2006/relationships/hyperlink" Target="https://finance.vietstock.vn/RHC-ctcp-thuy-dien-ry-ninh-ii.htm" TargetMode="External"/><Relationship Id="rId2271" Type="http://schemas.openxmlformats.org/officeDocument/2006/relationships/hyperlink" Target="https://finance.vietstock.vn/RHGC-ctcp-tap-doan-rh.htm" TargetMode="External"/><Relationship Id="rId352" Type="http://schemas.openxmlformats.org/officeDocument/2006/relationships/hyperlink" Target="https://finance.vietstock.vn/CapNuocNghiaLo-cong-ty-tnhh-xay-dung-cap-thoat-nuoc-nghia-lo.htm" TargetMode="External"/><Relationship Id="rId2272" Type="http://schemas.openxmlformats.org/officeDocument/2006/relationships/hyperlink" Target="https://finance.vietstock.vn/RHN-ctcp-duong-sat-ha-ninh.htm" TargetMode="External"/><Relationship Id="rId351" Type="http://schemas.openxmlformats.org/officeDocument/2006/relationships/hyperlink" Target="https://finance.vietstock.vn/CapNuocCanTho2-ctcp-cap-nuoc-can-tho-ii.htm" TargetMode="External"/><Relationship Id="rId2273" Type="http://schemas.openxmlformats.org/officeDocument/2006/relationships/hyperlink" Target="https://finance.vietstock.vn/RIC-ctcp-quoc-te-hoang-gia.htm" TargetMode="External"/><Relationship Id="rId350" Type="http://schemas.openxmlformats.org/officeDocument/2006/relationships/hyperlink" Target="https://finance.vietstock.vn/CapitaLand-cong-ty-tnhh-quan-ly-bat-dong-san-capitalland.htm" TargetMode="External"/><Relationship Id="rId2274" Type="http://schemas.openxmlformats.org/officeDocument/2006/relationships/hyperlink" Target="https://finance.vietstock.vn/Ricons-ctcp-tap-doan-dau-tu-xay-dung-ricons.htm" TargetMode="External"/><Relationship Id="rId2275" Type="http://schemas.openxmlformats.org/officeDocument/2006/relationships/hyperlink" Target="https://finance.vietstock.vn/RIGC-ctcp-dau-tu-rivera.htm" TargetMode="External"/><Relationship Id="rId356" Type="http://schemas.openxmlformats.org/officeDocument/2006/relationships/hyperlink" Target="https://finance.vietstock.vn/CAR-ctcp-tap-doan-giao-duc-tri-viet.htm" TargetMode="External"/><Relationship Id="rId2276" Type="http://schemas.openxmlformats.org/officeDocument/2006/relationships/hyperlink" Target="https://finance.vietstock.vn/RLC-ctcp-duong-bo-lao-cai.htm" TargetMode="External"/><Relationship Id="rId355" Type="http://schemas.openxmlformats.org/officeDocument/2006/relationships/hyperlink" Target="https://finance.vietstock.vn/CapVietNhat-ctcp-dau-tu-thuong-mai-viet-nhat.htm" TargetMode="External"/><Relationship Id="rId2277" Type="http://schemas.openxmlformats.org/officeDocument/2006/relationships/hyperlink" Target="https://finance.vietstock.vn/RMCC-ctcp-roman-ec.htm" TargetMode="External"/><Relationship Id="rId354" Type="http://schemas.openxmlformats.org/officeDocument/2006/relationships/hyperlink" Target="https://finance.vietstock.vn/CapQuang-ctcp-cong-nghe-cap-quang-va-thiet-bi-buu-dien.htm" TargetMode="External"/><Relationship Id="rId2278" Type="http://schemas.openxmlformats.org/officeDocument/2006/relationships/hyperlink" Target="https://finance.vietstock.vn/ROS-ctcp-xay-dung-flc-faros.htm" TargetMode="External"/><Relationship Id="rId353" Type="http://schemas.openxmlformats.org/officeDocument/2006/relationships/hyperlink" Target="https://finance.vietstock.vn/CapNuocYenBai-cong-ty-tnhh-mtv-ca%C2%B4p-nuo%C2%B4c-yen-ba%C2%B4i.htm" TargetMode="External"/><Relationship Id="rId2279" Type="http://schemas.openxmlformats.org/officeDocument/2006/relationships/hyperlink" Target="https://finance.vietstock.vn/RTB-ctcp-cao-su-tan-bien.htm" TargetMode="External"/><Relationship Id="rId2225" Type="http://schemas.openxmlformats.org/officeDocument/2006/relationships/hyperlink" Target="https://finance.vietstock.vn/QALC-cong-ty-tnhh-dau-tu-bat-dong-san-quang-anh.htm" TargetMode="External"/><Relationship Id="rId3557" Type="http://schemas.openxmlformats.org/officeDocument/2006/relationships/hyperlink" Target="https://finance.vietstock.vn/MSB-ngan-hang-tmcp-hang-hai-viet-nam.htm" TargetMode="External"/><Relationship Id="rId2226" Type="http://schemas.openxmlformats.org/officeDocument/2006/relationships/hyperlink" Target="https://finance.vietstock.vn/QBR-ctcp-duong-sat-quang-binh.htm" TargetMode="External"/><Relationship Id="rId3556" Type="http://schemas.openxmlformats.org/officeDocument/2006/relationships/hyperlink" Target="https://finance.vietstock.vn/MHB-ngan-hang-tmcp-phat-trien-nha-dong-bang-song-cuu-long.htm" TargetMode="External"/><Relationship Id="rId2227" Type="http://schemas.openxmlformats.org/officeDocument/2006/relationships/hyperlink" Target="https://finance.vietstock.vn/QBS-ctcp-xuat-nhap-khau-quang-binh.htm" TargetMode="External"/><Relationship Id="rId3559" Type="http://schemas.openxmlformats.org/officeDocument/2006/relationships/hyperlink" Target="https://finance.vietstock.vn/NVB-ngan-hang-tmcp-quoc-dan.htm" TargetMode="External"/><Relationship Id="rId2228" Type="http://schemas.openxmlformats.org/officeDocument/2006/relationships/hyperlink" Target="https://finance.vietstock.vn/QCC-ctcp-dau-tu-xay-dung-va-phat-trien-ha-tang-vien-thong.htm" TargetMode="External"/><Relationship Id="rId3558" Type="http://schemas.openxmlformats.org/officeDocument/2006/relationships/hyperlink" Target="https://finance.vietstock.vn/NAB-ngan-hang-tmcp-nam-a.htm" TargetMode="External"/><Relationship Id="rId2229" Type="http://schemas.openxmlformats.org/officeDocument/2006/relationships/hyperlink" Target="https://finance.vietstock.vn/QCG-ctcp-quoc-cuong-gia-lai.htm" TargetMode="External"/><Relationship Id="rId305" Type="http://schemas.openxmlformats.org/officeDocument/2006/relationships/hyperlink" Target="https://finance.vietstock.vn/BTU-ctcp-cong-trinh-do-thi-ben-tre.htm" TargetMode="External"/><Relationship Id="rId304" Type="http://schemas.openxmlformats.org/officeDocument/2006/relationships/hyperlink" Target="https://finance.vietstock.vn/BTT-ctcp-thuong-mai-dich-vu-ben-thanh.htm" TargetMode="External"/><Relationship Id="rId303" Type="http://schemas.openxmlformats.org/officeDocument/2006/relationships/hyperlink" Target="https://finance.vietstock.vn/BTS-ctcp-xi-mang-vicem-but-son.htm" TargetMode="External"/><Relationship Id="rId302" Type="http://schemas.openxmlformats.org/officeDocument/2006/relationships/hyperlink" Target="https://finance.vietstock.vn/BTR-ctcp-duong-sat-binh-tri-thien.htm" TargetMode="External"/><Relationship Id="rId309" Type="http://schemas.openxmlformats.org/officeDocument/2006/relationships/hyperlink" Target="https://finance.vietstock.vn/BUD-ctcp-khoa-hoc-cong-nghe-viet-nam.htm" TargetMode="External"/><Relationship Id="rId308" Type="http://schemas.openxmlformats.org/officeDocument/2006/relationships/hyperlink" Target="https://finance.vietstock.vn/BTWASECO-ctcp-cap-thoat-nuoc-binh-thuan.htm" TargetMode="External"/><Relationship Id="rId307" Type="http://schemas.openxmlformats.org/officeDocument/2006/relationships/hyperlink" Target="https://finance.vietstock.vn/BTW-ctcp-cap-nuoc-ben-thanh.htm" TargetMode="External"/><Relationship Id="rId306" Type="http://schemas.openxmlformats.org/officeDocument/2006/relationships/hyperlink" Target="https://finance.vietstock.vn/BTV-ctcp-dich-vu-du-lich-ben-thanh.htm" TargetMode="External"/><Relationship Id="rId3551" Type="http://schemas.openxmlformats.org/officeDocument/2006/relationships/hyperlink" Target="https://finance.vietstock.vn/LaoVietBank-ngan-hang-lien-doanh-lao-viet.htm" TargetMode="External"/><Relationship Id="rId2220" Type="http://schemas.openxmlformats.org/officeDocument/2006/relationships/hyperlink" Target="https://finance.vietstock.vn/PXL-ctcp-dau-tu-khu-cong-nghiep-dau-khi-long-son.htm" TargetMode="External"/><Relationship Id="rId3550" Type="http://schemas.openxmlformats.org/officeDocument/2006/relationships/hyperlink" Target="https://finance.vietstock.vn/KLB-ngan-hang-tmcp-kien-long.htm" TargetMode="External"/><Relationship Id="rId301" Type="http://schemas.openxmlformats.org/officeDocument/2006/relationships/hyperlink" Target="https://finance.vietstock.vn/BTP-ctcp-nhiet-dien-ba-ria.htm" TargetMode="External"/><Relationship Id="rId2221" Type="http://schemas.openxmlformats.org/officeDocument/2006/relationships/hyperlink" Target="https://finance.vietstock.vn/PXM-ctcp-xay-lap-dau-khi-mien-trung.htm" TargetMode="External"/><Relationship Id="rId3553" Type="http://schemas.openxmlformats.org/officeDocument/2006/relationships/hyperlink" Target="https://finance.vietstock.vn/MAFC-cong-ty-tai-chinh-tnhh-mtv-mirae-asset.htm" TargetMode="External"/><Relationship Id="rId300" Type="http://schemas.openxmlformats.org/officeDocument/2006/relationships/hyperlink" Target="https://finance.vietstock.vn/BTN-ctcp-dau-tu-bitco-binh-dinh.htm" TargetMode="External"/><Relationship Id="rId2222" Type="http://schemas.openxmlformats.org/officeDocument/2006/relationships/hyperlink" Target="https://finance.vietstock.vn/PXS-ctcp-ket-cau-kim-loai-va-lap-may-dau-khi.htm" TargetMode="External"/><Relationship Id="rId3552" Type="http://schemas.openxmlformats.org/officeDocument/2006/relationships/hyperlink" Target="https://finance.vietstock.vn/LPB-ngan-hang-tmcp-buu-dien-lien-viet.htm" TargetMode="External"/><Relationship Id="rId2223" Type="http://schemas.openxmlformats.org/officeDocument/2006/relationships/hyperlink" Target="https://finance.vietstock.vn/PXT-ctcp-xay-lap-duong-ong-be-chua-dau-khi.htm" TargetMode="External"/><Relationship Id="rId3555" Type="http://schemas.openxmlformats.org/officeDocument/2006/relationships/hyperlink" Target="https://finance.vietstock.vn/MDB-ngan-hang-tmcp-phat-trien-me-kong.htm" TargetMode="External"/><Relationship Id="rId2224" Type="http://schemas.openxmlformats.org/officeDocument/2006/relationships/hyperlink" Target="https://finance.vietstock.vn/PYU-ctcp-moi-truong-va-cong-trinh-do-thi-phuc-yen.htm" TargetMode="External"/><Relationship Id="rId3554" Type="http://schemas.openxmlformats.org/officeDocument/2006/relationships/hyperlink" Target="https://finance.vietstock.vn/MBB-ngan-hang-tmcp-quan-doi.htm" TargetMode="External"/><Relationship Id="rId2214" Type="http://schemas.openxmlformats.org/officeDocument/2006/relationships/hyperlink" Target="https://finance.vietstock.vn/PX1-ctcp-xi-mang-song-lam-2.htm" TargetMode="External"/><Relationship Id="rId3546" Type="http://schemas.openxmlformats.org/officeDocument/2006/relationships/hyperlink" Target="https://finance.vietstock.vn/HSBC-ngan-hang-tnhh-mtv-hsbc-viet-nam.htm" TargetMode="External"/><Relationship Id="rId2215" Type="http://schemas.openxmlformats.org/officeDocument/2006/relationships/hyperlink" Target="https://finance.vietstock.vn/PXA-ctcp-dau-tu-va-thuong-mai-dau-khi-nghe-an.htm" TargetMode="External"/><Relationship Id="rId3545" Type="http://schemas.openxmlformats.org/officeDocument/2006/relationships/hyperlink" Target="https://finance.vietstock.vn/HongLeong-ngan-hang-tnhh-mtv-hong-leong-viet-nam.htm" TargetMode="External"/><Relationship Id="rId2216" Type="http://schemas.openxmlformats.org/officeDocument/2006/relationships/hyperlink" Target="https://finance.vietstock.vn/PXC-ctcp-phat-trien-do-thi-dau-khi.htm" TargetMode="External"/><Relationship Id="rId3548" Type="http://schemas.openxmlformats.org/officeDocument/2006/relationships/hyperlink" Target="https://finance.vietstock.vn/JIVF-cong-ty-tai-chinh-tnhh-mtv-quoc-te-viet-nam-jaccs.htm" TargetMode="External"/><Relationship Id="rId2217" Type="http://schemas.openxmlformats.org/officeDocument/2006/relationships/hyperlink" Target="https://finance.vietstock.vn/PXH-ctcp-xay-lap-dau-khi-ha-noi.htm" TargetMode="External"/><Relationship Id="rId3547" Type="http://schemas.openxmlformats.org/officeDocument/2006/relationships/hyperlink" Target="https://finance.vietstock.vn/Indovinabank-ngan-hang-tnhh-indovina.htm" TargetMode="External"/><Relationship Id="rId2218" Type="http://schemas.openxmlformats.org/officeDocument/2006/relationships/hyperlink" Target="https://finance.vietstock.vn/PXI-ctcp-xay-dung-cong-nghiep-va-dan-dung-dau-khi.htm" TargetMode="External"/><Relationship Id="rId2219" Type="http://schemas.openxmlformats.org/officeDocument/2006/relationships/hyperlink" Target="https://finance.vietstock.vn/PXK-ctcp-dau-tu-va-xay-lap-dau-khi-kinh-bac.htm" TargetMode="External"/><Relationship Id="rId3549" Type="http://schemas.openxmlformats.org/officeDocument/2006/relationships/hyperlink" Target="https://finance.vietstock.vn/JPMorgan-ngan-hang-jp-morgan-chase-n-a-chi-nhanh-thanh-pho-ho-chi-minh.htm" TargetMode="External"/><Relationship Id="rId3540" Type="http://schemas.openxmlformats.org/officeDocument/2006/relationships/hyperlink" Target="https://finance.vietstock.vn/GPBank-ngan-hang-thuong-mai-tnhh-mtv-dau-khi-toan-cau.htm" TargetMode="External"/><Relationship Id="rId2210" Type="http://schemas.openxmlformats.org/officeDocument/2006/relationships/hyperlink" Target="https://finance.vietstock.vn/PVX-tong-cong-ty-co-phan-xay-lap-dau-khi-viet-nam.htm" TargetMode="External"/><Relationship Id="rId3542" Type="http://schemas.openxmlformats.org/officeDocument/2006/relationships/hyperlink" Target="https://finance.vietstock.vn/HDB-ngan-hang-tmcp-phat-trien-tp-hcm.htm" TargetMode="External"/><Relationship Id="rId2211" Type="http://schemas.openxmlformats.org/officeDocument/2006/relationships/hyperlink" Target="https://finance.vietstock.vn/PVY-ctcp-che-tao-gian-khoan-dau-khi.htm" TargetMode="External"/><Relationship Id="rId3541" Type="http://schemas.openxmlformats.org/officeDocument/2006/relationships/hyperlink" Target="https://finance.vietstock.vn/HBB-ngan-hang-tmcp-nha-ha-noi.htm" TargetMode="External"/><Relationship Id="rId2212" Type="http://schemas.openxmlformats.org/officeDocument/2006/relationships/hyperlink" Target="https://finance.vietstock.vn/PWA-ctcp-bat-dong-san-dau-khi.htm" TargetMode="External"/><Relationship Id="rId3544" Type="http://schemas.openxmlformats.org/officeDocument/2006/relationships/hyperlink" Target="https://finance.vietstock.vn/HOMECREDIT-cong-ty-tai-chinh-tnhh-mtv-home-credit-viet-nam.htm" TargetMode="External"/><Relationship Id="rId2213" Type="http://schemas.openxmlformats.org/officeDocument/2006/relationships/hyperlink" Target="https://finance.vietstock.vn/PWS-ctcp-cap-thoat-nuoc-phu-yen.htm" TargetMode="External"/><Relationship Id="rId3543" Type="http://schemas.openxmlformats.org/officeDocument/2006/relationships/hyperlink" Target="https://finance.vietstock.vn/HDSAISON-cong-ty-tai-chinh-tnhh-hd-saison.htm" TargetMode="External"/><Relationship Id="rId2247" Type="http://schemas.openxmlformats.org/officeDocument/2006/relationships/hyperlink" Target="https://finance.vietstock.vn/QuangtruongQT-ctcp-thuong-mai-dich-vu-quang-truong-quoc-te.htm" TargetMode="External"/><Relationship Id="rId3579" Type="http://schemas.openxmlformats.org/officeDocument/2006/relationships/hyperlink" Target="https://finance.vietstock.vn/TPB-ngan-hang-tmcp-tien-phong.htm" TargetMode="External"/><Relationship Id="rId2248" Type="http://schemas.openxmlformats.org/officeDocument/2006/relationships/hyperlink" Target="https://finance.vietstock.vn/QuanMinh-cong-ty-tnhh-quan-minh.htm" TargetMode="External"/><Relationship Id="rId3578" Type="http://schemas.openxmlformats.org/officeDocument/2006/relationships/hyperlink" Target="https://finance.vietstock.vn/TinNghiaBank-ngan-hang-tmcp-viet-nam-tin-nghia.htm" TargetMode="External"/><Relationship Id="rId2249" Type="http://schemas.openxmlformats.org/officeDocument/2006/relationships/hyperlink" Target="https://finance.vietstock.vn/QuocViet-cong-ty-tnhh-kinh-doanh-che-bien-thuy-san-va-xuat-nhap-khau-quoc-viet.htm" TargetMode="External"/><Relationship Id="rId327" Type="http://schemas.openxmlformats.org/officeDocument/2006/relationships/hyperlink" Target="https://finance.vietstock.vn/C22-ctcp-22.htm" TargetMode="External"/><Relationship Id="rId326" Type="http://schemas.openxmlformats.org/officeDocument/2006/relationships/hyperlink" Target="https://finance.vietstock.vn/C21-ctcp-the-ky-21.htm" TargetMode="External"/><Relationship Id="rId325" Type="http://schemas.openxmlformats.org/officeDocument/2006/relationships/hyperlink" Target="https://finance.vietstock.vn/C12-ctcp-cau-12.htm" TargetMode="External"/><Relationship Id="rId324" Type="http://schemas.openxmlformats.org/officeDocument/2006/relationships/hyperlink" Target="https://finance.vietstock.vn/BXT-ctcp-ben-xe-tau-hau-giang.htm" TargetMode="External"/><Relationship Id="rId329" Type="http://schemas.openxmlformats.org/officeDocument/2006/relationships/hyperlink" Target="https://finance.vietstock.vn/C36-ctcp-quan-ly-va-xay-dung-cong-trinh-giao-thong-236.htm" TargetMode="External"/><Relationship Id="rId328" Type="http://schemas.openxmlformats.org/officeDocument/2006/relationships/hyperlink" Target="https://finance.vietstock.vn/C32-ctcp-cic39.htm" TargetMode="External"/><Relationship Id="rId3571" Type="http://schemas.openxmlformats.org/officeDocument/2006/relationships/hyperlink" Target="https://finance.vietstock.vn/Shinhan-ngan-hang-tnhh-mtv-shinhan-viet-nam.htm" TargetMode="External"/><Relationship Id="rId2240" Type="http://schemas.openxmlformats.org/officeDocument/2006/relationships/hyperlink" Target="https://finance.vietstock.vn/QNW-ctcp-cap-thoat-nuoc-va-xay-dung-quang-ngai.htm" TargetMode="External"/><Relationship Id="rId3570" Type="http://schemas.openxmlformats.org/officeDocument/2006/relationships/hyperlink" Target="https://finance.vietstock.vn/SHB-ngan-hang-tmcp-sai-gon-ha-noi.htm" TargetMode="External"/><Relationship Id="rId2241" Type="http://schemas.openxmlformats.org/officeDocument/2006/relationships/hyperlink" Target="https://finance.vietstock.vn/QPH-ctcp-thuy-dien-que-phong.htm" TargetMode="External"/><Relationship Id="rId3573" Type="http://schemas.openxmlformats.org/officeDocument/2006/relationships/hyperlink" Target="https://finance.vietstock.vn/SSB-ngan-hang-tmcp-dong-nam-a.htm" TargetMode="External"/><Relationship Id="rId2242" Type="http://schemas.openxmlformats.org/officeDocument/2006/relationships/hyperlink" Target="https://finance.vietstock.vn/QSP-ctcp-tan-cang-quy-nhon.htm" TargetMode="External"/><Relationship Id="rId3572" Type="http://schemas.openxmlformats.org/officeDocument/2006/relationships/hyperlink" Target="https://finance.vietstock.vn/Shinhanvina-ngan-hang-lien-doanh-shinhanvina.htm" TargetMode="External"/><Relationship Id="rId323" Type="http://schemas.openxmlformats.org/officeDocument/2006/relationships/hyperlink" Target="https://finance.vietstock.vn/BXH-ctcp-vicem-bao-bi-hai-phong.htm" TargetMode="External"/><Relationship Id="rId2243" Type="http://schemas.openxmlformats.org/officeDocument/2006/relationships/hyperlink" Target="https://finance.vietstock.vn/QST-ctcp-sach-va-thiet-bi-truong-hoc-quang-ninh.htm" TargetMode="External"/><Relationship Id="rId3575" Type="http://schemas.openxmlformats.org/officeDocument/2006/relationships/hyperlink" Target="https://finance.vietstock.vn/STB-ngan-hang-tmcp-sai-gon-thuong-tin.htm" TargetMode="External"/><Relationship Id="rId322" Type="http://schemas.openxmlformats.org/officeDocument/2006/relationships/hyperlink" Target="https://finance.vietstock.vn/BXD-ctcp-van-tai-va-quan-ly-ben-xe-da-nang.htm" TargetMode="External"/><Relationship Id="rId2244" Type="http://schemas.openxmlformats.org/officeDocument/2006/relationships/hyperlink" Target="https://finance.vietstock.vn/QTC-ctcp-cong-trinh-giao-thong-van-tai-quang-nam.htm" TargetMode="External"/><Relationship Id="rId3574" Type="http://schemas.openxmlformats.org/officeDocument/2006/relationships/hyperlink" Target="https://finance.vietstock.vn/StandardChartered-ngan-hang-tnhh-mtv-standard-chartered-viet-nam.htm" TargetMode="External"/><Relationship Id="rId321" Type="http://schemas.openxmlformats.org/officeDocument/2006/relationships/hyperlink" Target="https://finance.vietstock.vn/BXBTQuangNinh-cong-ty-tnhh-mtv-ben-xe-ben-tau-quang-ninh.htm" TargetMode="External"/><Relationship Id="rId2245" Type="http://schemas.openxmlformats.org/officeDocument/2006/relationships/hyperlink" Target="https://finance.vietstock.vn/QTIC-ctcp-dau-tu-quang-thuan.htm" TargetMode="External"/><Relationship Id="rId3577" Type="http://schemas.openxmlformats.org/officeDocument/2006/relationships/hyperlink" Target="https://finance.vietstock.vn/TIN-cong-ty-tai-chinh-co-phan-tin-viet.htm" TargetMode="External"/><Relationship Id="rId320" Type="http://schemas.openxmlformats.org/officeDocument/2006/relationships/hyperlink" Target="https://finance.vietstock.vn/BWS-ctcp-cap-nuoc-ba-ria-vung-tau.htm" TargetMode="External"/><Relationship Id="rId2246" Type="http://schemas.openxmlformats.org/officeDocument/2006/relationships/hyperlink" Target="https://finance.vietstock.vn/QTP-ctcp-nhiet-dien-quang-ninh.htm" TargetMode="External"/><Relationship Id="rId3576" Type="http://schemas.openxmlformats.org/officeDocument/2006/relationships/hyperlink" Target="https://finance.vietstock.vn/TCB-ngan-hang-tmcp-ky-thuong-viet-nam.htm" TargetMode="External"/><Relationship Id="rId2236" Type="http://schemas.openxmlformats.org/officeDocument/2006/relationships/hyperlink" Target="https://finance.vietstock.vn/QNS-ctcp-duong-quang-ngai.htm" TargetMode="External"/><Relationship Id="rId3568" Type="http://schemas.openxmlformats.org/officeDocument/2006/relationships/hyperlink" Target="https://finance.vietstock.vn/SDF-cong-ty-tai-chinh-co-phan-song-da.htm" TargetMode="External"/><Relationship Id="rId2237" Type="http://schemas.openxmlformats.org/officeDocument/2006/relationships/hyperlink" Target="https://finance.vietstock.vn/QNSC-ctcp-cung-ung-tau-bien-quang-ninh.htm" TargetMode="External"/><Relationship Id="rId3567" Type="http://schemas.openxmlformats.org/officeDocument/2006/relationships/hyperlink" Target="https://finance.vietstock.vn/SCB-ngan-hang-tmcp-sai-gon.htm" TargetMode="External"/><Relationship Id="rId2238" Type="http://schemas.openxmlformats.org/officeDocument/2006/relationships/hyperlink" Target="https://finance.vietstock.vn/QNT-ctcp-tu-van-phat-trien-quang-nam.htm" TargetMode="External"/><Relationship Id="rId2239" Type="http://schemas.openxmlformats.org/officeDocument/2006/relationships/hyperlink" Target="https://finance.vietstock.vn/QNU-ctcp-moi-truong-do-thi-quang-nam.htm" TargetMode="External"/><Relationship Id="rId3569" Type="http://schemas.openxmlformats.org/officeDocument/2006/relationships/hyperlink" Target="https://finance.vietstock.vn/SGB-ngan-hang-tmcp-sai-gon-cong-thuong.htm" TargetMode="External"/><Relationship Id="rId316" Type="http://schemas.openxmlformats.org/officeDocument/2006/relationships/hyperlink" Target="https://finance.vietstock.vn/BVMC-ctcp-dau-tu-benh-vien-viet-my.htm" TargetMode="External"/><Relationship Id="rId315" Type="http://schemas.openxmlformats.org/officeDocument/2006/relationships/hyperlink" Target="https://finance.vietstock.vn/BVL-ctcp-bv-land.htm" TargetMode="External"/><Relationship Id="rId314" Type="http://schemas.openxmlformats.org/officeDocument/2006/relationships/hyperlink" Target="https://finance.vietstock.vn/BVG-ctcp-group-bac-viet.htm" TargetMode="External"/><Relationship Id="rId313" Type="http://schemas.openxmlformats.org/officeDocument/2006/relationships/hyperlink" Target="https://finance.vietstock.vn/BVC-ctcp-nhua-bao-van.htm" TargetMode="External"/><Relationship Id="rId319" Type="http://schemas.openxmlformats.org/officeDocument/2006/relationships/hyperlink" Target="https://finance.vietstock.vn/BWE-ctcp-tong-cong-ty-nuoc-moi-truong-binh-duong.htm" TargetMode="External"/><Relationship Id="rId318" Type="http://schemas.openxmlformats.org/officeDocument/2006/relationships/hyperlink" Target="https://finance.vietstock.vn/BWA-ctcp-cap-thoat-nuoc-va-xay-dung-bao-loc.htm" TargetMode="External"/><Relationship Id="rId317" Type="http://schemas.openxmlformats.org/officeDocument/2006/relationships/hyperlink" Target="https://finance.vietstock.vn/BVN-ctcp-bong-viet-nam.htm" TargetMode="External"/><Relationship Id="rId3560" Type="http://schemas.openxmlformats.org/officeDocument/2006/relationships/hyperlink" Target="https://finance.vietstock.vn/OCB-ngan-hang-tmcp-phuong-dong.htm" TargetMode="External"/><Relationship Id="rId2230" Type="http://schemas.openxmlformats.org/officeDocument/2006/relationships/hyperlink" Target="https://finance.vietstock.vn/QHD-ctcp-que-han-dien-viet-duc.htm" TargetMode="External"/><Relationship Id="rId3562" Type="http://schemas.openxmlformats.org/officeDocument/2006/relationships/hyperlink" Target="https://finance.vietstock.vn/PGB-ngan-hang-tmcp-thinh-vuong-va-phat-trien.htm" TargetMode="External"/><Relationship Id="rId2231" Type="http://schemas.openxmlformats.org/officeDocument/2006/relationships/hyperlink" Target="https://finance.vietstock.vn/QHW-ctcp-nuoc-khoang-quang-ninh.htm" TargetMode="External"/><Relationship Id="rId3561" Type="http://schemas.openxmlformats.org/officeDocument/2006/relationships/hyperlink" Target="https://finance.vietstock.vn/Oceanbank-ngan-hang-thuong-mai-tnhh-mtv-dai-duong.htm" TargetMode="External"/><Relationship Id="rId312" Type="http://schemas.openxmlformats.org/officeDocument/2006/relationships/hyperlink" Target="https://finance.vietstock.vn/BVBC-ctcp-bvb.htm" TargetMode="External"/><Relationship Id="rId2232" Type="http://schemas.openxmlformats.org/officeDocument/2006/relationships/hyperlink" Target="https://finance.vietstock.vn/QLD-ctcp-quan-ly-va-xay-dung-giao-thong-lang-son.htm" TargetMode="External"/><Relationship Id="rId3564" Type="http://schemas.openxmlformats.org/officeDocument/2006/relationships/hyperlink" Target="https://finance.vietstock.vn/PTF-cong-ty-tai-chinh-tnhh-mtv-buu-dien.htm" TargetMode="External"/><Relationship Id="rId311" Type="http://schemas.openxmlformats.org/officeDocument/2006/relationships/hyperlink" Target="https://finance.vietstock.vn/BVA-ctcp-san-xuat-va-thuong-mai-bac-viet.htm" TargetMode="External"/><Relationship Id="rId2233" Type="http://schemas.openxmlformats.org/officeDocument/2006/relationships/hyperlink" Target="https://finance.vietstock.vn/QLT-ctcp-quan-ly-bao-tri-duong-thuy-noi-dia-so-10.htm" TargetMode="External"/><Relationship Id="rId3563" Type="http://schemas.openxmlformats.org/officeDocument/2006/relationships/hyperlink" Target="https://finance.vietstock.vn/PNB-ngan-hang-tmcp-phuong-nam.htm" TargetMode="External"/><Relationship Id="rId310" Type="http://schemas.openxmlformats.org/officeDocument/2006/relationships/hyperlink" Target="https://finance.vietstock.vn/BuuDienCM-ctcp-xay-lap-va-dich-vu-buu-dien-ca-mau.htm" TargetMode="External"/><Relationship Id="rId2234" Type="http://schemas.openxmlformats.org/officeDocument/2006/relationships/hyperlink" Target="https://finance.vietstock.vn/QNC-ctcp-xi-mang-va-xay-dung-quang-ninh.htm" TargetMode="External"/><Relationship Id="rId3566" Type="http://schemas.openxmlformats.org/officeDocument/2006/relationships/hyperlink" Target="https://finance.vietstock.vn/PVF-tong-cong-ty-tai-chinh-co-phan-dau-khi-viet-nam.htm" TargetMode="External"/><Relationship Id="rId2235" Type="http://schemas.openxmlformats.org/officeDocument/2006/relationships/hyperlink" Target="https://finance.vietstock.vn/QNP-ctcp-cang-quy-nhon.htm" TargetMode="External"/><Relationship Id="rId3565" Type="http://schemas.openxmlformats.org/officeDocument/2006/relationships/hyperlink" Target="https://finance.vietstock.vn/PVcomBank-ngan-hang-tmcp-dai-chung-viet-nam.htm" TargetMode="External"/><Relationship Id="rId297" Type="http://schemas.openxmlformats.org/officeDocument/2006/relationships/hyperlink" Target="https://finance.vietstock.vn/BTIC-ctcp-dau-tu-thuong-mai-binh-tan.htm" TargetMode="External"/><Relationship Id="rId296" Type="http://schemas.openxmlformats.org/officeDocument/2006/relationships/hyperlink" Target="https://finance.vietstock.vn/BTH-ctcp-che-tao-bien-the-va-vat-lieu-dien-ha-noi.htm" TargetMode="External"/><Relationship Id="rId295" Type="http://schemas.openxmlformats.org/officeDocument/2006/relationships/hyperlink" Target="https://finance.vietstock.vn/BTG-ctcp-bao-bi-tien-giang.htm" TargetMode="External"/><Relationship Id="rId294" Type="http://schemas.openxmlformats.org/officeDocument/2006/relationships/hyperlink" Target="https://finance.vietstock.vn/BTD-ctcp-be-tong-ly-tam-thu-duc.htm" TargetMode="External"/><Relationship Id="rId299" Type="http://schemas.openxmlformats.org/officeDocument/2006/relationships/hyperlink" Target="https://finance.vietstock.vn/BTL-ctcp-tap-doan-capella.htm" TargetMode="External"/><Relationship Id="rId298" Type="http://schemas.openxmlformats.org/officeDocument/2006/relationships/hyperlink" Target="https://finance.vietstock.vn/BTJ-ctcp-vang-bac-da-quy-ben-thanh.htm" TargetMode="External"/><Relationship Id="rId271" Type="http://schemas.openxmlformats.org/officeDocument/2006/relationships/hyperlink" Target="https://finance.vietstock.vn/BQB-ctcp-bia-ha-noi-quang-binh.htm" TargetMode="External"/><Relationship Id="rId270" Type="http://schemas.openxmlformats.org/officeDocument/2006/relationships/hyperlink" Target="https://finance.vietstock.vn/BPW-ctcp-cap-thoat-nuoc-binh-phuoc.htm" TargetMode="External"/><Relationship Id="rId269" Type="http://schemas.openxmlformats.org/officeDocument/2006/relationships/hyperlink" Target="https://finance.vietstock.vn/BPMC-ctcp-vat-tu-xang-dau-binh-thuan.htm" TargetMode="External"/><Relationship Id="rId264" Type="http://schemas.openxmlformats.org/officeDocument/2006/relationships/hyperlink" Target="https://finance.vietstock.vn/BOTRM-cong-ty-tnhh-b-o-t-cau-rach-mieu.htm" TargetMode="External"/><Relationship Id="rId263" Type="http://schemas.openxmlformats.org/officeDocument/2006/relationships/hyperlink" Target="https://finance.vietstock.vn/BOT741-ctcp-kinh-doanh-bot-duong-dt-741.htm" TargetMode="External"/><Relationship Id="rId262" Type="http://schemas.openxmlformats.org/officeDocument/2006/relationships/hyperlink" Target="https://finance.vietstock.vn/BOT-ctcp-bot-cau-thai-ha.htm" TargetMode="External"/><Relationship Id="rId261" Type="http://schemas.openxmlformats.org/officeDocument/2006/relationships/hyperlink" Target="https://finance.vietstock.vn/BOOC-ctcp-b-o-o-nuoc-thu-duc.htm" TargetMode="External"/><Relationship Id="rId268" Type="http://schemas.openxmlformats.org/officeDocument/2006/relationships/hyperlink" Target="https://finance.vietstock.vn/BPGC-ctcp-dien-gio-bac-phuong.htm" TargetMode="External"/><Relationship Id="rId267" Type="http://schemas.openxmlformats.org/officeDocument/2006/relationships/hyperlink" Target="https://finance.vietstock.vn/BPEC-ctcp-nang-luong-bac-phuong.htm" TargetMode="External"/><Relationship Id="rId266" Type="http://schemas.openxmlformats.org/officeDocument/2006/relationships/hyperlink" Target="https://finance.vietstock.vn/BPCC-ctcp-nang-luong-bitexco.htm" TargetMode="External"/><Relationship Id="rId265" Type="http://schemas.openxmlformats.org/officeDocument/2006/relationships/hyperlink" Target="https://finance.vietstock.vn/BPC-ctcp-vicem-bao-bi-bim-son.htm" TargetMode="External"/><Relationship Id="rId260" Type="http://schemas.openxmlformats.org/officeDocument/2006/relationships/hyperlink" Target="https://finance.vietstock.vn/BongSen-ctcp-bong-sen.htm" TargetMode="External"/><Relationship Id="rId259" Type="http://schemas.openxmlformats.org/officeDocument/2006/relationships/hyperlink" Target="https://finance.vietstock.vn/BNW-ctcp-nuoc-sach-bac-ninh.htm" TargetMode="External"/><Relationship Id="rId258" Type="http://schemas.openxmlformats.org/officeDocument/2006/relationships/hyperlink" Target="https://finance.vietstock.vn/BNPC-ctcp-bat-dong-san-bnp-global.htm" TargetMode="External"/><Relationship Id="rId2290" Type="http://schemas.openxmlformats.org/officeDocument/2006/relationships/hyperlink" Target="https://finance.vietstock.vn/S64-ctcp-song-da-6-04.htm" TargetMode="External"/><Relationship Id="rId2291" Type="http://schemas.openxmlformats.org/officeDocument/2006/relationships/hyperlink" Target="https://finance.vietstock.vn/S72-ctcp-song-da-7-02.htm" TargetMode="External"/><Relationship Id="rId2292" Type="http://schemas.openxmlformats.org/officeDocument/2006/relationships/hyperlink" Target="https://finance.vietstock.vn/S74-ctcp-song-da-7-04.htm" TargetMode="External"/><Relationship Id="rId2293" Type="http://schemas.openxmlformats.org/officeDocument/2006/relationships/hyperlink" Target="https://finance.vietstock.vn/S91-ctcp-song-da-9-01.htm" TargetMode="External"/><Relationship Id="rId253" Type="http://schemas.openxmlformats.org/officeDocument/2006/relationships/hyperlink" Target="https://finance.vietstock.vn/BMN-ctcp-715.htm" TargetMode="External"/><Relationship Id="rId2294" Type="http://schemas.openxmlformats.org/officeDocument/2006/relationships/hyperlink" Target="https://finance.vietstock.vn/S96-ctcp-song-da-9-06.htm" TargetMode="External"/><Relationship Id="rId252" Type="http://schemas.openxmlformats.org/officeDocument/2006/relationships/hyperlink" Target="https://finance.vietstock.vn/BMJC-ctcp-xay-dung-va-san-xuat-vat-lieu-xay-dung.htm" TargetMode="External"/><Relationship Id="rId2295" Type="http://schemas.openxmlformats.org/officeDocument/2006/relationships/hyperlink" Target="https://finance.vietstock.vn/S99-ctcp-sci.htm" TargetMode="External"/><Relationship Id="rId251" Type="http://schemas.openxmlformats.org/officeDocument/2006/relationships/hyperlink" Target="https://finance.vietstock.vn/BMJ-ctcp-khoang-san-mien-dong-ahp.htm" TargetMode="External"/><Relationship Id="rId2296" Type="http://schemas.openxmlformats.org/officeDocument/2006/relationships/hyperlink" Target="https://finance.vietstock.vn/SAB-tong-cong-ty-co-phan-bia-ruou-nuoc-giai-khat-sai-gon.htm" TargetMode="External"/><Relationship Id="rId250" Type="http://schemas.openxmlformats.org/officeDocument/2006/relationships/hyperlink" Target="https://finance.vietstock.vn/BMG-ctcp-may-binh-minh.htm" TargetMode="External"/><Relationship Id="rId2297" Type="http://schemas.openxmlformats.org/officeDocument/2006/relationships/hyperlink" Target="https://finance.vietstock.vn/SabecoMienDong-ctcp-thuong-mai-sabeco-mien-dong.htm" TargetMode="External"/><Relationship Id="rId257" Type="http://schemas.openxmlformats.org/officeDocument/2006/relationships/hyperlink" Target="https://finance.vietstock.vn/BNC-ctcp-dich-vu-cap-treo-ba-na.htm" TargetMode="External"/><Relationship Id="rId2298" Type="http://schemas.openxmlformats.org/officeDocument/2006/relationships/hyperlink" Target="https://finance.vietstock.vn/SabecoNTB-ctcp-thuong-mai-bia-sai-gon-nam-trung-bo.htm" TargetMode="External"/><Relationship Id="rId256" Type="http://schemas.openxmlformats.org/officeDocument/2006/relationships/hyperlink" Target="https://finance.vietstock.vn/BNA-ctcp-dau-tu-san-xuat-bao-ngoc.htm" TargetMode="External"/><Relationship Id="rId2299" Type="http://schemas.openxmlformats.org/officeDocument/2006/relationships/hyperlink" Target="https://finance.vietstock.vn/SabecoSongHau-ctcp-thuong-mai-sabeco-song-hau.htm" TargetMode="External"/><Relationship Id="rId255" Type="http://schemas.openxmlformats.org/officeDocument/2006/relationships/hyperlink" Target="https://finance.vietstock.vn/BMV-ctcp-bot-my-vinafood-1.htm" TargetMode="External"/><Relationship Id="rId254" Type="http://schemas.openxmlformats.org/officeDocument/2006/relationships/hyperlink" Target="https://finance.vietstock.vn/BMP-ctcp-nhua-binh-minh.htm" TargetMode="External"/><Relationship Id="rId293" Type="http://schemas.openxmlformats.org/officeDocument/2006/relationships/hyperlink" Target="https://finance.vietstock.vn/BTCom-ctcp-dau-tu-thuong-mai-ben-thanh.htm" TargetMode="External"/><Relationship Id="rId292" Type="http://schemas.openxmlformats.org/officeDocument/2006/relationships/hyperlink" Target="https://finance.vietstock.vn/BTCC-ctcp-tan-hoan-cau-ben-tre.htm" TargetMode="External"/><Relationship Id="rId291" Type="http://schemas.openxmlformats.org/officeDocument/2006/relationships/hyperlink" Target="https://finance.vietstock.vn/BTC-ctcp-co-khi-va-xay-dung-binh-trieu.htm" TargetMode="External"/><Relationship Id="rId290" Type="http://schemas.openxmlformats.org/officeDocument/2006/relationships/hyperlink" Target="https://finance.vietstock.vn/BTB-ctcp-bia-ha-noi-thai-binh.htm" TargetMode="External"/><Relationship Id="rId286" Type="http://schemas.openxmlformats.org/officeDocument/2006/relationships/hyperlink" Target="https://finance.vietstock.vn/BSR-ctcp-loc-hoa-dau-binh-son.htm" TargetMode="External"/><Relationship Id="rId285" Type="http://schemas.openxmlformats.org/officeDocument/2006/relationships/hyperlink" Target="https://finance.vietstock.vn/BSQ-ctcp-bia-sai-gon-quang-ngai.htm" TargetMode="External"/><Relationship Id="rId284" Type="http://schemas.openxmlformats.org/officeDocument/2006/relationships/hyperlink" Target="https://finance.vietstock.vn/BSPC-ctcp-bb-sunrise-power.htm" TargetMode="External"/><Relationship Id="rId283" Type="http://schemas.openxmlformats.org/officeDocument/2006/relationships/hyperlink" Target="https://finance.vietstock.vn/BSP-ctcp-bia-sai-gon-phu-tho.htm" TargetMode="External"/><Relationship Id="rId289" Type="http://schemas.openxmlformats.org/officeDocument/2006/relationships/hyperlink" Target="https://finance.vietstock.vn/BT6-ctcp-beton-6.htm" TargetMode="External"/><Relationship Id="rId288" Type="http://schemas.openxmlformats.org/officeDocument/2006/relationships/hyperlink" Target="https://finance.vietstock.vn/BT1-ctcp-bao-ve-thuc-vat-1-trung-uong.htm" TargetMode="External"/><Relationship Id="rId287" Type="http://schemas.openxmlformats.org/officeDocument/2006/relationships/hyperlink" Target="https://finance.vietstock.vn/BST-ctcp-sach-va-thiet-bi-binh-thuan.htm" TargetMode="External"/><Relationship Id="rId282" Type="http://schemas.openxmlformats.org/officeDocument/2006/relationships/hyperlink" Target="https://finance.vietstock.vn/BSMCorp-ctcp-phan-mem-giai-phap-quanly-ma-vach.htm" TargetMode="External"/><Relationship Id="rId281" Type="http://schemas.openxmlformats.org/officeDocument/2006/relationships/hyperlink" Target="https://finance.vietstock.vn/BSL-ctcp-bia-sai-gon-song-lam.htm" TargetMode="External"/><Relationship Id="rId280" Type="http://schemas.openxmlformats.org/officeDocument/2006/relationships/hyperlink" Target="https://finance.vietstock.vn/BSH-ctcp-bia-sai-gon-ha-noi.htm" TargetMode="External"/><Relationship Id="rId275" Type="http://schemas.openxmlformats.org/officeDocument/2006/relationships/hyperlink" Target="https://finance.vietstock.vn/BRS-ctcp-dich-vu-do-thi-ba-ria.htm" TargetMode="External"/><Relationship Id="rId274" Type="http://schemas.openxmlformats.org/officeDocument/2006/relationships/hyperlink" Target="https://finance.vietstock.vn/BRR-ctcp-cao-su-ba-ria.htm" TargetMode="External"/><Relationship Id="rId273" Type="http://schemas.openxmlformats.org/officeDocument/2006/relationships/hyperlink" Target="https://finance.vietstock.vn/Britec-ctcp-tu-van-thiet-ke-cau-lon-ham.htm" TargetMode="External"/><Relationship Id="rId272" Type="http://schemas.openxmlformats.org/officeDocument/2006/relationships/hyperlink" Target="https://finance.vietstock.vn/BRC-ctcp-cao-su-ben-thanh.htm" TargetMode="External"/><Relationship Id="rId279" Type="http://schemas.openxmlformats.org/officeDocument/2006/relationships/hyperlink" Target="https://finance.vietstock.vn/BSG-ctcp-xe-khach-sai-gon.htm" TargetMode="External"/><Relationship Id="rId278" Type="http://schemas.openxmlformats.org/officeDocument/2006/relationships/hyperlink" Target="https://finance.vietstock.vn/BSD-ctcp-bia-ruou-sai-gon-dong-xuan.htm" TargetMode="External"/><Relationship Id="rId277" Type="http://schemas.openxmlformats.org/officeDocument/2006/relationships/hyperlink" Target="https://finance.vietstock.vn/BSC-ctcp-dich-vu-ben-thanh.htm" TargetMode="External"/><Relationship Id="rId276" Type="http://schemas.openxmlformats.org/officeDocument/2006/relationships/hyperlink" Target="https://finance.vietstock.vn/BSA-ctcp-thuy-dien-buon-don.htm" TargetMode="External"/><Relationship Id="rId1851" Type="http://schemas.openxmlformats.org/officeDocument/2006/relationships/hyperlink" Target="https://finance.vietstock.vn/NCRC-ctcp-cau-lac-bo-du-thuyen-va-nghi-duong-cam-ranh.htm" TargetMode="External"/><Relationship Id="rId1852" Type="http://schemas.openxmlformats.org/officeDocument/2006/relationships/hyperlink" Target="https://finance.vietstock.vn/NCS-ctcp-suat-an-hang-khong-noi-bai.htm" TargetMode="External"/><Relationship Id="rId1853" Type="http://schemas.openxmlformats.org/officeDocument/2006/relationships/hyperlink" Target="https://finance.vietstock.vn/NCT-ctcp-dich-vu-hang-hoa-noi-bai.htm" TargetMode="External"/><Relationship Id="rId1854" Type="http://schemas.openxmlformats.org/officeDocument/2006/relationships/hyperlink" Target="https://finance.vietstock.vn/ND2-ctcp-dau-tu-va-phat-trien-dien-mien-bac-2.htm" TargetMode="External"/><Relationship Id="rId1855" Type="http://schemas.openxmlformats.org/officeDocument/2006/relationships/hyperlink" Target="https://finance.vietstock.vn/NDC-ctcp-nam-duoc.htm" TargetMode="External"/><Relationship Id="rId1856" Type="http://schemas.openxmlformats.org/officeDocument/2006/relationships/hyperlink" Target="https://finance.vietstock.vn/NDF-ctcp-che-bien-thuc-pham-nong-san-xuat-khau-nam-dinh.htm" TargetMode="External"/><Relationship Id="rId1857" Type="http://schemas.openxmlformats.org/officeDocument/2006/relationships/hyperlink" Target="https://finance.vietstock.vn/NDN-ctcp-dau-tu-phat-trien-nha-da-nang.htm" TargetMode="External"/><Relationship Id="rId1858" Type="http://schemas.openxmlformats.org/officeDocument/2006/relationships/hyperlink" Target="https://finance.vietstock.vn/NDP-ctcp-duoc-pham-2-9.htm" TargetMode="External"/><Relationship Id="rId1859" Type="http://schemas.openxmlformats.org/officeDocument/2006/relationships/hyperlink" Target="https://finance.vietstock.vn/NDT-tong-cong-ty-co-phan-det-may-nam-dinh.htm" TargetMode="External"/><Relationship Id="rId1850" Type="http://schemas.openxmlformats.org/officeDocument/2006/relationships/hyperlink" Target="https://finance.vietstock.vn/NCP-ctcp-nhiet-dien-cam-pha-tkv.htm" TargetMode="External"/><Relationship Id="rId1840" Type="http://schemas.openxmlformats.org/officeDocument/2006/relationships/hyperlink" Target="https://finance.vietstock.vn/NBE-ctcp-sach-va-thiet-bi-giao-duc-mien-bac.htm" TargetMode="External"/><Relationship Id="rId1841" Type="http://schemas.openxmlformats.org/officeDocument/2006/relationships/hyperlink" Target="https://finance.vietstock.vn/NBN-ctcp-xay-dung-cong-trinh-545.htm" TargetMode="External"/><Relationship Id="rId1842" Type="http://schemas.openxmlformats.org/officeDocument/2006/relationships/hyperlink" Target="https://finance.vietstock.vn/NBP-ctcp-nhiet-dien-ninh-binh.htm" TargetMode="External"/><Relationship Id="rId1843" Type="http://schemas.openxmlformats.org/officeDocument/2006/relationships/hyperlink" Target="https://finance.vietstock.vn/NBR-ctcp-duong-sat-nghia-binh.htm" TargetMode="External"/><Relationship Id="rId1844" Type="http://schemas.openxmlformats.org/officeDocument/2006/relationships/hyperlink" Target="https://finance.vietstock.vn/NBS-ctcp-ben-xe-nghe-an.htm" TargetMode="External"/><Relationship Id="rId1845" Type="http://schemas.openxmlformats.org/officeDocument/2006/relationships/hyperlink" Target="https://finance.vietstock.vn/NBT-ctcp-cap-thoat-nuoc-ben-tre.htm" TargetMode="External"/><Relationship Id="rId1846" Type="http://schemas.openxmlformats.org/officeDocument/2006/relationships/hyperlink" Target="https://finance.vietstock.vn/NBW-ctcp-cap-nuoc-nha-be.htm" TargetMode="External"/><Relationship Id="rId1847" Type="http://schemas.openxmlformats.org/officeDocument/2006/relationships/hyperlink" Target="https://finance.vietstock.vn/NCG-ctcp-tap-doan-nova-consumer.htm" TargetMode="External"/><Relationship Id="rId1848" Type="http://schemas.openxmlformats.org/officeDocument/2006/relationships/hyperlink" Target="https://finance.vietstock.vn/NCGC-ctcp-tap-doan-nam-cuong-ha-noi.htm" TargetMode="External"/><Relationship Id="rId1849" Type="http://schemas.openxmlformats.org/officeDocument/2006/relationships/hyperlink" Target="https://finance.vietstock.vn/NCLC-cong-ty-tnhh-dau-tu-va-phat-trien-bat-dong-san-nice-star.htm" TargetMode="External"/><Relationship Id="rId1873" Type="http://schemas.openxmlformats.org/officeDocument/2006/relationships/hyperlink" Target="https://finance.vietstock.vn/NgocTung-ctcp-san-xuat-thuong-mai-dich-vu-ngoc-tung.htm" TargetMode="External"/><Relationship Id="rId1874" Type="http://schemas.openxmlformats.org/officeDocument/2006/relationships/hyperlink" Target="https://finance.vietstock.vn/NgoVietNam-ctcp-dau-tu-phat-trien-ngo-viet-nam.htm" TargetMode="External"/><Relationship Id="rId1875" Type="http://schemas.openxmlformats.org/officeDocument/2006/relationships/hyperlink" Target="https://finance.vietstock.vn/NHA-tong-cong-ty-dau-tu-phat-trien-nha-va-do-thi-nam-ha-noi.htm" TargetMode="External"/><Relationship Id="rId1876" Type="http://schemas.openxmlformats.org/officeDocument/2006/relationships/hyperlink" Target="https://finance.vietstock.vn/NhaBeTech-ctcp-tu-van-cong-nghe-nha-be.htm" TargetMode="External"/><Relationship Id="rId1877" Type="http://schemas.openxmlformats.org/officeDocument/2006/relationships/hyperlink" Target="https://finance.vietstock.vn/NHACANTHO-cong-ty-tnhh-mtv-phat-trien-va-kinh-doanh-nha-thanh-pho-can-tho.htm" TargetMode="External"/><Relationship Id="rId1878" Type="http://schemas.openxmlformats.org/officeDocument/2006/relationships/hyperlink" Target="https://finance.vietstock.vn/NhanLuc-ctcp-phat-trien-nguon-nhan-luc-lod.htm" TargetMode="External"/><Relationship Id="rId1879" Type="http://schemas.openxmlformats.org/officeDocument/2006/relationships/hyperlink" Target="https://finance.vietstock.vn/NhaSaiGon-ctcp-dau-tu-xay-dung-va-kinh-doanh-nha-sai-gon.htm" TargetMode="External"/><Relationship Id="rId1870" Type="http://schemas.openxmlformats.org/officeDocument/2006/relationships/hyperlink" Target="https://finance.vietstock.vn/NGC-ctcp-che-bien-thuy-san-xuat-khau-ngo-quyen.htm" TargetMode="External"/><Relationship Id="rId1871" Type="http://schemas.openxmlformats.org/officeDocument/2006/relationships/hyperlink" Target="https://finance.vietstock.vn/NGMC-cong-ty-tnhh-dau-tu-va-bat-dong-san-ngoc-minh.htm" TargetMode="External"/><Relationship Id="rId1872" Type="http://schemas.openxmlformats.org/officeDocument/2006/relationships/hyperlink" Target="https://finance.vietstock.vn/NgocHy-ctcp-dich-vu-in-tran-ngoc-hy-ca-mau.htm" TargetMode="External"/><Relationship Id="rId1862" Type="http://schemas.openxmlformats.org/officeDocument/2006/relationships/hyperlink" Target="https://finance.vietstock.vn/NDX-ctcp-xay-lap-phat-trien-nha-da-nang.htm" TargetMode="External"/><Relationship Id="rId1863" Type="http://schemas.openxmlformats.org/officeDocument/2006/relationships/hyperlink" Target="https://finance.vietstock.vn/NED-ctcp-dau-tu-va-phat-trien-dien-tay-bac.htm" TargetMode="External"/><Relationship Id="rId1864" Type="http://schemas.openxmlformats.org/officeDocument/2006/relationships/hyperlink" Target="https://finance.vietstock.vn/NELC-ctcp-cong-nghe-thuong-mai-giga-1.htm" TargetMode="External"/><Relationship Id="rId1865" Type="http://schemas.openxmlformats.org/officeDocument/2006/relationships/hyperlink" Target="https://finance.vietstock.vn/NEM-ctcp-thiet-bi-dien-mien-bac.htm" TargetMode="External"/><Relationship Id="rId1866" Type="http://schemas.openxmlformats.org/officeDocument/2006/relationships/hyperlink" Target="https://finance.vietstock.vn/NEOC-ctcp-neo-floor.htm" TargetMode="External"/><Relationship Id="rId1867" Type="http://schemas.openxmlformats.org/officeDocument/2006/relationships/hyperlink" Target="https://finance.vietstock.vn/NET-ctcp-bot-giat-net.htm" TargetMode="External"/><Relationship Id="rId1868" Type="http://schemas.openxmlformats.org/officeDocument/2006/relationships/hyperlink" Target="https://finance.vietstock.vn/NFC-ctcp-phan-lan-ninh-binh.htm" TargetMode="External"/><Relationship Id="rId1869" Type="http://schemas.openxmlformats.org/officeDocument/2006/relationships/hyperlink" Target="https://finance.vietstock.vn/NFSC-ctcp-nova-final-solution.htm" TargetMode="External"/><Relationship Id="rId1860" Type="http://schemas.openxmlformats.org/officeDocument/2006/relationships/hyperlink" Target="https://finance.vietstock.vn/NDTC-cong-ty-tnhh-nam-dai-thanh-phu-quoc.htm" TargetMode="External"/><Relationship Id="rId1861" Type="http://schemas.openxmlformats.org/officeDocument/2006/relationships/hyperlink" Target="https://finance.vietstock.vn/NDW-ctcp-cap-nuoc-nam-dinh.htm" TargetMode="External"/><Relationship Id="rId1810" Type="http://schemas.openxmlformats.org/officeDocument/2006/relationships/hyperlink" Target="https://finance.vietstock.vn/MVY-ctcp-moi-truong-va-dich-vu-do-thi-vinh-yen.htm" TargetMode="External"/><Relationship Id="rId1811" Type="http://schemas.openxmlformats.org/officeDocument/2006/relationships/hyperlink" Target="https://finance.vietstock.vn/MWG-ctcp-dau-tu-the-gioi-di-dong.htm" TargetMode="External"/><Relationship Id="rId1812" Type="http://schemas.openxmlformats.org/officeDocument/2006/relationships/hyperlink" Target="https://finance.vietstock.vn/MXC-trung-tam-nong-nghiep-mua-xuan.htm" TargetMode="External"/><Relationship Id="rId1813" Type="http://schemas.openxmlformats.org/officeDocument/2006/relationships/hyperlink" Target="https://finance.vietstock.vn/MyKhe-ctcp-my-khe-viet-nam.htm" TargetMode="External"/><Relationship Id="rId1814" Type="http://schemas.openxmlformats.org/officeDocument/2006/relationships/hyperlink" Target="https://finance.vietstock.vn/MYPC-cong-ty-tnhh-dau-tu-va-kinh-doanh-dia-oc-my-phu.htm" TargetMode="External"/><Relationship Id="rId1815" Type="http://schemas.openxmlformats.org/officeDocument/2006/relationships/hyperlink" Target="https://finance.vietstock.vn/MyPhamSG-ctcp-my-pham-sai-gon.htm" TargetMode="External"/><Relationship Id="rId1816" Type="http://schemas.openxmlformats.org/officeDocument/2006/relationships/hyperlink" Target="https://finance.vietstock.vn/NAC-ctcp-tu-van-xay-dung-tong-hop.htm" TargetMode="External"/><Relationship Id="rId1817" Type="http://schemas.openxmlformats.org/officeDocument/2006/relationships/hyperlink" Target="https://finance.vietstock.vn/NAF-ctcp-nafoods-group.htm" TargetMode="External"/><Relationship Id="rId1818" Type="http://schemas.openxmlformats.org/officeDocument/2006/relationships/hyperlink" Target="https://finance.vietstock.vn/NAG-ctcp-tap-doan-nagakawa.htm" TargetMode="External"/><Relationship Id="rId1819" Type="http://schemas.openxmlformats.org/officeDocument/2006/relationships/hyperlink" Target="https://finance.vietstock.vn/NAKC-ctcp-cong-nghe-khai-an.htm" TargetMode="External"/><Relationship Id="rId1800" Type="http://schemas.openxmlformats.org/officeDocument/2006/relationships/hyperlink" Target="https://finance.vietstock.vn/MTP-ctcp-duoc-medipharco.htm" TargetMode="External"/><Relationship Id="rId1801" Type="http://schemas.openxmlformats.org/officeDocument/2006/relationships/hyperlink" Target="https://finance.vietstock.vn/MTPC-ctcp-xay-dung-minh-truong-phu.htm" TargetMode="External"/><Relationship Id="rId1802" Type="http://schemas.openxmlformats.org/officeDocument/2006/relationships/hyperlink" Target="https://finance.vietstock.vn/MTS-ctcp-vat-tu-tkv.htm" TargetMode="External"/><Relationship Id="rId1803" Type="http://schemas.openxmlformats.org/officeDocument/2006/relationships/hyperlink" Target="https://finance.vietstock.vn/MTSC-ctcp-dau-tu-metro-star.htm" TargetMode="External"/><Relationship Id="rId1804" Type="http://schemas.openxmlformats.org/officeDocument/2006/relationships/hyperlink" Target="https://finance.vietstock.vn/MTUC-cong-ty-tnhh-dau-tu-va-phat-trien-do-thi-minh-tan.htm" TargetMode="External"/><Relationship Id="rId1805" Type="http://schemas.openxmlformats.org/officeDocument/2006/relationships/hyperlink" Target="https://finance.vietstock.vn/MTV-ctcp-dich-vu-moi-truong-va-cong-trinh-do-thi-vung-tau.htm" TargetMode="External"/><Relationship Id="rId1806" Type="http://schemas.openxmlformats.org/officeDocument/2006/relationships/hyperlink" Target="https://finance.vietstock.vn/MVB-tong-cong-ty-cong-nghiep-mo-viet-bac-tkv-ctcp.htm" TargetMode="External"/><Relationship Id="rId1807" Type="http://schemas.openxmlformats.org/officeDocument/2006/relationships/hyperlink" Target="https://finance.vietstock.vn/MVC-ctcp-vat-lieu-va-xay-dung-binh-duong.htm" TargetMode="External"/><Relationship Id="rId1808" Type="http://schemas.openxmlformats.org/officeDocument/2006/relationships/hyperlink" Target="https://finance.vietstock.vn/MVJC-ctcp-dau-tu-dia-oc-mai-vien.htm" TargetMode="External"/><Relationship Id="rId1809" Type="http://schemas.openxmlformats.org/officeDocument/2006/relationships/hyperlink" Target="https://finance.vietstock.vn/MVN-tong-cong-ty-hang-hai-viet-nam-ctcp.htm" TargetMode="External"/><Relationship Id="rId1830" Type="http://schemas.openxmlformats.org/officeDocument/2006/relationships/hyperlink" Target="https://finance.vietstock.vn/NANC-ctcp-dau-tu-va-kinh-doanh-nam-an.htm" TargetMode="External"/><Relationship Id="rId1831" Type="http://schemas.openxmlformats.org/officeDocument/2006/relationships/hyperlink" Target="https://finance.vietstock.vn/NAP-ctcp-cang-nghe-tinh.htm" TargetMode="External"/><Relationship Id="rId1832" Type="http://schemas.openxmlformats.org/officeDocument/2006/relationships/hyperlink" Target="https://finance.vietstock.vn/NAS-ctcp-dich-vu-hang-khong-san-bay-noi-bai.htm" TargetMode="External"/><Relationship Id="rId1833" Type="http://schemas.openxmlformats.org/officeDocument/2006/relationships/hyperlink" Target="https://finance.vietstock.vn/Natraco-ctcp-thuong-mai-nghe-an.htm" TargetMode="External"/><Relationship Id="rId1834" Type="http://schemas.openxmlformats.org/officeDocument/2006/relationships/hyperlink" Target="https://finance.vietstock.vn/NAU-ctcp-moi-truong-do-thi-nghe-an.htm" TargetMode="External"/><Relationship Id="rId1835" Type="http://schemas.openxmlformats.org/officeDocument/2006/relationships/hyperlink" Target="https://finance.vietstock.vn/NAV-ctcp-nam-viet.htm" TargetMode="External"/><Relationship Id="rId1836" Type="http://schemas.openxmlformats.org/officeDocument/2006/relationships/hyperlink" Target="https://finance.vietstock.vn/NAW-ctcp-cap-nuoc-nghe-an.htm" TargetMode="External"/><Relationship Id="rId1837" Type="http://schemas.openxmlformats.org/officeDocument/2006/relationships/hyperlink" Target="https://finance.vietstock.vn/NBB-ctcp-dau-tu-nam-bay-bay.htm" TargetMode="External"/><Relationship Id="rId1838" Type="http://schemas.openxmlformats.org/officeDocument/2006/relationships/hyperlink" Target="https://finance.vietstock.vn/NBC-ctcp-than-nui-beo-vinacomin.htm" TargetMode="External"/><Relationship Id="rId1839" Type="http://schemas.openxmlformats.org/officeDocument/2006/relationships/hyperlink" Target="https://finance.vietstock.vn/NBCC-cong-ty-tnhh-tu-van-dau-tu-nguyen-binh.htm" TargetMode="External"/><Relationship Id="rId1820" Type="http://schemas.openxmlformats.org/officeDocument/2006/relationships/hyperlink" Target="https://finance.vietstock.vn/Nakydaco-ctcp-dau-thuc-vat-tan-binh.htm" TargetMode="External"/><Relationship Id="rId1821" Type="http://schemas.openxmlformats.org/officeDocument/2006/relationships/hyperlink" Target="https://finance.vietstock.vn/NALC-cong-ty-tnhh-nam-land.htm" TargetMode="External"/><Relationship Id="rId1822" Type="http://schemas.openxmlformats.org/officeDocument/2006/relationships/hyperlink" Target="https://finance.vietstock.vn/NamChien-ctcp-thuy-dien-nam-chien.htm" TargetMode="External"/><Relationship Id="rId1823" Type="http://schemas.openxmlformats.org/officeDocument/2006/relationships/hyperlink" Target="https://finance.vietstock.vn/NAMCO-ctcp-khoang-san-nghe-an.htm" TargetMode="External"/><Relationship Id="rId1824" Type="http://schemas.openxmlformats.org/officeDocument/2006/relationships/hyperlink" Target="https://finance.vietstock.vn/NamKhang-ctcp-dau-tu-nam-khang.htm" TargetMode="External"/><Relationship Id="rId1825" Type="http://schemas.openxmlformats.org/officeDocument/2006/relationships/hyperlink" Target="https://finance.vietstock.vn/NamMuc-ctcp-thuy-dien-nam-muc.htm" TargetMode="External"/><Relationship Id="rId1826" Type="http://schemas.openxmlformats.org/officeDocument/2006/relationships/hyperlink" Target="https://finance.vietstock.vn/NamThaiSon-ctcp-nam-thai-son.htm" TargetMode="External"/><Relationship Id="rId1827" Type="http://schemas.openxmlformats.org/officeDocument/2006/relationships/hyperlink" Target="https://finance.vietstock.vn/NamThi-ctcp-thuy-dien-nam-thi-song-da-7.htm" TargetMode="External"/><Relationship Id="rId1828" Type="http://schemas.openxmlformats.org/officeDocument/2006/relationships/hyperlink" Target="https://finance.vietstock.vn/NamTrieu-ctcp-cong-nghiep-tau-thuy-va-xay-dung-nam-trieu.htm" TargetMode="External"/><Relationship Id="rId1829" Type="http://schemas.openxmlformats.org/officeDocument/2006/relationships/hyperlink" Target="https://finance.vietstock.vn/NamVietOil-ctcp-loc-hoa-dau-nam-viet.htm" TargetMode="External"/><Relationship Id="rId2302" Type="http://schemas.openxmlformats.org/officeDocument/2006/relationships/hyperlink" Target="https://finance.vietstock.vn/SachBinhDuong-ctcp-sach-thiet-bi-giao-duc-binh-duong.htm" TargetMode="External"/><Relationship Id="rId2303" Type="http://schemas.openxmlformats.org/officeDocument/2006/relationships/hyperlink" Target="https://finance.vietstock.vn/SachHoaBinh-ctcp-sach-va-thiet-bi-truong-hoc-hoa-binh.htm" TargetMode="External"/><Relationship Id="rId2304" Type="http://schemas.openxmlformats.org/officeDocument/2006/relationships/hyperlink" Target="https://finance.vietstock.vn/SachThanhHoa-ctcp-sach-va-thiet-bi-truong-hoc-thanh-hoa.htm" TargetMode="External"/><Relationship Id="rId2305" Type="http://schemas.openxmlformats.org/officeDocument/2006/relationships/hyperlink" Target="https://finance.vietstock.vn/Sadaco-ctcp-phat-trien-san-xuat-thuong-mai-sai-gon.htm" TargetMode="External"/><Relationship Id="rId2306" Type="http://schemas.openxmlformats.org/officeDocument/2006/relationships/hyperlink" Target="https://finance.vietstock.vn/SAF-ctcp-luong-thuc-thuc-pham-safoco.htm" TargetMode="External"/><Relationship Id="rId2307" Type="http://schemas.openxmlformats.org/officeDocument/2006/relationships/hyperlink" Target="https://finance.vietstock.vn/SAGEL-ctcp-dien-tu-va-dich-vu-cong-nghiep-sai-gon.htm" TargetMode="External"/><Relationship Id="rId2308" Type="http://schemas.openxmlformats.org/officeDocument/2006/relationships/hyperlink" Target="https://finance.vietstock.vn/SAGRI-tong-cong-ty-nong-nghiep-sai-gon-tnhh-mtv.htm" TargetMode="External"/><Relationship Id="rId2309" Type="http://schemas.openxmlformats.org/officeDocument/2006/relationships/hyperlink" Target="https://finance.vietstock.vn/Saicom-ctcp-dau-tu-va-xay-dung-buu-chinh-vien-thong.htm" TargetMode="External"/><Relationship Id="rId2300" Type="http://schemas.openxmlformats.org/officeDocument/2006/relationships/hyperlink" Target="https://finance.vietstock.vn/SabecoTayNguyen-ctcp-thuong-mai-bia-sai-gon-tay-nguyen.htm" TargetMode="External"/><Relationship Id="rId2301" Type="http://schemas.openxmlformats.org/officeDocument/2006/relationships/hyperlink" Target="https://finance.vietstock.vn/SAC-ctcp-xep-do-va-dich-vu-cang-sai-gon.htm" TargetMode="External"/><Relationship Id="rId2324" Type="http://schemas.openxmlformats.org/officeDocument/2006/relationships/hyperlink" Target="https://finance.vietstock.vn/Sapasco-ctcp-bao-bi-va-dich-vu-sam-thinh.htm" TargetMode="External"/><Relationship Id="rId2325" Type="http://schemas.openxmlformats.org/officeDocument/2006/relationships/hyperlink" Target="https://finance.vietstock.vn/SAS-ctcp-dich-vu-hang-khong-san-bay-tan-son-nhat.htm" TargetMode="External"/><Relationship Id="rId2326" Type="http://schemas.openxmlformats.org/officeDocument/2006/relationships/hyperlink" Target="https://finance.vietstock.vn/SATICO-cong-ty-tnhh-mtv-satra-tien-giang.htm" TargetMode="External"/><Relationship Id="rId2327" Type="http://schemas.openxmlformats.org/officeDocument/2006/relationships/hyperlink" Target="https://finance.vietstock.vn/SATRA-tong-cong-ty-thuong-mai-sai-gon-tnhh-mtv.htm" TargetMode="External"/><Relationship Id="rId2328" Type="http://schemas.openxmlformats.org/officeDocument/2006/relationships/hyperlink" Target="https://finance.vietstock.vn/SatraTayNam-cong-ty-tnhh-mtv-satra-tay-nam.htm" TargetMode="External"/><Relationship Id="rId2329" Type="http://schemas.openxmlformats.org/officeDocument/2006/relationships/hyperlink" Target="https://finance.vietstock.vn/SAV-ctcp-hop-tac-kinh-te-va-xuat-nhap-khau-savimex.htm" TargetMode="External"/><Relationship Id="rId2320" Type="http://schemas.openxmlformats.org/officeDocument/2006/relationships/hyperlink" Target="https://finance.vietstock.vn/SAMCO-tong-cong-ty-co-khi-giao-thong-van-tai-sai-gon-tnhh-mtv.htm" TargetMode="External"/><Relationship Id="rId2321" Type="http://schemas.openxmlformats.org/officeDocument/2006/relationships/hyperlink" Target="https://finance.vietstock.vn/SamSet-ctcp-van-tai-va-dich-vu-hang-hai-cang-sai-gon.htm" TargetMode="External"/><Relationship Id="rId2322" Type="http://schemas.openxmlformats.org/officeDocument/2006/relationships/hyperlink" Target="https://finance.vietstock.vn/SAOC-ctcp-xay-dung-sao-vang-tay-do.htm" TargetMode="External"/><Relationship Id="rId2323" Type="http://schemas.openxmlformats.org/officeDocument/2006/relationships/hyperlink" Target="https://finance.vietstock.vn/SAP-ctcp-in-sach-giao-khoa-thanh-pho-ho-chi-minh.htm" TargetMode="External"/><Relationship Id="rId2313" Type="http://schemas.openxmlformats.org/officeDocument/2006/relationships/hyperlink" Target="https://finance.vietstock.vn/SAIGONIPD-cong-ty-tnhh-mtv-phat-trien-khu-cong-nghiep-sai-gon.htm" TargetMode="External"/><Relationship Id="rId2314" Type="http://schemas.openxmlformats.org/officeDocument/2006/relationships/hyperlink" Target="https://finance.vietstock.vn/SaiGonNinhChu-ctcp-du-lich-sai-gon-ninh-chu.htm" TargetMode="External"/><Relationship Id="rId2315" Type="http://schemas.openxmlformats.org/officeDocument/2006/relationships/hyperlink" Target="https://finance.vietstock.vn/Saigontourist-tong-cong-ty-du-lich-sai-gon-cong-ty-tnhh-mtv.htm" TargetMode="External"/><Relationship Id="rId2316" Type="http://schemas.openxmlformats.org/officeDocument/2006/relationships/hyperlink" Target="https://finance.vietstock.vn/SaiGonXanh-ctcp-dau-tu-phat-trien-dia-oc-sai-gon-xanh.htm" TargetMode="External"/><Relationship Id="rId2317" Type="http://schemas.openxmlformats.org/officeDocument/2006/relationships/hyperlink" Target="https://finance.vietstock.vn/SAL-ctcp-truc-vot-cuu-ho-viet-nam.htm" TargetMode="External"/><Relationship Id="rId2318" Type="http://schemas.openxmlformats.org/officeDocument/2006/relationships/hyperlink" Target="https://finance.vietstock.vn/SAM-ctcp-sam-holdings.htm" TargetMode="External"/><Relationship Id="rId2319" Type="http://schemas.openxmlformats.org/officeDocument/2006/relationships/hyperlink" Target="https://finance.vietstock.vn/SAMC-ctcp-sunshine-am.htm" TargetMode="External"/><Relationship Id="rId2310" Type="http://schemas.openxmlformats.org/officeDocument/2006/relationships/hyperlink" Target="https://finance.vietstock.vn/SAIGON5-ctcp-phat-trien-dia-oc-sai-gon-5.htm" TargetMode="External"/><Relationship Id="rId2311" Type="http://schemas.openxmlformats.org/officeDocument/2006/relationships/hyperlink" Target="https://finance.vietstock.vn/SaiGonAir-ctcp-sai-gon-san-bay.htm" TargetMode="External"/><Relationship Id="rId2312" Type="http://schemas.openxmlformats.org/officeDocument/2006/relationships/hyperlink" Target="https://finance.vietstock.vn/SaiGonART-ctcp-my-thuat-sai-gon.htm" TargetMode="External"/><Relationship Id="rId1895" Type="http://schemas.openxmlformats.org/officeDocument/2006/relationships/hyperlink" Target="https://finance.vietstock.vn/NHW-ctcp-ngo-han.htm" TargetMode="External"/><Relationship Id="rId1896" Type="http://schemas.openxmlformats.org/officeDocument/2006/relationships/hyperlink" Target="https://finance.vietstock.vn/NIC-ctcp-dau-tu-nhon-trach.htm" TargetMode="External"/><Relationship Id="rId1897" Type="http://schemas.openxmlformats.org/officeDocument/2006/relationships/hyperlink" Target="https://finance.vietstock.vn/Nicotex-ctcp-nicotex.htm" TargetMode="External"/><Relationship Id="rId1898" Type="http://schemas.openxmlformats.org/officeDocument/2006/relationships/hyperlink" Target="https://finance.vietstock.vn/NinhBac-ctcp-dau-tu-tai-chinh-ninh-bac.htm" TargetMode="External"/><Relationship Id="rId1899" Type="http://schemas.openxmlformats.org/officeDocument/2006/relationships/hyperlink" Target="https://finance.vietstock.vn/NIS-ctcp-dich-vu-ha-tang-mang.htm" TargetMode="External"/><Relationship Id="rId1890" Type="http://schemas.openxmlformats.org/officeDocument/2006/relationships/hyperlink" Target="https://finance.vietstock.vn/NHS-ctcp-duong-ninh-hoa.htm" TargetMode="External"/><Relationship Id="rId1891" Type="http://schemas.openxmlformats.org/officeDocument/2006/relationships/hyperlink" Target="https://finance.vietstock.vn/NHSC-cong-ty-tnhh-mtv-duong-bien-hoa-ninh-hoa.htm" TargetMode="External"/><Relationship Id="rId1892" Type="http://schemas.openxmlformats.org/officeDocument/2006/relationships/hyperlink" Target="https://finance.vietstock.vn/NHT-ctcp-san-xuat-va-thuong-mai-nam-hoa.htm" TargetMode="External"/><Relationship Id="rId1893" Type="http://schemas.openxmlformats.org/officeDocument/2006/relationships/hyperlink" Target="https://finance.vietstock.vn/NhuNgoc-ctcp-san-xuat-va-thuong-mai-xuat-nhap-khau-nhu-ngoc.htm" TargetMode="External"/><Relationship Id="rId1894" Type="http://schemas.openxmlformats.org/officeDocument/2006/relationships/hyperlink" Target="https://finance.vietstock.vn/NHV-ctcp-suc-khoe-hoi-sinh-viet-nam.htm" TargetMode="External"/><Relationship Id="rId1884" Type="http://schemas.openxmlformats.org/officeDocument/2006/relationships/hyperlink" Target="https://finance.vietstock.vn/NhietDienMienBac-ctcp-dich-vu-sua-chua-nhiet-dien-mien-bac.htm" TargetMode="External"/><Relationship Id="rId1885" Type="http://schemas.openxmlformats.org/officeDocument/2006/relationships/hyperlink" Target="https://finance.vietstock.vn/NHN-ctcp-phat-trien-do-thi-nam-ha-noi.htm" TargetMode="External"/><Relationship Id="rId1886" Type="http://schemas.openxmlformats.org/officeDocument/2006/relationships/hyperlink" Target="https://finance.vietstock.vn/NhoQue1-ctcp-thuy-dien-nho-que-1.htm" TargetMode="External"/><Relationship Id="rId1887" Type="http://schemas.openxmlformats.org/officeDocument/2006/relationships/hyperlink" Target="https://finance.vietstock.vn/NHP-ctcp-san-xuat-xuat-nhap-khau-nhp.htm" TargetMode="External"/><Relationship Id="rId1888" Type="http://schemas.openxmlformats.org/officeDocument/2006/relationships/hyperlink" Target="https://finance.vietstock.vn/NHPC-ctcp-bat-dong-san-ngoi-nha-hanh-phuc.htm" TargetMode="External"/><Relationship Id="rId1889" Type="http://schemas.openxmlformats.org/officeDocument/2006/relationships/hyperlink" Target="https://finance.vietstock.vn/NHRC-ctcp-nova-hotels-resorts.htm" TargetMode="External"/><Relationship Id="rId1880" Type="http://schemas.openxmlformats.org/officeDocument/2006/relationships/hyperlink" Target="https://finance.vietstock.vn/NhatNam-ctcp-nhat-nam.htm" TargetMode="External"/><Relationship Id="rId1881" Type="http://schemas.openxmlformats.org/officeDocument/2006/relationships/hyperlink" Target="https://finance.vietstock.vn/NHC-ctcp-gach-ngoi-nhi-hiep.htm" TargetMode="External"/><Relationship Id="rId1882" Type="http://schemas.openxmlformats.org/officeDocument/2006/relationships/hyperlink" Target="https://finance.vietstock.vn/NHH-ctcp-nhua-ha-noi.htm" TargetMode="External"/><Relationship Id="rId1883" Type="http://schemas.openxmlformats.org/officeDocument/2006/relationships/hyperlink" Target="https://finance.vietstock.vn/NHHC-ctcp-dau-tu-va-xay-dung-thuy-dien-nam-hong.htm" TargetMode="External"/><Relationship Id="rId1059" Type="http://schemas.openxmlformats.org/officeDocument/2006/relationships/hyperlink" Target="https://finance.vietstock.vn/GTK-ctcp-giay-thuy-khe.htm" TargetMode="External"/><Relationship Id="rId228" Type="http://schemas.openxmlformats.org/officeDocument/2006/relationships/hyperlink" Target="https://finance.vietstock.vn/BinhDien-ctcp-thuy-dien-bi%60nh-dien.htm" TargetMode="External"/><Relationship Id="rId227" Type="http://schemas.openxmlformats.org/officeDocument/2006/relationships/hyperlink" Target="https://finance.vietstock.vn/BinhAnSeaFood-ctcp-thuy-san-binh-an.htm" TargetMode="External"/><Relationship Id="rId226" Type="http://schemas.openxmlformats.org/officeDocument/2006/relationships/hyperlink" Target="https://finance.vietstock.vn/BIMC-ctcp-bat-dong-san-bim.htm" TargetMode="External"/><Relationship Id="rId225" Type="http://schemas.openxmlformats.org/officeDocument/2006/relationships/hyperlink" Target="https://finance.vietstock.vn/BikeThongNhat-ctcp-thong-nhat-ha-noi.htm" TargetMode="External"/><Relationship Id="rId2380" Type="http://schemas.openxmlformats.org/officeDocument/2006/relationships/hyperlink" Target="https://finance.vietstock.vn/SDG-ctcp-sadico-can-tho.htm" TargetMode="External"/><Relationship Id="rId229" Type="http://schemas.openxmlformats.org/officeDocument/2006/relationships/hyperlink" Target="https://finance.vietstock.vn/BinhDinh-ctcp-vat-tu-ky-thuat-nong-nghiep-binh-dinh.htm" TargetMode="External"/><Relationship Id="rId1050" Type="http://schemas.openxmlformats.org/officeDocument/2006/relationships/hyperlink" Target="https://finance.vietstock.vn/GSC-ctcp-thuy-dien-geruco-song-con.htm" TargetMode="External"/><Relationship Id="rId2381" Type="http://schemas.openxmlformats.org/officeDocument/2006/relationships/hyperlink" Target="https://finance.vietstock.vn/SDH-ctcp-xay-dung-ha-tang-song-da.htm" TargetMode="External"/><Relationship Id="rId220" Type="http://schemas.openxmlformats.org/officeDocument/2006/relationships/hyperlink" Target="https://finance.vietstock.vn/BiaSaiGonQuyNhon-ctcp-bia-sai-gon-quy-nhon.htm" TargetMode="External"/><Relationship Id="rId1051" Type="http://schemas.openxmlformats.org/officeDocument/2006/relationships/hyperlink" Target="https://finance.vietstock.vn/GSM-ctcp-thuy-dien-huong-son.htm" TargetMode="External"/><Relationship Id="rId2382" Type="http://schemas.openxmlformats.org/officeDocument/2006/relationships/hyperlink" Target="https://finance.vietstock.vn/SDI-ctcp-dau-tu-va-phat-trien-do-thi-sai-dong.htm" TargetMode="External"/><Relationship Id="rId1052" Type="http://schemas.openxmlformats.org/officeDocument/2006/relationships/hyperlink" Target="https://finance.vietstock.vn/GSP-ctcp-van-tai-san-pham-khi-quoc-te.htm" TargetMode="External"/><Relationship Id="rId2383" Type="http://schemas.openxmlformats.org/officeDocument/2006/relationships/hyperlink" Target="https://finance.vietstock.vn/SDIC-ctcp-dau-tu-va-phat-trien-sai-gon.htm" TargetMode="External"/><Relationship Id="rId1053" Type="http://schemas.openxmlformats.org/officeDocument/2006/relationships/hyperlink" Target="https://finance.vietstock.vn/GSPC-ctcp-in-va-bao-bi-goldsun.htm" TargetMode="External"/><Relationship Id="rId2384" Type="http://schemas.openxmlformats.org/officeDocument/2006/relationships/hyperlink" Target="https://finance.vietstock.vn/SDJ-ctcp-song-da-25.htm" TargetMode="External"/><Relationship Id="rId1054" Type="http://schemas.openxmlformats.org/officeDocument/2006/relationships/hyperlink" Target="https://finance.vietstock.vn/GT6-tong-cong-ty-xay-dung-cong-trinh-giao-thong-6-ctcp.htm" TargetMode="External"/><Relationship Id="rId2385" Type="http://schemas.openxmlformats.org/officeDocument/2006/relationships/hyperlink" Target="https://finance.vietstock.vn/SDK-ctcp-co-khi-luyen-kim.htm" TargetMode="External"/><Relationship Id="rId224" Type="http://schemas.openxmlformats.org/officeDocument/2006/relationships/hyperlink" Target="https://finance.vietstock.vn/BII-ctcp-louis-land.htm" TargetMode="External"/><Relationship Id="rId1055" Type="http://schemas.openxmlformats.org/officeDocument/2006/relationships/hyperlink" Target="https://finance.vietstock.vn/GTA-ctcp-che-bien-go-thuan-an.htm" TargetMode="External"/><Relationship Id="rId2386" Type="http://schemas.openxmlformats.org/officeDocument/2006/relationships/hyperlink" Target="https://finance.vietstock.vn/SDL-ctcp-song-da-hoang-long.htm" TargetMode="External"/><Relationship Id="rId223" Type="http://schemas.openxmlformats.org/officeDocument/2006/relationships/hyperlink" Target="https://finance.vietstock.vn/BIG-ctcp-big-invest-group.htm" TargetMode="External"/><Relationship Id="rId1056" Type="http://schemas.openxmlformats.org/officeDocument/2006/relationships/hyperlink" Target="https://finance.vietstock.vn/GTC-ctcp-tra-rong-vang.htm" TargetMode="External"/><Relationship Id="rId2387" Type="http://schemas.openxmlformats.org/officeDocument/2006/relationships/hyperlink" Target="https://finance.vietstock.vn/SDN-ctcp-son-dong-nai.htm" TargetMode="External"/><Relationship Id="rId222" Type="http://schemas.openxmlformats.org/officeDocument/2006/relationships/hyperlink" Target="https://finance.vietstock.vn/BIDC-ctcp-bidgroup.htm" TargetMode="External"/><Relationship Id="rId1057" Type="http://schemas.openxmlformats.org/officeDocument/2006/relationships/hyperlink" Target="https://finance.vietstock.vn/GTD-ctcp-giay-thuong-dinh.htm" TargetMode="External"/><Relationship Id="rId2388" Type="http://schemas.openxmlformats.org/officeDocument/2006/relationships/hyperlink" Target="https://finance.vietstock.vn/SDNC-ctcp-dau-tu-sai-gon-da-nang.htm" TargetMode="External"/><Relationship Id="rId221" Type="http://schemas.openxmlformats.org/officeDocument/2006/relationships/hyperlink" Target="https://finance.vietstock.vn/BiaVietHa-ctcp-bia-va-nuoc-giai-khat-viet-ha.htm" TargetMode="External"/><Relationship Id="rId1058" Type="http://schemas.openxmlformats.org/officeDocument/2006/relationships/hyperlink" Target="https://finance.vietstock.vn/GTH-ctcp-xay-dung-giao-thong-thua-thien-hue.htm" TargetMode="External"/><Relationship Id="rId2389" Type="http://schemas.openxmlformats.org/officeDocument/2006/relationships/hyperlink" Target="https://finance.vietstock.vn/SDNT-ctcp-song-da-nha-trang.htm" TargetMode="External"/><Relationship Id="rId1048" Type="http://schemas.openxmlformats.org/officeDocument/2006/relationships/hyperlink" Target="https://finance.vietstock.vn/GREC-ctcp-bat-dong-san-greenwich.htm" TargetMode="External"/><Relationship Id="rId2379" Type="http://schemas.openxmlformats.org/officeDocument/2006/relationships/hyperlink" Target="https://finance.vietstock.vn/SDE-ctcp-ky-thuat-dien-song-da.htm" TargetMode="External"/><Relationship Id="rId1049" Type="http://schemas.openxmlformats.org/officeDocument/2006/relationships/hyperlink" Target="https://finance.vietstock.vn/GRL-ctcp-tiep-van-xanh.htm" TargetMode="External"/><Relationship Id="rId217" Type="http://schemas.openxmlformats.org/officeDocument/2006/relationships/hyperlink" Target="https://finance.vietstock.vn/BiaSaiGonDongNai-ctcp-bia-sai-gon-dong-nai.htm" TargetMode="External"/><Relationship Id="rId216" Type="http://schemas.openxmlformats.org/officeDocument/2006/relationships/hyperlink" Target="https://finance.vietstock.vn/BiaCanTho-ctcp-bia-nuoc-giai-khat-can-tho.htm" TargetMode="External"/><Relationship Id="rId215" Type="http://schemas.openxmlformats.org/officeDocument/2006/relationships/hyperlink" Target="https://finance.vietstock.vn/BIAC-ctcp-dau-tu-va-phat-trien-bat-dong-san-binh-an.htm" TargetMode="External"/><Relationship Id="rId214" Type="http://schemas.openxmlformats.org/officeDocument/2006/relationships/hyperlink" Target="https://finance.vietstock.vn/BHYC-cong-ty-tnhh-dich-vu-va-phat-trien-bat-dong-san-bhyt.htm" TargetMode="External"/><Relationship Id="rId219" Type="http://schemas.openxmlformats.org/officeDocument/2006/relationships/hyperlink" Target="https://finance.vietstock.vn/BiaSaiGonPhuYen-ctcp-bia-sai-gon-phu-yen.htm" TargetMode="External"/><Relationship Id="rId218" Type="http://schemas.openxmlformats.org/officeDocument/2006/relationships/hyperlink" Target="https://finance.vietstock.vn/BiaSaiGonHaNam-ctcp-bia-sai-gon-ha-nam.htm" TargetMode="External"/><Relationship Id="rId2370" Type="http://schemas.openxmlformats.org/officeDocument/2006/relationships/hyperlink" Target="https://finance.vietstock.vn/SD7-ctcp-song-da-7.htm" TargetMode="External"/><Relationship Id="rId1040" Type="http://schemas.openxmlformats.org/officeDocument/2006/relationships/hyperlink" Target="https://finance.vietstock.vn/GMX-ctcp-gach-ngoi-gom-xay-dung-my-xuan.htm" TargetMode="External"/><Relationship Id="rId2371" Type="http://schemas.openxmlformats.org/officeDocument/2006/relationships/hyperlink" Target="https://finance.vietstock.vn/SD8-ctcp-song-da-8.htm" TargetMode="External"/><Relationship Id="rId1041" Type="http://schemas.openxmlformats.org/officeDocument/2006/relationships/hyperlink" Target="https://finance.vietstock.vn/GND-ctcp-gach-ngoi-dong-nai.htm" TargetMode="External"/><Relationship Id="rId2372" Type="http://schemas.openxmlformats.org/officeDocument/2006/relationships/hyperlink" Target="https://finance.vietstock.vn/SD9-ctcp-song-da-9.htm" TargetMode="External"/><Relationship Id="rId1042" Type="http://schemas.openxmlformats.org/officeDocument/2006/relationships/hyperlink" Target="https://finance.vietstock.vn/GoldenGate-ctcp-thuong-mai-dich-vu-cong-vang.htm" TargetMode="External"/><Relationship Id="rId2373" Type="http://schemas.openxmlformats.org/officeDocument/2006/relationships/hyperlink" Target="https://finance.vietstock.vn/SDA-ctcp-simco-song-da.htm" TargetMode="External"/><Relationship Id="rId1043" Type="http://schemas.openxmlformats.org/officeDocument/2006/relationships/hyperlink" Target="https://finance.vietstock.vn/GolfHN-ctcp-san-golf-ha-noi.htm" TargetMode="External"/><Relationship Id="rId2374" Type="http://schemas.openxmlformats.org/officeDocument/2006/relationships/hyperlink" Target="https://finance.vietstock.vn/SDB-ctcp-song-da-207.htm" TargetMode="External"/><Relationship Id="rId213" Type="http://schemas.openxmlformats.org/officeDocument/2006/relationships/hyperlink" Target="https://finance.vietstock.vn/BHVC-ctcp-bach-hung-vuong.htm" TargetMode="External"/><Relationship Id="rId1044" Type="http://schemas.openxmlformats.org/officeDocument/2006/relationships/hyperlink" Target="https://finance.vietstock.vn/GPC-ctcp-tap-doan-green+.htm" TargetMode="External"/><Relationship Id="rId2375" Type="http://schemas.openxmlformats.org/officeDocument/2006/relationships/hyperlink" Target="https://finance.vietstock.vn/SDBP-ctcp-song-da-binh-phuoc.htm" TargetMode="External"/><Relationship Id="rId212" Type="http://schemas.openxmlformats.org/officeDocument/2006/relationships/hyperlink" Target="https://finance.vietstock.vn/BHV-ctcp-ba-hien.htm" TargetMode="External"/><Relationship Id="rId1045" Type="http://schemas.openxmlformats.org/officeDocument/2006/relationships/hyperlink" Target="https://finance.vietstock.vn/GPRC-cong-ty-tnhh-bat-dong-san-gia-phu.htm" TargetMode="External"/><Relationship Id="rId2376" Type="http://schemas.openxmlformats.org/officeDocument/2006/relationships/hyperlink" Target="https://finance.vietstock.vn/SDC-ctcp-tu-van-song-da.htm" TargetMode="External"/><Relationship Id="rId211" Type="http://schemas.openxmlformats.org/officeDocument/2006/relationships/hyperlink" Target="https://finance.vietstock.vn/BHT-ctcp-dau-tu-xay-dung-bach-dang-tmc.htm" TargetMode="External"/><Relationship Id="rId1046" Type="http://schemas.openxmlformats.org/officeDocument/2006/relationships/hyperlink" Target="https://finance.vietstock.vn/GQN-trung-tam-giong-thuy-san-quang-nam.htm" TargetMode="External"/><Relationship Id="rId2377" Type="http://schemas.openxmlformats.org/officeDocument/2006/relationships/hyperlink" Target="https://finance.vietstock.vn/SDD-ctcp-dau-tu-va-xay-lap-song-da.htm" TargetMode="External"/><Relationship Id="rId210" Type="http://schemas.openxmlformats.org/officeDocument/2006/relationships/hyperlink" Target="https://finance.vietstock.vn/BHSC-ctcp-hang-tieu-dung-bien-hoa.htm" TargetMode="External"/><Relationship Id="rId1047" Type="http://schemas.openxmlformats.org/officeDocument/2006/relationships/hyperlink" Target="https://finance.vietstock.vn/GrandImperialSG-cong-ty-tnhh-khach-san-grand-imperial-sai-gon.htm" TargetMode="External"/><Relationship Id="rId2378" Type="http://schemas.openxmlformats.org/officeDocument/2006/relationships/hyperlink" Target="https://finance.vietstock.vn/SDDC-ctcp-sao-do-da-nang.htm" TargetMode="External"/><Relationship Id="rId249" Type="http://schemas.openxmlformats.org/officeDocument/2006/relationships/hyperlink" Target="https://finance.vietstock.vn/BMF-ctcp-vat-lieu-xay-dung-va-chat-dot-dong-nai.htm" TargetMode="External"/><Relationship Id="rId248" Type="http://schemas.openxmlformats.org/officeDocument/2006/relationships/hyperlink" Target="https://finance.vietstock.vn/BMD-ctcp-moi-truong-va-dich-vu-do-thi-binh-thuan.htm" TargetMode="External"/><Relationship Id="rId247" Type="http://schemas.openxmlformats.org/officeDocument/2006/relationships/hyperlink" Target="https://finance.vietstock.vn/BMC-ctcp-khoang-san-binh-dinh.htm" TargetMode="External"/><Relationship Id="rId1070" Type="http://schemas.openxmlformats.org/officeDocument/2006/relationships/hyperlink" Target="https://finance.vietstock.vn/H11-ctcp-xay-dung-hud101.htm" TargetMode="External"/><Relationship Id="rId1071" Type="http://schemas.openxmlformats.org/officeDocument/2006/relationships/hyperlink" Target="https://finance.vietstock.vn/H22-ctcp-dau-tu-va-phat-trien-nha-ha-noi-22.htm" TargetMode="External"/><Relationship Id="rId1072" Type="http://schemas.openxmlformats.org/officeDocument/2006/relationships/hyperlink" Target="https://finance.vietstock.vn/H39C-ctcp-hung-thinh-investment.htm" TargetMode="External"/><Relationship Id="rId242" Type="http://schemas.openxmlformats.org/officeDocument/2006/relationships/hyperlink" Target="https://finance.vietstock.vn/BLN-ctcp-van-tai-va-dich-vu-lien-ninh.htm" TargetMode="External"/><Relationship Id="rId1073" Type="http://schemas.openxmlformats.org/officeDocument/2006/relationships/hyperlink" Target="https://finance.vietstock.vn/H79C-ctcp-hung-thinh-land.htm" TargetMode="External"/><Relationship Id="rId241" Type="http://schemas.openxmlformats.org/officeDocument/2006/relationships/hyperlink" Target="https://finance.vietstock.vn/BLF-ctcp-thuy-san-bac-lieu.htm" TargetMode="External"/><Relationship Id="rId1074" Type="http://schemas.openxmlformats.org/officeDocument/2006/relationships/hyperlink" Target="https://finance.vietstock.vn/HAAC-ctcp-dau-tu-kinh-doanh-bat-dong-san-ha-an.htm" TargetMode="External"/><Relationship Id="rId240" Type="http://schemas.openxmlformats.org/officeDocument/2006/relationships/hyperlink" Target="https://finance.vietstock.vn/BKPC-ctcp-phan-mem-diet-virus-bkav.htm" TargetMode="External"/><Relationship Id="rId1075" Type="http://schemas.openxmlformats.org/officeDocument/2006/relationships/hyperlink" Target="https://finance.vietstock.vn/HAB-ctcp-sach-va-thiet-bi-truong-hoc-ha-noi.htm" TargetMode="External"/><Relationship Id="rId1076" Type="http://schemas.openxmlformats.org/officeDocument/2006/relationships/hyperlink" Target="https://finance.vietstock.vn/Habac-ctcp-co-khi-xay-dung-so-2-ha-bac.htm" TargetMode="External"/><Relationship Id="rId246" Type="http://schemas.openxmlformats.org/officeDocument/2006/relationships/hyperlink" Target="https://finance.vietstock.vn/BM9-ctcp-dau-tu-xay-dung-319-mien-nam.htm" TargetMode="External"/><Relationship Id="rId1077" Type="http://schemas.openxmlformats.org/officeDocument/2006/relationships/hyperlink" Target="https://finance.vietstock.vn/HaChau-ctcp-ha-chau.htm" TargetMode="External"/><Relationship Id="rId245" Type="http://schemas.openxmlformats.org/officeDocument/2006/relationships/hyperlink" Target="https://finance.vietstock.vn/BLW-ctcp-cap-nuoc-bac-lieu.htm" TargetMode="External"/><Relationship Id="rId1078" Type="http://schemas.openxmlformats.org/officeDocument/2006/relationships/hyperlink" Target="https://finance.vietstock.vn/HACO-ctcp-kien-truc-ha-noi.htm" TargetMode="External"/><Relationship Id="rId244" Type="http://schemas.openxmlformats.org/officeDocument/2006/relationships/hyperlink" Target="https://finance.vietstock.vn/BLU-trung-tam-dich-vu-do-thi-tinh-bac-lieu.htm" TargetMode="External"/><Relationship Id="rId1079" Type="http://schemas.openxmlformats.org/officeDocument/2006/relationships/hyperlink" Target="https://finance.vietstock.vn/HAD-ctcp-bia-ha-noi-hai-duong.htm" TargetMode="External"/><Relationship Id="rId243" Type="http://schemas.openxmlformats.org/officeDocument/2006/relationships/hyperlink" Target="https://finance.vietstock.vn/BLT-ctcp-luong-thuc-binh-dinh.htm" TargetMode="External"/><Relationship Id="rId239" Type="http://schemas.openxmlformats.org/officeDocument/2006/relationships/hyperlink" Target="https://finance.vietstock.vn/BKH-ctcp-banh-mut-keo-ha-noi.htm" TargetMode="External"/><Relationship Id="rId238" Type="http://schemas.openxmlformats.org/officeDocument/2006/relationships/hyperlink" Target="https://finance.vietstock.vn/BKG-ctcp-dau-tu-bkg-viet-nam.htm" TargetMode="External"/><Relationship Id="rId237" Type="http://schemas.openxmlformats.org/officeDocument/2006/relationships/hyperlink" Target="https://finance.vietstock.vn/BKC-ctcp-khoang-san-bac-kan.htm" TargetMode="External"/><Relationship Id="rId236" Type="http://schemas.openxmlformats.org/officeDocument/2006/relationships/hyperlink" Target="https://finance.vietstock.vn/BJCC-ctcp-dau-tu-thuong-mai-bright-jupiter.htm" TargetMode="External"/><Relationship Id="rId2390" Type="http://schemas.openxmlformats.org/officeDocument/2006/relationships/hyperlink" Target="https://finance.vietstock.vn/SDP-ctcp-sdp.htm" TargetMode="External"/><Relationship Id="rId1060" Type="http://schemas.openxmlformats.org/officeDocument/2006/relationships/hyperlink" Target="https://finance.vietstock.vn/GTLC-ctcp-gotec-land.htm" TargetMode="External"/><Relationship Id="rId2391" Type="http://schemas.openxmlformats.org/officeDocument/2006/relationships/hyperlink" Target="https://finance.vietstock.vn/SDS-ctcp-xay-lap-va-dau-tu-song-da.htm" TargetMode="External"/><Relationship Id="rId1061" Type="http://schemas.openxmlformats.org/officeDocument/2006/relationships/hyperlink" Target="https://finance.vietstock.vn/GTN-ctcp-gtnfoods.htm" TargetMode="External"/><Relationship Id="rId2392" Type="http://schemas.openxmlformats.org/officeDocument/2006/relationships/hyperlink" Target="https://finance.vietstock.vn/SDT-ctcp-song-da-10.htm" TargetMode="External"/><Relationship Id="rId231" Type="http://schemas.openxmlformats.org/officeDocument/2006/relationships/hyperlink" Target="https://finance.vietstock.vn/BIO-ctcp-vac-xin-va-sinh-pham-nha-trang.htm" TargetMode="External"/><Relationship Id="rId1062" Type="http://schemas.openxmlformats.org/officeDocument/2006/relationships/hyperlink" Target="https://finance.vietstock.vn/GTPC-ctcp-tap-doan-tien-phuoc.htm" TargetMode="External"/><Relationship Id="rId2393" Type="http://schemas.openxmlformats.org/officeDocument/2006/relationships/hyperlink" Target="https://finance.vietstock.vn/SDU-ctcp-dau-tu-xay-dung-va-phat-trien-do-thi-song-da.htm" TargetMode="External"/><Relationship Id="rId230" Type="http://schemas.openxmlformats.org/officeDocument/2006/relationships/hyperlink" Target="https://finance.vietstock.vn/BinhTriThien-ctcp-luong-thuc-binh-tri-thien.htm" TargetMode="External"/><Relationship Id="rId1063" Type="http://schemas.openxmlformats.org/officeDocument/2006/relationships/hyperlink" Target="https://finance.vietstock.vn/GTS-ctcp-cong-trinh-giao-thong-sai-gon.htm" TargetMode="External"/><Relationship Id="rId2394" Type="http://schemas.openxmlformats.org/officeDocument/2006/relationships/hyperlink" Target="https://finance.vietstock.vn/SDV-ctcp-dich-vu-sonadezi.htm" TargetMode="External"/><Relationship Id="rId1064" Type="http://schemas.openxmlformats.org/officeDocument/2006/relationships/hyperlink" Target="https://finance.vietstock.vn/GTT-ctcp-thuan-thao.htm" TargetMode="External"/><Relationship Id="rId2395" Type="http://schemas.openxmlformats.org/officeDocument/2006/relationships/hyperlink" Target="https://finance.vietstock.vn/SDX-ctcp-phong-chay-chua-chay-va-dau-tu-xay-dung-song-da.htm" TargetMode="External"/><Relationship Id="rId1065" Type="http://schemas.openxmlformats.org/officeDocument/2006/relationships/hyperlink" Target="https://finance.vietstock.vn/GVIC-ctcp-gvi.htm" TargetMode="External"/><Relationship Id="rId2396" Type="http://schemas.openxmlformats.org/officeDocument/2006/relationships/hyperlink" Target="https://finance.vietstock.vn/SDY-ctcp-xi-mang-song-da-yaly.htm" TargetMode="External"/><Relationship Id="rId235" Type="http://schemas.openxmlformats.org/officeDocument/2006/relationships/hyperlink" Target="https://finance.vietstock.vn/BJC-ctcp-vrg-bao-loc.htm" TargetMode="External"/><Relationship Id="rId1066" Type="http://schemas.openxmlformats.org/officeDocument/2006/relationships/hyperlink" Target="https://finance.vietstock.vn/GVR-tap-doan-cong-nghiep-cao-su-viet-nam-ctcp.htm" TargetMode="External"/><Relationship Id="rId2397" Type="http://schemas.openxmlformats.org/officeDocument/2006/relationships/hyperlink" Target="https://finance.vietstock.vn/SEA-tong-cong-ty-thuy-san-viet-nam-ctcp.htm" TargetMode="External"/><Relationship Id="rId234" Type="http://schemas.openxmlformats.org/officeDocument/2006/relationships/hyperlink" Target="https://finance.vietstock.vn/BIZC-ctcp-khu-cong-nghiep-thanh-thanh-cong.htm" TargetMode="External"/><Relationship Id="rId1067" Type="http://schemas.openxmlformats.org/officeDocument/2006/relationships/hyperlink" Target="https://finance.vietstock.vn/GVT-ctcp-giay-viet-tri.htm" TargetMode="External"/><Relationship Id="rId2398" Type="http://schemas.openxmlformats.org/officeDocument/2006/relationships/hyperlink" Target="https://finance.vietstock.vn/SeafoodF17-ctcp-nha-trang-seafoods-f17.htm" TargetMode="External"/><Relationship Id="rId233" Type="http://schemas.openxmlformats.org/officeDocument/2006/relationships/hyperlink" Target="https://finance.vietstock.vn/BITC-ctcp-kinh-doanh-va-dau-tu-binh-duong.htm" TargetMode="External"/><Relationship Id="rId1068" Type="http://schemas.openxmlformats.org/officeDocument/2006/relationships/hyperlink" Target="https://finance.vietstock.vn/GWBC-cong-ty-tnhh-gateway-berkeley.htm" TargetMode="External"/><Relationship Id="rId2399" Type="http://schemas.openxmlformats.org/officeDocument/2006/relationships/hyperlink" Target="https://finance.vietstock.vn/SEB-ctcp-dau-tu-va-phat-trien-dien-mien-trung.htm" TargetMode="External"/><Relationship Id="rId232" Type="http://schemas.openxmlformats.org/officeDocument/2006/relationships/hyperlink" Target="https://finance.vietstock.vn/Biprica-ctcp-in-va-bao-bi-binh-dinh.htm" TargetMode="External"/><Relationship Id="rId1069" Type="http://schemas.openxmlformats.org/officeDocument/2006/relationships/hyperlink" Target="https://finance.vietstock.vn/GWGC-ctcp-goodwill-group.htm" TargetMode="External"/><Relationship Id="rId1015" Type="http://schemas.openxmlformats.org/officeDocument/2006/relationships/hyperlink" Target="https://finance.vietstock.vn/GiayDepWEC-ctcp-may-theu-giay-dep-w-e-c-sai-gon.htm" TargetMode="External"/><Relationship Id="rId2346" Type="http://schemas.openxmlformats.org/officeDocument/2006/relationships/hyperlink" Target="https://finance.vietstock.vn/SCC-ctcp-thuong-mai-dau-tu-shb.htm" TargetMode="External"/><Relationship Id="rId1016" Type="http://schemas.openxmlformats.org/officeDocument/2006/relationships/hyperlink" Target="https://finance.vietstock.vn/GiayHaiDuong-ctcp-giay-hai-duong.htm" TargetMode="External"/><Relationship Id="rId2347" Type="http://schemas.openxmlformats.org/officeDocument/2006/relationships/hyperlink" Target="https://finance.vietstock.vn/SCCV-ctcp-than-mien-nam-vinacomin.htm" TargetMode="External"/><Relationship Id="rId1017" Type="http://schemas.openxmlformats.org/officeDocument/2006/relationships/hyperlink" Target="https://finance.vietstock.vn/GiayHaNoi-ctcp-dau-tu-xuat-nhap-khau-da-giay-ha-noi.htm" TargetMode="External"/><Relationship Id="rId2348" Type="http://schemas.openxmlformats.org/officeDocument/2006/relationships/hyperlink" Target="https://finance.vietstock.vn/SCD-ctcp-nuoc-giai-khat-chuong-duong.htm" TargetMode="External"/><Relationship Id="rId1018" Type="http://schemas.openxmlformats.org/officeDocument/2006/relationships/hyperlink" Target="https://finance.vietstock.vn/GiayLamSon-ctcp-giay-lam-son.htm" TargetMode="External"/><Relationship Id="rId2349" Type="http://schemas.openxmlformats.org/officeDocument/2006/relationships/hyperlink" Target="https://finance.vietstock.vn/SCFC-ctcp-luong-thuc-nam-trung-bo.htm" TargetMode="External"/><Relationship Id="rId1019" Type="http://schemas.openxmlformats.org/officeDocument/2006/relationships/hyperlink" Target="https://finance.vietstock.vn/GiayLeHoa-ctcp-giay-tap-le-hoa.htm" TargetMode="External"/><Relationship Id="rId2340" Type="http://schemas.openxmlformats.org/officeDocument/2006/relationships/hyperlink" Target="https://finance.vietstock.vn/SBPC-ctcp-sunbay-ninh-thuan.htm" TargetMode="External"/><Relationship Id="rId1010" Type="http://schemas.openxmlformats.org/officeDocument/2006/relationships/hyperlink" Target="https://finance.vietstock.vn/GiaLam-ctcp-xe-lua-gia-lam.htm" TargetMode="External"/><Relationship Id="rId2341" Type="http://schemas.openxmlformats.org/officeDocument/2006/relationships/hyperlink" Target="https://finance.vietstock.vn/SBR-ctcp-cao-su-song-be.htm" TargetMode="External"/><Relationship Id="rId1011" Type="http://schemas.openxmlformats.org/officeDocument/2006/relationships/hyperlink" Target="https://finance.vietstock.vn/GiaoThong-ctcp-thiet-bi-xay-lap-giao-thong.htm" TargetMode="External"/><Relationship Id="rId2342" Type="http://schemas.openxmlformats.org/officeDocument/2006/relationships/hyperlink" Target="https://finance.vietstock.vn/SBT-ctcp-thanh-thanh-cong-bien-hoa.htm" TargetMode="External"/><Relationship Id="rId1012" Type="http://schemas.openxmlformats.org/officeDocument/2006/relationships/hyperlink" Target="https://finance.vietstock.vn/GiaoThong2-ctcp-cong-trinh-giao-thong-2.htm" TargetMode="External"/><Relationship Id="rId2343" Type="http://schemas.openxmlformats.org/officeDocument/2006/relationships/hyperlink" Target="https://finance.vietstock.vn/SBV-ctcp-siam-brothers-viet-nam.htm" TargetMode="External"/><Relationship Id="rId1013" Type="http://schemas.openxmlformats.org/officeDocument/2006/relationships/hyperlink" Target="https://finance.vietstock.vn/GiaoThongQN-ctcp-xay-dung-giao-thong-quang-nam.htm" TargetMode="External"/><Relationship Id="rId2344" Type="http://schemas.openxmlformats.org/officeDocument/2006/relationships/hyperlink" Target="https://finance.vietstock.vn/SC5-ctcp-xay-dung-so-5.htm" TargetMode="External"/><Relationship Id="rId1014" Type="http://schemas.openxmlformats.org/officeDocument/2006/relationships/hyperlink" Target="https://finance.vietstock.vn/GiaSangSteel-ctcp-luyen-can-thep-gia-sang.htm" TargetMode="External"/><Relationship Id="rId2345" Type="http://schemas.openxmlformats.org/officeDocument/2006/relationships/hyperlink" Target="https://finance.vietstock.vn/SCA-ctcp-nong-nghiep-song-con.htm" TargetMode="External"/><Relationship Id="rId1004" Type="http://schemas.openxmlformats.org/officeDocument/2006/relationships/hyperlink" Target="https://finance.vietstock.vn/GHC-ctcp-thuy-dien-gia-lai.htm" TargetMode="External"/><Relationship Id="rId2335" Type="http://schemas.openxmlformats.org/officeDocument/2006/relationships/hyperlink" Target="https://finance.vietstock.vn/SBG-ctcp-tap-doan-co-khi-cong-nghe-cao-siba.htm" TargetMode="External"/><Relationship Id="rId1005" Type="http://schemas.openxmlformats.org/officeDocument/2006/relationships/hyperlink" Target="https://finance.vietstock.vn/GHIC-ctcp-dau-tu-golden-hill.htm" TargetMode="External"/><Relationship Id="rId2336" Type="http://schemas.openxmlformats.org/officeDocument/2006/relationships/hyperlink" Target="https://finance.vietstock.vn/SBH-ctcp-thuy-dien-song-ba-ha.htm" TargetMode="External"/><Relationship Id="rId1006" Type="http://schemas.openxmlformats.org/officeDocument/2006/relationships/hyperlink" Target="https://finance.vietstock.vn/GHVC-ctcp-greenhill-village.htm" TargetMode="External"/><Relationship Id="rId2337" Type="http://schemas.openxmlformats.org/officeDocument/2006/relationships/hyperlink" Target="https://finance.vietstock.vn/SBJC-ctcp-dau-tu-thuong-mai-sunshine-business.htm" TargetMode="External"/><Relationship Id="rId1007" Type="http://schemas.openxmlformats.org/officeDocument/2006/relationships/hyperlink" Target="https://finance.vietstock.vn/GiaDinhCo-ctcp-dau-tu-phat-trien-gia-dinh.htm" TargetMode="External"/><Relationship Id="rId2338" Type="http://schemas.openxmlformats.org/officeDocument/2006/relationships/hyperlink" Target="https://finance.vietstock.vn/SBL-ctcp-bia-sai-gon-bac-lieu.htm" TargetMode="External"/><Relationship Id="rId1008" Type="http://schemas.openxmlformats.org/officeDocument/2006/relationships/hyperlink" Target="https://finance.vietstock.vn/GiaDungPhongPhu-ctcp-det-gia-dung-phong-phu.htm" TargetMode="External"/><Relationship Id="rId2339" Type="http://schemas.openxmlformats.org/officeDocument/2006/relationships/hyperlink" Target="https://finance.vietstock.vn/SBM-ctcp-dau-tu-phat-trien-bac-minh.htm" TargetMode="External"/><Relationship Id="rId1009" Type="http://schemas.openxmlformats.org/officeDocument/2006/relationships/hyperlink" Target="https://finance.vietstock.vn/GiaiPhapS2P-ctcp-dich-vu-ki-thuat-va-giai-phap-so-s2p.htm" TargetMode="External"/><Relationship Id="rId2330" Type="http://schemas.openxmlformats.org/officeDocument/2006/relationships/hyperlink" Target="https://finance.vietstock.vn/SB1-ctcp-bia-sai-gon-nghe-tinh.htm" TargetMode="External"/><Relationship Id="rId1000" Type="http://schemas.openxmlformats.org/officeDocument/2006/relationships/hyperlink" Target="https://finance.vietstock.vn/GGG-ctcp-o-to-giai-phong.htm" TargetMode="External"/><Relationship Id="rId2331" Type="http://schemas.openxmlformats.org/officeDocument/2006/relationships/hyperlink" Target="https://finance.vietstock.vn/SBA-ctcp-song-ba.htm" TargetMode="External"/><Relationship Id="rId1001" Type="http://schemas.openxmlformats.org/officeDocument/2006/relationships/hyperlink" Target="https://finance.vietstock.vn/GGS-ctcp-giong-gia-suc-ha-noi.htm" TargetMode="External"/><Relationship Id="rId2332" Type="http://schemas.openxmlformats.org/officeDocument/2006/relationships/hyperlink" Target="https://finance.vietstock.vn/SBB-ctcp-tap-doan-bia-sai-gon-binh-tay.htm" TargetMode="External"/><Relationship Id="rId1002" Type="http://schemas.openxmlformats.org/officeDocument/2006/relationships/hyperlink" Target="https://finance.vietstock.vn/GH3-ctcp-cong-trinh-giao-thong-ha-noi.htm" TargetMode="External"/><Relationship Id="rId2333" Type="http://schemas.openxmlformats.org/officeDocument/2006/relationships/hyperlink" Target="https://finance.vietstock.vn/SBC-ctcp-van-tai-va-giao-nhan-bia-sai-gon.htm" TargetMode="External"/><Relationship Id="rId1003" Type="http://schemas.openxmlformats.org/officeDocument/2006/relationships/hyperlink" Target="https://finance.vietstock.vn/GHA-ctcp-hapaco-hai-au.htm" TargetMode="External"/><Relationship Id="rId2334" Type="http://schemas.openxmlformats.org/officeDocument/2006/relationships/hyperlink" Target="https://finance.vietstock.vn/SBD-ctcp-cong-nghe-sao-bac-dau.htm" TargetMode="External"/><Relationship Id="rId1037" Type="http://schemas.openxmlformats.org/officeDocument/2006/relationships/hyperlink" Target="https://finance.vietstock.vn/GMD-ctcp-gemadept.htm" TargetMode="External"/><Relationship Id="rId2368" Type="http://schemas.openxmlformats.org/officeDocument/2006/relationships/hyperlink" Target="https://finance.vietstock.vn/SD5-ctcp-song-da-5.htm" TargetMode="External"/><Relationship Id="rId1038" Type="http://schemas.openxmlformats.org/officeDocument/2006/relationships/hyperlink" Target="https://finance.vietstock.vn/GMEC-ctcp-truyen-thong-va-giai-tri-galaxy.htm" TargetMode="External"/><Relationship Id="rId2369" Type="http://schemas.openxmlformats.org/officeDocument/2006/relationships/hyperlink" Target="https://finance.vietstock.vn/SD6-ctcp-song-da-6.htm" TargetMode="External"/><Relationship Id="rId1039" Type="http://schemas.openxmlformats.org/officeDocument/2006/relationships/hyperlink" Target="https://finance.vietstock.vn/GMH-ctcp-minh-hung-quang-tri.htm" TargetMode="External"/><Relationship Id="rId206" Type="http://schemas.openxmlformats.org/officeDocument/2006/relationships/hyperlink" Target="https://finance.vietstock.vn/BHK-ctcp-bia-ha-noi-kim-bai.htm" TargetMode="External"/><Relationship Id="rId205" Type="http://schemas.openxmlformats.org/officeDocument/2006/relationships/hyperlink" Target="https://finance.vietstock.vn/BHGC-ctcp-dau-tu-va-phat-trien-golf-binh-hai.htm" TargetMode="External"/><Relationship Id="rId204" Type="http://schemas.openxmlformats.org/officeDocument/2006/relationships/hyperlink" Target="https://finance.vietstock.vn/BHG-ctcp-che-bien-ho.htm" TargetMode="External"/><Relationship Id="rId203" Type="http://schemas.openxmlformats.org/officeDocument/2006/relationships/hyperlink" Target="https://finance.vietstock.vn/BHDienMay-ctcp-bach-hoa-dien-may-sai-gon.htm" TargetMode="External"/><Relationship Id="rId209" Type="http://schemas.openxmlformats.org/officeDocument/2006/relationships/hyperlink" Target="https://finance.vietstock.vn/BHS-cong-ty-tnhh-mtv-duong-ttc-bien-hoa-dong-nai.htm" TargetMode="External"/><Relationship Id="rId208" Type="http://schemas.openxmlformats.org/officeDocument/2006/relationships/hyperlink" Target="https://finance.vietstock.vn/BHP-ctcp-bia-ha-noi-hai-phong.htm" TargetMode="External"/><Relationship Id="rId207" Type="http://schemas.openxmlformats.org/officeDocument/2006/relationships/hyperlink" Target="https://finance.vietstock.vn/BHN-tong-cong-ty-co-phan-bia-ruou-nuoc-giai-khat-ha-noi.htm" TargetMode="External"/><Relationship Id="rId2360" Type="http://schemas.openxmlformats.org/officeDocument/2006/relationships/hyperlink" Target="https://finance.vietstock.vn/SCR-ctcp-dia-oc-sai-gon-thuong-tin.htm" TargetMode="External"/><Relationship Id="rId1030" Type="http://schemas.openxmlformats.org/officeDocument/2006/relationships/hyperlink" Target="https://finance.vietstock.vn/GLJC-ctcp-galactic-group.htm" TargetMode="External"/><Relationship Id="rId2361" Type="http://schemas.openxmlformats.org/officeDocument/2006/relationships/hyperlink" Target="https://finance.vietstock.vn/SCS-ctcp-dich-vu-hang-hoa-sai-gon.htm" TargetMode="External"/><Relationship Id="rId1031" Type="http://schemas.openxmlformats.org/officeDocument/2006/relationships/hyperlink" Target="https://finance.vietstock.vn/GLT-ctcp-ky-thuat-dien-toan-cau.htm" TargetMode="External"/><Relationship Id="rId2362" Type="http://schemas.openxmlformats.org/officeDocument/2006/relationships/hyperlink" Target="https://finance.vietstock.vn/SCV-ctcp-muoi-viet-nam.htm" TargetMode="External"/><Relationship Id="rId1032" Type="http://schemas.openxmlformats.org/officeDocument/2006/relationships/hyperlink" Target="https://finance.vietstock.vn/GLTC-ctcp-dau-tu-va-kinh-doanh-golf-long-thanh.htm" TargetMode="External"/><Relationship Id="rId2363" Type="http://schemas.openxmlformats.org/officeDocument/2006/relationships/hyperlink" Target="https://finance.vietstock.vn/SCY-ctcp-dong-tau-song-cam.htm" TargetMode="External"/><Relationship Id="rId202" Type="http://schemas.openxmlformats.org/officeDocument/2006/relationships/hyperlink" Target="https://finance.vietstock.vn/BHCC-ctcp-binh-hiep.htm" TargetMode="External"/><Relationship Id="rId1033" Type="http://schemas.openxmlformats.org/officeDocument/2006/relationships/hyperlink" Target="https://finance.vietstock.vn/GLW-ctcp-cap-thoat-nuoc-gia-lai.htm" TargetMode="External"/><Relationship Id="rId2364" Type="http://schemas.openxmlformats.org/officeDocument/2006/relationships/hyperlink" Target="https://finance.vietstock.vn/SD1-ctcp-song-da-1.htm" TargetMode="External"/><Relationship Id="rId201" Type="http://schemas.openxmlformats.org/officeDocument/2006/relationships/hyperlink" Target="https://finance.vietstock.vn/BHC-ctcp-be-tong-bien-hoa.htm" TargetMode="External"/><Relationship Id="rId1034" Type="http://schemas.openxmlformats.org/officeDocument/2006/relationships/hyperlink" Target="https://finance.vietstock.vn/GLXC-tap-doan-geleximco-ctcp.htm" TargetMode="External"/><Relationship Id="rId2365" Type="http://schemas.openxmlformats.org/officeDocument/2006/relationships/hyperlink" Target="https://finance.vietstock.vn/SD2-ctcp-song-da-2.htm" TargetMode="External"/><Relationship Id="rId200" Type="http://schemas.openxmlformats.org/officeDocument/2006/relationships/hyperlink" Target="https://finance.vietstock.vn/BHBC-ctcp-nang-luong-bac-ha.htm" TargetMode="External"/><Relationship Id="rId1035" Type="http://schemas.openxmlformats.org/officeDocument/2006/relationships/hyperlink" Target="https://finance.vietstock.vn/GMA-ctcp-g-automobile.htm" TargetMode="External"/><Relationship Id="rId2366" Type="http://schemas.openxmlformats.org/officeDocument/2006/relationships/hyperlink" Target="https://finance.vietstock.vn/SD3-ctcp-song-da-3.htm" TargetMode="External"/><Relationship Id="rId1036" Type="http://schemas.openxmlformats.org/officeDocument/2006/relationships/hyperlink" Target="https://finance.vietstock.vn/GMC-ctcp-garmex-sai-gon.htm" TargetMode="External"/><Relationship Id="rId2367" Type="http://schemas.openxmlformats.org/officeDocument/2006/relationships/hyperlink" Target="https://finance.vietstock.vn/SD4-ctcp-song-da-4.htm" TargetMode="External"/><Relationship Id="rId1026" Type="http://schemas.openxmlformats.org/officeDocument/2006/relationships/hyperlink" Target="https://finance.vietstock.vn/GKHC-ctcp-quan-ly-va-phat-trien-gia-khanh.htm" TargetMode="External"/><Relationship Id="rId2357" Type="http://schemas.openxmlformats.org/officeDocument/2006/relationships/hyperlink" Target="https://finance.vietstock.vn/SCL-ctcp-song-da-cao-cuong.htm" TargetMode="External"/><Relationship Id="rId1027" Type="http://schemas.openxmlformats.org/officeDocument/2006/relationships/hyperlink" Target="https://finance.vietstock.vn/GKM-ctcp-gkm-holdings.htm" TargetMode="External"/><Relationship Id="rId2358" Type="http://schemas.openxmlformats.org/officeDocument/2006/relationships/hyperlink" Target="https://finance.vietstock.vn/SCNC-ctcp-s-connect.htm" TargetMode="External"/><Relationship Id="rId1028" Type="http://schemas.openxmlformats.org/officeDocument/2006/relationships/hyperlink" Target="https://finance.vietstock.vn/GLC-ctcp-vang-lao-cai.htm" TargetMode="External"/><Relationship Id="rId2359" Type="http://schemas.openxmlformats.org/officeDocument/2006/relationships/hyperlink" Target="https://finance.vietstock.vn/SCO-ctcp-cong-nghiep-thuy-san.htm" TargetMode="External"/><Relationship Id="rId1029" Type="http://schemas.openxmlformats.org/officeDocument/2006/relationships/hyperlink" Target="https://finance.vietstock.vn/GLH-ctcp-glexhomes.htm" TargetMode="External"/><Relationship Id="rId2350" Type="http://schemas.openxmlformats.org/officeDocument/2006/relationships/hyperlink" Target="https://finance.vietstock.vn/SCG-ctcp-tap-doan-xay-dung-scg.htm" TargetMode="External"/><Relationship Id="rId1020" Type="http://schemas.openxmlformats.org/officeDocument/2006/relationships/hyperlink" Target="https://finance.vietstock.vn/GIC-ctcp-dau-tu-dich-vu-va-phat-trien-xanh.htm" TargetMode="External"/><Relationship Id="rId2351" Type="http://schemas.openxmlformats.org/officeDocument/2006/relationships/hyperlink" Target="https://finance.vietstock.vn/SCH-ctcp-thuy-dien-song-chay-5.htm" TargetMode="External"/><Relationship Id="rId1021" Type="http://schemas.openxmlformats.org/officeDocument/2006/relationships/hyperlink" Target="https://finance.vietstock.vn/GICC-ctcp-ha-tang-gelex.htm" TargetMode="External"/><Relationship Id="rId2352" Type="http://schemas.openxmlformats.org/officeDocument/2006/relationships/hyperlink" Target="https://finance.vietstock.vn/SCI-ctcp-sci-ec.htm" TargetMode="External"/><Relationship Id="rId1022" Type="http://schemas.openxmlformats.org/officeDocument/2006/relationships/hyperlink" Target="https://finance.vietstock.vn/GID-ctcp-det-may-gia-dinh.htm" TargetMode="External"/><Relationship Id="rId2353" Type="http://schemas.openxmlformats.org/officeDocument/2006/relationships/hyperlink" Target="https://finance.vietstock.vn/SCIC-tong-cong-ty-dau-tu-va-kinh-doanh-von-nha-nuoc.htm" TargetMode="External"/><Relationship Id="rId1023" Type="http://schemas.openxmlformats.org/officeDocument/2006/relationships/hyperlink" Target="https://finance.vietstock.vn/GIL-ctcp-san-xuat-kinh-doanh-va-xuat-nhap-khau-binh-thanh.htm" TargetMode="External"/><Relationship Id="rId2354" Type="http://schemas.openxmlformats.org/officeDocument/2006/relationships/hyperlink" Target="https://finance.vietstock.vn/SCJ-ctcp-xi-mang-sai-son.htm" TargetMode="External"/><Relationship Id="rId1024" Type="http://schemas.openxmlformats.org/officeDocument/2006/relationships/hyperlink" Target="https://finance.vietstock.vn/GINC-ctcp-dau-tu-hoi-nhap-toan-cau.htm" TargetMode="External"/><Relationship Id="rId2355" Type="http://schemas.openxmlformats.org/officeDocument/2006/relationships/hyperlink" Target="https://finance.vietstock.vn/SCJC-ctcp-sunshine-cab.htm" TargetMode="External"/><Relationship Id="rId1025" Type="http://schemas.openxmlformats.org/officeDocument/2006/relationships/hyperlink" Target="https://finance.vietstock.vn/GKCC-ctcp-dau-tu-thuong-mai-dich-vu-gia-khang.htm" TargetMode="External"/><Relationship Id="rId2356" Type="http://schemas.openxmlformats.org/officeDocument/2006/relationships/hyperlink" Target="https://finance.vietstock.vn/SCJSC-ctcp-sai-gon-cam-ranh.htm" TargetMode="External"/><Relationship Id="rId1910" Type="http://schemas.openxmlformats.org/officeDocument/2006/relationships/hyperlink" Target="https://finance.vietstock.vn/NLSC-ctcp-phat-trien-tam-nhin-nang-luong-sach.htm" TargetMode="External"/><Relationship Id="rId1911" Type="http://schemas.openxmlformats.org/officeDocument/2006/relationships/hyperlink" Target="https://finance.vietstock.vn/NMK-ctcp-xay-dung-cong-trinh-510.htm" TargetMode="External"/><Relationship Id="rId1912" Type="http://schemas.openxmlformats.org/officeDocument/2006/relationships/hyperlink" Target="https://finance.vietstock.vn/NNB-ctcp-cap-thoat-nuoc-ninh-binh.htm" TargetMode="External"/><Relationship Id="rId1913" Type="http://schemas.openxmlformats.org/officeDocument/2006/relationships/hyperlink" Target="https://finance.vietstock.vn/NNC-ctcp-da-nui-nho.htm" TargetMode="External"/><Relationship Id="rId1914" Type="http://schemas.openxmlformats.org/officeDocument/2006/relationships/hyperlink" Target="https://finance.vietstock.vn/NNG-ctcp-cong-nghiep-dich-vu-thuong-mai-ngoc-nghia.htm" TargetMode="External"/><Relationship Id="rId1915" Type="http://schemas.openxmlformats.org/officeDocument/2006/relationships/hyperlink" Target="https://finance.vietstock.vn/NNQ-ctcp-giong-nong-nghiep-quang-nam.htm" TargetMode="External"/><Relationship Id="rId1916" Type="http://schemas.openxmlformats.org/officeDocument/2006/relationships/hyperlink" Target="https://finance.vietstock.vn/NNT-ctcp-cap-nuoc-ninh-thuan.htm" TargetMode="External"/><Relationship Id="rId1917" Type="http://schemas.openxmlformats.org/officeDocument/2006/relationships/hyperlink" Target="https://finance.vietstock.vn/NO1-ctcp-tap-doan-911.htm" TargetMode="External"/><Relationship Id="rId1918" Type="http://schemas.openxmlformats.org/officeDocument/2006/relationships/hyperlink" Target="https://finance.vietstock.vn/NoiHoiVN-ctcp-noi-hoi-viet-nam.htm" TargetMode="External"/><Relationship Id="rId1919" Type="http://schemas.openxmlformats.org/officeDocument/2006/relationships/hyperlink" Target="https://finance.vietstock.vn/NongSanNinhThuan-ctcp-xuat-khau-nong-san-ninh-thuan.htm" TargetMode="External"/><Relationship Id="rId1900" Type="http://schemas.openxmlformats.org/officeDocument/2006/relationships/hyperlink" Target="https://finance.vietstock.vn/NISACO-ctcp-muoi-ninh-thuan.htm" TargetMode="External"/><Relationship Id="rId1901" Type="http://schemas.openxmlformats.org/officeDocument/2006/relationships/hyperlink" Target="https://finance.vietstock.vn/NJC-ctcp-may-nam-dinh.htm" TargetMode="External"/><Relationship Id="rId1902" Type="http://schemas.openxmlformats.org/officeDocument/2006/relationships/hyperlink" Target="https://finance.vietstock.vn/NKD-ctcp-che%C2%B4-bie%C2%B4n-thuc-pham-kinh-do-mien-bac.htm" TargetMode="External"/><Relationship Id="rId1903" Type="http://schemas.openxmlformats.org/officeDocument/2006/relationships/hyperlink" Target="https://finance.vietstock.vn/NKDC-ctcp-thuong-mai-dich-vu-nhua-bao-bi-kien-duc.htm" TargetMode="External"/><Relationship Id="rId1904" Type="http://schemas.openxmlformats.org/officeDocument/2006/relationships/hyperlink" Target="https://finance.vietstock.vn/NKG-ctcp-thep-nam-kim.htm" TargetMode="External"/><Relationship Id="rId1905" Type="http://schemas.openxmlformats.org/officeDocument/2006/relationships/hyperlink" Target="https://finance.vietstock.vn/NLAC-ctcp-thuy-dien-nam-la.htm" TargetMode="External"/><Relationship Id="rId1906" Type="http://schemas.openxmlformats.org/officeDocument/2006/relationships/hyperlink" Target="https://finance.vietstock.vn/NLC-ctcp-thuy-dien-na-loi.htm" TargetMode="External"/><Relationship Id="rId1907" Type="http://schemas.openxmlformats.org/officeDocument/2006/relationships/hyperlink" Target="https://finance.vietstock.vn/NLG-ctcp-dau-tu-nam-long.htm" TargetMode="External"/><Relationship Id="rId1908" Type="http://schemas.openxmlformats.org/officeDocument/2006/relationships/hyperlink" Target="https://finance.vietstock.vn/NLPC-cong-ty-tnhh-nova-lucky-palace.htm" TargetMode="External"/><Relationship Id="rId1909" Type="http://schemas.openxmlformats.org/officeDocument/2006/relationships/hyperlink" Target="https://finance.vietstock.vn/NLS-ctcp-cap-thoat-nuoc-lang-son.htm" TargetMode="External"/><Relationship Id="rId1090" Type="http://schemas.openxmlformats.org/officeDocument/2006/relationships/hyperlink" Target="https://finance.vietstock.vn/HaiChau-ctcp-banh-keo-hai-chau.htm" TargetMode="External"/><Relationship Id="rId1091" Type="http://schemas.openxmlformats.org/officeDocument/2006/relationships/hyperlink" Target="https://finance.vietstock.vn/HaiDuongSeed-cong-ty-tnhh-mtv-giong-cay-trong-hai-duong.htm" TargetMode="External"/><Relationship Id="rId1092" Type="http://schemas.openxmlformats.org/officeDocument/2006/relationships/hyperlink" Target="https://finance.vietstock.vn/HaiPhongMarine-ctcp-dau-tu-va-thuong-mai-hang-hai-hai-phong.htm" TargetMode="External"/><Relationship Id="rId1093" Type="http://schemas.openxmlformats.org/officeDocument/2006/relationships/hyperlink" Target="https://finance.vietstock.vn/HaiVanNam-ctcp-hai-van-nam.htm" TargetMode="External"/><Relationship Id="rId1094" Type="http://schemas.openxmlformats.org/officeDocument/2006/relationships/hyperlink" Target="https://finance.vietstock.vn/HAJC-ctcp-hoi-an-invest.htm" TargetMode="External"/><Relationship Id="rId1095" Type="http://schemas.openxmlformats.org/officeDocument/2006/relationships/hyperlink" Target="https://finance.vietstock.vn/HAM-ctcp-vat-tu-hau-giang.htm" TargetMode="External"/><Relationship Id="rId1096" Type="http://schemas.openxmlformats.org/officeDocument/2006/relationships/hyperlink" Target="https://finance.vietstock.vn/HAMC-ctcp-co-khi-o-to-hoa-binh.htm" TargetMode="External"/><Relationship Id="rId1097" Type="http://schemas.openxmlformats.org/officeDocument/2006/relationships/hyperlink" Target="https://finance.vietstock.vn/HAN-tong-cong-ty-xay-dung-ha-noi-ctcp.htm" TargetMode="External"/><Relationship Id="rId1098" Type="http://schemas.openxmlformats.org/officeDocument/2006/relationships/hyperlink" Target="https://finance.vietstock.vn/Hanaka-ctcp-tap-doan-hanaka.htm" TargetMode="External"/><Relationship Id="rId1099" Type="http://schemas.openxmlformats.org/officeDocument/2006/relationships/hyperlink" Target="https://finance.vietstock.vn/HaNamNinh-ctcp-luong-thuc-ha-nam-ninh.htm" TargetMode="External"/><Relationship Id="rId1080" Type="http://schemas.openxmlformats.org/officeDocument/2006/relationships/hyperlink" Target="https://finance.vietstock.vn/HADIC-ctcp-tu-van-dau-tu-va-phat-trien-buu-dien-ha-noi.htm" TargetMode="External"/><Relationship Id="rId1081" Type="http://schemas.openxmlformats.org/officeDocument/2006/relationships/hyperlink" Target="https://finance.vietstock.vn/HAF-ctcp-thuc-pham-ha-noi.htm" TargetMode="External"/><Relationship Id="rId1082" Type="http://schemas.openxmlformats.org/officeDocument/2006/relationships/hyperlink" Target="https://finance.vietstock.vn/HAFIC-ctcp-tai-chinh-handico.htm" TargetMode="External"/><Relationship Id="rId1083" Type="http://schemas.openxmlformats.org/officeDocument/2006/relationships/hyperlink" Target="https://finance.vietstock.vn/HAG-ctcp-hoang-anh-gia-lai.htm" TargetMode="External"/><Relationship Id="rId1084" Type="http://schemas.openxmlformats.org/officeDocument/2006/relationships/hyperlink" Target="https://finance.vietstock.vn/HAH-ctcp-van-tai-va-xep-do-hai-an.htm" TargetMode="External"/><Relationship Id="rId1085" Type="http://schemas.openxmlformats.org/officeDocument/2006/relationships/hyperlink" Target="https://finance.vietstock.vn/HAHC-cong-ty-tnhh-hai-an-huy.htm" TargetMode="External"/><Relationship Id="rId1086" Type="http://schemas.openxmlformats.org/officeDocument/2006/relationships/hyperlink" Target="https://finance.vietstock.vn/HAI-ctcp-nong-duoc-h-a-i.htm" TargetMode="External"/><Relationship Id="rId1087" Type="http://schemas.openxmlformats.org/officeDocument/2006/relationships/hyperlink" Target="https://finance.vietstock.vn/HaiAn-ctcp-dong-tau-hai-an.htm" TargetMode="External"/><Relationship Id="rId1088" Type="http://schemas.openxmlformats.org/officeDocument/2006/relationships/hyperlink" Target="https://finance.vietstock.vn/HAIC-ctcp-dau-tu-cong-nghe-va-giao-duc-hai-an.htm" TargetMode="External"/><Relationship Id="rId1089" Type="http://schemas.openxmlformats.org/officeDocument/2006/relationships/hyperlink" Target="https://finance.vietstock.vn/Haicatex-ctcp-det-cong-nghiep-ha-noi.htm" TargetMode="External"/><Relationship Id="rId1972" Type="http://schemas.openxmlformats.org/officeDocument/2006/relationships/hyperlink" Target="https://finance.vietstock.vn/Nutifood-ctcp-thuc-pham-dinh-duong-dong-tam.htm" TargetMode="External"/><Relationship Id="rId1973" Type="http://schemas.openxmlformats.org/officeDocument/2006/relationships/hyperlink" Target="https://finance.vietstock.vn/NVC-ctcp-nam-vang.htm" TargetMode="External"/><Relationship Id="rId1974" Type="http://schemas.openxmlformats.org/officeDocument/2006/relationships/hyperlink" Target="https://finance.vietstock.vn/NVHC-ctcp-nova-hospitality.htm" TargetMode="External"/><Relationship Id="rId1975" Type="http://schemas.openxmlformats.org/officeDocument/2006/relationships/hyperlink" Target="https://finance.vietstock.vn/NVJC-ctcp-dau-tu-dia-oc-no-va.htm" TargetMode="External"/><Relationship Id="rId1976" Type="http://schemas.openxmlformats.org/officeDocument/2006/relationships/hyperlink" Target="https://finance.vietstock.vn/NVL-ctcp-tap-doan-dau-tu-dia-oc-no-va.htm" TargetMode="External"/><Relationship Id="rId1977" Type="http://schemas.openxmlformats.org/officeDocument/2006/relationships/hyperlink" Target="https://finance.vietstock.vn/NVN-ctcp-nha-viet-nam.htm" TargetMode="External"/><Relationship Id="rId1978" Type="http://schemas.openxmlformats.org/officeDocument/2006/relationships/hyperlink" Target="https://finance.vietstock.vn/NVP-ctcp-nuoc-sach-vinh-phuc.htm" TargetMode="External"/><Relationship Id="rId1979" Type="http://schemas.openxmlformats.org/officeDocument/2006/relationships/hyperlink" Target="https://finance.vietstock.vn/NVT-ctcp-bat-dong-san-du-lich-ninh-van-bay.htm" TargetMode="External"/><Relationship Id="rId1970" Type="http://schemas.openxmlformats.org/officeDocument/2006/relationships/hyperlink" Target="https://finance.vietstock.vn/NuocQuangNam-ctcp-cap-thoat-nuoc-quang-nam.htm" TargetMode="External"/><Relationship Id="rId1971" Type="http://schemas.openxmlformats.org/officeDocument/2006/relationships/hyperlink" Target="https://finance.vietstock.vn/NuocSachLaoCai-cong-ty-tnhh-mtv-kinh-doanh-nuoc-sach-lao-cai.htm" TargetMode="External"/><Relationship Id="rId1961" Type="http://schemas.openxmlformats.org/officeDocument/2006/relationships/hyperlink" Target="https://finance.vietstock.vn/NTRC-ctcp-nam-thang-rach-gia.htm" TargetMode="External"/><Relationship Id="rId1962" Type="http://schemas.openxmlformats.org/officeDocument/2006/relationships/hyperlink" Target="https://finance.vietstock.vn/NTS-ctcp-noi-that-shinec.htm" TargetMode="External"/><Relationship Id="rId1963" Type="http://schemas.openxmlformats.org/officeDocument/2006/relationships/hyperlink" Target="https://finance.vietstock.vn/NTSC-ctcp-tap-doan-nam-tien.htm" TargetMode="External"/><Relationship Id="rId1964" Type="http://schemas.openxmlformats.org/officeDocument/2006/relationships/hyperlink" Target="https://finance.vietstock.vn/NTT-ctcp-det-may-nha-trang.htm" TargetMode="External"/><Relationship Id="rId1965" Type="http://schemas.openxmlformats.org/officeDocument/2006/relationships/hyperlink" Target="https://finance.vietstock.vn/NTTC-ctcp-thuong-mai-dau-tu-nha-toan-thang.htm" TargetMode="External"/><Relationship Id="rId1966" Type="http://schemas.openxmlformats.org/officeDocument/2006/relationships/hyperlink" Target="https://finance.vietstock.vn/NTW-ctcp-cap-nuoc-nhon-trach.htm" TargetMode="External"/><Relationship Id="rId1967" Type="http://schemas.openxmlformats.org/officeDocument/2006/relationships/hyperlink" Target="https://finance.vietstock.vn/NUE-ctcp-moi-truong-do-thi-nha-trang.htm" TargetMode="External"/><Relationship Id="rId1968" Type="http://schemas.openxmlformats.org/officeDocument/2006/relationships/hyperlink" Target="https://finance.vietstock.vn/NuiPhao-cong-ty-tnhh-khai-thac-che-bien-khoang-san-nui-phao.htm" TargetMode="External"/><Relationship Id="rId1969" Type="http://schemas.openxmlformats.org/officeDocument/2006/relationships/hyperlink" Target="https://finance.vietstock.vn/Nuocdathuysan-ctcp-nuoc-da-thuy-san-kien-giang.htm" TargetMode="External"/><Relationship Id="rId1960" Type="http://schemas.openxmlformats.org/officeDocument/2006/relationships/hyperlink" Target="https://finance.vietstock.vn/NTR-ctcp-duong-sat-nghe-tinh.htm" TargetMode="External"/><Relationship Id="rId1994" Type="http://schemas.openxmlformats.org/officeDocument/2006/relationships/hyperlink" Target="https://finance.vietstock.vn/OREC-ctcp-nang-luong-tai-tao-dai-duong.htm" TargetMode="External"/><Relationship Id="rId1995" Type="http://schemas.openxmlformats.org/officeDocument/2006/relationships/hyperlink" Target="https://finance.vietstock.vn/OSCVN-ctcp-du-lich-dich-vu-dau-khi-viet-nam.htm" TargetMode="External"/><Relationship Id="rId1996" Type="http://schemas.openxmlformats.org/officeDocument/2006/relationships/hyperlink" Target="https://finance.vietstock.vn/OSDC-ctcp-outstanding-investment.htm" TargetMode="External"/><Relationship Id="rId1997" Type="http://schemas.openxmlformats.org/officeDocument/2006/relationships/hyperlink" Target="https://finance.vietstock.vn/Oseven-ctcp-oseven.htm" TargetMode="External"/><Relationship Id="rId1998" Type="http://schemas.openxmlformats.org/officeDocument/2006/relationships/hyperlink" Target="https://finance.vietstock.vn/OSGC-ctcp-osaka-garden.htm" TargetMode="External"/><Relationship Id="rId1999" Type="http://schemas.openxmlformats.org/officeDocument/2006/relationships/hyperlink" Target="https://finance.vietstock.vn/OSYC-ctcp-dau-tu-va-phat-trien-oky-saigon.htm" TargetMode="External"/><Relationship Id="rId1990" Type="http://schemas.openxmlformats.org/officeDocument/2006/relationships/hyperlink" Target="https://finance.vietstock.vn/ONW-ctcp-dich-vu-mot-the-gioi.htm" TargetMode="External"/><Relationship Id="rId1991" Type="http://schemas.openxmlformats.org/officeDocument/2006/relationships/hyperlink" Target="https://finance.vietstock.vn/Opals-ctcp-dau-tu-va-nang-luong-opals.htm" TargetMode="External"/><Relationship Id="rId1992" Type="http://schemas.openxmlformats.org/officeDocument/2006/relationships/hyperlink" Target="https://finance.vietstock.vn/OPC-ctcp-duoc-pham-opc.htm" TargetMode="External"/><Relationship Id="rId1993" Type="http://schemas.openxmlformats.org/officeDocument/2006/relationships/hyperlink" Target="https://finance.vietstock.vn/ORC-ctcp-ban-le-va-quan-ly-bat-dong-san-dai-duong.htm" TargetMode="External"/><Relationship Id="rId1983" Type="http://schemas.openxmlformats.org/officeDocument/2006/relationships/hyperlink" Target="https://finance.vietstock.vn/NXT-ctcp-san-xuat-va-cung-ung-vat-lieu-xay-dung-kon-tum.htm" TargetMode="External"/><Relationship Id="rId1984" Type="http://schemas.openxmlformats.org/officeDocument/2006/relationships/hyperlink" Target="https://finance.vietstock.vn/OCH-ctcp-one-capital-hospitality.htm" TargetMode="External"/><Relationship Id="rId1985" Type="http://schemas.openxmlformats.org/officeDocument/2006/relationships/hyperlink" Target="https://finance.vietstock.vn/ODE-ctcp-tap-doan-truyen-thong-va-giai-tri-ode.htm" TargetMode="External"/><Relationship Id="rId1986" Type="http://schemas.openxmlformats.org/officeDocument/2006/relationships/hyperlink" Target="https://finance.vietstock.vn/OGC-ctcp-tap-doan-dai-duong.htm" TargetMode="External"/><Relationship Id="rId1987" Type="http://schemas.openxmlformats.org/officeDocument/2006/relationships/hyperlink" Target="https://finance.vietstock.vn/OIL-tong-cong-ty-dau-viet-nam-ctcp.htm" TargetMode="External"/><Relationship Id="rId1988" Type="http://schemas.openxmlformats.org/officeDocument/2006/relationships/hyperlink" Target="https://finance.vietstock.vn/OLC-ctcp-xay-dung-dich-vu-va-hop-tac-lao-dong.htm" TargetMode="External"/><Relationship Id="rId1989" Type="http://schemas.openxmlformats.org/officeDocument/2006/relationships/hyperlink" Target="https://finance.vietstock.vn/ONE-ctcp-cong-nghe-one.htm" TargetMode="External"/><Relationship Id="rId1980" Type="http://schemas.openxmlformats.org/officeDocument/2006/relationships/hyperlink" Target="https://finance.vietstock.vn/NWCC-cong-ty-tnhh-new-world-capital.htm" TargetMode="External"/><Relationship Id="rId1981" Type="http://schemas.openxmlformats.org/officeDocument/2006/relationships/hyperlink" Target="https://finance.vietstock.vn/NWSC-ctcp-nova-w-sand.htm" TargetMode="External"/><Relationship Id="rId1982" Type="http://schemas.openxmlformats.org/officeDocument/2006/relationships/hyperlink" Target="https://finance.vietstock.vn/NWT-ctcp-van-tai-newway.htm" TargetMode="External"/><Relationship Id="rId1930" Type="http://schemas.openxmlformats.org/officeDocument/2006/relationships/hyperlink" Target="https://finance.vietstock.vn/NQN-ctcp-nuoc-sach-quang-ninh.htm" TargetMode="External"/><Relationship Id="rId1931" Type="http://schemas.openxmlformats.org/officeDocument/2006/relationships/hyperlink" Target="https://finance.vietstock.vn/NQT-ctcp-nuoc-sach-quang-tri.htm" TargetMode="External"/><Relationship Id="rId1932" Type="http://schemas.openxmlformats.org/officeDocument/2006/relationships/hyperlink" Target="https://finance.vietstock.vn/NRC-ctcp-tap-doan-danh-khoi.htm" TargetMode="External"/><Relationship Id="rId1933" Type="http://schemas.openxmlformats.org/officeDocument/2006/relationships/hyperlink" Target="https://finance.vietstock.vn/NRCC-cong-ty-tnhh-nam-rach-chiec.htm" TargetMode="External"/><Relationship Id="rId1934" Type="http://schemas.openxmlformats.org/officeDocument/2006/relationships/hyperlink" Target="https://finance.vietstock.vn/NS2-ctcp-nuoc-sach-so-2-ha-noi.htm" TargetMode="External"/><Relationship Id="rId1935" Type="http://schemas.openxmlformats.org/officeDocument/2006/relationships/hyperlink" Target="https://finance.vietstock.vn/NS3-ctcp-san-xuat-kinh-doanh-nuoc-sach-so-3-ha-noi.htm" TargetMode="External"/><Relationship Id="rId1936" Type="http://schemas.openxmlformats.org/officeDocument/2006/relationships/hyperlink" Target="https://finance.vietstock.vn/NSC-ctcp-tap-doan-giong-cay-trong-viet-nam.htm" TargetMode="External"/><Relationship Id="rId1937" Type="http://schemas.openxmlformats.org/officeDocument/2006/relationships/hyperlink" Target="https://finance.vietstock.vn/NSCTech-ctcp-cong-nghe-ncs.htm" TargetMode="External"/><Relationship Id="rId1938" Type="http://schemas.openxmlformats.org/officeDocument/2006/relationships/hyperlink" Target="https://finance.vietstock.vn/NSG-ctcp-nhua-sai-gon.htm" TargetMode="External"/><Relationship Id="rId1939" Type="http://schemas.openxmlformats.org/officeDocument/2006/relationships/hyperlink" Target="https://finance.vietstock.vn/NSH-ctcp-tap-doan-nhom-song-hong-shalumi.htm" TargetMode="External"/><Relationship Id="rId1920" Type="http://schemas.openxmlformats.org/officeDocument/2006/relationships/hyperlink" Target="https://finance.vietstock.vn/NOS-ctcp-van-tai-bien-va-thuong-mai-phuong-dong.htm" TargetMode="External"/><Relationship Id="rId1921" Type="http://schemas.openxmlformats.org/officeDocument/2006/relationships/hyperlink" Target="https://finance.vietstock.vn/NovaGroup-ctcp-tap-doan-novagroup.htm" TargetMode="External"/><Relationship Id="rId1922" Type="http://schemas.openxmlformats.org/officeDocument/2006/relationships/hyperlink" Target="https://finance.vietstock.vn/NPEC-ctcp-dau-tu-nang-luong-nam-phuong.htm" TargetMode="External"/><Relationship Id="rId1923" Type="http://schemas.openxmlformats.org/officeDocument/2006/relationships/hyperlink" Target="https://finance.vietstock.vn/NPH-ctcp-khach-san-buu-dien-nha-trang.htm" TargetMode="External"/><Relationship Id="rId1924" Type="http://schemas.openxmlformats.org/officeDocument/2006/relationships/hyperlink" Target="https://finance.vietstock.vn/NPHC-ctcp-quoc-te-ngan-pho.htm" TargetMode="External"/><Relationship Id="rId1925" Type="http://schemas.openxmlformats.org/officeDocument/2006/relationships/hyperlink" Target="https://finance.vietstock.vn/NPIC-ctcp-thuy-dien-nam-pung-intracom.htm" TargetMode="External"/><Relationship Id="rId1926" Type="http://schemas.openxmlformats.org/officeDocument/2006/relationships/hyperlink" Target="https://finance.vietstock.vn/NPPC-ctcp-thuy-dien-nam-pia.htm" TargetMode="External"/><Relationship Id="rId1927" Type="http://schemas.openxmlformats.org/officeDocument/2006/relationships/hyperlink" Target="https://finance.vietstock.vn/NPS-ctcp-may-phu-thinh-nha-be.htm" TargetMode="External"/><Relationship Id="rId1928" Type="http://schemas.openxmlformats.org/officeDocument/2006/relationships/hyperlink" Target="https://finance.vietstock.vn/NQB-ctcp-cap-nuoc-quang-binh.htm" TargetMode="External"/><Relationship Id="rId1929" Type="http://schemas.openxmlformats.org/officeDocument/2006/relationships/hyperlink" Target="https://finance.vietstock.vn/NQBC-ctcp-phat-trien-bat-dong-san-nhat-quang.htm" TargetMode="External"/><Relationship Id="rId1950" Type="http://schemas.openxmlformats.org/officeDocument/2006/relationships/hyperlink" Target="https://finance.vietstock.vn/NTC-ctcp-khu-cong-nghiep-nam-tan-uyen.htm" TargetMode="External"/><Relationship Id="rId1951" Type="http://schemas.openxmlformats.org/officeDocument/2006/relationships/hyperlink" Target="https://finance.vietstock.vn/NTCC-cong-ty-tnhh-ngoc-thien.htm" TargetMode="External"/><Relationship Id="rId1952" Type="http://schemas.openxmlformats.org/officeDocument/2006/relationships/hyperlink" Target="https://finance.vietstock.vn/NTDC-cong-ty-tnhh-no-va-thao-dien.htm" TargetMode="External"/><Relationship Id="rId1953" Type="http://schemas.openxmlformats.org/officeDocument/2006/relationships/hyperlink" Target="https://finance.vietstock.vn/NTEC-cong-ty-tnhh-dau-tu-va-phat-trien-nang-luong-ninh-thuan.htm" TargetMode="External"/><Relationship Id="rId1954" Type="http://schemas.openxmlformats.org/officeDocument/2006/relationships/hyperlink" Target="https://finance.vietstock.vn/NTF-ctcp-duoc-vat-tu-y-te-nghe-an.htm" TargetMode="External"/><Relationship Id="rId1955" Type="http://schemas.openxmlformats.org/officeDocument/2006/relationships/hyperlink" Target="https://finance.vietstock.vn/NTGC-ctcp-tap-doan-ngoc-thien-global.htm" TargetMode="External"/><Relationship Id="rId1956" Type="http://schemas.openxmlformats.org/officeDocument/2006/relationships/hyperlink" Target="https://finance.vietstock.vn/NTH-ctcp-thuy-dien-nuoc-trong.htm" TargetMode="External"/><Relationship Id="rId1957" Type="http://schemas.openxmlformats.org/officeDocument/2006/relationships/hyperlink" Target="https://finance.vietstock.vn/NTL-ctcp-phat-trien-do-thi-tu-liem.htm" TargetMode="External"/><Relationship Id="rId1958" Type="http://schemas.openxmlformats.org/officeDocument/2006/relationships/hyperlink" Target="https://finance.vietstock.vn/NTLC-ctcp-dau-tu-thuong-mai-phat-trien-nhat-tin.htm" TargetMode="External"/><Relationship Id="rId1959" Type="http://schemas.openxmlformats.org/officeDocument/2006/relationships/hyperlink" Target="https://finance.vietstock.vn/NTP-ctcp-nhua-thieu-nien-tien-phong.htm" TargetMode="External"/><Relationship Id="rId1940" Type="http://schemas.openxmlformats.org/officeDocument/2006/relationships/hyperlink" Target="https://finance.vietstock.vn/NSL-ctcp-cap-nuoc-son-la.htm" TargetMode="External"/><Relationship Id="rId1941" Type="http://schemas.openxmlformats.org/officeDocument/2006/relationships/hyperlink" Target="https://finance.vietstock.vn/NSN-ctcp-xay-dung-565.htm" TargetMode="External"/><Relationship Id="rId1942" Type="http://schemas.openxmlformats.org/officeDocument/2006/relationships/hyperlink" Target="https://finance.vietstock.vn/NSP-ctcp-nhua-sam-phu.htm" TargetMode="External"/><Relationship Id="rId1943" Type="http://schemas.openxmlformats.org/officeDocument/2006/relationships/hyperlink" Target="https://finance.vietstock.vn/NSRC-cong-ty-tnhh-dau-tu-dia-oc-nova-saigon-royal.htm" TargetMode="External"/><Relationship Id="rId1944" Type="http://schemas.openxmlformats.org/officeDocument/2006/relationships/hyperlink" Target="https://finance.vietstock.vn/NSS-ctcp-nong-suc-san-dong-nai.htm" TargetMode="External"/><Relationship Id="rId1945" Type="http://schemas.openxmlformats.org/officeDocument/2006/relationships/hyperlink" Target="https://finance.vietstock.vn/NST-ctcp-ngan-son.htm" TargetMode="External"/><Relationship Id="rId1946" Type="http://schemas.openxmlformats.org/officeDocument/2006/relationships/hyperlink" Target="https://finance.vietstock.vn/NSTC-ctcp-north-star-holdings.htm" TargetMode="External"/><Relationship Id="rId1947" Type="http://schemas.openxmlformats.org/officeDocument/2006/relationships/hyperlink" Target="https://finance.vietstock.vn/NSVC-cong-ty-tnhh-dau-tu-bat-dong-san-ngoi-sao-viet.htm" TargetMode="External"/><Relationship Id="rId1948" Type="http://schemas.openxmlformats.org/officeDocument/2006/relationships/hyperlink" Target="https://finance.vietstock.vn/NT2-ctcp-dien-luc-dau-khi-nhon-trach-2.htm" TargetMode="External"/><Relationship Id="rId1949" Type="http://schemas.openxmlformats.org/officeDocument/2006/relationships/hyperlink" Target="https://finance.vietstock.vn/NTB-ctcp-dau-tu-xay-dung-va-khai-thac-cong-trinh-giao-thong-584.htm" TargetMode="External"/><Relationship Id="rId2423" Type="http://schemas.openxmlformats.org/officeDocument/2006/relationships/hyperlink" Target="https://finance.vietstock.vn/SGN-ctcp-phuc-vu-mat-dat-sai-gon.htm" TargetMode="External"/><Relationship Id="rId2424" Type="http://schemas.openxmlformats.org/officeDocument/2006/relationships/hyperlink" Target="https://finance.vietstock.vn/SGO-ctcp-dau-thuc-vat-sai-gon.htm" TargetMode="External"/><Relationship Id="rId2425" Type="http://schemas.openxmlformats.org/officeDocument/2006/relationships/hyperlink" Target="https://finance.vietstock.vn/SGP-ctcp-cang-sai-gon.htm" TargetMode="External"/><Relationship Id="rId2426" Type="http://schemas.openxmlformats.org/officeDocument/2006/relationships/hyperlink" Target="https://finance.vietstock.vn/SGPC-ctcp-giay-sai-gon.htm" TargetMode="External"/><Relationship Id="rId2427" Type="http://schemas.openxmlformats.org/officeDocument/2006/relationships/hyperlink" Target="https://finance.vietstock.vn/SGR-ctcp-tong-ctcp-dia-oc-sai-gon.htm" TargetMode="External"/><Relationship Id="rId2428" Type="http://schemas.openxmlformats.org/officeDocument/2006/relationships/hyperlink" Target="https://finance.vietstock.vn/SGS-ctcp-van-tai-bien-sai-gon.htm" TargetMode="External"/><Relationship Id="rId2429" Type="http://schemas.openxmlformats.org/officeDocument/2006/relationships/hyperlink" Target="https://finance.vietstock.vn/SGT-ctcp-cong-nghe-vien-thong-sai-gon.htm" TargetMode="External"/><Relationship Id="rId509" Type="http://schemas.openxmlformats.org/officeDocument/2006/relationships/hyperlink" Target="https://finance.vietstock.vn/COM-ctcp-vat-tu-xang-dau.htm" TargetMode="External"/><Relationship Id="rId508" Type="http://schemas.openxmlformats.org/officeDocument/2006/relationships/hyperlink" Target="https://finance.vietstock.vn/Colombo-cong-ty-tnhh-dau-tu-va-phat-trien-colombo.htm" TargetMode="External"/><Relationship Id="rId503" Type="http://schemas.openxmlformats.org/officeDocument/2006/relationships/hyperlink" Target="https://finance.vietstock.vn/CO122-ctcp-xay-dung-va-dau-tu-122-cienco-1.htm" TargetMode="External"/><Relationship Id="rId502" Type="http://schemas.openxmlformats.org/officeDocument/2006/relationships/hyperlink" Target="https://finance.vietstock.vn/CNTC-ctcp-cong-nghiep-nang-luong-ninh-thuan.htm" TargetMode="External"/><Relationship Id="rId501" Type="http://schemas.openxmlformats.org/officeDocument/2006/relationships/hyperlink" Target="https://finance.vietstock.vn/CNT-ctcp-tap-doan-cnt.htm" TargetMode="External"/><Relationship Id="rId500" Type="http://schemas.openxmlformats.org/officeDocument/2006/relationships/hyperlink" Target="https://finance.vietstock.vn/CNN-ctcp-tu-van-cong-nghe-thiet-bi-va-kiem-dinh-xay-dung-coninco.htm" TargetMode="External"/><Relationship Id="rId507" Type="http://schemas.openxmlformats.org/officeDocument/2006/relationships/hyperlink" Target="https://finance.vietstock.vn/CoKhiOTo32-ctcp-co-khi-o-to-3-2.htm" TargetMode="External"/><Relationship Id="rId506" Type="http://schemas.openxmlformats.org/officeDocument/2006/relationships/hyperlink" Target="https://finance.vietstock.vn/CokhiNgoGiaTu-ctcp-co-khi-ngo-gia-tu.htm" TargetMode="External"/><Relationship Id="rId505" Type="http://schemas.openxmlformats.org/officeDocument/2006/relationships/hyperlink" Target="https://finance.vietstock.vn/CoKhiHonGai-ctcp-co-khi%C2%B4-ho%60n-gai-vinacomin.htm" TargetMode="External"/><Relationship Id="rId504" Type="http://schemas.openxmlformats.org/officeDocument/2006/relationships/hyperlink" Target="https://finance.vietstock.vn/CoKhiDuyenHai-cong-ty-tnhh-nha-nuoc-mtv-co-khi-duyen-hai.htm" TargetMode="External"/><Relationship Id="rId2420" Type="http://schemas.openxmlformats.org/officeDocument/2006/relationships/hyperlink" Target="https://finance.vietstock.vn/SGH-ctcp-khach-san-sai-gon.htm" TargetMode="External"/><Relationship Id="rId2421" Type="http://schemas.openxmlformats.org/officeDocument/2006/relationships/hyperlink" Target="https://finance.vietstock.vn/SGI-ctcp-dau-tu-phat-trien-sai-gon-3-group.htm" TargetMode="External"/><Relationship Id="rId2422" Type="http://schemas.openxmlformats.org/officeDocument/2006/relationships/hyperlink" Target="https://finance.vietstock.vn/SGLC-cong-ty-tnhh-saigon-glory.htm" TargetMode="External"/><Relationship Id="rId2412" Type="http://schemas.openxmlformats.org/officeDocument/2006/relationships/hyperlink" Target="https://finance.vietstock.vn/SGAC-ctcp-san-giao-dich-bat-dong-san-sai-gon-anpha.htm" TargetMode="External"/><Relationship Id="rId2413" Type="http://schemas.openxmlformats.org/officeDocument/2006/relationships/hyperlink" Target="https://finance.vietstock.vn/SGAudit-cong-ty-tnhh-kiem-toan-va-tin-hoc-sai-gon.htm" TargetMode="External"/><Relationship Id="rId2414" Type="http://schemas.openxmlformats.org/officeDocument/2006/relationships/hyperlink" Target="https://finance.vietstock.vn/SGC-ctcp-xuat-nhap-khau-sa-giang.htm" TargetMode="External"/><Relationship Id="rId2415" Type="http://schemas.openxmlformats.org/officeDocument/2006/relationships/hyperlink" Target="https://finance.vietstock.vn/SGCC-cong-ty-tnhh-dau-tu-sai-gon-3-capital.htm" TargetMode="External"/><Relationship Id="rId2416" Type="http://schemas.openxmlformats.org/officeDocument/2006/relationships/hyperlink" Target="https://finance.vietstock.vn/SGCLInresco-ctcp-dau-tu-va-dia-oc-sai-gon-cho-lon.htm" TargetMode="External"/><Relationship Id="rId2417" Type="http://schemas.openxmlformats.org/officeDocument/2006/relationships/hyperlink" Target="https://finance.vietstock.vn/SGD-ctcp-sach-giao-duc-tai-thanh-pho-ho-chi-minh.htm" TargetMode="External"/><Relationship Id="rId2418" Type="http://schemas.openxmlformats.org/officeDocument/2006/relationships/hyperlink" Target="https://finance.vietstock.vn/SGDiamond-ctcp-sai-gon-kim-cuong.htm" TargetMode="External"/><Relationship Id="rId2419" Type="http://schemas.openxmlformats.org/officeDocument/2006/relationships/hyperlink" Target="https://finance.vietstock.vn/SGGC-ctcp-sai-gon-capital.htm" TargetMode="External"/><Relationship Id="rId2410" Type="http://schemas.openxmlformats.org/officeDocument/2006/relationships/hyperlink" Target="https://finance.vietstock.vn/SFN-ctcp-det-luoi-sai-gon.htm" TargetMode="External"/><Relationship Id="rId2411" Type="http://schemas.openxmlformats.org/officeDocument/2006/relationships/hyperlink" Target="https://finance.vietstock.vn/SFT-ctcp-softech.htm" TargetMode="External"/><Relationship Id="rId1114" Type="http://schemas.openxmlformats.org/officeDocument/2006/relationships/hyperlink" Target="https://finance.vietstock.vn/HARATOUR-ctcp-dich-vu-du-lich-duong-sat-ha-noi.htm" TargetMode="External"/><Relationship Id="rId2445" Type="http://schemas.openxmlformats.org/officeDocument/2006/relationships/hyperlink" Target="https://finance.vietstock.vn/SHTC-ctcp-tap-doan-song-hong-thu-do.htm" TargetMode="External"/><Relationship Id="rId1115" Type="http://schemas.openxmlformats.org/officeDocument/2006/relationships/hyperlink" Target="https://finance.vietstock.vn/HARUTOUR-ctcp-du-lich-cao-su-ham-rong.htm" TargetMode="External"/><Relationship Id="rId2446" Type="http://schemas.openxmlformats.org/officeDocument/2006/relationships/hyperlink" Target="https://finance.vietstock.vn/SHV-ctcp-hai-viet.htm" TargetMode="External"/><Relationship Id="rId1116" Type="http://schemas.openxmlformats.org/officeDocument/2006/relationships/hyperlink" Target="https://finance.vietstock.vn/HAS-ctcp-hacisco.htm" TargetMode="External"/><Relationship Id="rId2447" Type="http://schemas.openxmlformats.org/officeDocument/2006/relationships/hyperlink" Target="https://finance.vietstock.vn/SHX-ctcp-sai-gon-hoa-xa.htm" TargetMode="External"/><Relationship Id="rId1117" Type="http://schemas.openxmlformats.org/officeDocument/2006/relationships/hyperlink" Target="https://finance.vietstock.vn/HASCOM-ctcp-thep-va-co-khi-vat-lieu-xay-dung-hai-phong.htm" TargetMode="External"/><Relationship Id="rId2448" Type="http://schemas.openxmlformats.org/officeDocument/2006/relationships/hyperlink" Target="https://finance.vietstock.vn/SIC-ctcp-ani.htm" TargetMode="External"/><Relationship Id="rId1118" Type="http://schemas.openxmlformats.org/officeDocument/2006/relationships/hyperlink" Target="https://finance.vietstock.vn/HAT-ctcp-thuong-mai-bia-ha-noi.htm" TargetMode="External"/><Relationship Id="rId2449" Type="http://schemas.openxmlformats.org/officeDocument/2006/relationships/hyperlink" Target="https://finance.vietstock.vn/SID-ctcp-dau-tu-phat-trien-sai-gon-co-op.htm" TargetMode="External"/><Relationship Id="rId1119" Type="http://schemas.openxmlformats.org/officeDocument/2006/relationships/hyperlink" Target="https://finance.vietstock.vn/HATEXCO-cong-ty-tnhh-mtv-det-19-5-ha-noi.htm" TargetMode="External"/><Relationship Id="rId525" Type="http://schemas.openxmlformats.org/officeDocument/2006/relationships/hyperlink" Target="https://finance.vietstock.vn/Cosevco1-ctcp-san-xuat-vat-lieu-va-xay-dung-cosevco-1.htm" TargetMode="External"/><Relationship Id="rId524" Type="http://schemas.openxmlformats.org/officeDocument/2006/relationships/hyperlink" Target="https://finance.vietstock.vn/Cosaco-ctcp-sai-gon-xay-dung.htm" TargetMode="External"/><Relationship Id="rId523" Type="http://schemas.openxmlformats.org/officeDocument/2006/relationships/hyperlink" Target="https://finance.vietstock.vn/Coresco-ctcp-dau-tu-xay-dung-kinh-doanh-nha-ben-thanh.htm" TargetMode="External"/><Relationship Id="rId522" Type="http://schemas.openxmlformats.org/officeDocument/2006/relationships/hyperlink" Target="https://finance.vietstock.vn/COPAC-ctcp-dau-tu-xay-dung-va-thuong-mai-thai-binh-duong.htm" TargetMode="External"/><Relationship Id="rId529" Type="http://schemas.openxmlformats.org/officeDocument/2006/relationships/hyperlink" Target="https://finance.vietstock.vn/CotecAnpha-ctcp-ky-thuat-xay-dung-anpha.htm" TargetMode="External"/><Relationship Id="rId528" Type="http://schemas.openxmlformats.org/officeDocument/2006/relationships/hyperlink" Target="https://finance.vietstock.vn/Cotec-ctcp-ky-thuat-xay-dung-va-vat-lieu-xay-dung-cotec.htm" TargetMode="External"/><Relationship Id="rId527" Type="http://schemas.openxmlformats.org/officeDocument/2006/relationships/hyperlink" Target="https://finance.vietstock.vn/COT60-ctcp-cong-trinh-giao-thong-60.htm" TargetMode="External"/><Relationship Id="rId526" Type="http://schemas.openxmlformats.org/officeDocument/2006/relationships/hyperlink" Target="https://finance.vietstock.vn/Cosevco75-ctcp-cosevco-75.htm" TargetMode="External"/><Relationship Id="rId2440" Type="http://schemas.openxmlformats.org/officeDocument/2006/relationships/hyperlink" Target="https://finance.vietstock.vn/SHJC-ctcp-kinh-doanh-nha-sunshine.htm" TargetMode="External"/><Relationship Id="rId521" Type="http://schemas.openxmlformats.org/officeDocument/2006/relationships/hyperlink" Target="https://finance.vietstock.vn/CONSTRAD423-ctcp-xay-dung-va-thuong-mai-423.htm" TargetMode="External"/><Relationship Id="rId1110" Type="http://schemas.openxmlformats.org/officeDocument/2006/relationships/hyperlink" Target="https://finance.vietstock.vn/Haprosimex-cong-ty-tnhh-mtv-haprosimex.htm" TargetMode="External"/><Relationship Id="rId2441" Type="http://schemas.openxmlformats.org/officeDocument/2006/relationships/hyperlink" Target="https://finance.vietstock.vn/SHL-ctcp-dau-tu-song-hong-thang-long.htm" TargetMode="External"/><Relationship Id="rId520" Type="http://schemas.openxmlformats.org/officeDocument/2006/relationships/hyperlink" Target="https://finance.vietstock.vn/CongTy118-ctcp-118.htm" TargetMode="External"/><Relationship Id="rId1111" Type="http://schemas.openxmlformats.org/officeDocument/2006/relationships/hyperlink" Target="https://finance.vietstock.vn/HapuIndus-ctcp-cong-nghiep-hapulico.htm" TargetMode="External"/><Relationship Id="rId2442" Type="http://schemas.openxmlformats.org/officeDocument/2006/relationships/hyperlink" Target="https://finance.vietstock.vn/SHN-ctcp-dau-tu-tong-hop-ha-noi.htm" TargetMode="External"/><Relationship Id="rId1112" Type="http://schemas.openxmlformats.org/officeDocument/2006/relationships/hyperlink" Target="https://finance.vietstock.vn/HAPULICO-ctcp-dau-tu-bat-dong-san-hapulico.htm" TargetMode="External"/><Relationship Id="rId2443" Type="http://schemas.openxmlformats.org/officeDocument/2006/relationships/hyperlink" Target="https://finance.vietstock.vn/SHP-ctcp-thuy-dien-mien-nam.htm" TargetMode="External"/><Relationship Id="rId1113" Type="http://schemas.openxmlformats.org/officeDocument/2006/relationships/hyperlink" Target="https://finance.vietstock.vn/HAR-ctcp-dau-tu-thuong-mai-bat-dong-san-an-duong-thao-dien.htm" TargetMode="External"/><Relationship Id="rId2444" Type="http://schemas.openxmlformats.org/officeDocument/2006/relationships/hyperlink" Target="https://finance.vietstock.vn/SHRC-cong-ty-tnhh-mat-troi-song-han.htm" TargetMode="External"/><Relationship Id="rId1103" Type="http://schemas.openxmlformats.org/officeDocument/2006/relationships/hyperlink" Target="https://finance.vietstock.vn/HaNoiNonNuoc-ctcp-dau-tu-du-lich-ha-noi-non-nuoc.htm" TargetMode="External"/><Relationship Id="rId2434" Type="http://schemas.openxmlformats.org/officeDocument/2006/relationships/hyperlink" Target="https://finance.vietstock.vn/SHE-ctcp-phat-trien-nang-luong-son-ha.htm" TargetMode="External"/><Relationship Id="rId1104" Type="http://schemas.openxmlformats.org/officeDocument/2006/relationships/hyperlink" Target="https://finance.vietstock.vn/HaNoiOptic-ctcp-kinh-mat-ha-noi.htm" TargetMode="External"/><Relationship Id="rId2435" Type="http://schemas.openxmlformats.org/officeDocument/2006/relationships/hyperlink" Target="https://finance.vietstock.vn/SHG-tong-cong-ty-co-phan-song-hong.htm" TargetMode="External"/><Relationship Id="rId1105" Type="http://schemas.openxmlformats.org/officeDocument/2006/relationships/hyperlink" Target="https://finance.vietstock.vn/HaNoiTD-ctcp-phat-trien-thuong-mai-ha-noi.htm" TargetMode="External"/><Relationship Id="rId2436" Type="http://schemas.openxmlformats.org/officeDocument/2006/relationships/hyperlink" Target="https://finance.vietstock.vn/SHHC-ctcp-song-hong-hoang-gia.htm" TargetMode="External"/><Relationship Id="rId1106" Type="http://schemas.openxmlformats.org/officeDocument/2006/relationships/hyperlink" Target="https://finance.vietstock.vn/Hanosimex-ctcp-thuong-mai-hai-phong-hanosimex.htm" TargetMode="External"/><Relationship Id="rId2437" Type="http://schemas.openxmlformats.org/officeDocument/2006/relationships/hyperlink" Target="https://finance.vietstock.vn/SHI-ctcp-quoc-te-son-ha.htm" TargetMode="External"/><Relationship Id="rId1107" Type="http://schemas.openxmlformats.org/officeDocument/2006/relationships/hyperlink" Target="https://finance.vietstock.vn/HAP-ctcp-tap-doan-hapaco.htm" TargetMode="External"/><Relationship Id="rId2438" Type="http://schemas.openxmlformats.org/officeDocument/2006/relationships/hyperlink" Target="https://finance.vietstock.vn/SHINEC-ctcp-cong-nghiep-tau-thuy-shinec.htm" TargetMode="External"/><Relationship Id="rId1108" Type="http://schemas.openxmlformats.org/officeDocument/2006/relationships/hyperlink" Target="https://finance.vietstock.vn/HAPHARCO-ctcp-duoc-pham-thiet-bi-y-te-ha-noi.htm" TargetMode="External"/><Relationship Id="rId2439" Type="http://schemas.openxmlformats.org/officeDocument/2006/relationships/hyperlink" Target="https://finance.vietstock.vn/ShinhanFi-cong-ty-tai-chinh-tnhh-mtv-shinhan-viet-nam.htm" TargetMode="External"/><Relationship Id="rId1109" Type="http://schemas.openxmlformats.org/officeDocument/2006/relationships/hyperlink" Target="https://finance.vietstock.vn/Hapoco-ctcp-su-hai-duong.htm" TargetMode="External"/><Relationship Id="rId519" Type="http://schemas.openxmlformats.org/officeDocument/2006/relationships/hyperlink" Target="https://finance.vietstock.vn/CongTrinhHaNoi-ctcp-dau-tu-cong-trinh-ha-noi.htm" TargetMode="External"/><Relationship Id="rId514" Type="http://schemas.openxmlformats.org/officeDocument/2006/relationships/hyperlink" Target="https://finance.vietstock.vn/CongThanh-ctcp-xi-mang-cong-thanh.htm" TargetMode="External"/><Relationship Id="rId513" Type="http://schemas.openxmlformats.org/officeDocument/2006/relationships/hyperlink" Target="https://finance.vietstock.vn/CongNghiepPhuYen-ctcp-cong-nghiep-phu-yen.htm" TargetMode="External"/><Relationship Id="rId512" Type="http://schemas.openxmlformats.org/officeDocument/2006/relationships/hyperlink" Target="https://finance.vietstock.vn/CongNghiepMasan-ctcp-cong-nghiep-masan.htm" TargetMode="External"/><Relationship Id="rId511" Type="http://schemas.openxmlformats.org/officeDocument/2006/relationships/hyperlink" Target="https://finance.vietstock.vn/CongNgheCao-ctcp-cong-nghe-cao.htm" TargetMode="External"/><Relationship Id="rId518" Type="http://schemas.openxmlformats.org/officeDocument/2006/relationships/hyperlink" Target="https://finance.vietstock.vn/CongTrinhGTDB-ctcp-cong-trinh-giao-thong-tinh-dien-bien.htm" TargetMode="External"/><Relationship Id="rId517" Type="http://schemas.openxmlformats.org/officeDocument/2006/relationships/hyperlink" Target="https://finance.vietstock.vn/CongTrinhBuuDien-ctcp-phat-trien-cong-trinh-buu-dien.htm" TargetMode="External"/><Relationship Id="rId516" Type="http://schemas.openxmlformats.org/officeDocument/2006/relationships/hyperlink" Target="https://finance.vietstock.vn/CongTrinh525-ctcp-xay-dung-cong-trinh-525.htm" TargetMode="External"/><Relationship Id="rId515" Type="http://schemas.openxmlformats.org/officeDocument/2006/relationships/hyperlink" Target="https://finance.vietstock.vn/CongTrinh134-ctcp-dau-tu-va-xay-dung-cong-trinh-134.htm" TargetMode="External"/><Relationship Id="rId510" Type="http://schemas.openxmlformats.org/officeDocument/2006/relationships/hyperlink" Target="https://finance.vietstock.vn/ConDao-ctcp-thuy-san-va-xuat-nhap-khau-con-dao.htm" TargetMode="External"/><Relationship Id="rId2430" Type="http://schemas.openxmlformats.org/officeDocument/2006/relationships/hyperlink" Target="https://finance.vietstock.vn/SHA-ctcp-son-ha-sai-gon.htm" TargetMode="External"/><Relationship Id="rId1100" Type="http://schemas.openxmlformats.org/officeDocument/2006/relationships/hyperlink" Target="https://finance.vietstock.vn/Haneco-cong-ty-tnhh-mtv-xuat-nhap-khau-va-thuong-mai-haneco.htm" TargetMode="External"/><Relationship Id="rId2431" Type="http://schemas.openxmlformats.org/officeDocument/2006/relationships/hyperlink" Target="https://finance.vietstock.vn/SHBFinance-cong-ty-tnhh-mtv-ngan-hang-tmcp-sai-gon-ha-noi.htm" TargetMode="External"/><Relationship Id="rId1101" Type="http://schemas.openxmlformats.org/officeDocument/2006/relationships/hyperlink" Target="https://finance.vietstock.vn/Hanexim-ctcp-xuat-nhap-khau-ha-anh.htm" TargetMode="External"/><Relationship Id="rId2432" Type="http://schemas.openxmlformats.org/officeDocument/2006/relationships/hyperlink" Target="https://finance.vietstock.vn/SHC-ctcp-hang-hai-sai-gon.htm" TargetMode="External"/><Relationship Id="rId1102" Type="http://schemas.openxmlformats.org/officeDocument/2006/relationships/hyperlink" Target="https://finance.vietstock.vn/HaNoiFood-ctcp-che-bien-kinh-doanh-luong-thuc-thuc-pham-ha-noi.htm" TargetMode="External"/><Relationship Id="rId2433" Type="http://schemas.openxmlformats.org/officeDocument/2006/relationships/hyperlink" Target="https://finance.vietstock.vn/SHDC-ctcp-tap-doan-mat-troi.htm" TargetMode="External"/><Relationship Id="rId2401" Type="http://schemas.openxmlformats.org/officeDocument/2006/relationships/hyperlink" Target="https://finance.vietstock.vn/SECC-ctcp-xay-lap-sunshine-ec.htm" TargetMode="External"/><Relationship Id="rId2402" Type="http://schemas.openxmlformats.org/officeDocument/2006/relationships/hyperlink" Target="https://finance.vietstock.vn/SED-ctcp-dau-tu-va-phat-trien-giao-duc-phuong-nam.htm" TargetMode="External"/><Relationship Id="rId2403" Type="http://schemas.openxmlformats.org/officeDocument/2006/relationships/hyperlink" Target="https://finance.vietstock.vn/SEEC-ctcp-seedcom.htm" TargetMode="External"/><Relationship Id="rId2404" Type="http://schemas.openxmlformats.org/officeDocument/2006/relationships/hyperlink" Target="https://finance.vietstock.vn/SEL-ctcp-song-da-11-thang-long.htm" TargetMode="External"/><Relationship Id="rId2405" Type="http://schemas.openxmlformats.org/officeDocument/2006/relationships/hyperlink" Target="https://finance.vietstock.vn/SEP-ctcp-tong-cong-ty-thuong-mai-quang-tri.htm" TargetMode="External"/><Relationship Id="rId2406" Type="http://schemas.openxmlformats.org/officeDocument/2006/relationships/hyperlink" Target="https://finance.vietstock.vn/Serrano-ctcp-serrano-viet-nam.htm" TargetMode="External"/><Relationship Id="rId2407" Type="http://schemas.openxmlformats.org/officeDocument/2006/relationships/hyperlink" Target="https://finance.vietstock.vn/SFC-ctcp-nhien-lieu-sai-gon.htm" TargetMode="External"/><Relationship Id="rId2408" Type="http://schemas.openxmlformats.org/officeDocument/2006/relationships/hyperlink" Target="https://finance.vietstock.vn/SFG-ctcp-phan-bon-mien-nam.htm" TargetMode="External"/><Relationship Id="rId2409" Type="http://schemas.openxmlformats.org/officeDocument/2006/relationships/hyperlink" Target="https://finance.vietstock.vn/SFI-ctcp-dai-ly-van-tai-safi.htm" TargetMode="External"/><Relationship Id="rId2400" Type="http://schemas.openxmlformats.org/officeDocument/2006/relationships/hyperlink" Target="https://finance.vietstock.vn/SEC-ctcp-mia-duong-nhiet-dien-gia-lai.htm" TargetMode="External"/><Relationship Id="rId590" Type="http://schemas.openxmlformats.org/officeDocument/2006/relationships/hyperlink" Target="https://finance.vietstock.vn/CX8-ctcp-dau-tu-va-xay-lap-constrexim-so-8.htm" TargetMode="External"/><Relationship Id="rId589" Type="http://schemas.openxmlformats.org/officeDocument/2006/relationships/hyperlink" Target="https://finance.vietstock.vn/CVT-ctcp-cmc.htm" TargetMode="External"/><Relationship Id="rId588" Type="http://schemas.openxmlformats.org/officeDocument/2006/relationships/hyperlink" Target="https://finance.vietstock.vn/CVSC-ctcp-cvs-holding.htm" TargetMode="External"/><Relationship Id="rId1170" Type="http://schemas.openxmlformats.org/officeDocument/2006/relationships/hyperlink" Target="https://finance.vietstock.vn/HFC-ctcp-xang-dau-hfc.htm" TargetMode="External"/><Relationship Id="rId1171" Type="http://schemas.openxmlformats.org/officeDocument/2006/relationships/hyperlink" Target="https://finance.vietstock.vn/HFS-ctcp-thuong-mai-dich-vu-thoi-trang-ha-noi.htm" TargetMode="External"/><Relationship Id="rId583" Type="http://schemas.openxmlformats.org/officeDocument/2006/relationships/hyperlink" Target="https://finance.vietstock.vn/CVC-ctcp-co-dien-vat-tu.htm" TargetMode="External"/><Relationship Id="rId1172" Type="http://schemas.openxmlformats.org/officeDocument/2006/relationships/hyperlink" Target="https://finance.vietstock.vn/HFX-ctcp-san-xuat-xuat-nhap-khau-thanh-ha.htm" TargetMode="External"/><Relationship Id="rId582" Type="http://schemas.openxmlformats.org/officeDocument/2006/relationships/hyperlink" Target="https://finance.vietstock.vn/CTYCN2-cong-ty-tnhh-mtv-cap-nuoc-so-2.htm" TargetMode="External"/><Relationship Id="rId1173" Type="http://schemas.openxmlformats.org/officeDocument/2006/relationships/hyperlink" Target="https://finance.vietstock.vn/HGA-trung-tam-giong-nong-nghiep-tinh-hau-giang.htm" TargetMode="External"/><Relationship Id="rId581" Type="http://schemas.openxmlformats.org/officeDocument/2006/relationships/hyperlink" Target="https://finance.vietstock.vn/Cty479-ctcp-479.htm" TargetMode="External"/><Relationship Id="rId1174" Type="http://schemas.openxmlformats.org/officeDocument/2006/relationships/hyperlink" Target="https://finance.vietstock.vn/HGC-trung-tam-quy-hoach-kien-truc-tinh-hau-giang.htm" TargetMode="External"/><Relationship Id="rId580" Type="http://schemas.openxmlformats.org/officeDocument/2006/relationships/hyperlink" Target="https://finance.vietstock.vn/CTX-tong-cong-ty-co-phan-dau-tu-xay-dung-va-thuong-mai-viet-nam.htm" TargetMode="External"/><Relationship Id="rId1175" Type="http://schemas.openxmlformats.org/officeDocument/2006/relationships/hyperlink" Target="https://finance.vietstock.vn/HGDC-ctcp-hoang-gia-dl.htm" TargetMode="External"/><Relationship Id="rId587" Type="http://schemas.openxmlformats.org/officeDocument/2006/relationships/hyperlink" Target="https://finance.vietstock.vn/CVP-ctcp-cang-cua-viet.htm" TargetMode="External"/><Relationship Id="rId1176" Type="http://schemas.openxmlformats.org/officeDocument/2006/relationships/hyperlink" Target="https://finance.vietstock.vn/HGLC-cong-ty-tnhh-hung-thang-loi-gia-lai.htm" TargetMode="External"/><Relationship Id="rId586" Type="http://schemas.openxmlformats.org/officeDocument/2006/relationships/hyperlink" Target="https://finance.vietstock.vn/CVN-ctcp-vinam.htm" TargetMode="External"/><Relationship Id="rId1177" Type="http://schemas.openxmlformats.org/officeDocument/2006/relationships/hyperlink" Target="https://finance.vietstock.vn/HGM-ctcp-co-khi-va-khoang-san-ha-giang.htm" TargetMode="External"/><Relationship Id="rId585" Type="http://schemas.openxmlformats.org/officeDocument/2006/relationships/hyperlink" Target="https://finance.vietstock.vn/CVH-ctcp-cong-vien-cay-xanh-hai-phong.htm" TargetMode="External"/><Relationship Id="rId1178" Type="http://schemas.openxmlformats.org/officeDocument/2006/relationships/hyperlink" Target="https://finance.vietstock.vn/HGMC-cong-ty-tnhh-quan-ly-bat-dong-san-highgate.htm" TargetMode="External"/><Relationship Id="rId584" Type="http://schemas.openxmlformats.org/officeDocument/2006/relationships/hyperlink" Target="https://finance.vietstock.vn/CVDC-ctcp-dau-tu-va-phat-trien-du-lich-van-don.htm" TargetMode="External"/><Relationship Id="rId1179" Type="http://schemas.openxmlformats.org/officeDocument/2006/relationships/hyperlink" Target="https://finance.vietstock.vn/HGR-ctcp-tai-nguyen-va-moi-truong-hau-giang.htm" TargetMode="External"/><Relationship Id="rId1169" Type="http://schemas.openxmlformats.org/officeDocument/2006/relationships/hyperlink" Target="https://finance.vietstock.vn/HFB-ctcp-cong-trinh-cau-pha-thanh-pho-ho-chi-minh.htm" TargetMode="External"/><Relationship Id="rId579" Type="http://schemas.openxmlformats.org/officeDocument/2006/relationships/hyperlink" Target="https://finance.vietstock.vn/CTW-ctcp-cap-thoat-nuoc-can-tho.htm" TargetMode="External"/><Relationship Id="rId578" Type="http://schemas.openxmlformats.org/officeDocument/2006/relationships/hyperlink" Target="https://finance.vietstock.vn/CTVC-tap-doan-ca-tam-viet-nam.htm" TargetMode="External"/><Relationship Id="rId577" Type="http://schemas.openxmlformats.org/officeDocument/2006/relationships/hyperlink" Target="https://finance.vietstock.vn/CTV-ctcp-dau-tu-san-xuat-va-thuong-mai-viet-nam.htm" TargetMode="External"/><Relationship Id="rId2490" Type="http://schemas.openxmlformats.org/officeDocument/2006/relationships/hyperlink" Target="https://finance.vietstock.vn/SOGC-cong-ty-tnhh-dau-tu-va-phat-trien-nova-song-giang.htm" TargetMode="External"/><Relationship Id="rId1160" Type="http://schemas.openxmlformats.org/officeDocument/2006/relationships/hyperlink" Target="https://finance.vietstock.vn/HDW-ctcp-kinh-doanh-nuoc-sach-hai-duong.htm" TargetMode="External"/><Relationship Id="rId2491" Type="http://schemas.openxmlformats.org/officeDocument/2006/relationships/hyperlink" Target="https://finance.vietstock.vn/SoiTraLy-ctcp-soi-tra-ly.htm" TargetMode="External"/><Relationship Id="rId572" Type="http://schemas.openxmlformats.org/officeDocument/2006/relationships/hyperlink" Target="https://finance.vietstock.vn/CTN-ctcp-xay-dung-cong-trinh-ngam.htm" TargetMode="External"/><Relationship Id="rId1161" Type="http://schemas.openxmlformats.org/officeDocument/2006/relationships/hyperlink" Target="https://finance.vietstock.vn/HEC-ctcp-tu-van-xay-dung-thuy-loi-ii.htm" TargetMode="External"/><Relationship Id="rId2492" Type="http://schemas.openxmlformats.org/officeDocument/2006/relationships/hyperlink" Target="https://finance.vietstock.vn/SOLC-ctcp-dau-tu-dich-vu-khach-san-soleil.htm" TargetMode="External"/><Relationship Id="rId571" Type="http://schemas.openxmlformats.org/officeDocument/2006/relationships/hyperlink" Target="https://finance.vietstock.vn/CTM-ctcp-dau-tu-xay-dung-va-khai-thac-mo-vinavico.htm" TargetMode="External"/><Relationship Id="rId1162" Type="http://schemas.openxmlformats.org/officeDocument/2006/relationships/hyperlink" Target="https://finance.vietstock.vn/Heco-ctcp-tu-van-thiet-ke-duong-bo.htm" TargetMode="External"/><Relationship Id="rId2493" Type="http://schemas.openxmlformats.org/officeDocument/2006/relationships/hyperlink" Target="https://finance.vietstock.vn/SON-ctcp-cung-ung-nhan-luc-quoc-te-va-thuong-mai.htm" TargetMode="External"/><Relationship Id="rId570" Type="http://schemas.openxmlformats.org/officeDocument/2006/relationships/hyperlink" Target="https://finance.vietstock.vn/CTLC-cong-ty-tnhh-citylab.htm" TargetMode="External"/><Relationship Id="rId1163" Type="http://schemas.openxmlformats.org/officeDocument/2006/relationships/hyperlink" Target="https://finance.vietstock.vn/HEJ-tong-cong-ty-tu-van-xay-dung-thuy-loi-viet-nam-ctcp.htm" TargetMode="External"/><Relationship Id="rId2494" Type="http://schemas.openxmlformats.org/officeDocument/2006/relationships/hyperlink" Target="https://finance.vietstock.vn/Sonacon-ctcp-xay-lap-sonacons.htm" TargetMode="External"/><Relationship Id="rId1164" Type="http://schemas.openxmlformats.org/officeDocument/2006/relationships/hyperlink" Target="https://finance.vietstock.vn/HEM-ctcp-che-tao-dien-co-ha-noi.htm" TargetMode="External"/><Relationship Id="rId2495" Type="http://schemas.openxmlformats.org/officeDocument/2006/relationships/hyperlink" Target="https://finance.vietstock.vn/SonBachTuyet-ctcp-son-bach-tuyet.htm" TargetMode="External"/><Relationship Id="rId576" Type="http://schemas.openxmlformats.org/officeDocument/2006/relationships/hyperlink" Target="https://finance.vietstock.vn/CTT-ctcp-che-tao-may-vinacomin.htm" TargetMode="External"/><Relationship Id="rId1165" Type="http://schemas.openxmlformats.org/officeDocument/2006/relationships/hyperlink" Target="https://finance.vietstock.vn/Hemco-ctcp-hoc-lieu-giao-duc-ha-noi.htm" TargetMode="External"/><Relationship Id="rId2496" Type="http://schemas.openxmlformats.org/officeDocument/2006/relationships/hyperlink" Target="https://finance.vietstock.vn/SonChatDeo-ctcp-son-chat-deo.htm" TargetMode="External"/><Relationship Id="rId575" Type="http://schemas.openxmlformats.org/officeDocument/2006/relationships/hyperlink" Target="https://finance.vietstock.vn/CTRC-cong-ty-tnhh-dau-tu-cao-su-cuong-thinh.htm" TargetMode="External"/><Relationship Id="rId1166" Type="http://schemas.openxmlformats.org/officeDocument/2006/relationships/hyperlink" Target="https://finance.vietstock.vn/HEP-ctcp-moi-truong-va-cong-trinh-do-thi-hue.htm" TargetMode="External"/><Relationship Id="rId2497" Type="http://schemas.openxmlformats.org/officeDocument/2006/relationships/hyperlink" Target="https://finance.vietstock.vn/SongDa-ctcp-vat-lieu-xay-dung-song-da.htm" TargetMode="External"/><Relationship Id="rId574" Type="http://schemas.openxmlformats.org/officeDocument/2006/relationships/hyperlink" Target="https://finance.vietstock.vn/CTR-tong-cong-ty-co-phan-cong-trinh-viettel.htm" TargetMode="External"/><Relationship Id="rId1167" Type="http://schemas.openxmlformats.org/officeDocument/2006/relationships/hyperlink" Target="https://finance.vietstock.vn/HES-ctcp-dich-vu-giai-tri-ha-noi.htm" TargetMode="External"/><Relationship Id="rId2498" Type="http://schemas.openxmlformats.org/officeDocument/2006/relationships/hyperlink" Target="https://finance.vietstock.vn/SongDa109-ctcp-song-da-10-9.htm" TargetMode="External"/><Relationship Id="rId573" Type="http://schemas.openxmlformats.org/officeDocument/2006/relationships/hyperlink" Target="https://finance.vietstock.vn/CTP-ctcp-minh-khang-capital-trading-public.htm" TargetMode="External"/><Relationship Id="rId1168" Type="http://schemas.openxmlformats.org/officeDocument/2006/relationships/hyperlink" Target="https://finance.vietstock.vn/HEV-ctcp-sach-dai-hoc-day-nghe.htm" TargetMode="External"/><Relationship Id="rId2499" Type="http://schemas.openxmlformats.org/officeDocument/2006/relationships/hyperlink" Target="https://finance.vietstock.vn/SongDa17-ctcp-song-da-17.htm" TargetMode="External"/><Relationship Id="rId1190" Type="http://schemas.openxmlformats.org/officeDocument/2006/relationships/hyperlink" Target="https://finance.vietstock.vn/HHR-ctcp-duong-sat-ha-hai.htm" TargetMode="External"/><Relationship Id="rId1191" Type="http://schemas.openxmlformats.org/officeDocument/2006/relationships/hyperlink" Target="https://finance.vietstock.vn/HHS-ctcp-dau-tu-dich-vu-hoang-huy.htm" TargetMode="External"/><Relationship Id="rId1192" Type="http://schemas.openxmlformats.org/officeDocument/2006/relationships/hyperlink" Target="https://finance.vietstock.vn/HHTC-ctcp-dau-tu-thuong-mai-hong-hoang.htm" TargetMode="External"/><Relationship Id="rId1193" Type="http://schemas.openxmlformats.org/officeDocument/2006/relationships/hyperlink" Target="https://finance.vietstock.vn/HHV-ctcp-dau-tu-ha-tang-giao-thong-deo-ca.htm" TargetMode="External"/><Relationship Id="rId1194" Type="http://schemas.openxmlformats.org/officeDocument/2006/relationships/hyperlink" Target="https://finance.vietstock.vn/HIC-ctcp-dau-tu-va-xay-dung-so-1-ha-noi.htm" TargetMode="External"/><Relationship Id="rId1195" Type="http://schemas.openxmlformats.org/officeDocument/2006/relationships/hyperlink" Target="https://finance.vietstock.vn/HID-ctcp-halcom-viet-nam.htm" TargetMode="External"/><Relationship Id="rId1196" Type="http://schemas.openxmlformats.org/officeDocument/2006/relationships/hyperlink" Target="https://finance.vietstock.vn/HIDC-cong-ty-tnhh-dau-tu-va-phat-trien-do-thi-hung-yen.htm" TargetMode="External"/><Relationship Id="rId1197" Type="http://schemas.openxmlformats.org/officeDocument/2006/relationships/hyperlink" Target="https://finance.vietstock.vn/Hidico-ctcp-dau-tu-phat-trien-nha-va-khu-cong-nghiep-dong-thap.htm" TargetMode="External"/><Relationship Id="rId1198" Type="http://schemas.openxmlformats.org/officeDocument/2006/relationships/hyperlink" Target="https://finance.vietstock.vn/HiepPhuoc-cong-ty-tnhh-thuong-mai-dich-vu-in-an-hiep-phuoc.htm" TargetMode="External"/><Relationship Id="rId1199" Type="http://schemas.openxmlformats.org/officeDocument/2006/relationships/hyperlink" Target="https://finance.vietstock.vn/HiepThanh-ctcp-hiep-thanh.htm" TargetMode="External"/><Relationship Id="rId599" Type="http://schemas.openxmlformats.org/officeDocument/2006/relationships/hyperlink" Target="https://finance.vietstock.vn/DaBinhDinh-ctcp-vrg-da-binh-dinh.htm" TargetMode="External"/><Relationship Id="rId1180" Type="http://schemas.openxmlformats.org/officeDocument/2006/relationships/hyperlink" Target="https://finance.vietstock.vn/HGT-ctcp-du-lich-huong-giang.htm" TargetMode="External"/><Relationship Id="rId1181" Type="http://schemas.openxmlformats.org/officeDocument/2006/relationships/hyperlink" Target="https://finance.vietstock.vn/HGW-ctcp-cap-thoat-nuoc-cong-trinh-do-thi-hau-giang.htm" TargetMode="External"/><Relationship Id="rId1182" Type="http://schemas.openxmlformats.org/officeDocument/2006/relationships/hyperlink" Target="https://finance.vietstock.vn/HHA-ctcp-van-phong-pham-hong-ha.htm" TargetMode="External"/><Relationship Id="rId594" Type="http://schemas.openxmlformats.org/officeDocument/2006/relationships/hyperlink" Target="https://finance.vietstock.vn/CZC-ctcp-than-mien-trung.htm" TargetMode="External"/><Relationship Id="rId1183" Type="http://schemas.openxmlformats.org/officeDocument/2006/relationships/hyperlink" Target="https://finance.vietstock.vn/HHC-ctcp-banh-keo-hai-ha.htm" TargetMode="External"/><Relationship Id="rId593" Type="http://schemas.openxmlformats.org/officeDocument/2006/relationships/hyperlink" Target="https://finance.vietstock.vn/CYC-ctcp-gach-men-chang-yih.htm" TargetMode="External"/><Relationship Id="rId1184" Type="http://schemas.openxmlformats.org/officeDocument/2006/relationships/hyperlink" Target="https://finance.vietstock.vn/HHD-ctcp-kinh-doanh-phat-trien-nha-va-do-thi-ha-noi.htm" TargetMode="External"/><Relationship Id="rId592" Type="http://schemas.openxmlformats.org/officeDocument/2006/relationships/hyperlink" Target="https://finance.vietstock.vn/CXH-ctcp-xe-khach-ha-noi.htm" TargetMode="External"/><Relationship Id="rId1185" Type="http://schemas.openxmlformats.org/officeDocument/2006/relationships/hyperlink" Target="https://finance.vietstock.vn/HHEC-cong-ty-tnhh-thiet-bi-va-xay-lap-huy-hoang.htm" TargetMode="External"/><Relationship Id="rId591" Type="http://schemas.openxmlformats.org/officeDocument/2006/relationships/hyperlink" Target="https://finance.vietstock.vn/CXC-ctcp-cau-xay.htm" TargetMode="External"/><Relationship Id="rId1186" Type="http://schemas.openxmlformats.org/officeDocument/2006/relationships/hyperlink" Target="https://finance.vietstock.vn/HHG-ctcp-hoang-ha.htm" TargetMode="External"/><Relationship Id="rId598" Type="http://schemas.openxmlformats.org/officeDocument/2006/relationships/hyperlink" Target="https://finance.vietstock.vn/D2D-ctcp-phat-trien-do-thi-cong-nghiep-so-2.htm" TargetMode="External"/><Relationship Id="rId1187" Type="http://schemas.openxmlformats.org/officeDocument/2006/relationships/hyperlink" Target="https://finance.vietstock.vn/HHL-ctcp-hong-ha-long-an.htm" TargetMode="External"/><Relationship Id="rId597" Type="http://schemas.openxmlformats.org/officeDocument/2006/relationships/hyperlink" Target="https://finance.vietstock.vn/D26-ctcp-quan-ly-va-xay-dung-duong-bo-26.htm" TargetMode="External"/><Relationship Id="rId1188" Type="http://schemas.openxmlformats.org/officeDocument/2006/relationships/hyperlink" Target="https://finance.vietstock.vn/HHN-ctcp-van-tai-va-dich-vu-hang-hoa-ha-noi.htm" TargetMode="External"/><Relationship Id="rId596" Type="http://schemas.openxmlformats.org/officeDocument/2006/relationships/hyperlink" Target="https://finance.vietstock.vn/D17-ctcp-dong-tan.htm" TargetMode="External"/><Relationship Id="rId1189" Type="http://schemas.openxmlformats.org/officeDocument/2006/relationships/hyperlink" Target="https://finance.vietstock.vn/HHP-ctcp-hhp-global.htm" TargetMode="External"/><Relationship Id="rId595" Type="http://schemas.openxmlformats.org/officeDocument/2006/relationships/hyperlink" Target="https://finance.vietstock.vn/D11-ctcp-dia-oc-11.htm" TargetMode="External"/><Relationship Id="rId1136" Type="http://schemas.openxmlformats.org/officeDocument/2006/relationships/hyperlink" Target="https://finance.vietstock.vn/HCD-ctcp-dau-tu-san-xuat-va-thuong-mai-hcd.htm" TargetMode="External"/><Relationship Id="rId2467" Type="http://schemas.openxmlformats.org/officeDocument/2006/relationships/hyperlink" Target="https://finance.vietstock.vn/SKV-ctcp-nuoc-giai-khat-yen-sao-khanh-hoa.htm" TargetMode="External"/><Relationship Id="rId1137" Type="http://schemas.openxmlformats.org/officeDocument/2006/relationships/hyperlink" Target="https://finance.vietstock.vn/HCGC-ctcp-tap-doan-dia-oc-hoang-cat.htm" TargetMode="External"/><Relationship Id="rId2468" Type="http://schemas.openxmlformats.org/officeDocument/2006/relationships/hyperlink" Target="https://finance.vietstock.vn/SLC-ctcp-dich-vu-xuat-khau-lao-dong-va-chuyen-gia.htm" TargetMode="External"/><Relationship Id="rId1138" Type="http://schemas.openxmlformats.org/officeDocument/2006/relationships/hyperlink" Target="https://finance.vietstock.vn/HCI-ctcp-dau-tu-xay-dung-ha-noi.htm" TargetMode="External"/><Relationship Id="rId2469" Type="http://schemas.openxmlformats.org/officeDocument/2006/relationships/hyperlink" Target="https://finance.vietstock.vn/SLD-ctcp-dia-oc-sacom.htm" TargetMode="External"/><Relationship Id="rId1139" Type="http://schemas.openxmlformats.org/officeDocument/2006/relationships/hyperlink" Target="https://finance.vietstock.vn/HCS-ctcp-thong-tin-tin-hieu-duong-sat-ha-noi.htm" TargetMode="External"/><Relationship Id="rId547" Type="http://schemas.openxmlformats.org/officeDocument/2006/relationships/hyperlink" Target="https://finance.vietstock.vn/CRV-ctcp-tap-doan-bat-dong-san-crv.htm" TargetMode="External"/><Relationship Id="rId546" Type="http://schemas.openxmlformats.org/officeDocument/2006/relationships/hyperlink" Target="https://finance.vietstock.vn/CRE-ctcp-bat-dong-san-the-ky.htm" TargetMode="External"/><Relationship Id="rId545" Type="http://schemas.openxmlformats.org/officeDocument/2006/relationships/hyperlink" Target="https://finance.vietstock.vn/CRC-ctcp-create-capital-viet-nam.htm" TargetMode="External"/><Relationship Id="rId544" Type="http://schemas.openxmlformats.org/officeDocument/2006/relationships/hyperlink" Target="https://finance.vietstock.vn/CQT-ctcp-xi-mang-quan-trieu-vvmi.htm" TargetMode="External"/><Relationship Id="rId549" Type="http://schemas.openxmlformats.org/officeDocument/2006/relationships/hyperlink" Target="https://finance.vietstock.vn/CSG-ctcp-cap-sai-gon.htm" TargetMode="External"/><Relationship Id="rId548" Type="http://schemas.openxmlformats.org/officeDocument/2006/relationships/hyperlink" Target="https://finance.vietstock.vn/CSC-ctcp-tap-doan-cotana.htm" TargetMode="External"/><Relationship Id="rId2460" Type="http://schemas.openxmlformats.org/officeDocument/2006/relationships/hyperlink" Target="https://finance.vietstock.vn/SJG-tong-cong-ty-song-da-ctcp.htm" TargetMode="External"/><Relationship Id="rId1130" Type="http://schemas.openxmlformats.org/officeDocument/2006/relationships/hyperlink" Target="https://finance.vietstock.vn/HBW-ctcp-nuoc-sach-hoa-binh.htm" TargetMode="External"/><Relationship Id="rId2461" Type="http://schemas.openxmlformats.org/officeDocument/2006/relationships/hyperlink" Target="https://finance.vietstock.vn/SJM-ctcp-song-da-19.htm" TargetMode="External"/><Relationship Id="rId1131" Type="http://schemas.openxmlformats.org/officeDocument/2006/relationships/hyperlink" Target="https://finance.vietstock.vn/HC1-ctcp-xay-dung-so-1-ha-noi.htm" TargetMode="External"/><Relationship Id="rId2462" Type="http://schemas.openxmlformats.org/officeDocument/2006/relationships/hyperlink" Target="https://finance.vietstock.vn/SJS-ctcp-dau-tu-phat-trien-do-thi-va-khu-cong-nghiep-song-da.htm" TargetMode="External"/><Relationship Id="rId543" Type="http://schemas.openxmlformats.org/officeDocument/2006/relationships/hyperlink" Target="https://finance.vietstock.vn/CQNC-ctcp-capella-quang-nam.htm" TargetMode="External"/><Relationship Id="rId1132" Type="http://schemas.openxmlformats.org/officeDocument/2006/relationships/hyperlink" Target="https://finance.vietstock.vn/HC3-ctcp-xay-dung-so-3-hai-phong.htm" TargetMode="External"/><Relationship Id="rId2463" Type="http://schemas.openxmlformats.org/officeDocument/2006/relationships/hyperlink" Target="https://finance.vietstock.vn/SKG-ctcp-tau-cao-toc-superdong-kien-giang.htm" TargetMode="External"/><Relationship Id="rId542" Type="http://schemas.openxmlformats.org/officeDocument/2006/relationships/hyperlink" Target="https://finance.vietstock.vn/CQN-ctcp-cang-quang-ninh.htm" TargetMode="External"/><Relationship Id="rId1133" Type="http://schemas.openxmlformats.org/officeDocument/2006/relationships/hyperlink" Target="https://finance.vietstock.vn/HC3C-ctcp-xay-dung-so-3-ha-noi.htm" TargetMode="External"/><Relationship Id="rId2464" Type="http://schemas.openxmlformats.org/officeDocument/2006/relationships/hyperlink" Target="https://finance.vietstock.vn/SKH-ctcp-nuoc-giai-khat-sanest-khanh-hoa.htm" TargetMode="External"/><Relationship Id="rId541" Type="http://schemas.openxmlformats.org/officeDocument/2006/relationships/hyperlink" Target="https://finance.vietstock.vn/CPW-ctcp-cong-trinh-giao-thong-cong-chanh.htm" TargetMode="External"/><Relationship Id="rId1134" Type="http://schemas.openxmlformats.org/officeDocument/2006/relationships/hyperlink" Target="https://finance.vietstock.vn/HCB-ctcp-det-may-29-3.htm" TargetMode="External"/><Relationship Id="rId2465" Type="http://schemas.openxmlformats.org/officeDocument/2006/relationships/hyperlink" Target="https://finance.vietstock.vn/SKN-ctcp-nuoc-giai-khat-sanna-khanh-hoa.htm" TargetMode="External"/><Relationship Id="rId540" Type="http://schemas.openxmlformats.org/officeDocument/2006/relationships/hyperlink" Target="https://finance.vietstock.vn/CPTC-ctcp-dau-tu-va-xay-dung-giao-thong-van-tai.htm" TargetMode="External"/><Relationship Id="rId1135" Type="http://schemas.openxmlformats.org/officeDocument/2006/relationships/hyperlink" Target="https://finance.vietstock.vn/HCC-ctcp-be-tong-hoa-cam-intimex.htm" TargetMode="External"/><Relationship Id="rId2466" Type="http://schemas.openxmlformats.org/officeDocument/2006/relationships/hyperlink" Target="https://finance.vietstock.vn/SKS-ctcp-cong-trinh-giao-thong-song-da.htm" TargetMode="External"/><Relationship Id="rId1125" Type="http://schemas.openxmlformats.org/officeDocument/2006/relationships/hyperlink" Target="https://finance.vietstock.vn/HBD-ctcp-bao-bi-pp-binh-duong.htm" TargetMode="External"/><Relationship Id="rId2456" Type="http://schemas.openxmlformats.org/officeDocument/2006/relationships/hyperlink" Target="https://finance.vietstock.vn/SJCG-cong-ty-tnhh-mtv-vang-bac-da-quy-sai-gon-sjc.htm" TargetMode="External"/><Relationship Id="rId1126" Type="http://schemas.openxmlformats.org/officeDocument/2006/relationships/hyperlink" Target="https://finance.vietstock.vn/HBDC-cong-ty-tnhh-dau-tu-gia-san-iwealth.htm" TargetMode="External"/><Relationship Id="rId2457" Type="http://schemas.openxmlformats.org/officeDocument/2006/relationships/hyperlink" Target="https://finance.vietstock.vn/SJD-ctcp-thuy-dien-can-don.htm" TargetMode="External"/><Relationship Id="rId1127" Type="http://schemas.openxmlformats.org/officeDocument/2006/relationships/hyperlink" Target="https://finance.vietstock.vn/HBE-ctcp-sach-thiet-bi-truong-hoc-ha-tinh.htm" TargetMode="External"/><Relationship Id="rId2458" Type="http://schemas.openxmlformats.org/officeDocument/2006/relationships/hyperlink" Target="https://finance.vietstock.vn/SJE-ctcp-song-da-11.htm" TargetMode="External"/><Relationship Id="rId1128" Type="http://schemas.openxmlformats.org/officeDocument/2006/relationships/hyperlink" Target="https://finance.vietstock.vn/HBH-ctcp-habeco-hai-phong.htm" TargetMode="External"/><Relationship Id="rId2459" Type="http://schemas.openxmlformats.org/officeDocument/2006/relationships/hyperlink" Target="https://finance.vietstock.vn/SJF-ctcp-dau-tu-sao-thai-duong.htm" TargetMode="External"/><Relationship Id="rId1129" Type="http://schemas.openxmlformats.org/officeDocument/2006/relationships/hyperlink" Target="https://finance.vietstock.vn/HBI-ctcp-hbi.htm" TargetMode="External"/><Relationship Id="rId536" Type="http://schemas.openxmlformats.org/officeDocument/2006/relationships/hyperlink" Target="https://finance.vietstock.vn/CPI-ctcp-dau-tu-cang-cai-lan.htm" TargetMode="External"/><Relationship Id="rId535" Type="http://schemas.openxmlformats.org/officeDocument/2006/relationships/hyperlink" Target="https://finance.vietstock.vn/CPHACO-ctcp-dau-tu-xay-dung-chanh-phu-hoa.htm" TargetMode="External"/><Relationship Id="rId534" Type="http://schemas.openxmlformats.org/officeDocument/2006/relationships/hyperlink" Target="https://finance.vietstock.vn/CPH-ctcp-phuc-vu-mai-tang-hai-phong.htm" TargetMode="External"/><Relationship Id="rId533" Type="http://schemas.openxmlformats.org/officeDocument/2006/relationships/hyperlink" Target="https://finance.vietstock.vn/CPGC-ctcp-tap-doan-casper-viet-nam.htm" TargetMode="External"/><Relationship Id="rId539" Type="http://schemas.openxmlformats.org/officeDocument/2006/relationships/hyperlink" Target="https://finance.vietstock.vn/CPT-ctcp-xay-lap-buu-dien.htm" TargetMode="External"/><Relationship Id="rId538" Type="http://schemas.openxmlformats.org/officeDocument/2006/relationships/hyperlink" Target="https://finance.vietstock.vn/CPSC-cong-ty-tnhh-mat-troi-cam-pha.htm" TargetMode="External"/><Relationship Id="rId537" Type="http://schemas.openxmlformats.org/officeDocument/2006/relationships/hyperlink" Target="https://finance.vietstock.vn/CPLC-cong-ty-tnhh-capitaland-tower.htm" TargetMode="External"/><Relationship Id="rId2450" Type="http://schemas.openxmlformats.org/officeDocument/2006/relationships/hyperlink" Target="https://finance.vietstock.vn/SIG-ctcp-dau-tu-va-thuong-mai-song-da.htm" TargetMode="External"/><Relationship Id="rId1120" Type="http://schemas.openxmlformats.org/officeDocument/2006/relationships/hyperlink" Target="https://finance.vietstock.vn/HaTienKienGiang-ctcp-xi-mang-ha-tien-kien-giang.htm" TargetMode="External"/><Relationship Id="rId2451" Type="http://schemas.openxmlformats.org/officeDocument/2006/relationships/hyperlink" Target="https://finance.vietstock.vn/SII-ctcp-ha-tang-nuoc-sai-gon.htm" TargetMode="External"/><Relationship Id="rId532" Type="http://schemas.openxmlformats.org/officeDocument/2006/relationships/hyperlink" Target="https://finance.vietstock.vn/CPC-ctcp-thuoc-sat-trung-can-tho.htm" TargetMode="External"/><Relationship Id="rId1121" Type="http://schemas.openxmlformats.org/officeDocument/2006/relationships/hyperlink" Target="https://finance.vietstock.vn/HAV-ctcp-ruou-hapro.htm" TargetMode="External"/><Relationship Id="rId2452" Type="http://schemas.openxmlformats.org/officeDocument/2006/relationships/hyperlink" Target="https://finance.vietstock.vn/SIP-ctcp-dau-tu-sai-gon-vrg.htm" TargetMode="External"/><Relationship Id="rId531" Type="http://schemas.openxmlformats.org/officeDocument/2006/relationships/hyperlink" Target="https://finance.vietstock.vn/CPA-ctcp-ca-phe-phuoc-an.htm" TargetMode="External"/><Relationship Id="rId1122" Type="http://schemas.openxmlformats.org/officeDocument/2006/relationships/hyperlink" Target="https://finance.vietstock.vn/HAW-trung-tam-nuoc-sach-va-ve-sinh-moi-truong-nong-thon.htm" TargetMode="External"/><Relationship Id="rId2453" Type="http://schemas.openxmlformats.org/officeDocument/2006/relationships/hyperlink" Target="https://finance.vietstock.vn/SIV-ctcp-sivico.htm" TargetMode="External"/><Relationship Id="rId530" Type="http://schemas.openxmlformats.org/officeDocument/2006/relationships/hyperlink" Target="https://finance.vietstock.vn/COXANO-ctcp-co-khi-xay-dung-cong-trinh-thua-thien-hue.htm" TargetMode="External"/><Relationship Id="rId1123" Type="http://schemas.openxmlformats.org/officeDocument/2006/relationships/hyperlink" Target="https://finance.vietstock.vn/HAX-ctcp-dich-vu-o-to-hang-xanh.htm" TargetMode="External"/><Relationship Id="rId2454" Type="http://schemas.openxmlformats.org/officeDocument/2006/relationships/hyperlink" Target="https://finance.vietstock.vn/SJ1-ctcp-nong-nghiep-hung-hau.htm" TargetMode="External"/><Relationship Id="rId1124" Type="http://schemas.openxmlformats.org/officeDocument/2006/relationships/hyperlink" Target="https://finance.vietstock.vn/HBC-ctcp-tap-doan-xay-dung-hoa-binh.htm" TargetMode="External"/><Relationship Id="rId2455" Type="http://schemas.openxmlformats.org/officeDocument/2006/relationships/hyperlink" Target="https://finance.vietstock.vn/SJC-ctcp-song-da-1-01.htm" TargetMode="External"/><Relationship Id="rId1158" Type="http://schemas.openxmlformats.org/officeDocument/2006/relationships/hyperlink" Target="https://finance.vietstock.vn/HDO-ctcp-hung-dao-container.htm" TargetMode="External"/><Relationship Id="rId2489" Type="http://schemas.openxmlformats.org/officeDocument/2006/relationships/hyperlink" Target="https://finance.vietstock.vn/SocTrang-ctcp-thuy-san-soc-trang.htm" TargetMode="External"/><Relationship Id="rId1159" Type="http://schemas.openxmlformats.org/officeDocument/2006/relationships/hyperlink" Target="https://finance.vietstock.vn/HDP-ctcp-duoc-ha-tinh.htm" TargetMode="External"/><Relationship Id="rId569" Type="http://schemas.openxmlformats.org/officeDocument/2006/relationships/hyperlink" Target="https://finance.vietstock.vn/CTI-ctcp-dau-tu-phat-trien-cuong-thuan-idico.htm" TargetMode="External"/><Relationship Id="rId568" Type="http://schemas.openxmlformats.org/officeDocument/2006/relationships/hyperlink" Target="https://finance.vietstock.vn/CTGT-ctcp-cong-trinh-giao-thong-tinh-ba-ria-vung-tau.htm" TargetMode="External"/><Relationship Id="rId567" Type="http://schemas.openxmlformats.org/officeDocument/2006/relationships/hyperlink" Target="https://finance.vietstock.vn/CTF-ctcp-city-auto.htm" TargetMode="External"/><Relationship Id="rId566" Type="http://schemas.openxmlformats.org/officeDocument/2006/relationships/hyperlink" Target="https://finance.vietstock.vn/CTEC-ctcp-xay-dung-va-trang-tri-noi-that-cat-tuong.htm" TargetMode="External"/><Relationship Id="rId2480" Type="http://schemas.openxmlformats.org/officeDocument/2006/relationships/hyperlink" Target="https://finance.vietstock.vn/SMNC-ctcp-sunshine-marina-nha-trang.htm" TargetMode="External"/><Relationship Id="rId561" Type="http://schemas.openxmlformats.org/officeDocument/2006/relationships/hyperlink" Target="https://finance.vietstock.vn/CTB-ctcp-che-tao-bom-hai-duong.htm" TargetMode="External"/><Relationship Id="rId1150" Type="http://schemas.openxmlformats.org/officeDocument/2006/relationships/hyperlink" Target="https://finance.vietstock.vn/HDCC1-ctcp-xay-dung-so-1-hai-duong.htm" TargetMode="External"/><Relationship Id="rId2481" Type="http://schemas.openxmlformats.org/officeDocument/2006/relationships/hyperlink" Target="https://finance.vietstock.vn/SMT-ctcp-sametel.htm" TargetMode="External"/><Relationship Id="rId560" Type="http://schemas.openxmlformats.org/officeDocument/2006/relationships/hyperlink" Target="https://finance.vietstock.vn/CTAC-ctcp-du-lich-va-dau-tu-xay-dung-chau-a.htm" TargetMode="External"/><Relationship Id="rId1151" Type="http://schemas.openxmlformats.org/officeDocument/2006/relationships/hyperlink" Target="https://finance.vietstock.vn/HDEC-ctcp-phan-phoi-hde.htm" TargetMode="External"/><Relationship Id="rId2482" Type="http://schemas.openxmlformats.org/officeDocument/2006/relationships/hyperlink" Target="https://finance.vietstock.vn/SMVC-ctcp-seoul-metal-viet-nam.htm" TargetMode="External"/><Relationship Id="rId1152" Type="http://schemas.openxmlformats.org/officeDocument/2006/relationships/hyperlink" Target="https://finance.vietstock.vn/HDG-ctcp-tap-doan-ha-do.htm" TargetMode="External"/><Relationship Id="rId2483" Type="http://schemas.openxmlformats.org/officeDocument/2006/relationships/hyperlink" Target="https://finance.vietstock.vn/SNC-ctcp-xuat-nhap-khau-thuy-san-nam-can.htm" TargetMode="External"/><Relationship Id="rId1153" Type="http://schemas.openxmlformats.org/officeDocument/2006/relationships/hyperlink" Target="https://finance.vietstock.vn/HDGC-cong-ty-tnhh-hai-duong-giang-bien.htm" TargetMode="External"/><Relationship Id="rId2484" Type="http://schemas.openxmlformats.org/officeDocument/2006/relationships/hyperlink" Target="https://finance.vietstock.vn/SNG-ctcp-song-da-10-1.htm" TargetMode="External"/><Relationship Id="rId565" Type="http://schemas.openxmlformats.org/officeDocument/2006/relationships/hyperlink" Target="https://finance.vietstock.vn/CTE-ctcp-ha-tang-vien-thong-cmc.htm" TargetMode="External"/><Relationship Id="rId1154" Type="http://schemas.openxmlformats.org/officeDocument/2006/relationships/hyperlink" Target="https://finance.vietstock.vn/HDHC-cong-ty-tnhh-huong-duong-holdings.htm" TargetMode="External"/><Relationship Id="rId2485" Type="http://schemas.openxmlformats.org/officeDocument/2006/relationships/hyperlink" Target="https://finance.vietstock.vn/SNLC-ctcp-signo-land.htm" TargetMode="External"/><Relationship Id="rId564" Type="http://schemas.openxmlformats.org/officeDocument/2006/relationships/hyperlink" Target="https://finance.vietstock.vn/CTD-ctcp-xay-dung-coteccons.htm" TargetMode="External"/><Relationship Id="rId1155" Type="http://schemas.openxmlformats.org/officeDocument/2006/relationships/hyperlink" Target="https://finance.vietstock.vn/HDLinvest-ctcp-thuong-mai-va-dau-tu-hdl.htm" TargetMode="External"/><Relationship Id="rId2486" Type="http://schemas.openxmlformats.org/officeDocument/2006/relationships/hyperlink" Target="https://finance.vietstock.vn/SNPC-ctcp-bat-dong-san-sai-gon-nam-phu.htm" TargetMode="External"/><Relationship Id="rId563" Type="http://schemas.openxmlformats.org/officeDocument/2006/relationships/hyperlink" Target="https://finance.vietstock.vn/CTCCorp-ctcp-do-thi-du-lich-can-gio.htm" TargetMode="External"/><Relationship Id="rId1156" Type="http://schemas.openxmlformats.org/officeDocument/2006/relationships/hyperlink" Target="https://finance.vietstock.vn/HDM-ctcp-det-may-hue.htm" TargetMode="External"/><Relationship Id="rId2487" Type="http://schemas.openxmlformats.org/officeDocument/2006/relationships/hyperlink" Target="https://finance.vietstock.vn/SNWC-ctcp-dau-tu-phat-trien-sunny-world.htm" TargetMode="External"/><Relationship Id="rId562" Type="http://schemas.openxmlformats.org/officeDocument/2006/relationships/hyperlink" Target="https://finance.vietstock.vn/CTC-ctcp-tap-doan-hoang-kim-tay-nguyen.htm" TargetMode="External"/><Relationship Id="rId1157" Type="http://schemas.openxmlformats.org/officeDocument/2006/relationships/hyperlink" Target="https://finance.vietstock.vn/HDMC-ctcp-mua-ban-no-va-quan-ly-tai-san-hdbank.htm" TargetMode="External"/><Relationship Id="rId2488" Type="http://schemas.openxmlformats.org/officeDocument/2006/relationships/hyperlink" Target="https://finance.vietstock.vn/SNZ-tong-cong-ty-co-phan-phat-trien-khu-cong-nghiep.htm" TargetMode="External"/><Relationship Id="rId1147" Type="http://schemas.openxmlformats.org/officeDocument/2006/relationships/hyperlink" Target="https://finance.vietstock.vn/HDA-ctcp-hang-son-dong-a.htm" TargetMode="External"/><Relationship Id="rId2478" Type="http://schemas.openxmlformats.org/officeDocument/2006/relationships/hyperlink" Target="https://finance.vietstock.vn/SMDC-ctcp-dau-tu-smart-dragon.htm" TargetMode="External"/><Relationship Id="rId1148" Type="http://schemas.openxmlformats.org/officeDocument/2006/relationships/hyperlink" Target="https://finance.vietstock.vn/HDAC-ctcp-tap-doan-xuan-thien.htm" TargetMode="External"/><Relationship Id="rId2479" Type="http://schemas.openxmlformats.org/officeDocument/2006/relationships/hyperlink" Target="https://finance.vietstock.vn/SMN-ctcp-sach-va-thiet-bi-giao-duc-mien-nam.htm" TargetMode="External"/><Relationship Id="rId1149" Type="http://schemas.openxmlformats.org/officeDocument/2006/relationships/hyperlink" Target="https://finance.vietstock.vn/HDC-ctcp-phat-trien-nha-ba-ria-vung-tau.htm" TargetMode="External"/><Relationship Id="rId558" Type="http://schemas.openxmlformats.org/officeDocument/2006/relationships/hyperlink" Target="https://finance.vietstock.vn/CT6-ctcp-cong-trinh-6.htm" TargetMode="External"/><Relationship Id="rId557" Type="http://schemas.openxmlformats.org/officeDocument/2006/relationships/hyperlink" Target="https://finance.vietstock.vn/CT5-ctcp-319-5.htm" TargetMode="External"/><Relationship Id="rId556" Type="http://schemas.openxmlformats.org/officeDocument/2006/relationships/hyperlink" Target="https://finance.vietstock.vn/CT3-ctcp-dau-tu-va-xay-dung-cong-trinh-3.htm" TargetMode="External"/><Relationship Id="rId555" Type="http://schemas.openxmlformats.org/officeDocument/2006/relationships/hyperlink" Target="https://finance.vietstock.vn/CT185-ctcp-truong-son-185.htm" TargetMode="External"/><Relationship Id="rId559" Type="http://schemas.openxmlformats.org/officeDocument/2006/relationships/hyperlink" Target="https://finance.vietstock.vn/CTA-ctcp-vinavico.htm" TargetMode="External"/><Relationship Id="rId550" Type="http://schemas.openxmlformats.org/officeDocument/2006/relationships/hyperlink" Target="https://finance.vietstock.vn/CSLC-ctcp-hai-phat-retail.htm" TargetMode="External"/><Relationship Id="rId2470" Type="http://schemas.openxmlformats.org/officeDocument/2006/relationships/hyperlink" Target="https://finance.vietstock.vn/SLIC-ctcp-dau-tu-bat-dong-san-son-kim.htm" TargetMode="External"/><Relationship Id="rId1140" Type="http://schemas.openxmlformats.org/officeDocument/2006/relationships/hyperlink" Target="https://finance.vietstock.vn/HCSC-ctcp-hoan-cau-solar-la.htm" TargetMode="External"/><Relationship Id="rId2471" Type="http://schemas.openxmlformats.org/officeDocument/2006/relationships/hyperlink" Target="https://finance.vietstock.vn/SLRC-ctcp-dich-vu-quoc-te-solaris-viet-nam.htm" TargetMode="External"/><Relationship Id="rId1141" Type="http://schemas.openxmlformats.org/officeDocument/2006/relationships/hyperlink" Target="https://finance.vietstock.vn/HCT-ctcp-thuong-mai-dich-vu-van-tai-xi-mang-hai-phong.htm" TargetMode="External"/><Relationship Id="rId2472" Type="http://schemas.openxmlformats.org/officeDocument/2006/relationships/hyperlink" Target="https://finance.vietstock.vn/SLS-ctcp-mia-duong-son-la.htm" TargetMode="External"/><Relationship Id="rId1142" Type="http://schemas.openxmlformats.org/officeDocument/2006/relationships/hyperlink" Target="https://finance.vietstock.vn/HD2-ctcp-dau-tu-phat-trien-nha-hud2.htm" TargetMode="External"/><Relationship Id="rId2473" Type="http://schemas.openxmlformats.org/officeDocument/2006/relationships/hyperlink" Target="https://finance.vietstock.vn/SMA-ctcp-thiet-bi-phu-tung-sai-gon.htm" TargetMode="External"/><Relationship Id="rId554" Type="http://schemas.openxmlformats.org/officeDocument/2006/relationships/hyperlink" Target="https://finance.vietstock.vn/CSV-ctcp-hoa-chat-co-ban-mien-nam.htm" TargetMode="External"/><Relationship Id="rId1143" Type="http://schemas.openxmlformats.org/officeDocument/2006/relationships/hyperlink" Target="https://finance.vietstock.vn/HD2C-cong-ty-tnhh-dien-gio-hoa-dong-2.htm" TargetMode="External"/><Relationship Id="rId2474" Type="http://schemas.openxmlformats.org/officeDocument/2006/relationships/hyperlink" Target="https://finance.vietstock.vn/Smartlink-ctcp-dich-vu-the-smartlink.htm" TargetMode="External"/><Relationship Id="rId553" Type="http://schemas.openxmlformats.org/officeDocument/2006/relationships/hyperlink" Target="https://finance.vietstock.vn/CST124-ctcp-xay-dung-giao-thong-va-thuong-mai-124.htm" TargetMode="External"/><Relationship Id="rId1144" Type="http://schemas.openxmlformats.org/officeDocument/2006/relationships/hyperlink" Target="https://finance.vietstock.vn/HD3-ctcp-dau-tu-phat-trien-nha-va-do-thi-mhdi3.htm" TargetMode="External"/><Relationship Id="rId2475" Type="http://schemas.openxmlformats.org/officeDocument/2006/relationships/hyperlink" Target="https://finance.vietstock.vn/SMB-ctcp-bia-sai-gon-mien-trung.htm" TargetMode="External"/><Relationship Id="rId552" Type="http://schemas.openxmlformats.org/officeDocument/2006/relationships/hyperlink" Target="https://finance.vietstock.vn/CST-ctcp-than-cao-son-tkv.htm" TargetMode="External"/><Relationship Id="rId1145" Type="http://schemas.openxmlformats.org/officeDocument/2006/relationships/hyperlink" Target="https://finance.vietstock.vn/HD6-ctcp-dau-tu-va-phat-trien-nha-so-6-ha-noi.htm" TargetMode="External"/><Relationship Id="rId2476" Type="http://schemas.openxmlformats.org/officeDocument/2006/relationships/hyperlink" Target="https://finance.vietstock.vn/SMC-ctcp-dau-tu-thuong-mai-smc.htm" TargetMode="External"/><Relationship Id="rId551" Type="http://schemas.openxmlformats.org/officeDocument/2006/relationships/hyperlink" Target="https://finance.vietstock.vn/CSM-ctcp-cong-nghiep-cao-su-mien-nam.htm" TargetMode="External"/><Relationship Id="rId1146" Type="http://schemas.openxmlformats.org/officeDocument/2006/relationships/hyperlink" Target="https://finance.vietstock.vn/HD8-ctcp-dau-tu-phat-trien-nha-va-do-thi-hud8.htm" TargetMode="External"/><Relationship Id="rId2477" Type="http://schemas.openxmlformats.org/officeDocument/2006/relationships/hyperlink" Target="https://finance.vietstock.vn/SMCC-ctcp-co-gioi-trung-nam-mien-nam.htm" TargetMode="External"/><Relationship Id="rId495" Type="http://schemas.openxmlformats.org/officeDocument/2006/relationships/hyperlink" Target="https://finance.vietstock.vn/CNA-ctcp-tong-cong-ty-che-nghe-an.htm" TargetMode="External"/><Relationship Id="rId494" Type="http://schemas.openxmlformats.org/officeDocument/2006/relationships/hyperlink" Target="https://finance.vietstock.vn/CMX-ctcp-camimex-group.htm" TargetMode="External"/><Relationship Id="rId493" Type="http://schemas.openxmlformats.org/officeDocument/2006/relationships/hyperlink" Target="https://finance.vietstock.vn/CMW-ctcp-cap-nuoc-ca-mau.htm" TargetMode="External"/><Relationship Id="rId492" Type="http://schemas.openxmlformats.org/officeDocument/2006/relationships/hyperlink" Target="https://finance.vietstock.vn/CMV-ctcp-thuong-nghiep-ca-mau.htm" TargetMode="External"/><Relationship Id="rId499" Type="http://schemas.openxmlformats.org/officeDocument/2006/relationships/hyperlink" Target="https://finance.vietstock.vn/CNH-ctcp-cang-nha-trang.htm" TargetMode="External"/><Relationship Id="rId498" Type="http://schemas.openxmlformats.org/officeDocument/2006/relationships/hyperlink" Target="https://finance.vietstock.vn/CNG-ctcp-cng-viet-nam.htm" TargetMode="External"/><Relationship Id="rId497" Type="http://schemas.openxmlformats.org/officeDocument/2006/relationships/hyperlink" Target="https://finance.vietstock.vn/CNCC-ctcp-thuong-mai-dich-vu-cong-nghe-cao.htm" TargetMode="External"/><Relationship Id="rId496" Type="http://schemas.openxmlformats.org/officeDocument/2006/relationships/hyperlink" Target="https://finance.vietstock.vn/CNC-ctcp-cong-nghe-cao-traphaco.htm" TargetMode="External"/><Relationship Id="rId1213" Type="http://schemas.openxmlformats.org/officeDocument/2006/relationships/hyperlink" Target="https://finance.vietstock.vn/HKP-ctcp-bao-bi-ha-tien.htm" TargetMode="External"/><Relationship Id="rId2544" Type="http://schemas.openxmlformats.org/officeDocument/2006/relationships/hyperlink" Target="https://finance.vietstock.vn/SSN-ctcp-xuat-nhap-khau-thuy-san-sai-gon.htm" TargetMode="External"/><Relationship Id="rId1214" Type="http://schemas.openxmlformats.org/officeDocument/2006/relationships/hyperlink" Target="https://finance.vietstock.vn/HKT-ctcp-dau-tu-ego-viet-nam.htm" TargetMode="External"/><Relationship Id="rId2545" Type="http://schemas.openxmlformats.org/officeDocument/2006/relationships/hyperlink" Target="https://finance.vietstock.vn/SSS-ctcp-song-da-6-06.htm" TargetMode="External"/><Relationship Id="rId1215" Type="http://schemas.openxmlformats.org/officeDocument/2006/relationships/hyperlink" Target="https://finance.vietstock.vn/HL3C-cong-ty-tnhh-dien-mat-troi-truong-loc-binh-thuan.htm" TargetMode="External"/><Relationship Id="rId2546" Type="http://schemas.openxmlformats.org/officeDocument/2006/relationships/hyperlink" Target="https://finance.vietstock.vn/SST-ctcp-thuong-mai-bia-sai-gon-song-tien.htm" TargetMode="External"/><Relationship Id="rId1216" Type="http://schemas.openxmlformats.org/officeDocument/2006/relationships/hyperlink" Target="https://finance.vietstock.vn/HLA-ctcp-huu-lien-a-chau.htm" TargetMode="External"/><Relationship Id="rId2547" Type="http://schemas.openxmlformats.org/officeDocument/2006/relationships/hyperlink" Target="https://finance.vietstock.vn/SSTC-ctcp-tap-doan-cong-nghe-unicloud.htm" TargetMode="External"/><Relationship Id="rId1217" Type="http://schemas.openxmlformats.org/officeDocument/2006/relationships/hyperlink" Target="https://finance.vietstock.vn/HLB-ctcp-bia-va-nuoc-giai-khat-ha-long.htm" TargetMode="External"/><Relationship Id="rId2548" Type="http://schemas.openxmlformats.org/officeDocument/2006/relationships/hyperlink" Target="https://finance.vietstock.vn/SSU-ctcp-moi-truong-do-thi-soc-son.htm" TargetMode="External"/><Relationship Id="rId1218" Type="http://schemas.openxmlformats.org/officeDocument/2006/relationships/hyperlink" Target="https://finance.vietstock.vn/HLC-ctcp-than-ha-lam-vinacomin.htm" TargetMode="External"/><Relationship Id="rId2549" Type="http://schemas.openxmlformats.org/officeDocument/2006/relationships/hyperlink" Target="https://finance.vietstock.vn/ST8-ctcp-dau-tu-phat-trien-st8.htm" TargetMode="External"/><Relationship Id="rId1219" Type="http://schemas.openxmlformats.org/officeDocument/2006/relationships/hyperlink" Target="https://finance.vietstock.vn/HLCC-cong-ty-tnhh-xay-dung-va-phat-trien-hoang-long.htm" TargetMode="External"/><Relationship Id="rId2540" Type="http://schemas.openxmlformats.org/officeDocument/2006/relationships/hyperlink" Target="https://finance.vietstock.vn/SSGGroup-ctcp-tap-doan-s-s-g.htm" TargetMode="External"/><Relationship Id="rId1210" Type="http://schemas.openxmlformats.org/officeDocument/2006/relationships/hyperlink" Target="https://finance.vietstock.vn/HKB-ctcp-nong-nghiep-va-thuc-pham-ha-noi-kinh-bac.htm" TargetMode="External"/><Relationship Id="rId2541" Type="http://schemas.openxmlformats.org/officeDocument/2006/relationships/hyperlink" Target="https://finance.vietstock.vn/SSH-ctcp-phat-trien-sunshine-homes.htm" TargetMode="External"/><Relationship Id="rId1211" Type="http://schemas.openxmlformats.org/officeDocument/2006/relationships/hyperlink" Target="https://finance.vietstock.vn/HKBC-ctcp-hakuba.htm" TargetMode="External"/><Relationship Id="rId2542" Type="http://schemas.openxmlformats.org/officeDocument/2006/relationships/hyperlink" Target="https://finance.vietstock.vn/SSHC-ctcp-dau-tu-kinh-doanh-bat-dong-san-s-homes.htm" TargetMode="External"/><Relationship Id="rId1212" Type="http://schemas.openxmlformats.org/officeDocument/2006/relationships/hyperlink" Target="https://finance.vietstock.vn/HKC-ctcp-det-kim-ha-noi.htm" TargetMode="External"/><Relationship Id="rId2543" Type="http://schemas.openxmlformats.org/officeDocument/2006/relationships/hyperlink" Target="https://finance.vietstock.vn/SSM-ctcp-che-tao-ket-cau-thep-vneco-ssm.htm" TargetMode="External"/><Relationship Id="rId1202" Type="http://schemas.openxmlformats.org/officeDocument/2006/relationships/hyperlink" Target="https://finance.vietstock.vn/HimLam-ctcp-him-lam.htm" TargetMode="External"/><Relationship Id="rId2533" Type="http://schemas.openxmlformats.org/officeDocument/2006/relationships/hyperlink" Target="https://finance.vietstock.vn/SRSC-ctcp-dau-tu-va-xay-dung-sunrise-viet-nam.htm" TargetMode="External"/><Relationship Id="rId1203" Type="http://schemas.openxmlformats.org/officeDocument/2006/relationships/hyperlink" Target="https://finance.vietstock.vn/HIO-ctcp-helio-energy.htm" TargetMode="External"/><Relationship Id="rId2534" Type="http://schemas.openxmlformats.org/officeDocument/2006/relationships/hyperlink" Target="https://finance.vietstock.vn/SRT-ctcp-van-tai-duong-sat-sai-gon.htm" TargetMode="External"/><Relationship Id="rId1204" Type="http://schemas.openxmlformats.org/officeDocument/2006/relationships/hyperlink" Target="https://finance.vietstock.vn/HIS-ctcp-dau-tu-va-kinh-doanh-thuong-mai-vinaconex.htm" TargetMode="External"/><Relationship Id="rId2535" Type="http://schemas.openxmlformats.org/officeDocument/2006/relationships/hyperlink" Target="https://finance.vietstock.vn/SSC-ctcp-giong-cay-trong-mien-nam.htm" TargetMode="External"/><Relationship Id="rId1205" Type="http://schemas.openxmlformats.org/officeDocument/2006/relationships/hyperlink" Target="https://finance.vietstock.vn/HISC-ctcp-dau-tu-va-dich-vu-helios.htm" TargetMode="External"/><Relationship Id="rId2536" Type="http://schemas.openxmlformats.org/officeDocument/2006/relationships/hyperlink" Target="https://finance.vietstock.vn/SSCC-ctcp-nang-luong-tai-tao-son-my.htm" TargetMode="External"/><Relationship Id="rId1206" Type="http://schemas.openxmlformats.org/officeDocument/2006/relationships/hyperlink" Target="https://finance.vietstock.vn/HIZ-ctcp-khu-cong-nghiep-ho-nai.htm" TargetMode="External"/><Relationship Id="rId2537" Type="http://schemas.openxmlformats.org/officeDocument/2006/relationships/hyperlink" Target="https://finance.vietstock.vn/SSEC-cong-ty-san-xuat-thep-uc-sse.htm" TargetMode="External"/><Relationship Id="rId1207" Type="http://schemas.openxmlformats.org/officeDocument/2006/relationships/hyperlink" Target="https://finance.vietstock.vn/HJC-ctcp-hoa-viet.htm" TargetMode="External"/><Relationship Id="rId2538" Type="http://schemas.openxmlformats.org/officeDocument/2006/relationships/hyperlink" Target="https://finance.vietstock.vn/SSF-ctcp-giao-duc-g-sai-gon.htm" TargetMode="External"/><Relationship Id="rId1208" Type="http://schemas.openxmlformats.org/officeDocument/2006/relationships/hyperlink" Target="https://finance.vietstock.vn/HJS-ctcp-thuy-dien-nam-mu.htm" TargetMode="External"/><Relationship Id="rId2539" Type="http://schemas.openxmlformats.org/officeDocument/2006/relationships/hyperlink" Target="https://finance.vietstock.vn/SSG-ctcp-van-tai-bien-hai-au.htm" TargetMode="External"/><Relationship Id="rId1209" Type="http://schemas.openxmlformats.org/officeDocument/2006/relationships/hyperlink" Target="https://finance.vietstock.vn/HKAC-cong-ty-tnhh-hoa-kim-anh.htm" TargetMode="External"/><Relationship Id="rId2530" Type="http://schemas.openxmlformats.org/officeDocument/2006/relationships/hyperlink" Target="https://finance.vietstock.vn/SRCC-ctcp-phat-trien-dia-oc-song-tien.htm" TargetMode="External"/><Relationship Id="rId1200" Type="http://schemas.openxmlformats.org/officeDocument/2006/relationships/hyperlink" Target="https://finance.vietstock.vn/HIG-ctcp-tap-doan-hipt.htm" TargetMode="External"/><Relationship Id="rId2531" Type="http://schemas.openxmlformats.org/officeDocument/2006/relationships/hyperlink" Target="https://finance.vietstock.vn/SREC-cong-ty-tnhh-dau-tu-va-phat-trien-bat-dong-san-seaside-homes.htm" TargetMode="External"/><Relationship Id="rId1201" Type="http://schemas.openxmlformats.org/officeDocument/2006/relationships/hyperlink" Target="https://finance.vietstock.vn/HII-ctcp-an-tien-industries.htm" TargetMode="External"/><Relationship Id="rId2532" Type="http://schemas.openxmlformats.org/officeDocument/2006/relationships/hyperlink" Target="https://finance.vietstock.vn/SRF-ctcp-searefico.htm" TargetMode="External"/><Relationship Id="rId1235" Type="http://schemas.openxmlformats.org/officeDocument/2006/relationships/hyperlink" Target="https://finance.vietstock.vn/HMG-ctcp-kim-khi-ha-noi-vnsteel.htm" TargetMode="External"/><Relationship Id="rId2566" Type="http://schemas.openxmlformats.org/officeDocument/2006/relationships/hyperlink" Target="https://finance.vietstock.vn/STV-ctcp-che-tac-da-viet-nam.htm" TargetMode="External"/><Relationship Id="rId1236" Type="http://schemas.openxmlformats.org/officeDocument/2006/relationships/hyperlink" Target="https://finance.vietstock.vn/HMH-ctcp-hai-minh.htm" TargetMode="External"/><Relationship Id="rId2567" Type="http://schemas.openxmlformats.org/officeDocument/2006/relationships/hyperlink" Target="https://finance.vietstock.vn/STW-ctcp-cap-nuoc-soc-trang.htm" TargetMode="External"/><Relationship Id="rId1237" Type="http://schemas.openxmlformats.org/officeDocument/2006/relationships/hyperlink" Target="https://finance.vietstock.vn/HMR-ctcp-da-hoang-mai.htm" TargetMode="External"/><Relationship Id="rId2568" Type="http://schemas.openxmlformats.org/officeDocument/2006/relationships/hyperlink" Target="https://finance.vietstock.vn/SUJC-ctcp-dau-tu-summer-beach.htm" TargetMode="External"/><Relationship Id="rId1238" Type="http://schemas.openxmlformats.org/officeDocument/2006/relationships/hyperlink" Target="https://finance.vietstock.vn/HMS-ctcp-xay-dung-bao-tang-ho-chi-minh.htm" TargetMode="External"/><Relationship Id="rId2569" Type="http://schemas.openxmlformats.org/officeDocument/2006/relationships/hyperlink" Target="https://finance.vietstock.vn/SUM-ctcp-do-dac-va-khoang-san.htm" TargetMode="External"/><Relationship Id="rId1239" Type="http://schemas.openxmlformats.org/officeDocument/2006/relationships/hyperlink" Target="https://finance.vietstock.vn/HN184-ctcp-18-4-ha-noi.htm" TargetMode="External"/><Relationship Id="rId409" Type="http://schemas.openxmlformats.org/officeDocument/2006/relationships/hyperlink" Target="https://finance.vietstock.vn/CER-ctcp-dia-chinh-va-tai-nguyen-moi-truong.htm" TargetMode="External"/><Relationship Id="rId404" Type="http://schemas.openxmlformats.org/officeDocument/2006/relationships/hyperlink" Target="https://finance.vietstock.vn/CEG-ctcp-tap-doan-xay-dung-va-thiet-bi-cong-nghiep.htm" TargetMode="External"/><Relationship Id="rId403" Type="http://schemas.openxmlformats.org/officeDocument/2006/relationships/hyperlink" Target="https://finance.vietstock.vn/CEE-ctcp-xay-dung-ha-tang-cii.htm" TargetMode="External"/><Relationship Id="rId402" Type="http://schemas.openxmlformats.org/officeDocument/2006/relationships/hyperlink" Target="https://finance.vietstock.vn/CEC-ctcp-thiet-ke-cong-nghiep-hoa-chat.htm" TargetMode="External"/><Relationship Id="rId401" Type="http://schemas.openxmlformats.org/officeDocument/2006/relationships/hyperlink" Target="https://finance.vietstock.vn/CE1-ctcp-xay-dung-va-thiet-bi-cong-nghiep-cie1.htm" TargetMode="External"/><Relationship Id="rId408" Type="http://schemas.openxmlformats.org/officeDocument/2006/relationships/hyperlink" Target="https://finance.vietstock.vn/CEO-ctcp-tap-doan-c-e-o.htm" TargetMode="External"/><Relationship Id="rId407" Type="http://schemas.openxmlformats.org/officeDocument/2006/relationships/hyperlink" Target="https://finance.vietstock.vn/CENC-cong-ty-tnhh-dau-tu-central-capital.htm" TargetMode="External"/><Relationship Id="rId406" Type="http://schemas.openxmlformats.org/officeDocument/2006/relationships/hyperlink" Target="https://finance.vietstock.vn/CEN-ctcp-cencon-viet-nam.htm" TargetMode="External"/><Relationship Id="rId405" Type="http://schemas.openxmlformats.org/officeDocument/2006/relationships/hyperlink" Target="https://finance.vietstock.vn/CemacoHanoi-ctcp-hoa-chat-va-vat-tu-khoa-hoc-ky-thuat.htm" TargetMode="External"/><Relationship Id="rId2560" Type="http://schemas.openxmlformats.org/officeDocument/2006/relationships/hyperlink" Target="https://finance.vietstock.vn/STP-ctcp-cong-nghiep-thuong-mai-song-da.htm" TargetMode="External"/><Relationship Id="rId1230" Type="http://schemas.openxmlformats.org/officeDocument/2006/relationships/hyperlink" Target="https://finance.vietstock.vn/HLSC-cong-ty-tnhh-mat-troi-ha-long.htm" TargetMode="External"/><Relationship Id="rId2561" Type="http://schemas.openxmlformats.org/officeDocument/2006/relationships/hyperlink" Target="https://finance.vietstock.vn/STPC-ctcp-san-giao-dich-bat-dong-san-tien-phuoc.htm" TargetMode="External"/><Relationship Id="rId400" Type="http://schemas.openxmlformats.org/officeDocument/2006/relationships/hyperlink" Target="https://finance.vietstock.vn/CDR-ctcp-xay-dung-cao-su-dong-nai.htm" TargetMode="External"/><Relationship Id="rId1231" Type="http://schemas.openxmlformats.org/officeDocument/2006/relationships/hyperlink" Target="https://finance.vietstock.vn/HLT-ctcp-det-may-hoang-thi-loan.htm" TargetMode="External"/><Relationship Id="rId2562" Type="http://schemas.openxmlformats.org/officeDocument/2006/relationships/hyperlink" Target="https://finance.vietstock.vn/STRC-ctcp-dich-vu-thuong-mai-thanh-pho-ho-chi-minh.htm" TargetMode="External"/><Relationship Id="rId1232" Type="http://schemas.openxmlformats.org/officeDocument/2006/relationships/hyperlink" Target="https://finance.vietstock.vn/HLY-ctcp-gom-xay-dung-yen-hung.htm" TargetMode="External"/><Relationship Id="rId2563" Type="http://schemas.openxmlformats.org/officeDocument/2006/relationships/hyperlink" Target="https://finance.vietstock.vn/STS-ctcp-dich-vu-van-tai-sai-gon.htm" TargetMode="External"/><Relationship Id="rId1233" Type="http://schemas.openxmlformats.org/officeDocument/2006/relationships/hyperlink" Target="https://finance.vietstock.vn/HMC-ctcp-kim-khi-thanh-pho-ho-chi-minh-vnsteel.htm" TargetMode="External"/><Relationship Id="rId2564" Type="http://schemas.openxmlformats.org/officeDocument/2006/relationships/hyperlink" Target="https://finance.vietstock.vn/STT-ctcp-van-chuyen-sai-gon-tourist.htm" TargetMode="External"/><Relationship Id="rId1234" Type="http://schemas.openxmlformats.org/officeDocument/2006/relationships/hyperlink" Target="https://finance.vietstock.vn/HMCC-ctcp-y-khoa-hoan-my.htm" TargetMode="External"/><Relationship Id="rId2565" Type="http://schemas.openxmlformats.org/officeDocument/2006/relationships/hyperlink" Target="https://finance.vietstock.vn/STU-ctcp-moi-truong-va-cong-trinh-do-thi-son-tay.htm" TargetMode="External"/><Relationship Id="rId1224" Type="http://schemas.openxmlformats.org/officeDocument/2006/relationships/hyperlink" Target="https://finance.vietstock.vn/HLIC-ctcp-hong-lim-land.htm" TargetMode="External"/><Relationship Id="rId2555" Type="http://schemas.openxmlformats.org/officeDocument/2006/relationships/hyperlink" Target="https://finance.vietstock.vn/STI-ctcp-dau-tu-sai-gon-thuong-tin.htm" TargetMode="External"/><Relationship Id="rId1225" Type="http://schemas.openxmlformats.org/officeDocument/2006/relationships/hyperlink" Target="https://finance.vietstock.vn/HLLC-ctcp-kinh-doanh-dia-oc-him-lam.htm" TargetMode="External"/><Relationship Id="rId2556" Type="http://schemas.openxmlformats.org/officeDocument/2006/relationships/hyperlink" Target="https://finance.vietstock.vn/STJ-ctcp-van-tai-sonadezi.htm" TargetMode="External"/><Relationship Id="rId1226" Type="http://schemas.openxmlformats.org/officeDocument/2006/relationships/hyperlink" Target="https://finance.vietstock.vn/HLNC-ctcp-dau-tu-xay-dung-va-kinh-doanh-bat-dong-san-htl-viet-nam.htm" TargetMode="External"/><Relationship Id="rId2557" Type="http://schemas.openxmlformats.org/officeDocument/2006/relationships/hyperlink" Target="https://finance.vietstock.vn/STK-ctcp-soi-the-ky.htm" TargetMode="External"/><Relationship Id="rId1227" Type="http://schemas.openxmlformats.org/officeDocument/2006/relationships/hyperlink" Target="https://finance.vietstock.vn/HLPC-ctcp-dau-tu-bat-dong-san-hung-loc-phat.htm" TargetMode="External"/><Relationship Id="rId2558" Type="http://schemas.openxmlformats.org/officeDocument/2006/relationships/hyperlink" Target="https://finance.vietstock.vn/STL-ctcp-song-da-thang-long.htm" TargetMode="External"/><Relationship Id="rId1228" Type="http://schemas.openxmlformats.org/officeDocument/2006/relationships/hyperlink" Target="https://finance.vietstock.vn/HLR-ctcp-duong-sat-ha-lang.htm" TargetMode="External"/><Relationship Id="rId2559" Type="http://schemas.openxmlformats.org/officeDocument/2006/relationships/hyperlink" Target="https://finance.vietstock.vn/STNC-ctcp-mat-troi-tay-ninh.htm" TargetMode="External"/><Relationship Id="rId1229" Type="http://schemas.openxmlformats.org/officeDocument/2006/relationships/hyperlink" Target="https://finance.vietstock.vn/HLS-ctcp-su-ky-thuat-hoang-lien-son.htm" TargetMode="External"/><Relationship Id="rId2550" Type="http://schemas.openxmlformats.org/officeDocument/2006/relationships/hyperlink" Target="https://finance.vietstock.vn/STC-ctcp-sach-va-thiet-bi-truong-hoc-thanh-pho-ho-chi-minh.htm" TargetMode="External"/><Relationship Id="rId1220" Type="http://schemas.openxmlformats.org/officeDocument/2006/relationships/hyperlink" Target="https://finance.vietstock.vn/HLD-ctcp-dau-tu-va-phat-trien-bat-dong-san-hudland.htm" TargetMode="External"/><Relationship Id="rId2551" Type="http://schemas.openxmlformats.org/officeDocument/2006/relationships/hyperlink" Target="https://finance.vietstock.vn/STCC-ctcp-stc-corporation.htm" TargetMode="External"/><Relationship Id="rId1221" Type="http://schemas.openxmlformats.org/officeDocument/2006/relationships/hyperlink" Target="https://finance.vietstock.vn/HLE-ctcp-dien-chieu-sang-hai-phong.htm" TargetMode="External"/><Relationship Id="rId2552" Type="http://schemas.openxmlformats.org/officeDocument/2006/relationships/hyperlink" Target="https://finance.vietstock.vn/STD-ctcp-bia-nuoc-giai-khat-sai-gon-tay-do.htm" TargetMode="External"/><Relationship Id="rId1222" Type="http://schemas.openxmlformats.org/officeDocument/2006/relationships/hyperlink" Target="https://finance.vietstock.vn/HLG-ctcp-tap-doan-hoang-long.htm" TargetMode="External"/><Relationship Id="rId2553" Type="http://schemas.openxmlformats.org/officeDocument/2006/relationships/hyperlink" Target="https://finance.vietstock.vn/STG-ctcp-kho-van-mien-nam.htm" TargetMode="External"/><Relationship Id="rId1223" Type="http://schemas.openxmlformats.org/officeDocument/2006/relationships/hyperlink" Target="https://finance.vietstock.vn/HLHC-ctcp-khach-san-vinh-ha-long.htm" TargetMode="External"/><Relationship Id="rId2554" Type="http://schemas.openxmlformats.org/officeDocument/2006/relationships/hyperlink" Target="https://finance.vietstock.vn/STH-ctcp-phat-hanh-sach-thai-nguyen.htm" TargetMode="External"/><Relationship Id="rId2500" Type="http://schemas.openxmlformats.org/officeDocument/2006/relationships/hyperlink" Target="https://finance.vietstock.vn/SongDaHoangLien-ctcp-thuy-dien-song-da-hoang-lien.htm" TargetMode="External"/><Relationship Id="rId2501" Type="http://schemas.openxmlformats.org/officeDocument/2006/relationships/hyperlink" Target="https://finance.vietstock.vn/SongHau-ctcp-che-bien-thuc-pham-song-hau.htm" TargetMode="External"/><Relationship Id="rId2502" Type="http://schemas.openxmlformats.org/officeDocument/2006/relationships/hyperlink" Target="https://finance.vietstock.vn/SongHong-ctcp-nang-luong-song-hong.htm" TargetMode="External"/><Relationship Id="rId2503" Type="http://schemas.openxmlformats.org/officeDocument/2006/relationships/hyperlink" Target="https://finance.vietstock.vn/SonlaUrenco-ctcp-moi-truong-va-dich-vu-do-thi-son-la.htm" TargetMode="External"/><Relationship Id="rId2504" Type="http://schemas.openxmlformats.org/officeDocument/2006/relationships/hyperlink" Target="https://finance.vietstock.vn/SonTra-ctcp-dau-tu-phong-phu-son-tra.htm" TargetMode="External"/><Relationship Id="rId2505" Type="http://schemas.openxmlformats.org/officeDocument/2006/relationships/hyperlink" Target="https://finance.vietstock.vn/SOSAL-ctcp-tap-doan-muoi-mien-nam.htm" TargetMode="External"/><Relationship Id="rId2506" Type="http://schemas.openxmlformats.org/officeDocument/2006/relationships/hyperlink" Target="https://finance.vietstock.vn/SOV-ctcp-mat-kinh-sai-gon.htm" TargetMode="External"/><Relationship Id="rId2507" Type="http://schemas.openxmlformats.org/officeDocument/2006/relationships/hyperlink" Target="https://finance.vietstock.vn/Sovico-ctcp-sovico.htm" TargetMode="External"/><Relationship Id="rId2508" Type="http://schemas.openxmlformats.org/officeDocument/2006/relationships/hyperlink" Target="https://finance.vietstock.vn/SP2-ctcp-thuy-dien-su-pan-2.htm" TargetMode="External"/><Relationship Id="rId2509" Type="http://schemas.openxmlformats.org/officeDocument/2006/relationships/hyperlink" Target="https://finance.vietstock.vn/SPA-ctcp-bao-bi-sai-gon.htm" TargetMode="External"/><Relationship Id="rId2522" Type="http://schemas.openxmlformats.org/officeDocument/2006/relationships/hyperlink" Target="https://finance.vietstock.vn/SPT-ctcp-dich-vu-buu-chinh-vien-thong-sai-gon.htm" TargetMode="External"/><Relationship Id="rId2523" Type="http://schemas.openxmlformats.org/officeDocument/2006/relationships/hyperlink" Target="https://finance.vietstock.vn/SPTC-ctcp-tap-doan-bat-dong-san-mat-troi.htm" TargetMode="External"/><Relationship Id="rId2524" Type="http://schemas.openxmlformats.org/officeDocument/2006/relationships/hyperlink" Target="https://finance.vietstock.vn/SPV-ctcp-thuy-dac-san.htm" TargetMode="External"/><Relationship Id="rId2525" Type="http://schemas.openxmlformats.org/officeDocument/2006/relationships/hyperlink" Target="https://finance.vietstock.vn/SQC-ctcp-khoang-san-sai-gon-quy-nhon.htm" TargetMode="External"/><Relationship Id="rId2526" Type="http://schemas.openxmlformats.org/officeDocument/2006/relationships/hyperlink" Target="https://finance.vietstock.vn/SQNC-ctcp-dau-tu-nova-sqn.htm" TargetMode="External"/><Relationship Id="rId2527" Type="http://schemas.openxmlformats.org/officeDocument/2006/relationships/hyperlink" Target="https://finance.vietstock.vn/SRA-ctcp-sara-viet-nam.htm" TargetMode="External"/><Relationship Id="rId2528" Type="http://schemas.openxmlformats.org/officeDocument/2006/relationships/hyperlink" Target="https://finance.vietstock.vn/SRB-ctcp-tap-doan-sara.htm" TargetMode="External"/><Relationship Id="rId2529" Type="http://schemas.openxmlformats.org/officeDocument/2006/relationships/hyperlink" Target="https://finance.vietstock.vn/SRC-ctcp-cao-su-sao-vang.htm" TargetMode="External"/><Relationship Id="rId2520" Type="http://schemas.openxmlformats.org/officeDocument/2006/relationships/hyperlink" Target="https://finance.vietstock.vn/SPP-ctcp-bao-bi-nhua-sai-gon.htm" TargetMode="External"/><Relationship Id="rId2521" Type="http://schemas.openxmlformats.org/officeDocument/2006/relationships/hyperlink" Target="https://finance.vietstock.vn/SPS-ctcp-dich-vu-dau-khi-sai-gon.htm" TargetMode="External"/><Relationship Id="rId2511" Type="http://schemas.openxmlformats.org/officeDocument/2006/relationships/hyperlink" Target="https://finance.vietstock.vn/SPC-ctcp-bao-ve-thuc-vat-sai-gon.htm" TargetMode="External"/><Relationship Id="rId2512" Type="http://schemas.openxmlformats.org/officeDocument/2006/relationships/hyperlink" Target="https://finance.vietstock.vn/SPCC-ctcp-sapphire-coast.htm" TargetMode="External"/><Relationship Id="rId2513" Type="http://schemas.openxmlformats.org/officeDocument/2006/relationships/hyperlink" Target="https://finance.vietstock.vn/SPD-ctcp-xuat-nhap-khau-thuy-san-mien-trung.htm" TargetMode="External"/><Relationship Id="rId2514" Type="http://schemas.openxmlformats.org/officeDocument/2006/relationships/hyperlink" Target="https://finance.vietstock.vn/SPDC-ctcp-dau-tu-va-phat-trien-sapa-lao-cai.htm" TargetMode="External"/><Relationship Id="rId2515" Type="http://schemas.openxmlformats.org/officeDocument/2006/relationships/hyperlink" Target="https://finance.vietstock.vn/SPH-ctcp-xuat-nhap-khau-thuy-san-ha-noi.htm" TargetMode="External"/><Relationship Id="rId2516" Type="http://schemas.openxmlformats.org/officeDocument/2006/relationships/hyperlink" Target="https://finance.vietstock.vn/SPI-ctcp-spiral-galaxy.htm" TargetMode="External"/><Relationship Id="rId2517" Type="http://schemas.openxmlformats.org/officeDocument/2006/relationships/hyperlink" Target="https://finance.vietstock.vn/SPJC-ctcp-sai-gon-phu-minh.htm" TargetMode="External"/><Relationship Id="rId2518" Type="http://schemas.openxmlformats.org/officeDocument/2006/relationships/hyperlink" Target="https://finance.vietstock.vn/SPM-ctcp-spm.htm" TargetMode="External"/><Relationship Id="rId2519" Type="http://schemas.openxmlformats.org/officeDocument/2006/relationships/hyperlink" Target="https://finance.vietstock.vn/SPNC-ctcp-dau-tu-kinh-doanh-va-phat-trien-do-thi-ngoi-sao-phuong-nam.htm" TargetMode="External"/><Relationship Id="rId2510" Type="http://schemas.openxmlformats.org/officeDocument/2006/relationships/hyperlink" Target="https://finance.vietstock.vn/SPB-ctcp-soi-phu-bai.htm" TargetMode="External"/><Relationship Id="rId469" Type="http://schemas.openxmlformats.org/officeDocument/2006/relationships/hyperlink" Target="https://finance.vietstock.vn/CLH-ctcp-xi-mang-la-hien-vvmi.htm" TargetMode="External"/><Relationship Id="rId468" Type="http://schemas.openxmlformats.org/officeDocument/2006/relationships/hyperlink" Target="https://finance.vietstock.vn/CLG-ctcp-dau-tu-va-phat-trien-nha-dat-cotec.htm" TargetMode="External"/><Relationship Id="rId467" Type="http://schemas.openxmlformats.org/officeDocument/2006/relationships/hyperlink" Target="https://finance.vietstock.vn/CLC-ctcp-cat-loi.htm" TargetMode="External"/><Relationship Id="rId1290" Type="http://schemas.openxmlformats.org/officeDocument/2006/relationships/hyperlink" Target="https://finance.vietstock.vn/HPNC-ctcp-dau-tu-hai-phat-thu-do.htm" TargetMode="External"/><Relationship Id="rId1291" Type="http://schemas.openxmlformats.org/officeDocument/2006/relationships/hyperlink" Target="https://finance.vietstock.vn/HPP-ctcp-son-hai-phong.htm" TargetMode="External"/><Relationship Id="rId1292" Type="http://schemas.openxmlformats.org/officeDocument/2006/relationships/hyperlink" Target="https://finance.vietstock.vn/HPR-ctcp-dau-tu-xay-dung-hong-phat.htm" TargetMode="External"/><Relationship Id="rId462" Type="http://schemas.openxmlformats.org/officeDocument/2006/relationships/hyperlink" Target="https://finance.vietstock.vn/CKH-ctcp-co-khi-che-tao-hai-phong.htm" TargetMode="External"/><Relationship Id="rId1293" Type="http://schemas.openxmlformats.org/officeDocument/2006/relationships/hyperlink" Target="https://finance.vietstock.vn/HPRAILCO-ctcp-toa-xe-hai-phong.htm" TargetMode="External"/><Relationship Id="rId461" Type="http://schemas.openxmlformats.org/officeDocument/2006/relationships/hyperlink" Target="https://finance.vietstock.vn/CKG-ctcp-tap-doan-tu-van-dau-tu-xay-dung-kien-giang.htm" TargetMode="External"/><Relationship Id="rId1294" Type="http://schemas.openxmlformats.org/officeDocument/2006/relationships/hyperlink" Target="https://finance.vietstock.vn/HPS-ctcp-da-xay-dung-hoa-phat.htm" TargetMode="External"/><Relationship Id="rId460" Type="http://schemas.openxmlformats.org/officeDocument/2006/relationships/hyperlink" Target="https://finance.vietstock.vn/CKD-ctcp-co-khi-dong-anh-licogi.htm" TargetMode="External"/><Relationship Id="rId1295" Type="http://schemas.openxmlformats.org/officeDocument/2006/relationships/hyperlink" Target="https://finance.vietstock.vn/HPSC-ctcp-van-phong-pham-hai-phong.htm" TargetMode="External"/><Relationship Id="rId1296" Type="http://schemas.openxmlformats.org/officeDocument/2006/relationships/hyperlink" Target="https://finance.vietstock.vn/HPT-ctcp-dich-vu-cong-nghe-tin-hoc-hpt.htm" TargetMode="External"/><Relationship Id="rId466" Type="http://schemas.openxmlformats.org/officeDocument/2006/relationships/hyperlink" Target="https://finance.vietstock.vn/CLAC-cong-ty-tnhh-dau-tu-cam-lam.htm" TargetMode="External"/><Relationship Id="rId1297" Type="http://schemas.openxmlformats.org/officeDocument/2006/relationships/hyperlink" Target="https://finance.vietstock.vn/HPTC-ctcp-hoa-phu-thinh.htm" TargetMode="External"/><Relationship Id="rId465" Type="http://schemas.openxmlformats.org/officeDocument/2006/relationships/hyperlink" Target="https://finance.vietstock.vn/CKV-ctcp-cokyvina.htm" TargetMode="External"/><Relationship Id="rId1298" Type="http://schemas.openxmlformats.org/officeDocument/2006/relationships/hyperlink" Target="https://finance.vietstock.vn/HPTourism-ctcp-du-lich-hai-phong.htm" TargetMode="External"/><Relationship Id="rId464" Type="http://schemas.openxmlformats.org/officeDocument/2006/relationships/hyperlink" Target="https://finance.vietstock.vn/CKTAYNINH-ctcp-co-khi-tay-ninh.htm" TargetMode="External"/><Relationship Id="rId1299" Type="http://schemas.openxmlformats.org/officeDocument/2006/relationships/hyperlink" Target="https://finance.vietstock.vn/HPU-ctcp-28-hung-phu.htm" TargetMode="External"/><Relationship Id="rId463" Type="http://schemas.openxmlformats.org/officeDocument/2006/relationships/hyperlink" Target="https://finance.vietstock.vn/CKI-ctcp-co-khi-nganh-in.htm" TargetMode="External"/><Relationship Id="rId459" Type="http://schemas.openxmlformats.org/officeDocument/2006/relationships/hyperlink" Target="https://finance.vietstock.vn/CKA-ctcp-co-khi-an-giang.htm" TargetMode="External"/><Relationship Id="rId458" Type="http://schemas.openxmlformats.org/officeDocument/2006/relationships/hyperlink" Target="https://finance.vietstock.vn/CK8-ctcp-co-khi-120.htm" TargetMode="External"/><Relationship Id="rId457" Type="http://schemas.openxmlformats.org/officeDocument/2006/relationships/hyperlink" Target="https://finance.vietstock.vn/CJC203-ctcp-xay-dung-203.htm" TargetMode="External"/><Relationship Id="rId456" Type="http://schemas.openxmlformats.org/officeDocument/2006/relationships/hyperlink" Target="https://finance.vietstock.vn/CJC-ctcp-co-dien-mien-trung.htm" TargetMode="External"/><Relationship Id="rId1280" Type="http://schemas.openxmlformats.org/officeDocument/2006/relationships/hyperlink" Target="https://finance.vietstock.vn/HPD-ctcp-thuy-dien-dak-doa.htm" TargetMode="External"/><Relationship Id="rId1281" Type="http://schemas.openxmlformats.org/officeDocument/2006/relationships/hyperlink" Target="https://finance.vietstock.vn/HPE-ctcp-dien-tu-chuyen-dung-hanel.htm" TargetMode="External"/><Relationship Id="rId451" Type="http://schemas.openxmlformats.org/officeDocument/2006/relationships/hyperlink" Target="https://finance.vietstock.vn/CII-ctcp-dau-tu-ha-tang-ky-thuat-thanh-pho-ho-chi-minh.htm" TargetMode="External"/><Relationship Id="rId1282" Type="http://schemas.openxmlformats.org/officeDocument/2006/relationships/hyperlink" Target="https://finance.vietstock.vn/HPG-ctcp-tap-doan-hoa-phat.htm" TargetMode="External"/><Relationship Id="rId450" Type="http://schemas.openxmlformats.org/officeDocument/2006/relationships/hyperlink" Target="https://finance.vietstock.vn/CIG-ctcp-coma-18.htm" TargetMode="External"/><Relationship Id="rId1283" Type="http://schemas.openxmlformats.org/officeDocument/2006/relationships/hyperlink" Target="https://finance.vietstock.vn/HPH-ctcp-hoa-chat-hung-phat-ha-bac.htm" TargetMode="External"/><Relationship Id="rId1284" Type="http://schemas.openxmlformats.org/officeDocument/2006/relationships/hyperlink" Target="https://finance.vietstock.vn/HPHoatHinhVN-cong-ty-tnhh-mtv-hang-phim-hoat-hinh-viet-nam.htm" TargetMode="External"/><Relationship Id="rId1285" Type="http://schemas.openxmlformats.org/officeDocument/2006/relationships/hyperlink" Target="https://finance.vietstock.vn/HPI-ctcp-khu-cong-nghiep-hiep-phuoc.htm" TargetMode="External"/><Relationship Id="rId455" Type="http://schemas.openxmlformats.org/officeDocument/2006/relationships/hyperlink" Target="https://finance.vietstock.vn/CIVC-ctcp-dau-tu-va-phat-trien-bat-dong-san-the-ky.htm" TargetMode="External"/><Relationship Id="rId1286" Type="http://schemas.openxmlformats.org/officeDocument/2006/relationships/hyperlink" Target="https://finance.vietstock.vn/HPJC-ctcp-dau-tu-hoang-phuc-quoc-te.htm" TargetMode="External"/><Relationship Id="rId454" Type="http://schemas.openxmlformats.org/officeDocument/2006/relationships/hyperlink" Target="https://finance.vietstock.vn/CIV-ctcp-dau-tu-vinamotor.htm" TargetMode="External"/><Relationship Id="rId1287" Type="http://schemas.openxmlformats.org/officeDocument/2006/relationships/hyperlink" Target="https://finance.vietstock.vn/HPL-ctcp-ben-xe-tau-pha-can-tho.htm" TargetMode="External"/><Relationship Id="rId453" Type="http://schemas.openxmlformats.org/officeDocument/2006/relationships/hyperlink" Target="https://finance.vietstock.vn/Cistra-ctcp-dich-vu-thuong-mai-thanh-pho.htm" TargetMode="External"/><Relationship Id="rId1288" Type="http://schemas.openxmlformats.org/officeDocument/2006/relationships/hyperlink" Target="https://finance.vietstock.vn/HPLC-ctcp-dau-tu-va-kinh-doanh-bat-dong-san-hai-phat.htm" TargetMode="External"/><Relationship Id="rId452" Type="http://schemas.openxmlformats.org/officeDocument/2006/relationships/hyperlink" Target="https://finance.vietstock.vn/CIP-ctcp-xay-lap-va-san-xuat-cong-nghiep.htm" TargetMode="External"/><Relationship Id="rId1289" Type="http://schemas.openxmlformats.org/officeDocument/2006/relationships/hyperlink" Target="https://finance.vietstock.vn/HPM-ctcp-xay-dung-thuong-mai-va-khoang-san-hoang-phuc.htm" TargetMode="External"/><Relationship Id="rId3018" Type="http://schemas.openxmlformats.org/officeDocument/2006/relationships/hyperlink" Target="https://finance.vietstock.vn/VDB-ctcp-van-tai-va-che-bien-than-dong-bac.htm" TargetMode="External"/><Relationship Id="rId3017" Type="http://schemas.openxmlformats.org/officeDocument/2006/relationships/hyperlink" Target="https://finance.vietstock.vn/VDAHauGiang-ctcp-thuong-mai-dich-vu-vda-hau-giang.htm" TargetMode="External"/><Relationship Id="rId3019" Type="http://schemas.openxmlformats.org/officeDocument/2006/relationships/hyperlink" Target="https://finance.vietstock.vn/VDIC-cong-ty-tnhh-thuong-mai-va-dau-tu-viet-duc.htm" TargetMode="External"/><Relationship Id="rId491" Type="http://schemas.openxmlformats.org/officeDocument/2006/relationships/hyperlink" Target="https://finance.vietstock.vn/CMT-ctcp-cong-nghe-mang-va-truyen-thong.htm" TargetMode="External"/><Relationship Id="rId490" Type="http://schemas.openxmlformats.org/officeDocument/2006/relationships/hyperlink" Target="https://finance.vietstock.vn/CMS-ctcp-tap-doan-cmh-viet-nam.htm" TargetMode="External"/><Relationship Id="rId489" Type="http://schemas.openxmlformats.org/officeDocument/2006/relationships/hyperlink" Target="https://finance.vietstock.vn/CMP-ctcp-cang-chan-may.htm" TargetMode="External"/><Relationship Id="rId484" Type="http://schemas.openxmlformats.org/officeDocument/2006/relationships/hyperlink" Target="https://finance.vietstock.vn/CMI-ctcp-cmistone-viet-nam.htm" TargetMode="External"/><Relationship Id="rId3010" Type="http://schemas.openxmlformats.org/officeDocument/2006/relationships/hyperlink" Target="https://finance.vietstock.vn/VCS-ctcp-vicostone.htm" TargetMode="External"/><Relationship Id="rId483" Type="http://schemas.openxmlformats.org/officeDocument/2006/relationships/hyperlink" Target="https://finance.vietstock.vn/CMHC-ctcp-cong-may.htm" TargetMode="External"/><Relationship Id="rId482" Type="http://schemas.openxmlformats.org/officeDocument/2006/relationships/hyperlink" Target="https://finance.vietstock.vn/CMG-ctcp-tap-doan-cong-nghe-cmc.htm" TargetMode="External"/><Relationship Id="rId3012" Type="http://schemas.openxmlformats.org/officeDocument/2006/relationships/hyperlink" Target="https://finance.vietstock.vn/VCT-ctcp-tu-van-xay-dung-vinaconex.htm" TargetMode="External"/><Relationship Id="rId481" Type="http://schemas.openxmlformats.org/officeDocument/2006/relationships/hyperlink" Target="https://finance.vietstock.vn/CMF-ctcp-thuc-pham-cholimex.htm" TargetMode="External"/><Relationship Id="rId3011" Type="http://schemas.openxmlformats.org/officeDocument/2006/relationships/hyperlink" Target="https://finance.vietstock.vn/VCSC-ctcp-thuong-mai-va-dich-viet-kim.htm" TargetMode="External"/><Relationship Id="rId488" Type="http://schemas.openxmlformats.org/officeDocument/2006/relationships/hyperlink" Target="https://finance.vietstock.vn/CMN-ctcp-luong-thuc-thuc-pham-colusa-miliket.htm" TargetMode="External"/><Relationship Id="rId3014" Type="http://schemas.openxmlformats.org/officeDocument/2006/relationships/hyperlink" Target="https://finance.vietstock.vn/VCV-ctcp-van-tai-vinaconex.htm" TargetMode="External"/><Relationship Id="rId487" Type="http://schemas.openxmlformats.org/officeDocument/2006/relationships/hyperlink" Target="https://finance.vietstock.vn/CMM-ctcp-camimex.htm" TargetMode="External"/><Relationship Id="rId3013" Type="http://schemas.openxmlformats.org/officeDocument/2006/relationships/hyperlink" Target="https://finance.vietstock.vn/VCTN-ctcp-tap-doan-vat-lieu-chiu-lua-thai-nguyen.htm" TargetMode="External"/><Relationship Id="rId486" Type="http://schemas.openxmlformats.org/officeDocument/2006/relationships/hyperlink" Target="https://finance.vietstock.vn/CMK-ctcp-co-khi-mao-khe-vinacomin.htm" TargetMode="External"/><Relationship Id="rId3016" Type="http://schemas.openxmlformats.org/officeDocument/2006/relationships/hyperlink" Target="https://finance.vietstock.vn/VCX-ctcp-xi-mang-yen-binh.htm" TargetMode="External"/><Relationship Id="rId485" Type="http://schemas.openxmlformats.org/officeDocument/2006/relationships/hyperlink" Target="https://finance.vietstock.vn/CMIBBank-ngan-hang-tnhh-mtv-cimb-viet-nam.htm" TargetMode="External"/><Relationship Id="rId3015" Type="http://schemas.openxmlformats.org/officeDocument/2006/relationships/hyperlink" Target="https://finance.vietstock.vn/VCW-ctcp-dau-tu-nuoc-sach-song-da.htm" TargetMode="External"/><Relationship Id="rId3007" Type="http://schemas.openxmlformats.org/officeDocument/2006/relationships/hyperlink" Target="https://finance.vietstock.vn/VCN-ctcp-dau-tu-vcn.htm" TargetMode="External"/><Relationship Id="rId3006" Type="http://schemas.openxmlformats.org/officeDocument/2006/relationships/hyperlink" Target="https://finance.vietstock.vn/VCMC-ctcp-dich-vu-thuong-mai-tong-hop-wincommerce.htm" TargetMode="External"/><Relationship Id="rId3009" Type="http://schemas.openxmlformats.org/officeDocument/2006/relationships/hyperlink" Target="https://finance.vietstock.vn/VCR-ctcp-dau-tu-va-phat-trien-du-lich-vinaconex.htm" TargetMode="External"/><Relationship Id="rId3008" Type="http://schemas.openxmlformats.org/officeDocument/2006/relationships/hyperlink" Target="https://finance.vietstock.vn/VCP-ctcp-xay-dung-va-nang-luong-vcp.htm" TargetMode="External"/><Relationship Id="rId480" Type="http://schemas.openxmlformats.org/officeDocument/2006/relationships/hyperlink" Target="https://finance.vietstock.vn/CMD-ctcp-vat-lieu-xay-dung-va-trang-tri-noi-that-thanh-pho-ho-chi-minh.htm" TargetMode="External"/><Relationship Id="rId479" Type="http://schemas.openxmlformats.org/officeDocument/2006/relationships/hyperlink" Target="https://finance.vietstock.vn/CMCHanoi-ctcp-vat-lieu-xay-dung-ha-noi.htm" TargetMode="External"/><Relationship Id="rId478" Type="http://schemas.openxmlformats.org/officeDocument/2006/relationships/hyperlink" Target="https://finance.vietstock.vn/CMC-ctcp-dau-tu-cmc.htm" TargetMode="External"/><Relationship Id="rId473" Type="http://schemas.openxmlformats.org/officeDocument/2006/relationships/hyperlink" Target="https://finance.vietstock.vn/CLP-ctcp-thuy-san-cuu-long.htm" TargetMode="External"/><Relationship Id="rId472" Type="http://schemas.openxmlformats.org/officeDocument/2006/relationships/hyperlink" Target="https://finance.vietstock.vn/CLM-ctcp-xuat-nhap-khau-than-vinacomin.htm" TargetMode="External"/><Relationship Id="rId471" Type="http://schemas.openxmlformats.org/officeDocument/2006/relationships/hyperlink" Target="https://finance.vietstock.vn/CLL-ctcp-cang-cat-lai.htm" TargetMode="External"/><Relationship Id="rId3001" Type="http://schemas.openxmlformats.org/officeDocument/2006/relationships/hyperlink" Target="https://finance.vietstock.vn/VCF-ctcp-vinacafe-bien-hoa.htm" TargetMode="External"/><Relationship Id="rId470" Type="http://schemas.openxmlformats.org/officeDocument/2006/relationships/hyperlink" Target="https://finance.vietstock.vn/CLHC-cong-ty-tnhh-phat-trien-bat-dong-san-cat-lien-hoa.htm" TargetMode="External"/><Relationship Id="rId3000" Type="http://schemas.openxmlformats.org/officeDocument/2006/relationships/hyperlink" Target="https://finance.vietstock.vn/VCE-ctcp-xay-lap-moi-truong.htm" TargetMode="External"/><Relationship Id="rId477" Type="http://schemas.openxmlformats.org/officeDocument/2006/relationships/hyperlink" Target="https://finance.vietstock.vn/CLX-ctcp-xuat-nhap-khau-va-dau-tu-cho-lon-cholimex.htm" TargetMode="External"/><Relationship Id="rId3003" Type="http://schemas.openxmlformats.org/officeDocument/2006/relationships/hyperlink" Target="https://finance.vietstock.vn/VCH-ctcp-dau-tu-xay-dung-va-phat-trien-ha-tang-vinaconex.htm" TargetMode="External"/><Relationship Id="rId476" Type="http://schemas.openxmlformats.org/officeDocument/2006/relationships/hyperlink" Target="https://finance.vietstock.vn/CLWC-ctcp-phong-dien-cho-long.htm" TargetMode="External"/><Relationship Id="rId3002" Type="http://schemas.openxmlformats.org/officeDocument/2006/relationships/hyperlink" Target="https://finance.vietstock.vn/VCG-tong-cong-ty-co-phan-xuat-nhap-khau-va-xay-dung-viet-nam.htm" TargetMode="External"/><Relationship Id="rId475" Type="http://schemas.openxmlformats.org/officeDocument/2006/relationships/hyperlink" Target="https://finance.vietstock.vn/CLW-ctcp-cap-nuoc-cho-lon.htm" TargetMode="External"/><Relationship Id="rId3005" Type="http://schemas.openxmlformats.org/officeDocument/2006/relationships/hyperlink" Target="https://finance.vietstock.vn/VCM-ctcp-bv-life.htm" TargetMode="External"/><Relationship Id="rId474" Type="http://schemas.openxmlformats.org/officeDocument/2006/relationships/hyperlink" Target="https://finance.vietstock.vn/CLRC-ctcp-dau-tu-cong-nghe-smarttech.htm" TargetMode="External"/><Relationship Id="rId3004" Type="http://schemas.openxmlformats.org/officeDocument/2006/relationships/hyperlink" Target="https://finance.vietstock.vn/VCLC-ctcp-bat-dong-san-vinaconex.htm" TargetMode="External"/><Relationship Id="rId1257" Type="http://schemas.openxmlformats.org/officeDocument/2006/relationships/hyperlink" Target="https://finance.vietstock.vn/HoaChat-ctcp-hoa-chat.htm" TargetMode="External"/><Relationship Id="rId2588" Type="http://schemas.openxmlformats.org/officeDocument/2006/relationships/hyperlink" Target="https://finance.vietstock.vn/SVT-ctcp-cong-nghe-sai-gon-vien-dong.htm" TargetMode="External"/><Relationship Id="rId1258" Type="http://schemas.openxmlformats.org/officeDocument/2006/relationships/hyperlink" Target="https://finance.vietstock.vn/HoaChatCanTho-ctcp-phan-bon-va-hoa-chat-can-tho.htm" TargetMode="External"/><Relationship Id="rId2589" Type="http://schemas.openxmlformats.org/officeDocument/2006/relationships/hyperlink" Target="https://finance.vietstock.vn/SWC-tong-cong-ty-co-phan-duong-song-mien-nam.htm" TargetMode="External"/><Relationship Id="rId1259" Type="http://schemas.openxmlformats.org/officeDocument/2006/relationships/hyperlink" Target="https://finance.vietstock.vn/Hoachatmiennam-ctcp-hoa-chat-mien-nam.htm" TargetMode="External"/><Relationship Id="rId426" Type="http://schemas.openxmlformats.org/officeDocument/2006/relationships/hyperlink" Target="https://finance.vietstock.vn/CheLamDong-ctcp-che-lam-dong.htm" TargetMode="External"/><Relationship Id="rId425" Type="http://schemas.openxmlformats.org/officeDocument/2006/relationships/hyperlink" Target="https://finance.vietstock.vn/CheBienThucPham-xi-nghiep-kinh-doanh-gia-suc-gia-cam-va-che-bien-thuc-pham.htm" TargetMode="External"/><Relationship Id="rId424" Type="http://schemas.openxmlformats.org/officeDocument/2006/relationships/hyperlink" Target="https://finance.vietstock.vn/CheBienLamSan-cong-ty-van-tai-va-che-bien-lam-san.htm" TargetMode="External"/><Relationship Id="rId423" Type="http://schemas.openxmlformats.org/officeDocument/2006/relationships/hyperlink" Target="https://finance.vietstock.vn/CHDC-ctcp-hai-dang.htm" TargetMode="External"/><Relationship Id="rId429" Type="http://schemas.openxmlformats.org/officeDocument/2006/relationships/hyperlink" Target="https://finance.vietstock.vn/ChipSang-ctcp-chip-sang.htm" TargetMode="External"/><Relationship Id="rId428" Type="http://schemas.openxmlformats.org/officeDocument/2006/relationships/hyperlink" Target="https://finance.vietstock.vn/CHIN2-ctcp-chin-chin-nui.htm" TargetMode="External"/><Relationship Id="rId427" Type="http://schemas.openxmlformats.org/officeDocument/2006/relationships/hyperlink" Target="https://finance.vietstock.vn/ChieuSang-ctcp-dien-chieu-sang.htm" TargetMode="External"/><Relationship Id="rId2580" Type="http://schemas.openxmlformats.org/officeDocument/2006/relationships/hyperlink" Target="https://finance.vietstock.vn/SVH-ctcp-thuy-dien-song-vang.htm" TargetMode="External"/><Relationship Id="rId1250" Type="http://schemas.openxmlformats.org/officeDocument/2006/relationships/hyperlink" Target="https://finance.vietstock.vn/HNP-ctcp-hanel-xop-nhua.htm" TargetMode="External"/><Relationship Id="rId2581" Type="http://schemas.openxmlformats.org/officeDocument/2006/relationships/hyperlink" Target="https://finance.vietstock.vn/SVI-ctcp-bao-bi-bien-hoa.htm" TargetMode="External"/><Relationship Id="rId1251" Type="http://schemas.openxmlformats.org/officeDocument/2006/relationships/hyperlink" Target="https://finance.vietstock.vn/HNR-ctcp-ruou-va-nuoc-giai-khat-ha-noi.htm" TargetMode="External"/><Relationship Id="rId2582" Type="http://schemas.openxmlformats.org/officeDocument/2006/relationships/hyperlink" Target="https://finance.vietstock.vn/SVIC-ctcp-dau-tu-song-viet.htm" TargetMode="External"/><Relationship Id="rId1252" Type="http://schemas.openxmlformats.org/officeDocument/2006/relationships/hyperlink" Target="https://finance.vietstock.vn/HNT-ctcp-xe-dien-ha-noi.htm" TargetMode="External"/><Relationship Id="rId2583" Type="http://schemas.openxmlformats.org/officeDocument/2006/relationships/hyperlink" Target="https://finance.vietstock.vn/SVJ-ctcp-santomas-viet-nam.htm" TargetMode="External"/><Relationship Id="rId422" Type="http://schemas.openxmlformats.org/officeDocument/2006/relationships/hyperlink" Target="https://finance.vietstock.vn/CHC-ctcp-cam-ha.htm" TargetMode="External"/><Relationship Id="rId1253" Type="http://schemas.openxmlformats.org/officeDocument/2006/relationships/hyperlink" Target="https://finance.vietstock.vn/HNTC-ctcp-thuong-mai-dau-tu-san-xuat-ha-noi.htm" TargetMode="External"/><Relationship Id="rId2584" Type="http://schemas.openxmlformats.org/officeDocument/2006/relationships/hyperlink" Target="https://finance.vietstock.vn/SVL-ctcp-nhan-luc-quoc-te-sovilaco.htm" TargetMode="External"/><Relationship Id="rId421" Type="http://schemas.openxmlformats.org/officeDocument/2006/relationships/hyperlink" Target="https://finance.vietstock.vn/CHAC-ctcp-thuong-mai-du-lich-dau-tu-cu-lao-cham.htm" TargetMode="External"/><Relationship Id="rId1254" Type="http://schemas.openxmlformats.org/officeDocument/2006/relationships/hyperlink" Target="https://finance.vietstock.vn/HNVC-ctcp-bat-dong-san-hano-vid.htm" TargetMode="External"/><Relationship Id="rId2585" Type="http://schemas.openxmlformats.org/officeDocument/2006/relationships/hyperlink" Target="https://finance.vietstock.vn/SVLC-ctcp-dau-tu-sun-valley.htm" TargetMode="External"/><Relationship Id="rId420" Type="http://schemas.openxmlformats.org/officeDocument/2006/relationships/hyperlink" Target="https://finance.vietstock.vn/CH5-ctcp-xay-dung-so-5-ha-noi.htm" TargetMode="External"/><Relationship Id="rId1255" Type="http://schemas.openxmlformats.org/officeDocument/2006/relationships/hyperlink" Target="https://finance.vietstock.vn/HoaBinh-ctcp-hoa-binh.htm" TargetMode="External"/><Relationship Id="rId2586" Type="http://schemas.openxmlformats.org/officeDocument/2006/relationships/hyperlink" Target="https://finance.vietstock.vn/SVN-ctcp-tap-doan-vexilla-viet-nam.htm" TargetMode="External"/><Relationship Id="rId1256" Type="http://schemas.openxmlformats.org/officeDocument/2006/relationships/hyperlink" Target="https://finance.vietstock.vn/HOAC-cong-ty-tnhh-hoa-thanh-long.htm" TargetMode="External"/><Relationship Id="rId2587" Type="http://schemas.openxmlformats.org/officeDocument/2006/relationships/hyperlink" Target="https://finance.vietstock.vn/SVNC-ctcp-kinh-doanh-bat-dong-san-s-viet-nam.htm" TargetMode="External"/><Relationship Id="rId1246" Type="http://schemas.openxmlformats.org/officeDocument/2006/relationships/hyperlink" Target="https://finance.vietstock.vn/HNG-ctcp-nong-nghiep-quoc-te-hoang-anh-gia-lai.htm" TargetMode="External"/><Relationship Id="rId2577" Type="http://schemas.openxmlformats.org/officeDocument/2006/relationships/hyperlink" Target="https://finance.vietstock.vn/SVC-ctcp-dich-vu-tong-hop-sai-gon.htm" TargetMode="External"/><Relationship Id="rId1247" Type="http://schemas.openxmlformats.org/officeDocument/2006/relationships/hyperlink" Target="https://finance.vietstock.vn/HNI-ctcp-may-huu-nghi.htm" TargetMode="External"/><Relationship Id="rId2578" Type="http://schemas.openxmlformats.org/officeDocument/2006/relationships/hyperlink" Target="https://finance.vietstock.vn/SVD-ctcp-dau-tu-thuong-mai-vu-dang.htm" TargetMode="External"/><Relationship Id="rId1248" Type="http://schemas.openxmlformats.org/officeDocument/2006/relationships/hyperlink" Target="https://finance.vietstock.vn/HNInvest-ctcp-dau-tu-bat-dong-san-ha-noi.htm" TargetMode="External"/><Relationship Id="rId2579" Type="http://schemas.openxmlformats.org/officeDocument/2006/relationships/hyperlink" Target="https://finance.vietstock.vn/SVG-ctcp-hoi-ky-nghe-que-han.htm" TargetMode="External"/><Relationship Id="rId1249" Type="http://schemas.openxmlformats.org/officeDocument/2006/relationships/hyperlink" Target="https://finance.vietstock.vn/HNM-ctcp-sua-ha-noi.htm" TargetMode="External"/><Relationship Id="rId415" Type="http://schemas.openxmlformats.org/officeDocument/2006/relationships/hyperlink" Target="https://finance.vietstock.vn/CGGC-ctcp-dau-tu-thuong-mai-va-dich-vu-viet-my-av.htm" TargetMode="External"/><Relationship Id="rId414" Type="http://schemas.openxmlformats.org/officeDocument/2006/relationships/hyperlink" Target="https://finance.vietstock.vn/CFV-ctcp-ca-phe-thang-loi.htm" TargetMode="External"/><Relationship Id="rId413" Type="http://schemas.openxmlformats.org/officeDocument/2006/relationships/hyperlink" Target="https://finance.vietstock.vn/CFM-ctcp-dau-tu-cfm.htm" TargetMode="External"/><Relationship Id="rId412" Type="http://schemas.openxmlformats.org/officeDocument/2006/relationships/hyperlink" Target="https://finance.vietstock.vn/CFCC-cong-ty-xi-mang-chinfon.htm" TargetMode="External"/><Relationship Id="rId419" Type="http://schemas.openxmlformats.org/officeDocument/2006/relationships/hyperlink" Target="https://finance.vietstock.vn/CGV-ctcp-vinaceglass.htm" TargetMode="External"/><Relationship Id="rId418" Type="http://schemas.openxmlformats.org/officeDocument/2006/relationships/hyperlink" Target="https://finance.vietstock.vn/CGRC-ctcp-city-garden.htm" TargetMode="External"/><Relationship Id="rId417" Type="http://schemas.openxmlformats.org/officeDocument/2006/relationships/hyperlink" Target="https://finance.vietstock.vn/CGP-ctcp-duoc-pham-can-gio.htm" TargetMode="External"/><Relationship Id="rId416" Type="http://schemas.openxmlformats.org/officeDocument/2006/relationships/hyperlink" Target="https://finance.vietstock.vn/CGL-ctcp-thuong-mai-gia-lai.htm" TargetMode="External"/><Relationship Id="rId2570" Type="http://schemas.openxmlformats.org/officeDocument/2006/relationships/hyperlink" Target="https://finance.vietstock.vn/SunCo-ctcp-xay-dung-thuong-mai-thai-duong.htm" TargetMode="External"/><Relationship Id="rId1240" Type="http://schemas.openxmlformats.org/officeDocument/2006/relationships/hyperlink" Target="https://finance.vietstock.vn/HNA-ctcp-thuy-dien-hua-na.htm" TargetMode="External"/><Relationship Id="rId2571" Type="http://schemas.openxmlformats.org/officeDocument/2006/relationships/hyperlink" Target="https://finance.vietstock.vn/SunFrontier-cong-ty-tnhh-mtv-dau-tu-sun-frontier.htm" TargetMode="External"/><Relationship Id="rId1241" Type="http://schemas.openxmlformats.org/officeDocument/2006/relationships/hyperlink" Target="https://finance.vietstock.vn/HNB-ctcp-ben-xe-ha-noi.htm" TargetMode="External"/><Relationship Id="rId2572" Type="http://schemas.openxmlformats.org/officeDocument/2006/relationships/hyperlink" Target="https://finance.vietstock.vn/SunGroup-ctcp-tap-doan-mat-troi-sun-group.htm" TargetMode="External"/><Relationship Id="rId411" Type="http://schemas.openxmlformats.org/officeDocument/2006/relationships/hyperlink" Target="https://finance.vietstock.vn/CFC-ctcp-cafico-viet-nam.htm" TargetMode="External"/><Relationship Id="rId1242" Type="http://schemas.openxmlformats.org/officeDocument/2006/relationships/hyperlink" Target="https://finance.vietstock.vn/HNC-ctcp-xi-mang-huu-nghi.htm" TargetMode="External"/><Relationship Id="rId2573" Type="http://schemas.openxmlformats.org/officeDocument/2006/relationships/hyperlink" Target="https://finance.vietstock.vn/SunrisePower-ctcp-dau-tu-va-phat-trien-sunrise-power.htm" TargetMode="External"/><Relationship Id="rId410" Type="http://schemas.openxmlformats.org/officeDocument/2006/relationships/hyperlink" Target="https://finance.vietstock.vn/CET-ctcp-htc-holding.htm" TargetMode="External"/><Relationship Id="rId1243" Type="http://schemas.openxmlformats.org/officeDocument/2006/relationships/hyperlink" Target="https://finance.vietstock.vn/HND-ctcp-nhiet-dien-hai-phong.htm" TargetMode="External"/><Relationship Id="rId2574" Type="http://schemas.openxmlformats.org/officeDocument/2006/relationships/hyperlink" Target="https://finance.vietstock.vn/SUNSHINE-ctcp-tap-doan-sunshine.htm" TargetMode="External"/><Relationship Id="rId1244" Type="http://schemas.openxmlformats.org/officeDocument/2006/relationships/hyperlink" Target="https://finance.vietstock.vn/HNE-ctcp-hanel.htm" TargetMode="External"/><Relationship Id="rId2575" Type="http://schemas.openxmlformats.org/officeDocument/2006/relationships/hyperlink" Target="https://finance.vietstock.vn/SuThanhHa-ctcp-gom-su-thanh-ha.htm" TargetMode="External"/><Relationship Id="rId1245" Type="http://schemas.openxmlformats.org/officeDocument/2006/relationships/hyperlink" Target="https://finance.vietstock.vn/HNF-ctcp-thuc-pham-huu-nghi.htm" TargetMode="External"/><Relationship Id="rId2576" Type="http://schemas.openxmlformats.org/officeDocument/2006/relationships/hyperlink" Target="https://finance.vietstock.vn/SVAC-ctcp-tap-doan-sovico.htm" TargetMode="External"/><Relationship Id="rId1279" Type="http://schemas.openxmlformats.org/officeDocument/2006/relationships/hyperlink" Target="https://finance.vietstock.vn/HPCC-cong-ty-tnhh-xay-dung-hung-phat.htm" TargetMode="External"/><Relationship Id="rId448" Type="http://schemas.openxmlformats.org/officeDocument/2006/relationships/hyperlink" Target="https://finance.vietstock.vn/CIENCO8-tong-cong-ty-xay-dung-cong-trinh-giao-thong-8-ctcp.htm" TargetMode="External"/><Relationship Id="rId447" Type="http://schemas.openxmlformats.org/officeDocument/2006/relationships/hyperlink" Target="https://finance.vietstock.vn/CIENCO624-ctcp-vat-tu-thiet-bi-va-xay-dung-cong-trinh-624.htm" TargetMode="External"/><Relationship Id="rId446" Type="http://schemas.openxmlformats.org/officeDocument/2006/relationships/hyperlink" Target="https://finance.vietstock.vn/CIENCO610-ctcp-xay-dung-cong-trinh-giao-thong-610.htm" TargetMode="External"/><Relationship Id="rId445" Type="http://schemas.openxmlformats.org/officeDocument/2006/relationships/hyperlink" Target="https://finance.vietstock.vn/CIENCO503-ctcp-xay-dung-giao-thong-503.htm" TargetMode="External"/><Relationship Id="rId449" Type="http://schemas.openxmlformats.org/officeDocument/2006/relationships/hyperlink" Target="https://finance.vietstock.vn/Ciencoland-ctcp-dau-tu-xay-dung-va-kinh-doanh-bat-dong-san-tong-sau.htm" TargetMode="External"/><Relationship Id="rId1270" Type="http://schemas.openxmlformats.org/officeDocument/2006/relationships/hyperlink" Target="https://finance.vietstock.vn/HongNam-ctcp-co-khi-hong-nam.htm" TargetMode="External"/><Relationship Id="rId440" Type="http://schemas.openxmlformats.org/officeDocument/2006/relationships/hyperlink" Target="https://finance.vietstock.vn/CID-ctcp-xay-dung-va-phat-trien-co-so-ha-tang.htm" TargetMode="External"/><Relationship Id="rId1271" Type="http://schemas.openxmlformats.org/officeDocument/2006/relationships/hyperlink" Target="https://finance.vietstock.vn/HOPACO-ctcp-giay-hoang-van-thu.htm" TargetMode="External"/><Relationship Id="rId1272" Type="http://schemas.openxmlformats.org/officeDocument/2006/relationships/hyperlink" Target="https://finance.vietstock.vn/HopNhat-ctcp-hop-nhat-viet-nam.htm" TargetMode="External"/><Relationship Id="rId1273" Type="http://schemas.openxmlformats.org/officeDocument/2006/relationships/hyperlink" Target="https://finance.vietstock.vn/HopThinh-ctcp-viglacera-hop-thinh.htm" TargetMode="External"/><Relationship Id="rId1274" Type="http://schemas.openxmlformats.org/officeDocument/2006/relationships/hyperlink" Target="https://finance.vietstock.vn/HOT-ctcp-du-lich-dich-vu-hoi-an.htm" TargetMode="External"/><Relationship Id="rId444" Type="http://schemas.openxmlformats.org/officeDocument/2006/relationships/hyperlink" Target="https://finance.vietstock.vn/CIENCO5-tong-cong-ty-xay-dung-cong-trinh-giao-thong-5-ctcp.htm" TargetMode="External"/><Relationship Id="rId1275" Type="http://schemas.openxmlformats.org/officeDocument/2006/relationships/hyperlink" Target="https://finance.vietstock.vn/HP1C-ctcp-nang-luong-hong-phong-1.htm" TargetMode="External"/><Relationship Id="rId443" Type="http://schemas.openxmlformats.org/officeDocument/2006/relationships/hyperlink" Target="https://finance.vietstock.vn/CIENCO473-ctcp-473.htm" TargetMode="External"/><Relationship Id="rId1276" Type="http://schemas.openxmlformats.org/officeDocument/2006/relationships/hyperlink" Target="https://finance.vietstock.vn/HP2C-ctcp-nang-luong-hong-phong-2.htm" TargetMode="External"/><Relationship Id="rId442" Type="http://schemas.openxmlformats.org/officeDocument/2006/relationships/hyperlink" Target="https://finance.vietstock.vn/CIENCO1-tong-cong-ty-xay-dung-cong-trinh-giao-thong-1-ctcp.htm" TargetMode="External"/><Relationship Id="rId1277" Type="http://schemas.openxmlformats.org/officeDocument/2006/relationships/hyperlink" Target="https://finance.vietstock.vn/HPA-ctcp-thuy-tinh-hung-phu.htm" TargetMode="External"/><Relationship Id="rId441" Type="http://schemas.openxmlformats.org/officeDocument/2006/relationships/hyperlink" Target="https://finance.vietstock.vn/CIE-ctcp-dau-tu-va-xay-dung-cong-trinh-128.htm" TargetMode="External"/><Relationship Id="rId1278" Type="http://schemas.openxmlformats.org/officeDocument/2006/relationships/hyperlink" Target="https://finance.vietstock.vn/HPB-ctcp-bao-bi-pp.htm" TargetMode="External"/><Relationship Id="rId1268" Type="http://schemas.openxmlformats.org/officeDocument/2006/relationships/hyperlink" Target="https://finance.vietstock.vn/Honeyboy-ctcp-honeyboy.htm" TargetMode="External"/><Relationship Id="rId2599" Type="http://schemas.openxmlformats.org/officeDocument/2006/relationships/hyperlink" Target="https://finance.vietstock.vn/TA9-ctcp-xay-lap-thanh-an-96.htm" TargetMode="External"/><Relationship Id="rId1269" Type="http://schemas.openxmlformats.org/officeDocument/2006/relationships/hyperlink" Target="https://finance.vietstock.vn/HongHaInvest-ctcp-dau-tu-va-phat-trien-hong-ha.htm" TargetMode="External"/><Relationship Id="rId437" Type="http://schemas.openxmlformats.org/officeDocument/2006/relationships/hyperlink" Target="https://finance.vietstock.vn/CIC1-ctcp-xay-dung-dan-dung-cong-nghiep-so-1-dong-nai.htm" TargetMode="External"/><Relationship Id="rId436" Type="http://schemas.openxmlformats.org/officeDocument/2006/relationships/hyperlink" Target="https://finance.vietstock.vn/CIC-ctcp-dau-tu-va-xay-dung-cotec.htm" TargetMode="External"/><Relationship Id="rId435" Type="http://schemas.openxmlformats.org/officeDocument/2006/relationships/hyperlink" Target="https://finance.vietstock.vn/CIA-ctcp-dich-vu-san-bay-quoc-te-cam-ranh.htm" TargetMode="External"/><Relationship Id="rId434" Type="http://schemas.openxmlformats.org/officeDocument/2006/relationships/hyperlink" Target="https://finance.vietstock.vn/CI5-ctcp-dau-tu-xay-dung-so-5.htm" TargetMode="External"/><Relationship Id="rId439" Type="http://schemas.openxmlformats.org/officeDocument/2006/relationships/hyperlink" Target="https://finance.vietstock.vn/CICP1-ctcp-tu-van-dau-tu-va-xay-dung-cong-trinh-1.htm" TargetMode="External"/><Relationship Id="rId438" Type="http://schemas.openxmlformats.org/officeDocument/2006/relationships/hyperlink" Target="https://finance.vietstock.vn/CIC8-ctcp-dau-tu-va-xay-dung-so-8.htm" TargetMode="External"/><Relationship Id="rId2590" Type="http://schemas.openxmlformats.org/officeDocument/2006/relationships/hyperlink" Target="https://finance.vietstock.vn/SZA-ctcp-sonadezi-an-binh.htm" TargetMode="External"/><Relationship Id="rId1260" Type="http://schemas.openxmlformats.org/officeDocument/2006/relationships/hyperlink" Target="https://finance.vietstock.vn/HoaChatViSinh-ctcp-cong-nghiep-hoa-chat-va-vi-sinh.htm" TargetMode="External"/><Relationship Id="rId2591" Type="http://schemas.openxmlformats.org/officeDocument/2006/relationships/hyperlink" Target="https://finance.vietstock.vn/SZB-ctcp-sonadezi-long-binh.htm" TargetMode="External"/><Relationship Id="rId1261" Type="http://schemas.openxmlformats.org/officeDocument/2006/relationships/hyperlink" Target="https://finance.vietstock.vn/HoaDuocVN-ctcp-hoa-duoc-viet-nam.htm" TargetMode="External"/><Relationship Id="rId2592" Type="http://schemas.openxmlformats.org/officeDocument/2006/relationships/hyperlink" Target="https://finance.vietstock.vn/SZC-ctcp-sonadezi-chau-duc.htm" TargetMode="External"/><Relationship Id="rId1262" Type="http://schemas.openxmlformats.org/officeDocument/2006/relationships/hyperlink" Target="https://finance.vietstock.vn/HoaHiepKT-cong-ty-tnhh-ky-thuat-hoa-hiep.htm" TargetMode="External"/><Relationship Id="rId2593" Type="http://schemas.openxmlformats.org/officeDocument/2006/relationships/hyperlink" Target="https://finance.vietstock.vn/SZE-ctcp-moi-truong-sonadezi.htm" TargetMode="External"/><Relationship Id="rId1263" Type="http://schemas.openxmlformats.org/officeDocument/2006/relationships/hyperlink" Target="https://finance.vietstock.vn/HoaMinhDuc-ctcp-hoa-chat-minh-duc.htm" TargetMode="External"/><Relationship Id="rId2594" Type="http://schemas.openxmlformats.org/officeDocument/2006/relationships/hyperlink" Target="https://finance.vietstock.vn/SZG-ctcp-sonadezi-giang-dien.htm" TargetMode="External"/><Relationship Id="rId433" Type="http://schemas.openxmlformats.org/officeDocument/2006/relationships/hyperlink" Target="https://finance.vietstock.vn/CHULAIQN-ctcp-dau-tu-va-phat-trien-ky-ha-chu-lai-quang-nam.htm" TargetMode="External"/><Relationship Id="rId1264" Type="http://schemas.openxmlformats.org/officeDocument/2006/relationships/hyperlink" Target="https://finance.vietstock.vn/HoangHac-ctcp-hoang-hac.htm" TargetMode="External"/><Relationship Id="rId2595" Type="http://schemas.openxmlformats.org/officeDocument/2006/relationships/hyperlink" Target="https://finance.vietstock.vn/SZL-ctcp-sonadezi-long-thanh.htm" TargetMode="External"/><Relationship Id="rId432" Type="http://schemas.openxmlformats.org/officeDocument/2006/relationships/hyperlink" Target="https://finance.vietstock.vn/CHS-ctcp-chieu-sang-cong-cong-thanh-pho-ho-chi-minh.htm" TargetMode="External"/><Relationship Id="rId1265" Type="http://schemas.openxmlformats.org/officeDocument/2006/relationships/hyperlink" Target="https://finance.vietstock.vn/HoangLongAn-ctcp-hoang-long-long-an.htm" TargetMode="External"/><Relationship Id="rId2596" Type="http://schemas.openxmlformats.org/officeDocument/2006/relationships/hyperlink" Target="https://finance.vietstock.vn/T12-ctcp-thuong-mai-dich-vu-trang-thi.htm" TargetMode="External"/><Relationship Id="rId431" Type="http://schemas.openxmlformats.org/officeDocument/2006/relationships/hyperlink" Target="https://finance.vietstock.vn/CHP-ctcp-thuy-dien-mien-trung.htm" TargetMode="External"/><Relationship Id="rId1266" Type="http://schemas.openxmlformats.org/officeDocument/2006/relationships/hyperlink" Target="https://finance.vietstock.vn/HoBon-ctcp-thuy-dien-ho-bon.htm" TargetMode="External"/><Relationship Id="rId2597" Type="http://schemas.openxmlformats.org/officeDocument/2006/relationships/hyperlink" Target="https://finance.vietstock.vn/TA3-ctcp-dau-tu-va-xay-lap-thanh-an-386.htm" TargetMode="External"/><Relationship Id="rId430" Type="http://schemas.openxmlformats.org/officeDocument/2006/relationships/hyperlink" Target="https://finance.vietstock.vn/ChoLonTourist-ctcp-dich-vu-du-lich-cho-lon.htm" TargetMode="External"/><Relationship Id="rId1267" Type="http://schemas.openxmlformats.org/officeDocument/2006/relationships/hyperlink" Target="https://finance.vietstock.vn/HOM-ctcp-xi-mang-vicem-hoang-mai.htm" TargetMode="External"/><Relationship Id="rId2598" Type="http://schemas.openxmlformats.org/officeDocument/2006/relationships/hyperlink" Target="https://finance.vietstock.vn/TA6-ctcp-dau-tu-va-xay-lap-thanh-an-665.htm" TargetMode="External"/><Relationship Id="rId3070" Type="http://schemas.openxmlformats.org/officeDocument/2006/relationships/hyperlink" Target="https://finance.vietstock.vn/VIC-tap-doan-vingroup-ctcp.htm" TargetMode="External"/><Relationship Id="rId3072" Type="http://schemas.openxmlformats.org/officeDocument/2006/relationships/hyperlink" Target="https://finance.vietstock.vn/VICOSA-ctcp-dai-ly-hang-hai-vinacomin.htm" TargetMode="External"/><Relationship Id="rId3071" Type="http://schemas.openxmlformats.org/officeDocument/2006/relationships/hyperlink" Target="https://finance.vietstock.vn/Vicopharm-ctcp-duoc-vacopharm.htm" TargetMode="External"/><Relationship Id="rId3074" Type="http://schemas.openxmlformats.org/officeDocument/2006/relationships/hyperlink" Target="https://finance.vietstock.vn/VIDOCO-ctcp-thiet-ke-xay-lap-vien-dong.htm" TargetMode="External"/><Relationship Id="rId3073" Type="http://schemas.openxmlformats.org/officeDocument/2006/relationships/hyperlink" Target="https://finance.vietstock.vn/VID-ctcp-dau-tu-phat-trien-thuong-mai-vien-dong.htm" TargetMode="External"/><Relationship Id="rId3076" Type="http://schemas.openxmlformats.org/officeDocument/2006/relationships/hyperlink" Target="https://finance.vietstock.vn/VienthongBacLieu-ctcp-dau-tu-xay-lap-vien-thong-bac-lieu.htm" TargetMode="External"/><Relationship Id="rId3075" Type="http://schemas.openxmlformats.org/officeDocument/2006/relationships/hyperlink" Target="https://finance.vietstock.vn/VIE-ctcp-cong-nghe-vien-thong-viteco.htm" TargetMode="External"/><Relationship Id="rId3078" Type="http://schemas.openxmlformats.org/officeDocument/2006/relationships/hyperlink" Target="https://finance.vietstock.vn/VienthongCT-ctcp-dau-tu-xay-dung-vien-thong-can-tho.htm" TargetMode="External"/><Relationship Id="rId3077" Type="http://schemas.openxmlformats.org/officeDocument/2006/relationships/hyperlink" Target="https://finance.vietstock.vn/VienthongBacMT-ctcp-phat-trien-vien-thong-bac-mien-trung.htm" TargetMode="External"/><Relationship Id="rId3079" Type="http://schemas.openxmlformats.org/officeDocument/2006/relationships/hyperlink" Target="https://finance.vietstock.vn/VienthongDaLat-ctcp-dich-vu-thuong-mai-va-xay-lap-vien-thong-da-lat.htm" TargetMode="External"/><Relationship Id="rId3061" Type="http://schemas.openxmlformats.org/officeDocument/2006/relationships/hyperlink" Target="https://finance.vietstock.vn/VHH-ctcp-dau-tu-kinh-doanh-nha-thanh-dat.htm" TargetMode="External"/><Relationship Id="rId3060" Type="http://schemas.openxmlformats.org/officeDocument/2006/relationships/hyperlink" Target="https://finance.vietstock.vn/VHG-ctcp-dau-tu-phat-trien-viet-trung-nam.htm" TargetMode="External"/><Relationship Id="rId3063" Type="http://schemas.openxmlformats.org/officeDocument/2006/relationships/hyperlink" Target="https://finance.vietstock.vn/VHL-ctcp-viglacera-ha-long.htm" TargetMode="External"/><Relationship Id="rId3062" Type="http://schemas.openxmlformats.org/officeDocument/2006/relationships/hyperlink" Target="https://finance.vietstock.vn/VHI-ctcp-kinh-doanh-va-dau-tu-viet-ha.htm" TargetMode="External"/><Relationship Id="rId3065" Type="http://schemas.openxmlformats.org/officeDocument/2006/relationships/hyperlink" Target="https://finance.vietstock.vn/VHVC-cong-ty-tnhh-xay-dung-phat-trien-ha-tang-van-hoi.htm" TargetMode="External"/><Relationship Id="rId3064" Type="http://schemas.openxmlformats.org/officeDocument/2006/relationships/hyperlink" Target="https://finance.vietstock.vn/VHM-ctcp-vinhomes.htm" TargetMode="External"/><Relationship Id="rId3067" Type="http://schemas.openxmlformats.org/officeDocument/2006/relationships/hyperlink" Target="https://finance.vietstock.vn/VIA-ctcp-vian.htm" TargetMode="External"/><Relationship Id="rId3066" Type="http://schemas.openxmlformats.org/officeDocument/2006/relationships/hyperlink" Target="https://finance.vietstock.vn/VHYC-ctcp-dau-tu-cong-nghiep-viet-hung.htm" TargetMode="External"/><Relationship Id="rId3069" Type="http://schemas.openxmlformats.org/officeDocument/2006/relationships/hyperlink" Target="https://finance.vietstock.vn/Vibex-ctcp-be-tong-xay-dung-ha-noi.htm" TargetMode="External"/><Relationship Id="rId3068" Type="http://schemas.openxmlformats.org/officeDocument/2006/relationships/hyperlink" Target="https://finance.vietstock.vn/Viapco-ctcp-pin-ac-quy-vinh-phu.htm" TargetMode="External"/><Relationship Id="rId3090" Type="http://schemas.openxmlformats.org/officeDocument/2006/relationships/hyperlink" Target="https://finance.vietstock.vn/VIETTRANS6-ctcp-van-tai-da-phuong-thuc-6.htm" TargetMode="External"/><Relationship Id="rId3092" Type="http://schemas.openxmlformats.org/officeDocument/2006/relationships/hyperlink" Target="https://finance.vietstock.vn/VIF-tong-cong-ty-lam-nghiep-viet-nam-ctcp.htm" TargetMode="External"/><Relationship Id="rId3091" Type="http://schemas.openxmlformats.org/officeDocument/2006/relationships/hyperlink" Target="https://finance.vietstock.vn/VietY-ctcp-gach-graint-nam-dinh.htm" TargetMode="External"/><Relationship Id="rId3094" Type="http://schemas.openxmlformats.org/officeDocument/2006/relationships/hyperlink" Target="https://finance.vietstock.vn/VIFON-ctcp-ky-thuat-thuc-pham-viet-nam.htm" TargetMode="External"/><Relationship Id="rId3093" Type="http://schemas.openxmlformats.org/officeDocument/2006/relationships/hyperlink" Target="https://finance.vietstock.vn/VIFC-ctcp-san-xuat-va-kinh-doanh-vinfast.htm" TargetMode="External"/><Relationship Id="rId3096" Type="http://schemas.openxmlformats.org/officeDocument/2006/relationships/hyperlink" Target="https://finance.vietstock.vn/VIGECAM-tong-cong-ty-vat-tu-nong-nghiep-ctcp.htm" TargetMode="External"/><Relationship Id="rId3095" Type="http://schemas.openxmlformats.org/officeDocument/2006/relationships/hyperlink" Target="https://finance.vietstock.vn/Vigatexco-ctcp-det-may-thang-loi.htm" TargetMode="External"/><Relationship Id="rId3098" Type="http://schemas.openxmlformats.org/officeDocument/2006/relationships/hyperlink" Target="https://finance.vietstock.vn/ViglaceraPB-ctcp-bao-bi-va-ma-phanh-viglacera.htm" TargetMode="External"/><Relationship Id="rId3097" Type="http://schemas.openxmlformats.org/officeDocument/2006/relationships/hyperlink" Target="https://finance.vietstock.vn/Viger-ctcp-bia-ruou-viger.htm" TargetMode="External"/><Relationship Id="rId3099" Type="http://schemas.openxmlformats.org/officeDocument/2006/relationships/hyperlink" Target="https://finance.vietstock.vn/ViglaceraVanHai-ctcp-viglacera-van-hai.htm" TargetMode="External"/><Relationship Id="rId3081" Type="http://schemas.openxmlformats.org/officeDocument/2006/relationships/hyperlink" Target="https://finance.vietstock.vn/VienThongDongThap-ctcp-dau-tu-xay-dung-vien-thong-dong-thap.htm" TargetMode="External"/><Relationship Id="rId3080" Type="http://schemas.openxmlformats.org/officeDocument/2006/relationships/hyperlink" Target="https://finance.vietstock.vn/VienThongDongDo-ctcp-vien-thong-dong-do.htm" TargetMode="External"/><Relationship Id="rId3083" Type="http://schemas.openxmlformats.org/officeDocument/2006/relationships/hyperlink" Target="https://finance.vietstock.vn/Vietbook-cong-ty-tnhh-mtv-sach-va-thuong-mai-ha-noi.htm" TargetMode="External"/><Relationship Id="rId3082" Type="http://schemas.openxmlformats.org/officeDocument/2006/relationships/hyperlink" Target="https://finance.vietstock.vn/VietBac-ctcp-bat-dong-san-viet-bac.htm" TargetMode="External"/><Relationship Id="rId3085" Type="http://schemas.openxmlformats.org/officeDocument/2006/relationships/hyperlink" Target="https://finance.vietstock.vn/VietHung-ctcp-viet-hung.htm" TargetMode="External"/><Relationship Id="rId3084" Type="http://schemas.openxmlformats.org/officeDocument/2006/relationships/hyperlink" Target="https://finance.vietstock.vn/VietCeramics-ctcp-quoc-te-gom-su-viet.htm" TargetMode="External"/><Relationship Id="rId3087" Type="http://schemas.openxmlformats.org/officeDocument/2006/relationships/hyperlink" Target="https://finance.vietstock.vn/Vietnamtourism-ctcp-du-lich-viet-nam-ha-noi.htm" TargetMode="External"/><Relationship Id="rId3086" Type="http://schemas.openxmlformats.org/officeDocument/2006/relationships/hyperlink" Target="https://finance.vietstock.vn/Vietlott-cong-ty-tnhh-mtv-xo-so-dien-toan-viet-nam.htm" TargetMode="External"/><Relationship Id="rId3089" Type="http://schemas.openxmlformats.org/officeDocument/2006/relationships/hyperlink" Target="https://finance.vietstock.vn/Viettel-tap-doan-cong-nghiep-vien-thong-quan-doi-viettel.htm" TargetMode="External"/><Relationship Id="rId3088" Type="http://schemas.openxmlformats.org/officeDocument/2006/relationships/hyperlink" Target="https://finance.vietstock.vn/VietSangTao-ctcp-viet-sang-tao.htm" TargetMode="External"/><Relationship Id="rId3039" Type="http://schemas.openxmlformats.org/officeDocument/2006/relationships/hyperlink" Target="https://finance.vietstock.vn/Vemedim-ctcp-san-xuat-kinh-doanh-vat-tu-va-thuoc-thu-y.htm" TargetMode="External"/><Relationship Id="rId1" Type="http://schemas.openxmlformats.org/officeDocument/2006/relationships/hyperlink" Target="https://finance.vietstock.vn/126IBC-ctcp-dau-tu-kinh-doanh-va-xay-dung-126.htm" TargetMode="External"/><Relationship Id="rId2" Type="http://schemas.openxmlformats.org/officeDocument/2006/relationships/hyperlink" Target="https://finance.vietstock.vn/17CC-cong-ty-tnhh-mtv-17.htm" TargetMode="External"/><Relationship Id="rId3" Type="http://schemas.openxmlformats.org/officeDocument/2006/relationships/hyperlink" Target="https://finance.vietstock.vn/3CIC-ctcp-may-tinh-truyen-thong-dieu-khien-3c.htm" TargetMode="External"/><Relationship Id="rId4" Type="http://schemas.openxmlformats.org/officeDocument/2006/relationships/hyperlink" Target="https://finance.vietstock.vn/492C-cong-ty-tnhh-mtv-492.htm" TargetMode="External"/><Relationship Id="rId3030" Type="http://schemas.openxmlformats.org/officeDocument/2006/relationships/hyperlink" Target="https://finance.vietstock.vn/VE8-ctcp-xay-dung-dien-vneco-8.htm" TargetMode="External"/><Relationship Id="rId9" Type="http://schemas.openxmlformats.org/officeDocument/2006/relationships/hyperlink" Target="https://finance.vietstock.vn/AAT-ctcp-tap-doan-tien-son-thanh-hoa.htm" TargetMode="External"/><Relationship Id="rId3032" Type="http://schemas.openxmlformats.org/officeDocument/2006/relationships/hyperlink" Target="https://finance.vietstock.vn/VEA-tong-cong-ty-may-dong-luc-va-may-nong-nghiep-viet-nam-%E2%80%93-ctcp.htm" TargetMode="External"/><Relationship Id="rId3031" Type="http://schemas.openxmlformats.org/officeDocument/2006/relationships/hyperlink" Target="https://finance.vietstock.vn/VE9-ctcp-dau-tu-va-xay-dung-vneco-9.htm" TargetMode="External"/><Relationship Id="rId3034" Type="http://schemas.openxmlformats.org/officeDocument/2006/relationships/hyperlink" Target="https://finance.vietstock.vn/VECVN-tong-cong-ty-dau-tu-phat-trien-duong-cao-toc-viet-nam-vec.htm" TargetMode="External"/><Relationship Id="rId3033" Type="http://schemas.openxmlformats.org/officeDocument/2006/relationships/hyperlink" Target="https://finance.vietstock.vn/VEC-tong-cong-ty-co-phan-dien-tu-va-tin-hoc-viet-nam.htm" TargetMode="External"/><Relationship Id="rId5" Type="http://schemas.openxmlformats.org/officeDocument/2006/relationships/hyperlink" Target="https://finance.vietstock.vn/A32-ctcp-32.htm" TargetMode="External"/><Relationship Id="rId3036" Type="http://schemas.openxmlformats.org/officeDocument/2006/relationships/hyperlink" Target="https://finance.vietstock.vn/VEF-ctcp-trung-tam-hoi-cho-trien-lam-viet-nam.htm" TargetMode="External"/><Relationship Id="rId6" Type="http://schemas.openxmlformats.org/officeDocument/2006/relationships/hyperlink" Target="https://finance.vietstock.vn/AAA-ctcp-nhua-an-phat-xanh.htm" TargetMode="External"/><Relationship Id="rId3035" Type="http://schemas.openxmlformats.org/officeDocument/2006/relationships/hyperlink" Target="https://finance.vietstock.vn/VEE-ctcp-thiet-bi-dien-cam-pha.htm" TargetMode="External"/><Relationship Id="rId7" Type="http://schemas.openxmlformats.org/officeDocument/2006/relationships/hyperlink" Target="https://finance.vietstock.vn/AAH-ctcp-hop-nhat.htm" TargetMode="External"/><Relationship Id="rId3038" Type="http://schemas.openxmlformats.org/officeDocument/2006/relationships/hyperlink" Target="https://finance.vietstock.vn/Vegetigi-ctcp-rau-qua-tien-giang.htm" TargetMode="External"/><Relationship Id="rId8" Type="http://schemas.openxmlformats.org/officeDocument/2006/relationships/hyperlink" Target="https://finance.vietstock.vn/AAM-ctcp-thuy-san-mekong.htm" TargetMode="External"/><Relationship Id="rId3037" Type="http://schemas.openxmlformats.org/officeDocument/2006/relationships/hyperlink" Target="https://finance.vietstock.vn/Vegetexco-tong-cong-ty-rau-qua-nong-san-ctcp.htm" TargetMode="External"/><Relationship Id="rId3029" Type="http://schemas.openxmlformats.org/officeDocument/2006/relationships/hyperlink" Target="https://finance.vietstock.vn/VE4-ctcp-xay-dung-dien-vneco4.htm" TargetMode="External"/><Relationship Id="rId3028" Type="http://schemas.openxmlformats.org/officeDocument/2006/relationships/hyperlink" Target="https://finance.vietstock.vn/VE3-ctcp-xay-dung-dien-vneco-3.htm" TargetMode="External"/><Relationship Id="rId3021" Type="http://schemas.openxmlformats.org/officeDocument/2006/relationships/hyperlink" Target="https://finance.vietstock.vn/VDM-vien-det-may.htm" TargetMode="External"/><Relationship Id="rId3020" Type="http://schemas.openxmlformats.org/officeDocument/2006/relationships/hyperlink" Target="https://finance.vietstock.vn/VDL-ctcp-thuc-pham-lam-dong.htm" TargetMode="External"/><Relationship Id="rId3023" Type="http://schemas.openxmlformats.org/officeDocument/2006/relationships/hyperlink" Target="https://finance.vietstock.vn/VDP-ctcp-duoc-pham-trung-uong-vidipha.htm" TargetMode="External"/><Relationship Id="rId3022" Type="http://schemas.openxmlformats.org/officeDocument/2006/relationships/hyperlink" Target="https://finance.vietstock.vn/VDN-ctcp-vinatex-da-nang.htm" TargetMode="External"/><Relationship Id="rId3025" Type="http://schemas.openxmlformats.org/officeDocument/2006/relationships/hyperlink" Target="https://finance.vietstock.vn/VDT-ctcp-luoi-thep-binh-tay.htm" TargetMode="External"/><Relationship Id="rId3024" Type="http://schemas.openxmlformats.org/officeDocument/2006/relationships/hyperlink" Target="https://finance.vietstock.vn/VDPC-ctcp-vina-dai-phuoc.htm" TargetMode="External"/><Relationship Id="rId3027" Type="http://schemas.openxmlformats.org/officeDocument/2006/relationships/hyperlink" Target="https://finance.vietstock.vn/VE2-ctcp-xay-dung-dien-vneco-2.htm" TargetMode="External"/><Relationship Id="rId3026" Type="http://schemas.openxmlformats.org/officeDocument/2006/relationships/hyperlink" Target="https://finance.vietstock.vn/VE1-ctcp-xay-dung-dien-vneco-1.htm" TargetMode="External"/><Relationship Id="rId3050" Type="http://schemas.openxmlformats.org/officeDocument/2006/relationships/hyperlink" Target="https://finance.vietstock.vn/VGR-ctcp-cang-xanh-vip.htm" TargetMode="External"/><Relationship Id="rId3052" Type="http://schemas.openxmlformats.org/officeDocument/2006/relationships/hyperlink" Target="https://finance.vietstock.vn/VGT-tap-doan-det-may-viet-nam.htm" TargetMode="External"/><Relationship Id="rId3051" Type="http://schemas.openxmlformats.org/officeDocument/2006/relationships/hyperlink" Target="https://finance.vietstock.vn/VGS-ctcp-ong-thep-viet-duc-vg-pipe.htm" TargetMode="External"/><Relationship Id="rId3054" Type="http://schemas.openxmlformats.org/officeDocument/2006/relationships/hyperlink" Target="https://finance.vietstock.vn/VHAC-ctcp-thuong-mai-quang-cao-xay-dung-dia-oc-viet-han.htm" TargetMode="External"/><Relationship Id="rId3053" Type="http://schemas.openxmlformats.org/officeDocument/2006/relationships/hyperlink" Target="https://finance.vietstock.vn/VGV-tong-cong-ty-tu-van-xay-dung-viet-nam-ctcp.htm" TargetMode="External"/><Relationship Id="rId3056" Type="http://schemas.openxmlformats.org/officeDocument/2006/relationships/hyperlink" Target="https://finance.vietstock.vn/VHCC-ctcp-kinh-doanh-bat-dong-san-vhc.htm" TargetMode="External"/><Relationship Id="rId3055" Type="http://schemas.openxmlformats.org/officeDocument/2006/relationships/hyperlink" Target="https://finance.vietstock.vn/VHC-ctcp-vinh-hoan.htm" TargetMode="External"/><Relationship Id="rId3058" Type="http://schemas.openxmlformats.org/officeDocument/2006/relationships/hyperlink" Target="https://finance.vietstock.vn/VHE-ctcp-duoc-lieu-va-thuc-pham-viet-nam.htm" TargetMode="External"/><Relationship Id="rId3057" Type="http://schemas.openxmlformats.org/officeDocument/2006/relationships/hyperlink" Target="https://finance.vietstock.vn/VHD-ctcp-dau-tu-phat-trien-nha-va-do-thi-vinahud.htm" TargetMode="External"/><Relationship Id="rId3059" Type="http://schemas.openxmlformats.org/officeDocument/2006/relationships/hyperlink" Target="https://finance.vietstock.vn/VHF-ctcp-xay-dung-va-che-bien-luong-thuc-vinh-ha.htm" TargetMode="External"/><Relationship Id="rId3041" Type="http://schemas.openxmlformats.org/officeDocument/2006/relationships/hyperlink" Target="https://finance.vietstock.vn/VET-ctcp-thuoc-thu-y-trung-uong-navetco.htm" TargetMode="External"/><Relationship Id="rId3040" Type="http://schemas.openxmlformats.org/officeDocument/2006/relationships/hyperlink" Target="https://finance.vietstock.vn/VES-ctcp-dau-tu-va-xay-dung-dien-meca-vneco.htm" TargetMode="External"/><Relationship Id="rId3043" Type="http://schemas.openxmlformats.org/officeDocument/2006/relationships/hyperlink" Target="https://finance.vietstock.vn/VFG-ctcp-khu-trung-viet-nam.htm" TargetMode="External"/><Relationship Id="rId3042" Type="http://schemas.openxmlformats.org/officeDocument/2006/relationships/hyperlink" Target="https://finance.vietstock.vn/VFC-ctcp-vinafco.htm" TargetMode="External"/><Relationship Id="rId3045" Type="http://schemas.openxmlformats.org/officeDocument/2006/relationships/hyperlink" Target="https://finance.vietstock.vn/VGC-tong-cong-ty-viglacera-ctcp.htm" TargetMode="External"/><Relationship Id="rId3044" Type="http://schemas.openxmlformats.org/officeDocument/2006/relationships/hyperlink" Target="https://finance.vietstock.vn/VFR-ctcp-van-tai-va-thue-tau.htm" TargetMode="External"/><Relationship Id="rId3047" Type="http://schemas.openxmlformats.org/officeDocument/2006/relationships/hyperlink" Target="https://finance.vietstock.vn/VGI-tong-cong-ty-co-phan-dau-tu-quoc-te-viettel.htm" TargetMode="External"/><Relationship Id="rId3046" Type="http://schemas.openxmlformats.org/officeDocument/2006/relationships/hyperlink" Target="https://finance.vietstock.vn/VGG-tong-cong-ty-co-phan-may-viet-tien.htm" TargetMode="External"/><Relationship Id="rId3049" Type="http://schemas.openxmlformats.org/officeDocument/2006/relationships/hyperlink" Target="https://finance.vietstock.vn/VGP-ctcp-cang-rau-qua.htm" TargetMode="External"/><Relationship Id="rId3048" Type="http://schemas.openxmlformats.org/officeDocument/2006/relationships/hyperlink" Target="https://finance.vietstock.vn/VGL-ctcp-ma-kem-cong-nghiep-vingal-vnsteel.htm" TargetMode="External"/><Relationship Id="rId2600" Type="http://schemas.openxmlformats.org/officeDocument/2006/relationships/hyperlink" Target="https://finance.vietstock.vn/TAC-ctcp-dau-thuc-vat-tuong-an.htm" TargetMode="External"/><Relationship Id="rId2601" Type="http://schemas.openxmlformats.org/officeDocument/2006/relationships/hyperlink" Target="https://finance.vietstock.vn/TAFiCO-ctcp-xi-mang-fico-tay-ninh.htm" TargetMode="External"/><Relationship Id="rId2602" Type="http://schemas.openxmlformats.org/officeDocument/2006/relationships/hyperlink" Target="https://finance.vietstock.vn/TAG-ctcp-the-gioi-so-tran-anh.htm" TargetMode="External"/><Relationship Id="rId2603" Type="http://schemas.openxmlformats.org/officeDocument/2006/relationships/hyperlink" Target="https://finance.vietstock.vn/TAHUE-ctcp-thuan-an.htm" TargetMode="External"/><Relationship Id="rId2604" Type="http://schemas.openxmlformats.org/officeDocument/2006/relationships/hyperlink" Target="https://finance.vietstock.vn/TaiChinhBIDV-ctcp-dau-tu-tai-chinh-bidv.htm" TargetMode="External"/><Relationship Id="rId2605" Type="http://schemas.openxmlformats.org/officeDocument/2006/relationships/hyperlink" Target="https://finance.vietstock.vn/TAL-ctcp-dau-tu-bat-dong-san-taseco.htm" TargetMode="External"/><Relationship Id="rId2606" Type="http://schemas.openxmlformats.org/officeDocument/2006/relationships/hyperlink" Target="https://finance.vietstock.vn/TAN-ctcp-ca-phe-thuan-an.htm" TargetMode="External"/><Relationship Id="rId808" Type="http://schemas.openxmlformats.org/officeDocument/2006/relationships/hyperlink" Target="https://finance.vietstock.vn/DTI-ctcp-dau-tu-duc-trung.htm" TargetMode="External"/><Relationship Id="rId2607" Type="http://schemas.openxmlformats.org/officeDocument/2006/relationships/hyperlink" Target="https://finance.vietstock.vn/TanHung-ctcp-dau-tu-tan-hung.htm" TargetMode="External"/><Relationship Id="rId807" Type="http://schemas.openxmlformats.org/officeDocument/2006/relationships/hyperlink" Target="https://finance.vietstock.vn/DTH-ctcp-duoc-vat-tu-y-te-thanh-hoa.htm" TargetMode="External"/><Relationship Id="rId2608" Type="http://schemas.openxmlformats.org/officeDocument/2006/relationships/hyperlink" Target="https://finance.vietstock.vn/TANISUGAR-ctcp-mia-duong-tay-ninh.htm" TargetMode="External"/><Relationship Id="rId806" Type="http://schemas.openxmlformats.org/officeDocument/2006/relationships/hyperlink" Target="https://finance.vietstock.vn/DTG-ctcp-duoc-pham-tipharco.htm" TargetMode="External"/><Relationship Id="rId2609" Type="http://schemas.openxmlformats.org/officeDocument/2006/relationships/hyperlink" Target="https://finance.vietstock.vn/TanLam-ctcp-nong-san-tan-lam.htm" TargetMode="External"/><Relationship Id="rId805" Type="http://schemas.openxmlformats.org/officeDocument/2006/relationships/hyperlink" Target="https://finance.vietstock.vn/DTF-ctcp-thuc-pham-va-nuoc-giai-khat-dona-new-tower.htm" TargetMode="External"/><Relationship Id="rId809" Type="http://schemas.openxmlformats.org/officeDocument/2006/relationships/hyperlink" Target="https://finance.vietstock.vn/DTJC-ctcp-dia-oc-downtown.htm" TargetMode="External"/><Relationship Id="rId800" Type="http://schemas.openxmlformats.org/officeDocument/2006/relationships/hyperlink" Target="https://finance.vietstock.vn/DTB-ctcp-cong-trinh-do-thi-bao-loc.htm" TargetMode="External"/><Relationship Id="rId804" Type="http://schemas.openxmlformats.org/officeDocument/2006/relationships/hyperlink" Target="https://finance.vietstock.vn/DTE-ctcp-dau-tu-nang-luong-dai-truong-thanh-holdings.htm" TargetMode="External"/><Relationship Id="rId803" Type="http://schemas.openxmlformats.org/officeDocument/2006/relationships/hyperlink" Target="https://finance.vietstock.vn/DTD-ctcp-dau-tu-phat-trien-thanh-dat.htm" TargetMode="External"/><Relationship Id="rId802" Type="http://schemas.openxmlformats.org/officeDocument/2006/relationships/hyperlink" Target="https://finance.vietstock.vn/DTCC-ctcp-kinh-doanh-da-quy-va-trang-suc-duc-tien.htm" TargetMode="External"/><Relationship Id="rId801" Type="http://schemas.openxmlformats.org/officeDocument/2006/relationships/hyperlink" Target="https://finance.vietstock.vn/DTC-ctcp-viglacera-dong-trieu.htm" TargetMode="External"/><Relationship Id="rId1334" Type="http://schemas.openxmlformats.org/officeDocument/2006/relationships/hyperlink" Target="https://finance.vietstock.vn/HTEC-ctcp-nang-luong-hoa-thang.htm" TargetMode="External"/><Relationship Id="rId2665" Type="http://schemas.openxmlformats.org/officeDocument/2006/relationships/hyperlink" Target="https://finance.vietstock.vn/TDF-ctcp-trung-do.htm" TargetMode="External"/><Relationship Id="rId1335" Type="http://schemas.openxmlformats.org/officeDocument/2006/relationships/hyperlink" Target="https://finance.vietstock.vn/HTG-tong-cong-ty-co-phan-det-may-hoa-tho.htm" TargetMode="External"/><Relationship Id="rId2666" Type="http://schemas.openxmlformats.org/officeDocument/2006/relationships/hyperlink" Target="https://finance.vietstock.vn/TDG-ctcp-dau-tu-tdg-global.htm" TargetMode="External"/><Relationship Id="rId1336" Type="http://schemas.openxmlformats.org/officeDocument/2006/relationships/hyperlink" Target="https://finance.vietstock.vn/HTH-ctcp-hoa-tieu-hang-hai-tkv.htm" TargetMode="External"/><Relationship Id="rId2667" Type="http://schemas.openxmlformats.org/officeDocument/2006/relationships/hyperlink" Target="https://finance.vietstock.vn/TDGC-cong-ty-tnhh-thuong-mai-dich-vu-tech-dragon.htm" TargetMode="External"/><Relationship Id="rId1337" Type="http://schemas.openxmlformats.org/officeDocument/2006/relationships/hyperlink" Target="https://finance.vietstock.vn/HTI-ctcp-dau-tu-phat-trien-ha-tang-idico.htm" TargetMode="External"/><Relationship Id="rId2668" Type="http://schemas.openxmlformats.org/officeDocument/2006/relationships/hyperlink" Target="https://finance.vietstock.vn/TDH-ctcp-phat-trien-nha-thu-duc.htm" TargetMode="External"/><Relationship Id="rId1338" Type="http://schemas.openxmlformats.org/officeDocument/2006/relationships/hyperlink" Target="https://finance.vietstock.vn/HTK-ctcp-dang-kiem-xe-co-gioi-hai-duong.htm" TargetMode="External"/><Relationship Id="rId2669" Type="http://schemas.openxmlformats.org/officeDocument/2006/relationships/hyperlink" Target="https://finance.vietstock.vn/TDHC-cong-ty-tnhh-dich-vu-khach-san-thuy-duong-viet-nam.htm" TargetMode="External"/><Relationship Id="rId1339" Type="http://schemas.openxmlformats.org/officeDocument/2006/relationships/hyperlink" Target="https://finance.vietstock.vn/HTL-ctcp-ky-thuat-va-o-to-truong-long.htm" TargetMode="External"/><Relationship Id="rId745" Type="http://schemas.openxmlformats.org/officeDocument/2006/relationships/hyperlink" Target="https://finance.vietstock.vn/DNT-ctcp-du-lich-dong-nai.htm" TargetMode="External"/><Relationship Id="rId744" Type="http://schemas.openxmlformats.org/officeDocument/2006/relationships/hyperlink" Target="https://finance.vietstock.vn/DNS-ctcp-thep-da-nang.htm" TargetMode="External"/><Relationship Id="rId743" Type="http://schemas.openxmlformats.org/officeDocument/2006/relationships/hyperlink" Target="https://finance.vietstock.vn/DNR-ctcp-duong-sat-quang-nam-da-nang.htm" TargetMode="External"/><Relationship Id="rId742" Type="http://schemas.openxmlformats.org/officeDocument/2006/relationships/hyperlink" Target="https://finance.vietstock.vn/DNP-ctcp-dnp-holding.htm" TargetMode="External"/><Relationship Id="rId749" Type="http://schemas.openxmlformats.org/officeDocument/2006/relationships/hyperlink" Target="https://finance.vietstock.vn/DNY-ctcp-thep-dana-y.htm" TargetMode="External"/><Relationship Id="rId748" Type="http://schemas.openxmlformats.org/officeDocument/2006/relationships/hyperlink" Target="https://finance.vietstock.vn/DNW-ctcp-cap-nuoc-dong-nai.htm" TargetMode="External"/><Relationship Id="rId747" Type="http://schemas.openxmlformats.org/officeDocument/2006/relationships/hyperlink" Target="https://finance.vietstock.vn/DNV-ctcp-thuong-mai-dich-vu-vda-da-nang.htm" TargetMode="External"/><Relationship Id="rId746" Type="http://schemas.openxmlformats.org/officeDocument/2006/relationships/hyperlink" Target="https://finance.vietstock.vn/DNTD-ctcp-thiet-ke-vien-thong-tin-hoc-da-nang.htm" TargetMode="External"/><Relationship Id="rId2660" Type="http://schemas.openxmlformats.org/officeDocument/2006/relationships/hyperlink" Target="https://finance.vietstock.vn/TDC-ctcp-kinh-doanh-va-phat-trien-binh-duong.htm" TargetMode="External"/><Relationship Id="rId741" Type="http://schemas.openxmlformats.org/officeDocument/2006/relationships/hyperlink" Target="https://finance.vietstock.vn/DNN-ctcp-cap-nuoc-da-nang.htm" TargetMode="External"/><Relationship Id="rId1330" Type="http://schemas.openxmlformats.org/officeDocument/2006/relationships/hyperlink" Target="https://finance.vietstock.vn/HTC-ctcp-thuong-mai-hoc-mon.htm" TargetMode="External"/><Relationship Id="rId2661" Type="http://schemas.openxmlformats.org/officeDocument/2006/relationships/hyperlink" Target="https://finance.vietstock.vn/TDCC-ctcp-tap-doan-tan-thanh-do.htm" TargetMode="External"/><Relationship Id="rId740" Type="http://schemas.openxmlformats.org/officeDocument/2006/relationships/hyperlink" Target="https://finance.vietstock.vn/DNM-tong-cong-ty-co-phan-y-te-danameco.htm" TargetMode="External"/><Relationship Id="rId1331" Type="http://schemas.openxmlformats.org/officeDocument/2006/relationships/hyperlink" Target="https://finance.vietstock.vn/HTCC-ctcp-tap-doan-hateco.htm" TargetMode="External"/><Relationship Id="rId2662" Type="http://schemas.openxmlformats.org/officeDocument/2006/relationships/hyperlink" Target="https://finance.vietstock.vn/TDCorp-ctcp-phat-trien-ky-thuat-xay-dung.htm" TargetMode="External"/><Relationship Id="rId1332" Type="http://schemas.openxmlformats.org/officeDocument/2006/relationships/hyperlink" Target="https://finance.vietstock.vn/HTCJC2-ctcp-cong-trinh-giao-thong-2-ha-noi.htm" TargetMode="External"/><Relationship Id="rId2663" Type="http://schemas.openxmlformats.org/officeDocument/2006/relationships/hyperlink" Target="https://finance.vietstock.vn/TDDC-cong-ty-tnhh-bat-dong-san-thanh-dong-do.htm" TargetMode="External"/><Relationship Id="rId1333" Type="http://schemas.openxmlformats.org/officeDocument/2006/relationships/hyperlink" Target="https://finance.vietstock.vn/HTE-ctcp-dau-tu-kinh-doanh-dien-luc-thanh-pho-ho-chi-minh.htm" TargetMode="External"/><Relationship Id="rId2664" Type="http://schemas.openxmlformats.org/officeDocument/2006/relationships/hyperlink" Target="https://finance.vietstock.vn/TDEC-ctcp-dau-tu-va-thuong-mai-xuat-nhap-khau-thu-do.htm" TargetMode="External"/><Relationship Id="rId1323" Type="http://schemas.openxmlformats.org/officeDocument/2006/relationships/hyperlink" Target="https://finance.vietstock.vn/HSM-tong-cong-ty-co-phan-det-may-ha-noi.htm" TargetMode="External"/><Relationship Id="rId2654" Type="http://schemas.openxmlformats.org/officeDocument/2006/relationships/hyperlink" Target="https://finance.vietstock.vn/TCS-ctcp-than-cao-son-vinacomin.htm" TargetMode="External"/><Relationship Id="rId1324" Type="http://schemas.openxmlformats.org/officeDocument/2006/relationships/hyperlink" Target="https://finance.vietstock.vn/HSP-ctcp-son-tong-hop-ha-noi.htm" TargetMode="External"/><Relationship Id="rId2655" Type="http://schemas.openxmlformats.org/officeDocument/2006/relationships/hyperlink" Target="https://finance.vietstock.vn/TCT-ctcp-cap-treo-nui-ba-tay-ninh.htm" TargetMode="External"/><Relationship Id="rId1325" Type="http://schemas.openxmlformats.org/officeDocument/2006/relationships/hyperlink" Target="https://finance.vietstock.vn/HST-ctcp-phat-hanh-sach-va-thiet-bi-truong-hoc-hung-yen.htm" TargetMode="External"/><Relationship Id="rId2656" Type="http://schemas.openxmlformats.org/officeDocument/2006/relationships/hyperlink" Target="https://finance.vietstock.vn/TCW-ctcp-kho-van-tan-cang.htm" TargetMode="External"/><Relationship Id="rId1326" Type="http://schemas.openxmlformats.org/officeDocument/2006/relationships/hyperlink" Target="https://finance.vietstock.vn/HSV-ctcp-tap-doan-hsv-viet-nam.htm" TargetMode="External"/><Relationship Id="rId2657" Type="http://schemas.openxmlformats.org/officeDocument/2006/relationships/hyperlink" Target="https://finance.vietstock.vn/TD1C-ctcp-dien-gio-trung-nam-dak-lak-1.htm" TargetMode="External"/><Relationship Id="rId1327" Type="http://schemas.openxmlformats.org/officeDocument/2006/relationships/hyperlink" Target="https://finance.vietstock.vn/HT1-ctcp-xi-mang-vicem-ha-tien.htm" TargetMode="External"/><Relationship Id="rId2658" Type="http://schemas.openxmlformats.org/officeDocument/2006/relationships/hyperlink" Target="https://finance.vietstock.vn/TDA-ctcp-dau-tu-xay-lap-va-vat-lieu-xay-dung-dong-anh.htm" TargetMode="External"/><Relationship Id="rId1328" Type="http://schemas.openxmlformats.org/officeDocument/2006/relationships/hyperlink" Target="https://finance.vietstock.vn/HT2-ctcp-xi-mang-ha-tien-2.htm" TargetMode="External"/><Relationship Id="rId2659" Type="http://schemas.openxmlformats.org/officeDocument/2006/relationships/hyperlink" Target="https://finance.vietstock.vn/TDB-ctcp-thuy-dien-dinh-binh.htm" TargetMode="External"/><Relationship Id="rId1329" Type="http://schemas.openxmlformats.org/officeDocument/2006/relationships/hyperlink" Target="https://finance.vietstock.vn/HTB-ctcp-xay-dung-huy-thang.htm" TargetMode="External"/><Relationship Id="rId739" Type="http://schemas.openxmlformats.org/officeDocument/2006/relationships/hyperlink" Target="https://finance.vietstock.vn/DNL-ctcp-logistics-cang-da-nang.htm" TargetMode="External"/><Relationship Id="rId734" Type="http://schemas.openxmlformats.org/officeDocument/2006/relationships/hyperlink" Target="https://finance.vietstock.vn/DND-ctcp-dau-tu-xay-dung-va-vat-lieu-dong-nai.htm" TargetMode="External"/><Relationship Id="rId733" Type="http://schemas.openxmlformats.org/officeDocument/2006/relationships/hyperlink" Target="https://finance.vietstock.vn/DNCC-ctcp-dai-nam.htm" TargetMode="External"/><Relationship Id="rId732" Type="http://schemas.openxmlformats.org/officeDocument/2006/relationships/hyperlink" Target="https://finance.vietstock.vn/DNC-ctcp-dien-nuoc-lap-may-hai-phong.htm" TargetMode="External"/><Relationship Id="rId731" Type="http://schemas.openxmlformats.org/officeDocument/2006/relationships/hyperlink" Target="https://finance.vietstock.vn/DNB-ctcp-sach-va-thiet-bi-truong-hoc-tinh-dak-nong.htm" TargetMode="External"/><Relationship Id="rId738" Type="http://schemas.openxmlformats.org/officeDocument/2006/relationships/hyperlink" Target="https://finance.vietstock.vn/DNH-ctcp-thuy-dien-da-nhim-ham-thuan-da-mi.htm" TargetMode="External"/><Relationship Id="rId737" Type="http://schemas.openxmlformats.org/officeDocument/2006/relationships/hyperlink" Target="https://finance.vietstock.vn/DNG-ctcp-lap-may-dien-nuoc-va-xay-dung.htm" TargetMode="External"/><Relationship Id="rId736" Type="http://schemas.openxmlformats.org/officeDocument/2006/relationships/hyperlink" Target="https://finance.vietstock.vn/DNF-ctcp-luong-thuc-da-nang.htm" TargetMode="External"/><Relationship Id="rId735" Type="http://schemas.openxmlformats.org/officeDocument/2006/relationships/hyperlink" Target="https://finance.vietstock.vn/DNE-ctcp-moi-truong-do-thi-da-nang.htm" TargetMode="External"/><Relationship Id="rId730" Type="http://schemas.openxmlformats.org/officeDocument/2006/relationships/hyperlink" Target="https://finance.vietstock.vn/DNA-ctcp-dien-nuoc-an-giang.htm" TargetMode="External"/><Relationship Id="rId2650" Type="http://schemas.openxmlformats.org/officeDocument/2006/relationships/hyperlink" Target="https://finance.vietstock.vn/TCL-ctcp-dai-ly-giao-nhan-van-tai-xep-do-tan-cang.htm" TargetMode="External"/><Relationship Id="rId1320" Type="http://schemas.openxmlformats.org/officeDocument/2006/relationships/hyperlink" Target="https://finance.vietstock.vn/HSI-ctcp-vat-tu-tong-hop-va-phan-bon-hoa-sinh.htm" TargetMode="External"/><Relationship Id="rId2651" Type="http://schemas.openxmlformats.org/officeDocument/2006/relationships/hyperlink" Target="https://finance.vietstock.vn/TCM-ctcp-det-may-dau-tu-thuong-mai-thanh-cong.htm" TargetMode="External"/><Relationship Id="rId1321" Type="http://schemas.openxmlformats.org/officeDocument/2006/relationships/hyperlink" Target="https://finance.vietstock.vn/HSIC-ctcp-dau-tu-dich-vu-vui-choi-giai-tri-the-thao-ha-noi.htm" TargetMode="External"/><Relationship Id="rId2652" Type="http://schemas.openxmlformats.org/officeDocument/2006/relationships/hyperlink" Target="https://finance.vietstock.vn/TCO-ctcp-tco-holdings.htm" TargetMode="External"/><Relationship Id="rId1322" Type="http://schemas.openxmlformats.org/officeDocument/2006/relationships/hyperlink" Target="https://finance.vietstock.vn/HSL-ctcp-dau-tu-phat-trien-thuc-pham-hong-ha.htm" TargetMode="External"/><Relationship Id="rId2653" Type="http://schemas.openxmlformats.org/officeDocument/2006/relationships/hyperlink" Target="https://finance.vietstock.vn/TCR-ctcp-cong-nghiep-gom-su-taicera.htm" TargetMode="External"/><Relationship Id="rId1356" Type="http://schemas.openxmlformats.org/officeDocument/2006/relationships/hyperlink" Target="https://finance.vietstock.vn/HUB-ctcp-xay-lap-thua-thien-hue.htm" TargetMode="External"/><Relationship Id="rId2687" Type="http://schemas.openxmlformats.org/officeDocument/2006/relationships/hyperlink" Target="https://finance.vietstock.vn/TEKCAST-ctcp-cong-nghe-va-truyen-hinh.htm" TargetMode="External"/><Relationship Id="rId1357" Type="http://schemas.openxmlformats.org/officeDocument/2006/relationships/hyperlink" Target="https://finance.vietstock.vn/HUD-tong-cong-ty-dau-tu-phat-trien-nha-va-do-thi.htm" TargetMode="External"/><Relationship Id="rId2688" Type="http://schemas.openxmlformats.org/officeDocument/2006/relationships/hyperlink" Target="https://finance.vietstock.vn/TEL-ctcp-phat-trien-cong-trinh-vien-thong.htm" TargetMode="External"/><Relationship Id="rId1358" Type="http://schemas.openxmlformats.org/officeDocument/2006/relationships/hyperlink" Target="https://finance.vietstock.vn/Hudeco-ctcp-dau-tu-va-phat-trien-giao-duc-hudeco.htm" TargetMode="External"/><Relationship Id="rId2689" Type="http://schemas.openxmlformats.org/officeDocument/2006/relationships/hyperlink" Target="https://finance.vietstock.vn/TENC-ctcp-duoc-pham-tenamyd.htm" TargetMode="External"/><Relationship Id="rId1359" Type="http://schemas.openxmlformats.org/officeDocument/2006/relationships/hyperlink" Target="https://finance.vietstock.vn/HUDKienGiang-cong-ty-tnhh-dau-tu-va-phat-trien-nha-kien-giang.htm" TargetMode="External"/><Relationship Id="rId767" Type="http://schemas.openxmlformats.org/officeDocument/2006/relationships/hyperlink" Target="https://finance.vietstock.vn/DPD-ctcp-cao-su-dong-phu-dak-nong.htm" TargetMode="External"/><Relationship Id="rId766" Type="http://schemas.openxmlformats.org/officeDocument/2006/relationships/hyperlink" Target="https://finance.vietstock.vn/DPC-ctcp-nhua-da-nang.htm" TargetMode="External"/><Relationship Id="rId765" Type="http://schemas.openxmlformats.org/officeDocument/2006/relationships/hyperlink" Target="https://finance.vietstock.vn/DP3-ctcp-duoc-pham-trung-uong-3.htm" TargetMode="External"/><Relationship Id="rId764" Type="http://schemas.openxmlformats.org/officeDocument/2006/relationships/hyperlink" Target="https://finance.vietstock.vn/DP2-ctcp-duoc-pham-trung-uong-2.htm" TargetMode="External"/><Relationship Id="rId769" Type="http://schemas.openxmlformats.org/officeDocument/2006/relationships/hyperlink" Target="https://finance.vietstock.vn/DPH-ctcp-duoc-pham-hai-phong.htm" TargetMode="External"/><Relationship Id="rId768" Type="http://schemas.openxmlformats.org/officeDocument/2006/relationships/hyperlink" Target="https://finance.vietstock.vn/DPG-ctcp-tap-doan-dat-phuong.htm" TargetMode="External"/><Relationship Id="rId2680" Type="http://schemas.openxmlformats.org/officeDocument/2006/relationships/hyperlink" Target="https://finance.vietstock.vn/TDW-ctcp-cap-nuoc-thu-duc.htm" TargetMode="External"/><Relationship Id="rId1350" Type="http://schemas.openxmlformats.org/officeDocument/2006/relationships/hyperlink" Target="https://finance.vietstock.vn/HTV-ctcp-logistics-vicem.htm" TargetMode="External"/><Relationship Id="rId2681" Type="http://schemas.openxmlformats.org/officeDocument/2006/relationships/hyperlink" Target="https://finance.vietstock.vn/TEC-ctcp-traenco.htm" TargetMode="External"/><Relationship Id="rId1351" Type="http://schemas.openxmlformats.org/officeDocument/2006/relationships/hyperlink" Target="https://finance.vietstock.vn/HTW-ctcp-cap-nuoc-ha-tinh.htm" TargetMode="External"/><Relationship Id="rId2682" Type="http://schemas.openxmlformats.org/officeDocument/2006/relationships/hyperlink" Target="https://finance.vietstock.vn/TechGen-ctcp-ky-thuat-cong-nghe-sai-gon.htm" TargetMode="External"/><Relationship Id="rId763" Type="http://schemas.openxmlformats.org/officeDocument/2006/relationships/hyperlink" Target="https://finance.vietstock.vn/DP1-ctcp-duoc-pham-trung-uong-cpc1.htm" TargetMode="External"/><Relationship Id="rId1352" Type="http://schemas.openxmlformats.org/officeDocument/2006/relationships/hyperlink" Target="https://finance.vietstock.vn/HU1-ctcp-dau-tu-va-xay-dung-hud1.htm" TargetMode="External"/><Relationship Id="rId2683" Type="http://schemas.openxmlformats.org/officeDocument/2006/relationships/hyperlink" Target="https://finance.vietstock.vn/Tecserco-ctcp-ky-thuat-thuong-mai-dich-vu-cang-sai-gon.htm" TargetMode="External"/><Relationship Id="rId762" Type="http://schemas.openxmlformats.org/officeDocument/2006/relationships/hyperlink" Target="https://finance.vietstock.vn/DoThiGiaLam-ctcp-moi-truong-do-thi-gia-lam.htm" TargetMode="External"/><Relationship Id="rId1353" Type="http://schemas.openxmlformats.org/officeDocument/2006/relationships/hyperlink" Target="https://finance.vietstock.vn/HU3-ctcp-dau-tu-va-xay-dung-hud3.htm" TargetMode="External"/><Relationship Id="rId2684" Type="http://schemas.openxmlformats.org/officeDocument/2006/relationships/hyperlink" Target="https://finance.vietstock.vn/TED-tong-cong-ty-tu-van-thiet-ke-giao-thong-van-tai-ctcp.htm" TargetMode="External"/><Relationship Id="rId761" Type="http://schemas.openxmlformats.org/officeDocument/2006/relationships/hyperlink" Target="https://finance.vietstock.vn/DothiGialai-ctcp-cong-trinh-do-thi-gia-lai.htm" TargetMode="External"/><Relationship Id="rId1354" Type="http://schemas.openxmlformats.org/officeDocument/2006/relationships/hyperlink" Target="https://finance.vietstock.vn/HU4-ctcp-dau-tu-va-xay-dung-hud4.htm" TargetMode="External"/><Relationship Id="rId2685" Type="http://schemas.openxmlformats.org/officeDocument/2006/relationships/hyperlink" Target="https://finance.vietstock.vn/TediSouth-ctcp-tu-van-thiet-ke-giao-thong-van-tai-phia-nam.htm" TargetMode="External"/><Relationship Id="rId760" Type="http://schemas.openxmlformats.org/officeDocument/2006/relationships/hyperlink" Target="https://finance.vietstock.vn/DoThi18-ctcp-dau-tu-ha-tang-18.htm" TargetMode="External"/><Relationship Id="rId1355" Type="http://schemas.openxmlformats.org/officeDocument/2006/relationships/hyperlink" Target="https://finance.vietstock.vn/HU6-ctcp-dau-tu-phat-trien-nha-va-do-thi-hud6.htm" TargetMode="External"/><Relationship Id="rId2686" Type="http://schemas.openxmlformats.org/officeDocument/2006/relationships/hyperlink" Target="https://finance.vietstock.vn/TEG-ctcp-nang-luong-va-bat-dong-san-truong-thanh.htm" TargetMode="External"/><Relationship Id="rId1345" Type="http://schemas.openxmlformats.org/officeDocument/2006/relationships/hyperlink" Target="https://finance.vietstock.vn/HTP-ctcp-in-sach-giao-khoa-hoa-phat.htm" TargetMode="External"/><Relationship Id="rId2676" Type="http://schemas.openxmlformats.org/officeDocument/2006/relationships/hyperlink" Target="https://finance.vietstock.vn/TDNC-ctcp-trung-thuy-da-nang.htm" TargetMode="External"/><Relationship Id="rId1346" Type="http://schemas.openxmlformats.org/officeDocument/2006/relationships/hyperlink" Target="https://finance.vietstock.vn/HTR-ctcp-duong-sat-ha-thai.htm" TargetMode="External"/><Relationship Id="rId2677" Type="http://schemas.openxmlformats.org/officeDocument/2006/relationships/hyperlink" Target="https://finance.vietstock.vn/TDP-ctcp-thuan-duc.htm" TargetMode="External"/><Relationship Id="rId1347" Type="http://schemas.openxmlformats.org/officeDocument/2006/relationships/hyperlink" Target="https://finance.vietstock.vn/HTS-ctcp-thep-huong-thinh.htm" TargetMode="External"/><Relationship Id="rId2678" Type="http://schemas.openxmlformats.org/officeDocument/2006/relationships/hyperlink" Target="https://finance.vietstock.vn/TDS-ctcp-thep-thu-duc-vnsteel.htm" TargetMode="External"/><Relationship Id="rId1348" Type="http://schemas.openxmlformats.org/officeDocument/2006/relationships/hyperlink" Target="https://finance.vietstock.vn/HTT-ctcp-thuong-mai-ha-tay.htm" TargetMode="External"/><Relationship Id="rId2679" Type="http://schemas.openxmlformats.org/officeDocument/2006/relationships/hyperlink" Target="https://finance.vietstock.vn/TDT-ctcp-dau-tu-va-phat-trien-tdt.htm" TargetMode="External"/><Relationship Id="rId1349" Type="http://schemas.openxmlformats.org/officeDocument/2006/relationships/hyperlink" Target="https://finance.vietstock.vn/HTU-ctcp-moi-truong-va-cong-trinh-do-thi-ha-tinh.htm" TargetMode="External"/><Relationship Id="rId756" Type="http://schemas.openxmlformats.org/officeDocument/2006/relationships/hyperlink" Target="https://finance.vietstock.vn/DongThapTourist-ctcp-du-lich-dong-thap.htm" TargetMode="External"/><Relationship Id="rId755" Type="http://schemas.openxmlformats.org/officeDocument/2006/relationships/hyperlink" Target="https://finance.vietstock.vn/DongTauAnPhu-ctcp-dong-tau-an-phu.htm" TargetMode="External"/><Relationship Id="rId754" Type="http://schemas.openxmlformats.org/officeDocument/2006/relationships/hyperlink" Target="https://finance.vietstock.vn/DongTam-ctcp-dong-tam.htm" TargetMode="External"/><Relationship Id="rId753" Type="http://schemas.openxmlformats.org/officeDocument/2006/relationships/hyperlink" Target="https://finance.vietstock.vn/DongLong-cong-ty-tnhh-van-tai-bien-dong-long.htm" TargetMode="External"/><Relationship Id="rId759" Type="http://schemas.openxmlformats.org/officeDocument/2006/relationships/hyperlink" Target="https://finance.vietstock.vn/DOP-ctcp-van-tai-xang-dau-dong-thap.htm" TargetMode="External"/><Relationship Id="rId758" Type="http://schemas.openxmlformats.org/officeDocument/2006/relationships/hyperlink" Target="https://finance.vietstock.vn/DongXanh-ctcp-dong-xanh.htm" TargetMode="External"/><Relationship Id="rId757" Type="http://schemas.openxmlformats.org/officeDocument/2006/relationships/hyperlink" Target="https://finance.vietstock.vn/DongTien-ctcp-dong-tien.htm" TargetMode="External"/><Relationship Id="rId2670" Type="http://schemas.openxmlformats.org/officeDocument/2006/relationships/hyperlink" Target="https://finance.vietstock.vn/TDI-ctcp-tap-doan-tdi.htm" TargetMode="External"/><Relationship Id="rId1340" Type="http://schemas.openxmlformats.org/officeDocument/2006/relationships/hyperlink" Target="https://finance.vietstock.vn/HTLC-ctcp-hateco-thang-long.htm" TargetMode="External"/><Relationship Id="rId2671" Type="http://schemas.openxmlformats.org/officeDocument/2006/relationships/hyperlink" Target="https://finance.vietstock.vn/TDIC-ctcp-dau-tu-va-phat-trien-trainco.htm" TargetMode="External"/><Relationship Id="rId752" Type="http://schemas.openxmlformats.org/officeDocument/2006/relationships/hyperlink" Target="https://finance.vietstock.vn/DongAnhSteel-ctcp-ket-cau-thep-xay-dung.htm" TargetMode="External"/><Relationship Id="rId1341" Type="http://schemas.openxmlformats.org/officeDocument/2006/relationships/hyperlink" Target="https://finance.vietstock.vn/HTM-tong-cong-ty-thuong-mai-ha-noi-ctcp.htm" TargetMode="External"/><Relationship Id="rId2672" Type="http://schemas.openxmlformats.org/officeDocument/2006/relationships/hyperlink" Target="https://finance.vietstock.vn/TDLA-ctcp-be-tong-ly-tam-thu-duc-long-an.htm" TargetMode="External"/><Relationship Id="rId751" Type="http://schemas.openxmlformats.org/officeDocument/2006/relationships/hyperlink" Target="https://finance.vietstock.vn/Donatraco-ctcp-san-xuat-thuong-mai-dich-vu-dong-nai.htm" TargetMode="External"/><Relationship Id="rId1342" Type="http://schemas.openxmlformats.org/officeDocument/2006/relationships/hyperlink" Target="https://finance.vietstock.vn/HTMC-ctcp-thuong-mai-san-xuat-va-dau-tu-ha-thanh.htm" TargetMode="External"/><Relationship Id="rId2673" Type="http://schemas.openxmlformats.org/officeDocument/2006/relationships/hyperlink" Target="https://finance.vietstock.vn/TDLC-ctcp-tandoland.htm" TargetMode="External"/><Relationship Id="rId750" Type="http://schemas.openxmlformats.org/officeDocument/2006/relationships/hyperlink" Target="https://finance.vietstock.vn/DOC-ctcp-vat-tu-nong-nghiep-dong-nai.htm" TargetMode="External"/><Relationship Id="rId1343" Type="http://schemas.openxmlformats.org/officeDocument/2006/relationships/hyperlink" Target="https://finance.vietstock.vn/HTN-ctcp-hung-thinh-incons.htm" TargetMode="External"/><Relationship Id="rId2674" Type="http://schemas.openxmlformats.org/officeDocument/2006/relationships/hyperlink" Target="https://finance.vietstock.vn/TDM-ctcp-nuoc-thu-dau-mot.htm" TargetMode="External"/><Relationship Id="rId1344" Type="http://schemas.openxmlformats.org/officeDocument/2006/relationships/hyperlink" Target="https://finance.vietstock.vn/HTNC-ctcp-hon-tam-bien-nha-trang.htm" TargetMode="External"/><Relationship Id="rId2675" Type="http://schemas.openxmlformats.org/officeDocument/2006/relationships/hyperlink" Target="https://finance.vietstock.vn/TDN-ctcp-than-deo-nai-vinacomin.htm" TargetMode="External"/><Relationship Id="rId2621" Type="http://schemas.openxmlformats.org/officeDocument/2006/relationships/hyperlink" Target="https://finance.vietstock.vn/TARCO-ctcp-dang-kiem-xe-co-gioi-tay-ninh.htm" TargetMode="External"/><Relationship Id="rId2622" Type="http://schemas.openxmlformats.org/officeDocument/2006/relationships/hyperlink" Target="https://finance.vietstock.vn/TARUCO-cong-ty-tnhh-mtv-cao-su-1-5-tay-ninh.htm" TargetMode="External"/><Relationship Id="rId2623" Type="http://schemas.openxmlformats.org/officeDocument/2006/relationships/hyperlink" Target="https://finance.vietstock.vn/TASC-ctcp-tap-doan-taseco.htm" TargetMode="External"/><Relationship Id="rId2624" Type="http://schemas.openxmlformats.org/officeDocument/2006/relationships/hyperlink" Target="https://finance.vietstock.vn/TauBienHP-ctcp-cung-ung-tau-bien-hai-phong.htm" TargetMode="External"/><Relationship Id="rId2625" Type="http://schemas.openxmlformats.org/officeDocument/2006/relationships/hyperlink" Target="https://finance.vietstock.vn/TauCuoc-ctcp-tau-cuoc.htm" TargetMode="External"/><Relationship Id="rId2626" Type="http://schemas.openxmlformats.org/officeDocument/2006/relationships/hyperlink" Target="https://finance.vietstock.vn/TAW-ctcp-cap-nuoc-trung-an.htm" TargetMode="External"/><Relationship Id="rId2627" Type="http://schemas.openxmlformats.org/officeDocument/2006/relationships/hyperlink" Target="https://finance.vietstock.vn/TayHo-ctcp-dau-tu-va-xay-dung-tay-ho.htm" TargetMode="External"/><Relationship Id="rId2628" Type="http://schemas.openxmlformats.org/officeDocument/2006/relationships/hyperlink" Target="https://finance.vietstock.vn/TayHoHousing-ctcp-dau-tu-phat-trien-nha-va-xay-dung-tay-ho.htm" TargetMode="External"/><Relationship Id="rId709" Type="http://schemas.openxmlformats.org/officeDocument/2006/relationships/hyperlink" Target="https://finance.vietstock.vn/DLBD-ctcp-du-lich-buu-dien.htm" TargetMode="External"/><Relationship Id="rId2629" Type="http://schemas.openxmlformats.org/officeDocument/2006/relationships/hyperlink" Target="https://finance.vietstock.vn/TayHoQP-ctcp-dau-tu-va-xay-lap-tay-ho.htm" TargetMode="External"/><Relationship Id="rId708" Type="http://schemas.openxmlformats.org/officeDocument/2006/relationships/hyperlink" Target="https://finance.vietstock.vn/DLAC-ctcp-dau-tu-va-xay-dung-kien-trung.htm" TargetMode="External"/><Relationship Id="rId707" Type="http://schemas.openxmlformats.org/officeDocument/2006/relationships/hyperlink" Target="https://finance.vietstock.vn/DL1-ctcp-tap-doan-alpha-seven.htm" TargetMode="External"/><Relationship Id="rId706" Type="http://schemas.openxmlformats.org/officeDocument/2006/relationships/hyperlink" Target="https://finance.vietstock.vn/DKSC-ctcp-dau-tu-bat-dong-san-danh-khoi-sai-gon.htm" TargetMode="External"/><Relationship Id="rId701" Type="http://schemas.openxmlformats.org/officeDocument/2006/relationships/hyperlink" Target="https://finance.vietstock.vn/DKDC-cong-ty-tnhh-du-lich-khach-san-dong-a.htm" TargetMode="External"/><Relationship Id="rId700" Type="http://schemas.openxmlformats.org/officeDocument/2006/relationships/hyperlink" Target="https://finance.vietstock.vn/DKC-ctcp-cho-lang-son.htm" TargetMode="External"/><Relationship Id="rId705" Type="http://schemas.openxmlformats.org/officeDocument/2006/relationships/hyperlink" Target="https://finance.vietstock.vn/DKP-ctcp-duoc-khoa.htm" TargetMode="External"/><Relationship Id="rId704" Type="http://schemas.openxmlformats.org/officeDocument/2006/relationships/hyperlink" Target="https://finance.vietstock.vn/DKKC-ctcp-tap-doan-dekko.htm" TargetMode="External"/><Relationship Id="rId703" Type="http://schemas.openxmlformats.org/officeDocument/2006/relationships/hyperlink" Target="https://finance.vietstock.vn/DKHC-ctcp-dau-tu-danh-khoi-holdings.htm" TargetMode="External"/><Relationship Id="rId702" Type="http://schemas.openxmlformats.org/officeDocument/2006/relationships/hyperlink" Target="https://finance.vietstock.vn/DKH-trung-tam-dang-kiem-phuong-tien-giao-thong-thuy-bo.htm" TargetMode="External"/><Relationship Id="rId2620" Type="http://schemas.openxmlformats.org/officeDocument/2006/relationships/hyperlink" Target="https://finance.vietstock.vn/TAR-ctcp-nong-nghiep-cong-nghe-cao-trung-an.htm" TargetMode="External"/><Relationship Id="rId2610" Type="http://schemas.openxmlformats.org/officeDocument/2006/relationships/hyperlink" Target="https://finance.vietstock.vn/TanMai-ctcp-tap-doan-tan-mai.htm" TargetMode="External"/><Relationship Id="rId2611" Type="http://schemas.openxmlformats.org/officeDocument/2006/relationships/hyperlink" Target="https://finance.vietstock.vn/TanManh-cong-ty-tnhh-thiet-ke-kien-truc-xay-dung-tan-manh.htm" TargetMode="External"/><Relationship Id="rId2612" Type="http://schemas.openxmlformats.org/officeDocument/2006/relationships/hyperlink" Target="https://finance.vietstock.vn/TanPhat-ctcp-tan-phat.htm" TargetMode="External"/><Relationship Id="rId2613" Type="http://schemas.openxmlformats.org/officeDocument/2006/relationships/hyperlink" Target="https://finance.vietstock.vn/TanTan-ctcp-tan-tan.htm" TargetMode="External"/><Relationship Id="rId2614" Type="http://schemas.openxmlformats.org/officeDocument/2006/relationships/hyperlink" Target="https://finance.vietstock.vn/TanThanhMy-ctcp-tan-thanh-my.htm" TargetMode="External"/><Relationship Id="rId2615" Type="http://schemas.openxmlformats.org/officeDocument/2006/relationships/hyperlink" Target="https://finance.vietstock.vn/TanTien-ctcp-det-tan-tien.htm" TargetMode="External"/><Relationship Id="rId2616" Type="http://schemas.openxmlformats.org/officeDocument/2006/relationships/hyperlink" Target="https://finance.vietstock.vn/TAP-ctcp-do-thi-tan-an.htm" TargetMode="External"/><Relationship Id="rId2617" Type="http://schemas.openxmlformats.org/officeDocument/2006/relationships/hyperlink" Target="https://finance.vietstock.vn/TAPIOCA-ctcp-khoai-mi-nuoc-trong.htm" TargetMode="External"/><Relationship Id="rId2618" Type="http://schemas.openxmlformats.org/officeDocument/2006/relationships/hyperlink" Target="https://finance.vietstock.vn/TapPham-ctcp-xuat-nhap-khau-tap-pham.htm" TargetMode="External"/><Relationship Id="rId2619" Type="http://schemas.openxmlformats.org/officeDocument/2006/relationships/hyperlink" Target="https://finance.vietstock.vn/TapPhamSG-ctcp-dau-tu-va-thuong-mai-tap-pham-sai-gon.htm" TargetMode="External"/><Relationship Id="rId1312" Type="http://schemas.openxmlformats.org/officeDocument/2006/relationships/hyperlink" Target="https://finance.vietstock.vn/HRT-ctcp-van-tai-duong-sat-ha-noi.htm" TargetMode="External"/><Relationship Id="rId2643" Type="http://schemas.openxmlformats.org/officeDocument/2006/relationships/hyperlink" Target="https://finance.vietstock.vn/TC6-ctcp-than-coc-sau-vinacomin.htm" TargetMode="External"/><Relationship Id="rId1313" Type="http://schemas.openxmlformats.org/officeDocument/2006/relationships/hyperlink" Target="https://finance.vietstock.vn/HRZC-ctcp-dich-vu-thuong-mai-va-dau-tu-horizon.htm" TargetMode="External"/><Relationship Id="rId2644" Type="http://schemas.openxmlformats.org/officeDocument/2006/relationships/hyperlink" Target="https://finance.vietstock.vn/TCCC-cong-ty-tnhh-xay-dung-va-dau-tu-dich-vu-thuong-mai-thanh-cong.htm" TargetMode="External"/><Relationship Id="rId1314" Type="http://schemas.openxmlformats.org/officeDocument/2006/relationships/hyperlink" Target="https://finance.vietstock.vn/HS2C-ctcp-dau-tu-nang-luong-hoang-son-2.htm" TargetMode="External"/><Relationship Id="rId2645" Type="http://schemas.openxmlformats.org/officeDocument/2006/relationships/hyperlink" Target="https://finance.vietstock.vn/TCD-ctcp-dau-tu-phat-trien-cong-nghiep-va-van-tai.htm" TargetMode="External"/><Relationship Id="rId1315" Type="http://schemas.openxmlformats.org/officeDocument/2006/relationships/hyperlink" Target="https://finance.vietstock.vn/HSA-ctcp-hestia.htm" TargetMode="External"/><Relationship Id="rId2646" Type="http://schemas.openxmlformats.org/officeDocument/2006/relationships/hyperlink" Target="https://finance.vietstock.vn/TCH-ctcp-dau-tu-dich-vu-tai-chinh-hoang-huy.htm" TargetMode="External"/><Relationship Id="rId1316" Type="http://schemas.openxmlformats.org/officeDocument/2006/relationships/hyperlink" Target="https://finance.vietstock.vn/HSC-ctcp-hacinco.htm" TargetMode="External"/><Relationship Id="rId2647" Type="http://schemas.openxmlformats.org/officeDocument/2006/relationships/hyperlink" Target="https://finance.vietstock.vn/TCJ-ctcp-to-chau.htm" TargetMode="External"/><Relationship Id="rId1317" Type="http://schemas.openxmlformats.org/officeDocument/2006/relationships/hyperlink" Target="https://finance.vietstock.vn/HSCC-ctcp-dau-tu-nang-luong-hoang-son.htm" TargetMode="External"/><Relationship Id="rId2648" Type="http://schemas.openxmlformats.org/officeDocument/2006/relationships/hyperlink" Target="https://finance.vietstock.vn/TCJC-ctcp-dau-tu-xay-dung-thanh-cong-vinh-phuc.htm" TargetMode="External"/><Relationship Id="rId1318" Type="http://schemas.openxmlformats.org/officeDocument/2006/relationships/hyperlink" Target="https://finance.vietstock.vn/HSG-ctcp-tap-doan-hoa-sen.htm" TargetMode="External"/><Relationship Id="rId2649" Type="http://schemas.openxmlformats.org/officeDocument/2006/relationships/hyperlink" Target="https://finance.vietstock.vn/TCK-tong-cong-ty-co-khi-xay-dung-ctcp.htm" TargetMode="External"/><Relationship Id="rId1319" Type="http://schemas.openxmlformats.org/officeDocument/2006/relationships/hyperlink" Target="https://finance.vietstock.vn/HSH-ctcp-dau-tu-thuong-mai-hoa-sen-viet-nam.htm" TargetMode="External"/><Relationship Id="rId729" Type="http://schemas.openxmlformats.org/officeDocument/2006/relationships/hyperlink" Target="https://finance.vietstock.vn/DMTC-ctcp-khoan-va-dich-vu-ky-thuat-khai-thac-mo.htm" TargetMode="External"/><Relationship Id="rId728" Type="http://schemas.openxmlformats.org/officeDocument/2006/relationships/hyperlink" Target="https://finance.vietstock.vn/DMS-ctcp-hoa-pham-dau-khi-dmc-mien-nam.htm" TargetMode="External"/><Relationship Id="rId723" Type="http://schemas.openxmlformats.org/officeDocument/2006/relationships/hyperlink" Target="https://finance.vietstock.vn/DMC-ctcp-xuat-nhap-khau-y-te-domesco.htm" TargetMode="External"/><Relationship Id="rId722" Type="http://schemas.openxmlformats.org/officeDocument/2006/relationships/hyperlink" Target="https://finance.vietstock.vn/DM7-ctcp-det-may-7.htm" TargetMode="External"/><Relationship Id="rId721" Type="http://schemas.openxmlformats.org/officeDocument/2006/relationships/hyperlink" Target="https://finance.vietstock.vn/DLX-ctcp-delex-viet-nam.htm" TargetMode="External"/><Relationship Id="rId720" Type="http://schemas.openxmlformats.org/officeDocument/2006/relationships/hyperlink" Target="https://finance.vietstock.vn/DLVC-cong-ty-tnhh-bat-dong-san-da-lat-valley.htm" TargetMode="External"/><Relationship Id="rId727" Type="http://schemas.openxmlformats.org/officeDocument/2006/relationships/hyperlink" Target="https://finance.vietstock.vn/DMN-ctcp-domenal.htm" TargetMode="External"/><Relationship Id="rId726" Type="http://schemas.openxmlformats.org/officeDocument/2006/relationships/hyperlink" Target="https://finance.vietstock.vn/DMIC-cong-ty-tnhh-dau-tu-xuat-nhap-khau-tong-hop-duc-mai.htm" TargetMode="External"/><Relationship Id="rId725" Type="http://schemas.openxmlformats.org/officeDocument/2006/relationships/hyperlink" Target="https://finance.vietstock.vn/DMH-ctcp-duoc-minh-hai.htm" TargetMode="External"/><Relationship Id="rId724" Type="http://schemas.openxmlformats.org/officeDocument/2006/relationships/hyperlink" Target="https://finance.vietstock.vn/DMDC-ctcp-quan-ly-tai-san-pyxis.htm" TargetMode="External"/><Relationship Id="rId2640" Type="http://schemas.openxmlformats.org/officeDocument/2006/relationships/hyperlink" Target="https://finance.vietstock.vn/TBT-ctcp-xay-dung-cong-trinh-giao-thong-ben-tre.htm" TargetMode="External"/><Relationship Id="rId1310" Type="http://schemas.openxmlformats.org/officeDocument/2006/relationships/hyperlink" Target="https://finance.vietstock.vn/HRC-ctcp-cao-su-hoa-binh.htm" TargetMode="External"/><Relationship Id="rId2641" Type="http://schemas.openxmlformats.org/officeDocument/2006/relationships/hyperlink" Target="https://finance.vietstock.vn/TBW-ctcp-nuoc-sach-thai-binh.htm" TargetMode="External"/><Relationship Id="rId1311" Type="http://schemas.openxmlformats.org/officeDocument/2006/relationships/hyperlink" Target="https://finance.vietstock.vn/HRG-ctcp-cao-su-ha-noi.htm" TargetMode="External"/><Relationship Id="rId2642" Type="http://schemas.openxmlformats.org/officeDocument/2006/relationships/hyperlink" Target="https://finance.vietstock.vn/TBX-ctcp-xi-mang-thai-binh.htm" TargetMode="External"/><Relationship Id="rId1301" Type="http://schemas.openxmlformats.org/officeDocument/2006/relationships/hyperlink" Target="https://finance.vietstock.vn/HPW-ctcp-cap-nuoc-hai-phong.htm" TargetMode="External"/><Relationship Id="rId2632" Type="http://schemas.openxmlformats.org/officeDocument/2006/relationships/hyperlink" Target="https://finance.vietstock.vn/TBC-ctcp-thuy-dien-thac-ba.htm" TargetMode="External"/><Relationship Id="rId1302" Type="http://schemas.openxmlformats.org/officeDocument/2006/relationships/hyperlink" Target="https://finance.vietstock.vn/HPX-ctcp-dau-tu-hai-phat.htm" TargetMode="External"/><Relationship Id="rId2633" Type="http://schemas.openxmlformats.org/officeDocument/2006/relationships/hyperlink" Target="https://finance.vietstock.vn/TBD-tong-cong-ty-thiet-bi-dien-dong-anh-ctcp.htm" TargetMode="External"/><Relationship Id="rId1303" Type="http://schemas.openxmlformats.org/officeDocument/2006/relationships/hyperlink" Target="https://finance.vietstock.vn/HPZC-ctcp-dau-tu-dia-oc-hung-phu.htm" TargetMode="External"/><Relationship Id="rId2634" Type="http://schemas.openxmlformats.org/officeDocument/2006/relationships/hyperlink" Target="https://finance.vietstock.vn/TBH-ctcp-tong-bach-hoa.htm" TargetMode="External"/><Relationship Id="rId1304" Type="http://schemas.openxmlformats.org/officeDocument/2006/relationships/hyperlink" Target="https://finance.vietstock.vn/HQBC-ctcp-tv-tm-dv-dia-oc-hoang-quan-binh-thuan.htm" TargetMode="External"/><Relationship Id="rId2635" Type="http://schemas.openxmlformats.org/officeDocument/2006/relationships/hyperlink" Target="https://finance.vietstock.vn/TBLC-ctcp-kinh-doanh-bat-dong-san-thai-binh.htm" TargetMode="External"/><Relationship Id="rId1305" Type="http://schemas.openxmlformats.org/officeDocument/2006/relationships/hyperlink" Target="https://finance.vietstock.vn/HQC-ctcp-tu-van-thuong-mai-dich-vu-dia-oc-hoang-quan.htm" TargetMode="External"/><Relationship Id="rId2636" Type="http://schemas.openxmlformats.org/officeDocument/2006/relationships/hyperlink" Target="https://finance.vietstock.vn/TBN-ctcp-thoat-nuoc-va-xu-ly-nuoc-thai-bac-ninh.htm" TargetMode="External"/><Relationship Id="rId1306" Type="http://schemas.openxmlformats.org/officeDocument/2006/relationships/hyperlink" Target="https://finance.vietstock.vn/HQM-ctcp-tu-van-thuong-mai-dich-vu-dia-oc-hoang-quan-me-kong.htm" TargetMode="External"/><Relationship Id="rId2637" Type="http://schemas.openxmlformats.org/officeDocument/2006/relationships/hyperlink" Target="https://finance.vietstock.vn/TBPC-ctcp-tbpc-ha-noi.htm" TargetMode="External"/><Relationship Id="rId1307" Type="http://schemas.openxmlformats.org/officeDocument/2006/relationships/hyperlink" Target="https://finance.vietstock.vn/HQMC-ctcp-tv-tm-dv-dia-oc-hoang-quan-me-kong.htm" TargetMode="External"/><Relationship Id="rId2638" Type="http://schemas.openxmlformats.org/officeDocument/2006/relationships/hyperlink" Target="https://finance.vietstock.vn/TBR-ctcp-dia-oc-tan-binh.htm" TargetMode="External"/><Relationship Id="rId1308" Type="http://schemas.openxmlformats.org/officeDocument/2006/relationships/hyperlink" Target="https://finance.vietstock.vn/HQNC-ctcp-dich-vu-giai-tri-hung-thinh-quy-nhon.htm" TargetMode="External"/><Relationship Id="rId2639" Type="http://schemas.openxmlformats.org/officeDocument/2006/relationships/hyperlink" Target="https://finance.vietstock.vn/TBSC-ctcp-dien-mat-troi-trung-nam.htm" TargetMode="External"/><Relationship Id="rId1309" Type="http://schemas.openxmlformats.org/officeDocument/2006/relationships/hyperlink" Target="https://finance.vietstock.vn/HRB-ctcp-harec-dau-tu-va-thuong-mai.htm" TargetMode="External"/><Relationship Id="rId719" Type="http://schemas.openxmlformats.org/officeDocument/2006/relationships/hyperlink" Target="https://finance.vietstock.vn/DLV-ctcp-du-lich-viet-nam-vitours.htm" TargetMode="External"/><Relationship Id="rId718" Type="http://schemas.openxmlformats.org/officeDocument/2006/relationships/hyperlink" Target="https://finance.vietstock.vn/DLTHUDUC-cong-ty-tnhh-mtv-dich-vu-du-lich-thu-duc.htm" TargetMode="External"/><Relationship Id="rId717" Type="http://schemas.openxmlformats.org/officeDocument/2006/relationships/hyperlink" Target="https://finance.vietstock.vn/DLTC-ctcp-du-lich-lam-dong.htm" TargetMode="External"/><Relationship Id="rId712" Type="http://schemas.openxmlformats.org/officeDocument/2006/relationships/hyperlink" Target="https://finance.vietstock.vn/DLD-ctcp-du-lich-dak-lak.htm" TargetMode="External"/><Relationship Id="rId711" Type="http://schemas.openxmlformats.org/officeDocument/2006/relationships/hyperlink" Target="https://finance.vietstock.vn/DLCC-cong-ty-tnhh-dau-tu-va-phat-trien-do-thi-dak-lak.htm" TargetMode="External"/><Relationship Id="rId710" Type="http://schemas.openxmlformats.org/officeDocument/2006/relationships/hyperlink" Target="https://finance.vietstock.vn/DLC-ctcp-du-lich-can-tho.htm" TargetMode="External"/><Relationship Id="rId716" Type="http://schemas.openxmlformats.org/officeDocument/2006/relationships/hyperlink" Target="https://finance.vietstock.vn/DLT-ctcp-du-lich-va-thuong-mai-vinacomin.htm" TargetMode="External"/><Relationship Id="rId715" Type="http://schemas.openxmlformats.org/officeDocument/2006/relationships/hyperlink" Target="https://finance.vietstock.vn/DLR-ctcp-dia-oc-da-lat.htm" TargetMode="External"/><Relationship Id="rId714" Type="http://schemas.openxmlformats.org/officeDocument/2006/relationships/hyperlink" Target="https://finance.vietstock.vn/DLM-ctcp-chieu-sang-cong-cong-da-nang.htm" TargetMode="External"/><Relationship Id="rId713" Type="http://schemas.openxmlformats.org/officeDocument/2006/relationships/hyperlink" Target="https://finance.vietstock.vn/DLG-ctcp-tap-doan-duc-long-gia-lai.htm" TargetMode="External"/><Relationship Id="rId2630" Type="http://schemas.openxmlformats.org/officeDocument/2006/relationships/hyperlink" Target="https://finance.vietstock.vn/TayNinh-ctcp-do-dac-dia-chinh-tay-ninh.htm" TargetMode="External"/><Relationship Id="rId1300" Type="http://schemas.openxmlformats.org/officeDocument/2006/relationships/hyperlink" Target="https://finance.vietstock.vn/HPVC-ctcp-hoang-phu-vuong.htm" TargetMode="External"/><Relationship Id="rId2631" Type="http://schemas.openxmlformats.org/officeDocument/2006/relationships/hyperlink" Target="https://finance.vietstock.vn/TB8-ctcp-san-xuat-va-kinh-doanh-vat-tu-thiet-bi-vvmi.htm" TargetMode="External"/><Relationship Id="rId3117" Type="http://schemas.openxmlformats.org/officeDocument/2006/relationships/hyperlink" Target="https://finance.vietstock.vn/Vinaconex17-ctcp-xay-dung-so-17.htm" TargetMode="External"/><Relationship Id="rId3116" Type="http://schemas.openxmlformats.org/officeDocument/2006/relationships/hyperlink" Target="https://finance.vietstock.vn/VinacominLand-cong-ty-tnhh-mtv-dau-tu-phat-trien-nha-va-ha-tang-vinacomin.htm" TargetMode="External"/><Relationship Id="rId3119" Type="http://schemas.openxmlformats.org/officeDocument/2006/relationships/hyperlink" Target="https://finance.vietstock.vn/VinaconexAlphanam-ctcp-dau-tu-va-phat-trien-ha-tang-vinaconex-alphanam.htm" TargetMode="External"/><Relationship Id="rId3118" Type="http://schemas.openxmlformats.org/officeDocument/2006/relationships/hyperlink" Target="https://finance.vietstock.vn/vinaconex91-ctcp-xay-dung-so-9-1.htm" TargetMode="External"/><Relationship Id="rId3111" Type="http://schemas.openxmlformats.org/officeDocument/2006/relationships/hyperlink" Target="https://finance.vietstock.vn/Vinabomi-ctcp-bot-mi-binh-an.htm" TargetMode="External"/><Relationship Id="rId3110" Type="http://schemas.openxmlformats.org/officeDocument/2006/relationships/hyperlink" Target="https://finance.vietstock.vn/Vinabico-ctcp-banh-keo-vinabico.htm" TargetMode="External"/><Relationship Id="rId3113" Type="http://schemas.openxmlformats.org/officeDocument/2006/relationships/hyperlink" Target="https://finance.vietstock.vn/VINACCO-tong-cong-ty-xay-dung-nong-nghiep-va-phat-trien-nong-thon-ct-tnhh-mtv.htm" TargetMode="External"/><Relationship Id="rId3112" Type="http://schemas.openxmlformats.org/officeDocument/2006/relationships/hyperlink" Target="https://finance.vietstock.vn/VINACAFE-ctcp-vinacafe-mien-bac.htm" TargetMode="External"/><Relationship Id="rId3115" Type="http://schemas.openxmlformats.org/officeDocument/2006/relationships/hyperlink" Target="https://finance.vietstock.vn/Vinachimex-ctcp-vat-tu-va-xuat-nhap-khau-hoa-chat.htm" TargetMode="External"/><Relationship Id="rId3114" Type="http://schemas.openxmlformats.org/officeDocument/2006/relationships/hyperlink" Target="https://finance.vietstock.vn/VINACHEM-tap-doan-hoa-chat-viet-nam.htm" TargetMode="External"/><Relationship Id="rId3106" Type="http://schemas.openxmlformats.org/officeDocument/2006/relationships/hyperlink" Target="https://finance.vietstock.vn/VIM-ctcp-khoang-san-viglacera.htm" TargetMode="External"/><Relationship Id="rId3105" Type="http://schemas.openxmlformats.org/officeDocument/2006/relationships/hyperlink" Target="https://finance.vietstock.vn/VILACONA-ctcp-dau-tu-hop-tac-kinh-te-viet-lao.htm" TargetMode="External"/><Relationship Id="rId3108" Type="http://schemas.openxmlformats.org/officeDocument/2006/relationships/hyperlink" Target="https://finance.vietstock.vn/VimecMedical-ctcp-thiet-bi-y-te-vimec.htm" TargetMode="External"/><Relationship Id="rId3107" Type="http://schemas.openxmlformats.org/officeDocument/2006/relationships/hyperlink" Target="https://finance.vietstock.vn/Vimec-ctcp-thuong-mai-dau-tu-vimec.htm" TargetMode="External"/><Relationship Id="rId3109" Type="http://schemas.openxmlformats.org/officeDocument/2006/relationships/hyperlink" Target="https://finance.vietstock.vn/VIN-ctcp-giao-nhan-kho-van-ngoai-thuong-viet-nam.htm" TargetMode="External"/><Relationship Id="rId3100" Type="http://schemas.openxmlformats.org/officeDocument/2006/relationships/hyperlink" Target="https://finance.vietstock.vn/VIH-ctcp-viglacera-ha-noi.htm" TargetMode="External"/><Relationship Id="rId3102" Type="http://schemas.openxmlformats.org/officeDocument/2006/relationships/hyperlink" Target="https://finance.vietstock.vn/VIJC-ctcp-vung-tau-investment.htm" TargetMode="External"/><Relationship Id="rId3101" Type="http://schemas.openxmlformats.org/officeDocument/2006/relationships/hyperlink" Target="https://finance.vietstock.vn/Viha-ctcp-viha-thong-nhat.htm" TargetMode="External"/><Relationship Id="rId3104" Type="http://schemas.openxmlformats.org/officeDocument/2006/relationships/hyperlink" Target="https://finance.vietstock.vn/VIKOR-ctcp-ton-vikor.htm" TargetMode="External"/><Relationship Id="rId3103" Type="http://schemas.openxmlformats.org/officeDocument/2006/relationships/hyperlink" Target="https://finance.vietstock.vn/Vikhaco-ctcp-thuong-mai-va-dau-tu-viet-khanh.htm" TargetMode="External"/><Relationship Id="rId3139" Type="http://schemas.openxmlformats.org/officeDocument/2006/relationships/hyperlink" Target="https://finance.vietstock.vn/Vinatour-ctcp-du-lich-va-thuong-mai-quoc-te-vinatour.htm" TargetMode="External"/><Relationship Id="rId3138" Type="http://schemas.openxmlformats.org/officeDocument/2006/relationships/hyperlink" Target="https://finance.vietstock.vn/Vinatea-tong-cong-ty-che-viet-nam-ctcp.htm" TargetMode="External"/><Relationship Id="rId3131" Type="http://schemas.openxmlformats.org/officeDocument/2006/relationships/hyperlink" Target="https://finance.vietstock.vn/Vinaphone-tong-cong-ty-dich-vu-vien-thong.htm" TargetMode="External"/><Relationship Id="rId3130" Type="http://schemas.openxmlformats.org/officeDocument/2006/relationships/hyperlink" Target="https://finance.vietstock.vn/Vinapaco-tong-cong-ty-giay-viet-nam.htm" TargetMode="External"/><Relationship Id="rId3133" Type="http://schemas.openxmlformats.org/officeDocument/2006/relationships/hyperlink" Target="https://finance.vietstock.vn/VinashinNamThanh-ctcp-cong-nghiep-thuy-san-vinashin-nam-thanh.htm" TargetMode="External"/><Relationship Id="rId3132" Type="http://schemas.openxmlformats.org/officeDocument/2006/relationships/hyperlink" Target="https://finance.vietstock.vn/VinaSaiGon-ctcp-san-xuat-va-xuat-nhap-khau-lam-san-sai-gon.htm" TargetMode="External"/><Relationship Id="rId3135" Type="http://schemas.openxmlformats.org/officeDocument/2006/relationships/hyperlink" Target="https://finance.vietstock.vn/VinasugarI-tong-cong-ty-mia-duong-i-ctcp.htm" TargetMode="External"/><Relationship Id="rId3134" Type="http://schemas.openxmlformats.org/officeDocument/2006/relationships/hyperlink" Target="https://finance.vietstock.vn/VINASINO-ctcp-thiet-bi-dien-vinasinio.htm" TargetMode="External"/><Relationship Id="rId3137" Type="http://schemas.openxmlformats.org/officeDocument/2006/relationships/hyperlink" Target="https://finance.vietstock.vn/Vinataba-tong-cong-ty-thuoc-la-viet-nam.htm" TargetMode="External"/><Relationship Id="rId3136" Type="http://schemas.openxmlformats.org/officeDocument/2006/relationships/hyperlink" Target="https://finance.vietstock.vn/VinasugarII-tong-cong-ty-mia-duong-ii-ctcp.htm" TargetMode="External"/><Relationship Id="rId3128" Type="http://schemas.openxmlformats.org/officeDocument/2006/relationships/hyperlink" Target="https://finance.vietstock.vn/Vinamit-ctcp-vinamit.htm" TargetMode="External"/><Relationship Id="rId3127" Type="http://schemas.openxmlformats.org/officeDocument/2006/relationships/hyperlink" Target="https://finance.vietstock.vn/VINAMED-tong-cong-ty-thiet-bi-y-te-viet-nam-cong-ty-tnhh-mtv.htm" TargetMode="External"/><Relationship Id="rId3129" Type="http://schemas.openxmlformats.org/officeDocument/2006/relationships/hyperlink" Target="https://finance.vietstock.vn/VINAMOTOR-tong-cong-ty-cong-nghiep-o-to-viet-nam-ctcp.htm" TargetMode="External"/><Relationship Id="rId3120" Type="http://schemas.openxmlformats.org/officeDocument/2006/relationships/hyperlink" Target="https://finance.vietstock.vn/VinaconexQT-ctcp-xay-dung-va-xuat-nhap-khau-quyet-thang.htm" TargetMode="External"/><Relationship Id="rId3122" Type="http://schemas.openxmlformats.org/officeDocument/2006/relationships/hyperlink" Target="https://finance.vietstock.vn/VinaFood1-tong-cong-ty-luong-thuc-mien-bac.htm" TargetMode="External"/><Relationship Id="rId3121" Type="http://schemas.openxmlformats.org/officeDocument/2006/relationships/hyperlink" Target="https://finance.vietstock.vn/VinaconexSG-ctcp-vinaconex-sai-gon.htm" TargetMode="External"/><Relationship Id="rId3124" Type="http://schemas.openxmlformats.org/officeDocument/2006/relationships/hyperlink" Target="https://finance.vietstock.vn/Vinafor-ctcp-vinafor-da-nang.htm" TargetMode="External"/><Relationship Id="rId3123" Type="http://schemas.openxmlformats.org/officeDocument/2006/relationships/hyperlink" Target="https://finance.vietstock.vn/VinafoodHD-ctcp-vinafood-1-hai-duong.htm" TargetMode="External"/><Relationship Id="rId3126" Type="http://schemas.openxmlformats.org/officeDocument/2006/relationships/hyperlink" Target="https://finance.vietstock.vn/VinalinesNT-cong-ty-tnhh-mtv-vinalines-nha-trang.htm" TargetMode="External"/><Relationship Id="rId3125" Type="http://schemas.openxmlformats.org/officeDocument/2006/relationships/hyperlink" Target="https://finance.vietstock.vn/VINALINES-cong-ty-tnhh-sua-chua-tau-bien-vinalines.htm" TargetMode="External"/><Relationship Id="rId1378" Type="http://schemas.openxmlformats.org/officeDocument/2006/relationships/hyperlink" Target="https://finance.vietstock.vn/HVT-ctcp-hoa-chat-viet-tri.htm" TargetMode="External"/><Relationship Id="rId1379" Type="http://schemas.openxmlformats.org/officeDocument/2006/relationships/hyperlink" Target="https://finance.vietstock.vn/HVUC-ctcp-thuong-mai-dich-vu-tong-hop-hoan-vu.htm" TargetMode="External"/><Relationship Id="rId789" Type="http://schemas.openxmlformats.org/officeDocument/2006/relationships/hyperlink" Target="https://finance.vietstock.vn/DSN-ctcp-cong-vien-nuoc-dam-sen.htm" TargetMode="External"/><Relationship Id="rId788" Type="http://schemas.openxmlformats.org/officeDocument/2006/relationships/hyperlink" Target="https://finance.vietstock.vn/DSG-ctcp-kinh-dap-cau.htm" TargetMode="External"/><Relationship Id="rId787" Type="http://schemas.openxmlformats.org/officeDocument/2006/relationships/hyperlink" Target="https://finance.vietstock.vn/DSD-ctcp-dhc-suoi-doi.htm" TargetMode="External"/><Relationship Id="rId786" Type="http://schemas.openxmlformats.org/officeDocument/2006/relationships/hyperlink" Target="https://finance.vietstock.vn/DS3-ctcp-quan-ly-duong-song-so-3.htm" TargetMode="External"/><Relationship Id="rId781" Type="http://schemas.openxmlformats.org/officeDocument/2006/relationships/hyperlink" Target="https://finance.vietstock.vn/DRG-ctcp-cao-su-dak-lak.htm" TargetMode="External"/><Relationship Id="rId1370" Type="http://schemas.openxmlformats.org/officeDocument/2006/relationships/hyperlink" Target="https://finance.vietstock.vn/HVA-ctcp-dau-tu-hva.htm" TargetMode="External"/><Relationship Id="rId780" Type="http://schemas.openxmlformats.org/officeDocument/2006/relationships/hyperlink" Target="https://finance.vietstock.vn/DRC-ctcp-cao-su-da-nang.htm" TargetMode="External"/><Relationship Id="rId1371" Type="http://schemas.openxmlformats.org/officeDocument/2006/relationships/hyperlink" Target="https://finance.vietstock.vn/HVC-ctcp-hung-vuong.htm" TargetMode="External"/><Relationship Id="rId1372" Type="http://schemas.openxmlformats.org/officeDocument/2006/relationships/hyperlink" Target="https://finance.vietstock.vn/HVDC-ctcp-hung-vuong-developer.htm" TargetMode="External"/><Relationship Id="rId1373" Type="http://schemas.openxmlformats.org/officeDocument/2006/relationships/hyperlink" Target="https://finance.vietstock.vn/HVG-ctcp-hung-vuong.htm" TargetMode="External"/><Relationship Id="rId785" Type="http://schemas.openxmlformats.org/officeDocument/2006/relationships/hyperlink" Target="https://finance.vietstock.vn/DRL-ctcp-thuy-dien-dien-luc-3.htm" TargetMode="External"/><Relationship Id="rId1374" Type="http://schemas.openxmlformats.org/officeDocument/2006/relationships/hyperlink" Target="https://finance.vietstock.vn/HVH-ctcp-dau-tu-va-cong-nghe-hvc.htm" TargetMode="External"/><Relationship Id="rId784" Type="http://schemas.openxmlformats.org/officeDocument/2006/relationships/hyperlink" Target="https://finance.vietstock.vn/DRI-ctcp-dau-tu-cao-su-dak-lak.htm" TargetMode="External"/><Relationship Id="rId1375" Type="http://schemas.openxmlformats.org/officeDocument/2006/relationships/hyperlink" Target="https://finance.vietstock.vn/HVIC-ctcp-tu-van-dau-tu-huong-viet.htm" TargetMode="External"/><Relationship Id="rId783" Type="http://schemas.openxmlformats.org/officeDocument/2006/relationships/hyperlink" Target="https://finance.vietstock.vn/DRH-ctcp-drh-holdings.htm" TargetMode="External"/><Relationship Id="rId1376" Type="http://schemas.openxmlformats.org/officeDocument/2006/relationships/hyperlink" Target="https://finance.vietstock.vn/HVN-tong-cong-ty-hang-khong-viet-nam-ctcp.htm" TargetMode="External"/><Relationship Id="rId782" Type="http://schemas.openxmlformats.org/officeDocument/2006/relationships/hyperlink" Target="https://finance.vietstock.vn/DRGC-ctcp-dau-tu-va-du-lich-van-huong.htm" TargetMode="External"/><Relationship Id="rId1377" Type="http://schemas.openxmlformats.org/officeDocument/2006/relationships/hyperlink" Target="https://finance.vietstock.vn/HVRC-ctcp-bat-dong-san-huong-viet.htm" TargetMode="External"/><Relationship Id="rId1367" Type="http://schemas.openxmlformats.org/officeDocument/2006/relationships/hyperlink" Target="https://finance.vietstock.vn/HuuNghiNgheAn-ctcp-huu-nghi-nghe-an.htm" TargetMode="External"/><Relationship Id="rId2698" Type="http://schemas.openxmlformats.org/officeDocument/2006/relationships/hyperlink" Target="https://finance.vietstock.vn/TGXC-ctcp-tong-hop-the-gioi-xanh.htm" TargetMode="External"/><Relationship Id="rId1368" Type="http://schemas.openxmlformats.org/officeDocument/2006/relationships/hyperlink" Target="https://finance.vietstock.vn/HuuToan-ctcp-huu-toan.htm" TargetMode="External"/><Relationship Id="rId2699" Type="http://schemas.openxmlformats.org/officeDocument/2006/relationships/hyperlink" Target="https://finance.vietstock.vn/TH1-ctcp-xuat-nhap-khau-tong-hop-1-viet-nam.htm" TargetMode="External"/><Relationship Id="rId1369" Type="http://schemas.openxmlformats.org/officeDocument/2006/relationships/hyperlink" Target="https://finance.vietstock.vn/HUX-ctcp-khoang-san-thua-thien-hue.htm" TargetMode="External"/><Relationship Id="rId778" Type="http://schemas.openxmlformats.org/officeDocument/2006/relationships/hyperlink" Target="https://finance.vietstock.vn/DPWC-ctcp-dau-tu-nganh-nuoc-dnp.htm" TargetMode="External"/><Relationship Id="rId777" Type="http://schemas.openxmlformats.org/officeDocument/2006/relationships/hyperlink" Target="https://finance.vietstock.vn/DPS-ctcp-dau-tu-phat-trien-soc-son.htm" TargetMode="External"/><Relationship Id="rId776" Type="http://schemas.openxmlformats.org/officeDocument/2006/relationships/hyperlink" Target="https://finance.vietstock.vn/DPR-ctcp-cao-su-dong-phu.htm" TargetMode="External"/><Relationship Id="rId775" Type="http://schemas.openxmlformats.org/officeDocument/2006/relationships/hyperlink" Target="https://finance.vietstock.vn/DPQC-ctcp-dau-tu-va-phat-trien-du-lich-phu-quoc.htm" TargetMode="External"/><Relationship Id="rId779" Type="http://schemas.openxmlformats.org/officeDocument/2006/relationships/hyperlink" Target="https://finance.vietstock.vn/DQC-ctcp-tap-doan-dien-quang.htm" TargetMode="External"/><Relationship Id="rId770" Type="http://schemas.openxmlformats.org/officeDocument/2006/relationships/hyperlink" Target="https://finance.vietstock.vn/DPHC-ctcp-dai-phu-hoa.htm" TargetMode="External"/><Relationship Id="rId2690" Type="http://schemas.openxmlformats.org/officeDocument/2006/relationships/hyperlink" Target="https://finance.vietstock.vn/TET-ctcp-vai-soi-may-mac-mien-bac.htm" TargetMode="External"/><Relationship Id="rId1360" Type="http://schemas.openxmlformats.org/officeDocument/2006/relationships/hyperlink" Target="https://finance.vietstock.vn/HUG-tong-cong-ty-may-hung-yen-ctcp.htm" TargetMode="External"/><Relationship Id="rId2691" Type="http://schemas.openxmlformats.org/officeDocument/2006/relationships/hyperlink" Target="https://finance.vietstock.vn/TFC-ctcp-trang.htm" TargetMode="External"/><Relationship Id="rId1361" Type="http://schemas.openxmlformats.org/officeDocument/2006/relationships/hyperlink" Target="https://finance.vietstock.vn/Humic-ctcp-phan-huu-co-humic-quang-ngai.htm" TargetMode="External"/><Relationship Id="rId2692" Type="http://schemas.openxmlformats.org/officeDocument/2006/relationships/hyperlink" Target="https://finance.vietstock.vn/TGCC-ctcp-vui-choi-giai-tri-tong-hop-tam-giang.htm" TargetMode="External"/><Relationship Id="rId1362" Type="http://schemas.openxmlformats.org/officeDocument/2006/relationships/hyperlink" Target="https://finance.vietstock.vn/HungPhu-ctcp-hung-phu.htm" TargetMode="External"/><Relationship Id="rId2693" Type="http://schemas.openxmlformats.org/officeDocument/2006/relationships/hyperlink" Target="https://finance.vietstock.vn/TGEC-ctcp-thiet-bi-dien-gelex.htm" TargetMode="External"/><Relationship Id="rId774" Type="http://schemas.openxmlformats.org/officeDocument/2006/relationships/hyperlink" Target="https://finance.vietstock.vn/DPP-ctcp-duoc-dong-nai.htm" TargetMode="External"/><Relationship Id="rId1363" Type="http://schemas.openxmlformats.org/officeDocument/2006/relationships/hyperlink" Target="https://finance.vietstock.vn/HuongGiangCIC-ctcp-tu-van-dau-tu-va-xay-dung-huong-giang.htm" TargetMode="External"/><Relationship Id="rId2694" Type="http://schemas.openxmlformats.org/officeDocument/2006/relationships/hyperlink" Target="https://finance.vietstock.vn/TGG-ctcp-the-golden-group.htm" TargetMode="External"/><Relationship Id="rId773" Type="http://schemas.openxmlformats.org/officeDocument/2006/relationships/hyperlink" Target="https://finance.vietstock.vn/DPM-tong-cong-ty-phan-bon-va-hoa-chat-dau-khi-ctcp.htm" TargetMode="External"/><Relationship Id="rId1364" Type="http://schemas.openxmlformats.org/officeDocument/2006/relationships/hyperlink" Target="https://finance.vietstock.vn/HUT-ctcp-tasco.htm" TargetMode="External"/><Relationship Id="rId2695" Type="http://schemas.openxmlformats.org/officeDocument/2006/relationships/hyperlink" Target="https://finance.vietstock.vn/TGNC-cong-ty-tnhh-vien-thong-trinh-gia-nguyen.htm" TargetMode="External"/><Relationship Id="rId772" Type="http://schemas.openxmlformats.org/officeDocument/2006/relationships/hyperlink" Target="https://finance.vietstock.vn/DPLC-cong-ty-tnhh-dien-phat-land.htm" TargetMode="External"/><Relationship Id="rId1365" Type="http://schemas.openxmlformats.org/officeDocument/2006/relationships/hyperlink" Target="https://finance.vietstock.vn/HUTIC-ctcp-xay-lap-buu-dien-hue.htm" TargetMode="External"/><Relationship Id="rId2696" Type="http://schemas.openxmlformats.org/officeDocument/2006/relationships/hyperlink" Target="https://finance.vietstock.vn/TGP-ctcp-truong-phu.htm" TargetMode="External"/><Relationship Id="rId771" Type="http://schemas.openxmlformats.org/officeDocument/2006/relationships/hyperlink" Target="https://finance.vietstock.vn/DPJC-ctcp-dau-tu-xay-dung-dai-thinh-phat.htm" TargetMode="External"/><Relationship Id="rId1366" Type="http://schemas.openxmlformats.org/officeDocument/2006/relationships/hyperlink" Target="https://finance.vietstock.vn/HuuNghiDaNang-ctcp-san-xuat-thuong-mai-huu-nghi-da-nang.htm" TargetMode="External"/><Relationship Id="rId2697" Type="http://schemas.openxmlformats.org/officeDocument/2006/relationships/hyperlink" Target="https://finance.vietstock.vn/TGPC-cong-ty-tnhh-dau-tu-va-phat-trien-bat-dong-san-nova-tan-gia-phat.htm" TargetMode="External"/><Relationship Id="rId1390" Type="http://schemas.openxmlformats.org/officeDocument/2006/relationships/hyperlink" Target="https://finance.vietstock.vn/ICJC-ctcp-dau-tu-xay-lap-thuong-mai-1.htm" TargetMode="External"/><Relationship Id="rId1391" Type="http://schemas.openxmlformats.org/officeDocument/2006/relationships/hyperlink" Target="https://finance.vietstock.vn/ICL-ctcp-xuat-nhap-khau-vinh-long.htm" TargetMode="External"/><Relationship Id="rId1392" Type="http://schemas.openxmlformats.org/officeDocument/2006/relationships/hyperlink" Target="https://finance.vietstock.vn/ICN-ctcp-dau-tu-xay-dung-dau-khi-idico.htm" TargetMode="External"/><Relationship Id="rId1393" Type="http://schemas.openxmlformats.org/officeDocument/2006/relationships/hyperlink" Target="https://finance.vietstock.vn/ICPC-ctcp-hang-gia-dung-quoc-te.htm" TargetMode="External"/><Relationship Id="rId1394" Type="http://schemas.openxmlformats.org/officeDocument/2006/relationships/hyperlink" Target="https://finance.vietstock.vn/ICT-ctcp-vien-thong-tin-hoc-buu-dien.htm" TargetMode="External"/><Relationship Id="rId1395" Type="http://schemas.openxmlformats.org/officeDocument/2006/relationships/hyperlink" Target="https://finance.vietstock.vn/IDC-tong-cong-ty-idico-%E2%80%93-ctcp.htm" TargetMode="External"/><Relationship Id="rId1396" Type="http://schemas.openxmlformats.org/officeDocument/2006/relationships/hyperlink" Target="https://finance.vietstock.vn/IDHC-ctcp-dau-tu-va-phat-trien-thuy-dien-dakpsi.htm" TargetMode="External"/><Relationship Id="rId1397" Type="http://schemas.openxmlformats.org/officeDocument/2006/relationships/hyperlink" Target="https://finance.vietstock.vn/IDI-ctcp-dau-tu-va-phat-trien-da-quoc-gia-idi.htm" TargetMode="External"/><Relationship Id="rId1398" Type="http://schemas.openxmlformats.org/officeDocument/2006/relationships/hyperlink" Target="https://finance.vietstock.vn/IDICOICT-ctcp-dau-tu-xay-dung-va-du-lich-idico.htm" TargetMode="External"/><Relationship Id="rId1399" Type="http://schemas.openxmlformats.org/officeDocument/2006/relationships/hyperlink" Target="https://finance.vietstock.vn/IDJ-ctcp-dau-tu-idj-viet-nam.htm" TargetMode="External"/><Relationship Id="rId1389" Type="http://schemas.openxmlformats.org/officeDocument/2006/relationships/hyperlink" Target="https://finance.vietstock.vn/ICI-ctcp-dau-tu-va-xay-dung-cong-nghiep.htm" TargetMode="External"/><Relationship Id="rId799" Type="http://schemas.openxmlformats.org/officeDocument/2006/relationships/hyperlink" Target="https://finance.vietstock.vn/DTAFC-ctcp-dau-tu-afc.htm" TargetMode="External"/><Relationship Id="rId798" Type="http://schemas.openxmlformats.org/officeDocument/2006/relationships/hyperlink" Target="https://finance.vietstock.vn/DTAC-cong-ty-tnhh-quan-ly-dau-tu-thien-an.htm" TargetMode="External"/><Relationship Id="rId797" Type="http://schemas.openxmlformats.org/officeDocument/2006/relationships/hyperlink" Target="https://finance.vietstock.vn/DTA-ctcp-de-tam.htm" TargetMode="External"/><Relationship Id="rId1380" Type="http://schemas.openxmlformats.org/officeDocument/2006/relationships/hyperlink" Target="https://finance.vietstock.vn/HVX-ctcp-xi-mang-vicem-hai-van.htm" TargetMode="External"/><Relationship Id="rId792" Type="http://schemas.openxmlformats.org/officeDocument/2006/relationships/hyperlink" Target="https://finance.vietstock.vn/DST-ctcp-dau-tu-sao-thang-long.htm" TargetMode="External"/><Relationship Id="rId1381" Type="http://schemas.openxmlformats.org/officeDocument/2006/relationships/hyperlink" Target="https://finance.vietstock.vn/HWS-ctcp-cap-nuoc-thua-thien-hue.htm" TargetMode="External"/><Relationship Id="rId791" Type="http://schemas.openxmlformats.org/officeDocument/2006/relationships/hyperlink" Target="https://finance.vietstock.vn/DSS-ctcp-duong-sat-sai-gon.htm" TargetMode="External"/><Relationship Id="rId1382" Type="http://schemas.openxmlformats.org/officeDocument/2006/relationships/hyperlink" Target="https://finance.vietstock.vn/I10-ctcp-dau-tu-xay-dung-so-10-idico.htm" TargetMode="External"/><Relationship Id="rId790" Type="http://schemas.openxmlformats.org/officeDocument/2006/relationships/hyperlink" Target="https://finance.vietstock.vn/DSP-ctcp-dich-vu-du-lich-phu-tho.htm" TargetMode="External"/><Relationship Id="rId1383" Type="http://schemas.openxmlformats.org/officeDocument/2006/relationships/hyperlink" Target="https://finance.vietstock.vn/IBC-ctcp-dau-tu-apax-holdings.htm" TargetMode="External"/><Relationship Id="rId1384" Type="http://schemas.openxmlformats.org/officeDocument/2006/relationships/hyperlink" Target="https://finance.vietstock.vn/IBD-ctcp-in-tong-hop-binh-duong.htm" TargetMode="External"/><Relationship Id="rId796" Type="http://schemas.openxmlformats.org/officeDocument/2006/relationships/hyperlink" Target="https://finance.vietstock.vn/DT4-ctcp-quan-ly-duong-song-so-4.htm" TargetMode="External"/><Relationship Id="rId1385" Type="http://schemas.openxmlformats.org/officeDocument/2006/relationships/hyperlink" Target="https://finance.vietstock.vn/IBN-ctcp-in-bao-nghe-an.htm" TargetMode="External"/><Relationship Id="rId795" Type="http://schemas.openxmlformats.org/officeDocument/2006/relationships/hyperlink" Target="https://finance.vietstock.vn/DT319-ctcp-dau-tu-va-thuong-mai-319.htm" TargetMode="External"/><Relationship Id="rId1386" Type="http://schemas.openxmlformats.org/officeDocument/2006/relationships/hyperlink" Target="https://finance.vietstock.vn/ICC-ctcp-xay-dung-cong-nghiep-icc.htm" TargetMode="External"/><Relationship Id="rId794" Type="http://schemas.openxmlformats.org/officeDocument/2006/relationships/hyperlink" Target="https://finance.vietstock.vn/DSVN-tong-cong-ty-duong-sat-viet-nam.htm" TargetMode="External"/><Relationship Id="rId1387" Type="http://schemas.openxmlformats.org/officeDocument/2006/relationships/hyperlink" Target="https://finance.vietstock.vn/ICF-ctcp-dau-tu-thuong-mai-thuy-san.htm" TargetMode="External"/><Relationship Id="rId793" Type="http://schemas.openxmlformats.org/officeDocument/2006/relationships/hyperlink" Target="https://finance.vietstock.vn/DSV-ctcp-duong-sat-vinh-phu.htm" TargetMode="External"/><Relationship Id="rId1388" Type="http://schemas.openxmlformats.org/officeDocument/2006/relationships/hyperlink" Target="https://finance.vietstock.vn/ICG-ctcp-xay-dung-song-hong.htm" TargetMode="External"/><Relationship Id="rId3191" Type="http://schemas.openxmlformats.org/officeDocument/2006/relationships/hyperlink" Target="https://finance.vietstock.vn/VMS-ctcp-phat-trien-hang-hai.htm" TargetMode="External"/><Relationship Id="rId3190" Type="http://schemas.openxmlformats.org/officeDocument/2006/relationships/hyperlink" Target="https://finance.vietstock.vn/VMK-ctcp-vimarko.htm" TargetMode="External"/><Relationship Id="rId3193" Type="http://schemas.openxmlformats.org/officeDocument/2006/relationships/hyperlink" Target="https://finance.vietstock.vn/VNA-ctcp-van-tai-bien-vinaship.htm" TargetMode="External"/><Relationship Id="rId3192" Type="http://schemas.openxmlformats.org/officeDocument/2006/relationships/hyperlink" Target="https://finance.vietstock.vn/VMT-ctcp-giao-nhan-van-tai-mien-trung.htm" TargetMode="External"/><Relationship Id="rId3195" Type="http://schemas.openxmlformats.org/officeDocument/2006/relationships/hyperlink" Target="https://finance.vietstock.vn/VNC-ctcp-tap-doan-vinacontrol.htm" TargetMode="External"/><Relationship Id="rId3194" Type="http://schemas.openxmlformats.org/officeDocument/2006/relationships/hyperlink" Target="https://finance.vietstock.vn/VNB-ctcp-sach-viet-nam.htm" TargetMode="External"/><Relationship Id="rId3197" Type="http://schemas.openxmlformats.org/officeDocument/2006/relationships/hyperlink" Target="https://finance.vietstock.vn/VNCNEC-ctcp-dau-tu-xay-dung-va-ky-thuat-vncn-ec.htm" TargetMode="External"/><Relationship Id="rId3196" Type="http://schemas.openxmlformats.org/officeDocument/2006/relationships/hyperlink" Target="https://finance.vietstock.vn/VNCafe-tong-cong-ty-ca-phe-viet-nam.htm" TargetMode="External"/><Relationship Id="rId3199" Type="http://schemas.openxmlformats.org/officeDocument/2006/relationships/hyperlink" Target="https://finance.vietstock.vn/VNEC-ctcp-dau-tu-thuong-mai-va-phat-trien-xay-dung-sunshine-vne.htm" TargetMode="External"/><Relationship Id="rId3198" Type="http://schemas.openxmlformats.org/officeDocument/2006/relationships/hyperlink" Target="https://finance.vietstock.vn/VNE-tong-cong-ty-co-phan-xay-dung-dien-viet-nam.htm" TargetMode="External"/><Relationship Id="rId3180" Type="http://schemas.openxmlformats.org/officeDocument/2006/relationships/hyperlink" Target="https://finance.vietstock.vn/VLGC-ctcp-tap-doan-dau-tu-va-quan-ly-giao-duc-van-lang.htm" TargetMode="External"/><Relationship Id="rId3182" Type="http://schemas.openxmlformats.org/officeDocument/2006/relationships/hyperlink" Target="https://finance.vietstock.vn/VLPort-ctcp-cang-vinh-long.htm" TargetMode="External"/><Relationship Id="rId3181" Type="http://schemas.openxmlformats.org/officeDocument/2006/relationships/hyperlink" Target="https://finance.vietstock.vn/VLP-ctcp-cong-trinh-cong-cong-vinh-long.htm" TargetMode="External"/><Relationship Id="rId3184" Type="http://schemas.openxmlformats.org/officeDocument/2006/relationships/hyperlink" Target="https://finance.vietstock.vn/VMA-ctcp-cong-nghiep-o-to-vinacomin.htm" TargetMode="External"/><Relationship Id="rId3183" Type="http://schemas.openxmlformats.org/officeDocument/2006/relationships/hyperlink" Target="https://finance.vietstock.vn/VLW-ctcp-cap-nuoc-vinh-long.htm" TargetMode="External"/><Relationship Id="rId3186" Type="http://schemas.openxmlformats.org/officeDocument/2006/relationships/hyperlink" Target="https://finance.vietstock.vn/VMCCo-ctcp-vat-tu-tong-hop-vinh-phu.htm" TargetMode="External"/><Relationship Id="rId3185" Type="http://schemas.openxmlformats.org/officeDocument/2006/relationships/hyperlink" Target="https://finance.vietstock.vn/VMC-ctcp-vimeco.htm" TargetMode="External"/><Relationship Id="rId3188" Type="http://schemas.openxmlformats.org/officeDocument/2006/relationships/hyperlink" Target="https://finance.vietstock.vn/VMG-ctcp-thuong-mai-va-dich-vu-dau-khi-vung-tau.htm" TargetMode="External"/><Relationship Id="rId3187" Type="http://schemas.openxmlformats.org/officeDocument/2006/relationships/hyperlink" Target="https://finance.vietstock.vn/VMD-ctcp-y-duoc-pham-vimedimex.htm" TargetMode="External"/><Relationship Id="rId3189" Type="http://schemas.openxmlformats.org/officeDocument/2006/relationships/hyperlink" Target="https://finance.vietstock.vn/VMI-ctcp-khoang-san-va-dau-tu-visaco.htm" TargetMode="External"/><Relationship Id="rId3151" Type="http://schemas.openxmlformats.org/officeDocument/2006/relationships/hyperlink" Target="https://finance.vietstock.vn/VIP-ctcp-van-tai-xang-dau-vipco.htm" TargetMode="External"/><Relationship Id="rId3150" Type="http://schemas.openxmlformats.org/officeDocument/2006/relationships/hyperlink" Target="https://finance.vietstock.vn/Vinphaco-ctcp-duoc-pham-vinh-phuc.htm" TargetMode="External"/><Relationship Id="rId3153" Type="http://schemas.openxmlformats.org/officeDocument/2006/relationships/hyperlink" Target="https://finance.vietstock.vn/VIPC-ctcp-thuong-mai-va-dich-vu-v-i-p.htm" TargetMode="External"/><Relationship Id="rId3152" Type="http://schemas.openxmlformats.org/officeDocument/2006/relationships/hyperlink" Target="https://finance.vietstock.vn/Vipaco-ctcp-vipaco.htm" TargetMode="External"/><Relationship Id="rId3155" Type="http://schemas.openxmlformats.org/officeDocument/2006/relationships/hyperlink" Target="https://finance.vietstock.vn/VIR-ctcp-du-lich-quoc-te-vung-tau.htm" TargetMode="External"/><Relationship Id="rId3154" Type="http://schemas.openxmlformats.org/officeDocument/2006/relationships/hyperlink" Target="https://finance.vietstock.vn/Viptour-ctcp-du-lich-va-xuc-tien-dau-tu.htm" TargetMode="External"/><Relationship Id="rId3157" Type="http://schemas.openxmlformats.org/officeDocument/2006/relationships/hyperlink" Target="https://finance.vietstock.vn/VIS-ctcp-thep-viet-y.htm" TargetMode="External"/><Relationship Id="rId3156" Type="http://schemas.openxmlformats.org/officeDocument/2006/relationships/hyperlink" Target="https://finance.vietstock.vn/VIRESCO-ctcp-dia-oc-vinh-long.htm" TargetMode="External"/><Relationship Id="rId3159" Type="http://schemas.openxmlformats.org/officeDocument/2006/relationships/hyperlink" Target="https://finance.vietstock.vn/VIT-ctcp-viglacera-tien-son.htm" TargetMode="External"/><Relationship Id="rId3158" Type="http://schemas.openxmlformats.org/officeDocument/2006/relationships/hyperlink" Target="https://finance.vietstock.vn/VISC-ctcp-vissai-ninh-binh.htm" TargetMode="External"/><Relationship Id="rId3149" Type="http://schemas.openxmlformats.org/officeDocument/2006/relationships/hyperlink" Target="https://finance.vietstock.vn/VinhTuong-ctcp-cong-nghiep-vinh-tuong.htm" TargetMode="External"/><Relationship Id="rId3140" Type="http://schemas.openxmlformats.org/officeDocument/2006/relationships/hyperlink" Target="https://finance.vietstock.vn/VINAWACO-tong-cong-ty-xay-dung-duong-thuy.htm" TargetMode="External"/><Relationship Id="rId3142" Type="http://schemas.openxmlformats.org/officeDocument/2006/relationships/hyperlink" Target="https://finance.vietstock.vn/Vineco5-ctcp-xay-dung-dien-vneco-5.htm" TargetMode="External"/><Relationship Id="rId3141" Type="http://schemas.openxmlformats.org/officeDocument/2006/relationships/hyperlink" Target="https://finance.vietstock.vn/VinaWind-ctcp-dien-co-thong-nhat.htm" TargetMode="External"/><Relationship Id="rId3144" Type="http://schemas.openxmlformats.org/officeDocument/2006/relationships/hyperlink" Target="https://finance.vietstock.vn/VinhCuu-ctcp-vinh-cuu.htm" TargetMode="External"/><Relationship Id="rId3143" Type="http://schemas.openxmlformats.org/officeDocument/2006/relationships/hyperlink" Target="https://finance.vietstock.vn/VinFast-cong-ty-tnhh-kinh-doanh-thuong-mai-va-dich-vu-vinfast.htm" TargetMode="External"/><Relationship Id="rId3146" Type="http://schemas.openxmlformats.org/officeDocument/2006/relationships/hyperlink" Target="https://finance.vietstock.vn/VinhHue-ctcp-giay-vinh-hue.htm" TargetMode="External"/><Relationship Id="rId3145" Type="http://schemas.openxmlformats.org/officeDocument/2006/relationships/hyperlink" Target="https://finance.vietstock.vn/Vinhhao-ctcp-nuoc-khoang-vinh-hao.htm" TargetMode="External"/><Relationship Id="rId3148" Type="http://schemas.openxmlformats.org/officeDocument/2006/relationships/hyperlink" Target="https://finance.vietstock.vn/VinhNhaTrang-ctcp-dau-tu-xay-dung-vinh-nha-trang.htm" TargetMode="External"/><Relationship Id="rId3147" Type="http://schemas.openxmlformats.org/officeDocument/2006/relationships/hyperlink" Target="https://finance.vietstock.vn/VinhLoi-ctcp-xuat-nhap-khau-vinh-loi.htm" TargetMode="External"/><Relationship Id="rId3171" Type="http://schemas.openxmlformats.org/officeDocument/2006/relationships/hyperlink" Target="https://finance.vietstock.vn/VKP-ctcp-nhua-tan-hoa.htm" TargetMode="External"/><Relationship Id="rId3170" Type="http://schemas.openxmlformats.org/officeDocument/2006/relationships/hyperlink" Target="https://finance.vietstock.vn/VKIC-ctcp-dau-tu-vast-king.htm" TargetMode="External"/><Relationship Id="rId3173" Type="http://schemas.openxmlformats.org/officeDocument/2006/relationships/hyperlink" Target="https://finance.vietstock.vn/VLA-ctcp-dau-tu-va-phat-trien-cong-nghe-van-lang.htm" TargetMode="External"/><Relationship Id="rId3172" Type="http://schemas.openxmlformats.org/officeDocument/2006/relationships/hyperlink" Target="https://finance.vietstock.vn/VKTC-ctcp-dien-mat-troi-vkt-hoa-an.htm" TargetMode="External"/><Relationship Id="rId3175" Type="http://schemas.openxmlformats.org/officeDocument/2006/relationships/hyperlink" Target="https://finance.vietstock.vn/VLC-tong-cong-ty-chan-nuoi-viet-nam-ctcp.htm" TargetMode="External"/><Relationship Id="rId3174" Type="http://schemas.openxmlformats.org/officeDocument/2006/relationships/hyperlink" Target="https://finance.vietstock.vn/VLB-ctcp-xay-dung-va-san-xuat-vat-lieu-xay-dung-bien-hoa.htm" TargetMode="External"/><Relationship Id="rId3177" Type="http://schemas.openxmlformats.org/officeDocument/2006/relationships/hyperlink" Target="https://finance.vietstock.vn/VLDC-ctcp-phat-trien-dat-viet.htm" TargetMode="External"/><Relationship Id="rId3176" Type="http://schemas.openxmlformats.org/officeDocument/2006/relationships/hyperlink" Target="https://finance.vietstock.vn/VLD-ctcp-bat-dong-san-viettronics.htm" TargetMode="External"/><Relationship Id="rId3179" Type="http://schemas.openxmlformats.org/officeDocument/2006/relationships/hyperlink" Target="https://finance.vietstock.vn/VLG-ctcp-vimc-logistics.htm" TargetMode="External"/><Relationship Id="rId3178" Type="http://schemas.openxmlformats.org/officeDocument/2006/relationships/hyperlink" Target="https://finance.vietstock.vn/VLF-ctcp-luong-thuc-thuc-pham-vinh-long.htm" TargetMode="External"/><Relationship Id="rId3160" Type="http://schemas.openxmlformats.org/officeDocument/2006/relationships/hyperlink" Target="https://finance.vietstock.vn/Vitranimex-ctcp-van-tai-va-thuong-mai.htm" TargetMode="External"/><Relationship Id="rId3162" Type="http://schemas.openxmlformats.org/officeDocument/2006/relationships/hyperlink" Target="https://finance.vietstock.vn/VIW-tong-cong-ty-dau-tu-nuoc-va-moi-truong-viet-nam.htm" TargetMode="External"/><Relationship Id="rId3161" Type="http://schemas.openxmlformats.org/officeDocument/2006/relationships/hyperlink" Target="https://finance.vietstock.vn/VIVASO-tong-cong-ty-van-tai-thuy-ctcp.htm" TargetMode="External"/><Relationship Id="rId3164" Type="http://schemas.openxmlformats.org/officeDocument/2006/relationships/hyperlink" Target="https://finance.vietstock.vn/Viwaseen2-ctcp-co-khi-xay-dung-cap-thoat-nuoc-viwaseen-2.htm" TargetMode="External"/><Relationship Id="rId3163" Type="http://schemas.openxmlformats.org/officeDocument/2006/relationships/hyperlink" Target="https://finance.vietstock.vn/Viwaseen1-ctcp-xay-dung-cap-thoat-nuoc-so-1.htm" TargetMode="External"/><Relationship Id="rId3166" Type="http://schemas.openxmlformats.org/officeDocument/2006/relationships/hyperlink" Target="https://finance.vietstock.vn/VJSC-ctcp-tu-van-dau-tu-gia-tri.htm" TargetMode="External"/><Relationship Id="rId3165" Type="http://schemas.openxmlformats.org/officeDocument/2006/relationships/hyperlink" Target="https://finance.vietstock.vn/VJC-ctcp-hang-khong-vietjet.htm" TargetMode="External"/><Relationship Id="rId3168" Type="http://schemas.openxmlformats.org/officeDocument/2006/relationships/hyperlink" Target="https://finance.vietstock.vn/VKC-ctcp-vkc-holdings.htm" TargetMode="External"/><Relationship Id="rId3167" Type="http://schemas.openxmlformats.org/officeDocument/2006/relationships/hyperlink" Target="https://finance.vietstock.vn/VJVC-cong-ty-lien-doanh-tnhh-khu-cong-nghiep-viet-nam-singapore.htm" TargetMode="External"/><Relationship Id="rId3169" Type="http://schemas.openxmlformats.org/officeDocument/2006/relationships/hyperlink" Target="https://finance.vietstock.vn/VKD-ctcp-nuoc-khoang-khanh-hoa.htm" TargetMode="External"/><Relationship Id="rId2700" Type="http://schemas.openxmlformats.org/officeDocument/2006/relationships/hyperlink" Target="https://finance.vietstock.vn/THA-ctcp-tap-doan-truong-hai.htm" TargetMode="External"/><Relationship Id="rId2701" Type="http://schemas.openxmlformats.org/officeDocument/2006/relationships/hyperlink" Target="https://finance.vietstock.vn/ThachBan-ctcp-thach-ban.htm" TargetMode="External"/><Relationship Id="rId2702" Type="http://schemas.openxmlformats.org/officeDocument/2006/relationships/hyperlink" Target="https://finance.vietstock.vn/ThaiHoaCapNuoc-cong-ty-tnhh-mtv-cap-nuoc-thai-hoa.htm" TargetMode="External"/><Relationship Id="rId2703" Type="http://schemas.openxmlformats.org/officeDocument/2006/relationships/hyperlink" Target="https://finance.vietstock.vn/ThangLong9-ctcp-xay-dung-so-9-thang-long.htm" TargetMode="External"/><Relationship Id="rId2704" Type="http://schemas.openxmlformats.org/officeDocument/2006/relationships/hyperlink" Target="https://finance.vietstock.vn/ThangLongGTC-ctcp-thang-long-gtc.htm" TargetMode="External"/><Relationship Id="rId2705" Type="http://schemas.openxmlformats.org/officeDocument/2006/relationships/hyperlink" Target="https://finance.vietstock.vn/ThangLongTSC-ctcp-co-gioi-va-xay-dung-thang-long.htm" TargetMode="External"/><Relationship Id="rId2706" Type="http://schemas.openxmlformats.org/officeDocument/2006/relationships/hyperlink" Target="https://finance.vietstock.vn/ThanhBinh-ctcp-thanh-binh.htm" TargetMode="External"/><Relationship Id="rId2707" Type="http://schemas.openxmlformats.org/officeDocument/2006/relationships/hyperlink" Target="https://finance.vietstock.vn/ThanhCong-ctcp-thanh-cong.htm" TargetMode="External"/><Relationship Id="rId2708" Type="http://schemas.openxmlformats.org/officeDocument/2006/relationships/hyperlink" Target="https://finance.vietstock.vn/ThanhHoaPort-ctcp-cang-thanh-hoa.htm" TargetMode="External"/><Relationship Id="rId2709" Type="http://schemas.openxmlformats.org/officeDocument/2006/relationships/hyperlink" Target="https://finance.vietstock.vn/ThanhLe-ctcp-bao-bi-thanh-le.htm" TargetMode="External"/><Relationship Id="rId2720" Type="http://schemas.openxmlformats.org/officeDocument/2006/relationships/hyperlink" Target="https://finance.vietstock.vn/ThepVanLoi-ctcp-thep-van-loi.htm" TargetMode="External"/><Relationship Id="rId2721" Type="http://schemas.openxmlformats.org/officeDocument/2006/relationships/hyperlink" Target="https://finance.vietstock.vn/ThethaoHanoi-cong-ty-tnhh-nha-nuoc-mtv-dau-tu-phat-trien-the-thao-ha-noi.htm" TargetMode="External"/><Relationship Id="rId2722" Type="http://schemas.openxmlformats.org/officeDocument/2006/relationships/hyperlink" Target="https://finance.vietstock.vn/THG-ctcp-dau-tu-va-xay-dung-tien-giang.htm" TargetMode="External"/><Relationship Id="rId2723" Type="http://schemas.openxmlformats.org/officeDocument/2006/relationships/hyperlink" Target="https://finance.vietstock.vn/THGC-ctcp-nong-nghiep-truong-hai.htm" TargetMode="External"/><Relationship Id="rId2724" Type="http://schemas.openxmlformats.org/officeDocument/2006/relationships/hyperlink" Target="https://finance.vietstock.vn/THHC-ctcp-thuy-dien-thuan-hoa-ha-giang.htm" TargetMode="External"/><Relationship Id="rId2725" Type="http://schemas.openxmlformats.org/officeDocument/2006/relationships/hyperlink" Target="https://finance.vietstock.vn/THI-ctcp-thiet-bi-dien.htm" TargetMode="External"/><Relationship Id="rId2726" Type="http://schemas.openxmlformats.org/officeDocument/2006/relationships/hyperlink" Target="https://finance.vietstock.vn/THIC-ctcp-dau-tu-thuy-hoa.htm" TargetMode="External"/><Relationship Id="rId2727" Type="http://schemas.openxmlformats.org/officeDocument/2006/relationships/hyperlink" Target="https://finance.vietstock.vn/ThienHoa-ctcp-dau-tu-tai-chinh-thien-hoa.htm" TargetMode="External"/><Relationship Id="rId2728" Type="http://schemas.openxmlformats.org/officeDocument/2006/relationships/hyperlink" Target="https://finance.vietstock.vn/ThienHuong-ctcp-thuc-pham-thien-huong.htm" TargetMode="External"/><Relationship Id="rId2729" Type="http://schemas.openxmlformats.org/officeDocument/2006/relationships/hyperlink" Target="https://finance.vietstock.vn/ThienKim-ctcp-thuong-mai-dich-vu-du-lich-thien-kim.htm" TargetMode="External"/><Relationship Id="rId2710" Type="http://schemas.openxmlformats.org/officeDocument/2006/relationships/hyperlink" Target="https://finance.vietstock.vn/ThanhNienMedia-ctcp-tap-doan-truyen-thong-thanh-nien.htm" TargetMode="External"/><Relationship Id="rId2711" Type="http://schemas.openxmlformats.org/officeDocument/2006/relationships/hyperlink" Target="https://finance.vietstock.vn/ThanhThanhCong-ctcp-thanh-thanh-cong.htm" TargetMode="External"/><Relationship Id="rId2712" Type="http://schemas.openxmlformats.org/officeDocument/2006/relationships/hyperlink" Target="https://finance.vietstock.vn/ThanVinacomin-tap-doan-cong-nghiep-than-khoang-san-viet-nam.htm" TargetMode="External"/><Relationship Id="rId2713" Type="http://schemas.openxmlformats.org/officeDocument/2006/relationships/hyperlink" Target="https://finance.vietstock.vn/THB-ctcp-bia-ha-noi-thanh-hoa.htm" TargetMode="External"/><Relationship Id="rId2714" Type="http://schemas.openxmlformats.org/officeDocument/2006/relationships/hyperlink" Target="https://finance.vietstock.vn/THD-ctcp-thaiholdings.htm" TargetMode="External"/><Relationship Id="rId2715" Type="http://schemas.openxmlformats.org/officeDocument/2006/relationships/hyperlink" Target="https://finance.vietstock.vn/THDC-ctcp-thep-hoa-phat-hai-duong.htm" TargetMode="External"/><Relationship Id="rId2716" Type="http://schemas.openxmlformats.org/officeDocument/2006/relationships/hyperlink" Target="https://finance.vietstock.vn/ThepDinhVu-ctcp-thep-dinh-vu.htm" TargetMode="External"/><Relationship Id="rId2717" Type="http://schemas.openxmlformats.org/officeDocument/2006/relationships/hyperlink" Target="https://finance.vietstock.vn/ThepNinhBinh-ctcp-be-tong-thep-ninh-binh.htm" TargetMode="External"/><Relationship Id="rId2718" Type="http://schemas.openxmlformats.org/officeDocument/2006/relationships/hyperlink" Target="https://finance.vietstock.vn/ThepSongHong-ctcp-thep-song-hong.htm" TargetMode="External"/><Relationship Id="rId2719" Type="http://schemas.openxmlformats.org/officeDocument/2006/relationships/hyperlink" Target="https://finance.vietstock.vn/ThepTanThuan-ctcp-thep-tan-thuan.htm" TargetMode="External"/><Relationship Id="rId1455" Type="http://schemas.openxmlformats.org/officeDocument/2006/relationships/hyperlink" Target="https://finance.vietstock.vn/ISH-ctcp-thuy-dien-srok-phu-mieng-idico.htm" TargetMode="External"/><Relationship Id="rId2786" Type="http://schemas.openxmlformats.org/officeDocument/2006/relationships/hyperlink" Target="https://finance.vietstock.vn/TLI-ctcp-may-quoc-te-thang-loi.htm" TargetMode="External"/><Relationship Id="rId1456" Type="http://schemas.openxmlformats.org/officeDocument/2006/relationships/hyperlink" Target="https://finance.vietstock.vn/IST-ctcp-icd-tan-cang-song-than.htm" TargetMode="External"/><Relationship Id="rId2787" Type="http://schemas.openxmlformats.org/officeDocument/2006/relationships/hyperlink" Target="https://finance.vietstock.vn/TLMECO-ctcp-co-khi-4-va-xay-dung-thang-long.htm" TargetMode="External"/><Relationship Id="rId1457" Type="http://schemas.openxmlformats.org/officeDocument/2006/relationships/hyperlink" Target="https://finance.vietstock.vn/ITA-ctcp-dau-tu-va-cong-nghiep-tan-tao.htm" TargetMode="External"/><Relationship Id="rId2788" Type="http://schemas.openxmlformats.org/officeDocument/2006/relationships/hyperlink" Target="https://finance.vietstock.vn/TLP-tong-cong-ty-thuong-mai-xuat-nhap-khau-thanh-le-ctcp.htm" TargetMode="External"/><Relationship Id="rId1458" Type="http://schemas.openxmlformats.org/officeDocument/2006/relationships/hyperlink" Target="https://finance.vietstock.vn/ITC-ctcp-dau-tu-va-kinh-doanh-nha.htm" TargetMode="External"/><Relationship Id="rId2789" Type="http://schemas.openxmlformats.org/officeDocument/2006/relationships/hyperlink" Target="https://finance.vietstock.vn/TLPC-ctcp-nhiet-dien-thang-long.htm" TargetMode="External"/><Relationship Id="rId1459" Type="http://schemas.openxmlformats.org/officeDocument/2006/relationships/hyperlink" Target="https://finance.vietstock.vn/ITCC-ctcp-dau-tu-xay-dung-ha-tang-va-giao-thong.htm" TargetMode="External"/><Relationship Id="rId629" Type="http://schemas.openxmlformats.org/officeDocument/2006/relationships/hyperlink" Target="https://finance.vietstock.vn/DBJC-ctcp-dien-bien.htm" TargetMode="External"/><Relationship Id="rId624" Type="http://schemas.openxmlformats.org/officeDocument/2006/relationships/hyperlink" Target="https://finance.vietstock.vn/DBCC-tong-cong-ty-dong-bac-bo-quoc-phong.htm" TargetMode="External"/><Relationship Id="rId623" Type="http://schemas.openxmlformats.org/officeDocument/2006/relationships/hyperlink" Target="https://finance.vietstock.vn/DBC-ctcp-tap-doan-dabaco-viet-nam.htm" TargetMode="External"/><Relationship Id="rId622" Type="http://schemas.openxmlformats.org/officeDocument/2006/relationships/hyperlink" Target="https://finance.vietstock.vn/DauTuHaNoi-ctcp-thuong-mai-va-dau-tu-tic-ha-noi.htm" TargetMode="External"/><Relationship Id="rId621" Type="http://schemas.openxmlformats.org/officeDocument/2006/relationships/hyperlink" Target="https://finance.vietstock.vn/DatVang-ctcp-song-da-dat-vang.htm" TargetMode="External"/><Relationship Id="rId628" Type="http://schemas.openxmlformats.org/officeDocument/2006/relationships/hyperlink" Target="https://finance.vietstock.vn/DBIC-cong-ty-tnhh-mtv-dau-tu-va-phat-trien-db.htm" TargetMode="External"/><Relationship Id="rId627" Type="http://schemas.openxmlformats.org/officeDocument/2006/relationships/hyperlink" Target="https://finance.vietstock.vn/DBH-ctcp-duong-bo-hai-phong.htm" TargetMode="External"/><Relationship Id="rId626" Type="http://schemas.openxmlformats.org/officeDocument/2006/relationships/hyperlink" Target="https://finance.vietstock.vn/DBF-ctcp-luong-thuc-dong-bac.htm" TargetMode="External"/><Relationship Id="rId625" Type="http://schemas.openxmlformats.org/officeDocument/2006/relationships/hyperlink" Target="https://finance.vietstock.vn/DBD-ctcp-duoc-trang-thiet-bi-y-te-binh-dinh-bidiphar.htm" TargetMode="External"/><Relationship Id="rId2780" Type="http://schemas.openxmlformats.org/officeDocument/2006/relationships/hyperlink" Target="https://finance.vietstock.vn/TLC-ctcp-vien-thong-thang-long.htm" TargetMode="External"/><Relationship Id="rId1450" Type="http://schemas.openxmlformats.org/officeDocument/2006/relationships/hyperlink" Target="https://finance.vietstock.vn/IPDC-ctcp-img-phuoc-dong.htm" TargetMode="External"/><Relationship Id="rId2781" Type="http://schemas.openxmlformats.org/officeDocument/2006/relationships/hyperlink" Target="https://finance.vietstock.vn/TLCC-cong-ty-tnhh-xay-dung-va-dau-tu-bat-dong-san-thang-loi.htm" TargetMode="External"/><Relationship Id="rId620" Type="http://schemas.openxmlformats.org/officeDocument/2006/relationships/hyperlink" Target="https://finance.vietstock.vn/DATC-cong-ty-tnhh-mua-ban-no-viet-nam.htm" TargetMode="External"/><Relationship Id="rId1451" Type="http://schemas.openxmlformats.org/officeDocument/2006/relationships/hyperlink" Target="https://finance.vietstock.vn/IPH-ctcp-in-va-phat-hanh-bieu-mau-thong-ke.htm" TargetMode="External"/><Relationship Id="rId2782" Type="http://schemas.openxmlformats.org/officeDocument/2006/relationships/hyperlink" Target="https://finance.vietstock.vn/TLD-ctcp-dau-tu-xay-dung-va-phat-trien-do-thi-thang-long.htm" TargetMode="External"/><Relationship Id="rId1452" Type="http://schemas.openxmlformats.org/officeDocument/2006/relationships/hyperlink" Target="https://finance.vietstock.vn/IRC-ctcp-cao-su-cong-nghiep.htm" TargetMode="External"/><Relationship Id="rId2783" Type="http://schemas.openxmlformats.org/officeDocument/2006/relationships/hyperlink" Target="https://finance.vietstock.vn/TLG-ctcp-tap-doan-thien-long.htm" TargetMode="External"/><Relationship Id="rId1453" Type="http://schemas.openxmlformats.org/officeDocument/2006/relationships/hyperlink" Target="https://finance.vietstock.vn/IREC-cong-ty-tnhh-bat-dong-san-industry.htm" TargetMode="External"/><Relationship Id="rId2784" Type="http://schemas.openxmlformats.org/officeDocument/2006/relationships/hyperlink" Target="https://finance.vietstock.vn/TLG6-ctcp-xay-dung-so-6-thang-long.htm" TargetMode="External"/><Relationship Id="rId1454" Type="http://schemas.openxmlformats.org/officeDocument/2006/relationships/hyperlink" Target="https://finance.vietstock.vn/ISG-ctcp-van-tai-bien-va-hop-tac-lao-dong-quoc-te.htm" TargetMode="External"/><Relationship Id="rId2785" Type="http://schemas.openxmlformats.org/officeDocument/2006/relationships/hyperlink" Target="https://finance.vietstock.vn/TLH-ctcp-tap-doan-thep-tien-len.htm" TargetMode="External"/><Relationship Id="rId1444" Type="http://schemas.openxmlformats.org/officeDocument/2006/relationships/hyperlink" Target="https://finance.vietstock.vn/INVESTCOM-ctcp-dau-tu-investcom.htm" TargetMode="External"/><Relationship Id="rId2775" Type="http://schemas.openxmlformats.org/officeDocument/2006/relationships/hyperlink" Target="https://finance.vietstock.vn/TKLC-ctcp-tonkin-land.htm" TargetMode="External"/><Relationship Id="rId1445" Type="http://schemas.openxmlformats.org/officeDocument/2006/relationships/hyperlink" Target="https://finance.vietstock.vn/INVESTREAL-ctcp-dau-tu-va-kinh-doanh-bat-dong-san.htm" TargetMode="External"/><Relationship Id="rId2776" Type="http://schemas.openxmlformats.org/officeDocument/2006/relationships/hyperlink" Target="https://finance.vietstock.vn/TKR-ctcp-cao-su-tan-bien-kampongthom.htm" TargetMode="External"/><Relationship Id="rId1446" Type="http://schemas.openxmlformats.org/officeDocument/2006/relationships/hyperlink" Target="https://finance.vietstock.vn/IP1C-ctcp-phong-%C3%B0ien-ia-pet-dak-doa-so-1.htm" TargetMode="External"/><Relationship Id="rId2777" Type="http://schemas.openxmlformats.org/officeDocument/2006/relationships/hyperlink" Target="https://finance.vietstock.vn/TKU-ctcp-cong-nghiep-tung-kuang.htm" TargetMode="External"/><Relationship Id="rId1447" Type="http://schemas.openxmlformats.org/officeDocument/2006/relationships/hyperlink" Target="https://finance.vietstock.vn/IP2C-ctcp-phong-%C3%B0ien-ia-pet-dak-doa-so-2.htm" TargetMode="External"/><Relationship Id="rId2778" Type="http://schemas.openxmlformats.org/officeDocument/2006/relationships/hyperlink" Target="https://finance.vietstock.vn/TL4-tong-cong-ty-co-phan-xay-dung-thuy-loi-4.htm" TargetMode="External"/><Relationship Id="rId1448" Type="http://schemas.openxmlformats.org/officeDocument/2006/relationships/hyperlink" Target="https://finance.vietstock.vn/IPA-ctcp-tap-doan-dau-tu-i-p-a.htm" TargetMode="External"/><Relationship Id="rId2779" Type="http://schemas.openxmlformats.org/officeDocument/2006/relationships/hyperlink" Target="https://finance.vietstock.vn/TLAC-ctcp-dau-tu-tan-thanh-long-an.htm" TargetMode="External"/><Relationship Id="rId1449" Type="http://schemas.openxmlformats.org/officeDocument/2006/relationships/hyperlink" Target="https://finance.vietstock.vn/IPC-cong-ty-tnhh-mtv-phat-trien-cong-nghiep-tan-thuan.htm" TargetMode="External"/><Relationship Id="rId619" Type="http://schemas.openxmlformats.org/officeDocument/2006/relationships/hyperlink" Target="https://finance.vietstock.vn/DaTayDo-ctcp-da-tay-do.htm" TargetMode="External"/><Relationship Id="rId618" Type="http://schemas.openxmlformats.org/officeDocument/2006/relationships/hyperlink" Target="https://finance.vietstock.vn/DAT-ctcp-dau-tu-du-lich-va-phat-trien-thuy-san.htm" TargetMode="External"/><Relationship Id="rId613" Type="http://schemas.openxmlformats.org/officeDocument/2006/relationships/hyperlink" Target="https://finance.vietstock.vn/DaNangXD-ctcp-xay-dung-cong-trinh-giao-thong-da-nang.htm" TargetMode="External"/><Relationship Id="rId612" Type="http://schemas.openxmlformats.org/officeDocument/2006/relationships/hyperlink" Target="https://finance.vietstock.vn/DAN-ctcp-duoc-danapha.htm" TargetMode="External"/><Relationship Id="rId611" Type="http://schemas.openxmlformats.org/officeDocument/2006/relationships/hyperlink" Target="https://finance.vietstock.vn/DALC-cong-ty-tnhh-dau-tu-va-phat-trien-bat-dong-san-dai-hung.htm" TargetMode="External"/><Relationship Id="rId610" Type="http://schemas.openxmlformats.org/officeDocument/2006/relationships/hyperlink" Target="https://finance.vietstock.vn/DAKC-cong-ty-lien-doanh-tnhh-phat-trien-do-thi-moi-an-khanh.htm" TargetMode="External"/><Relationship Id="rId617" Type="http://schemas.openxmlformats.org/officeDocument/2006/relationships/hyperlink" Target="https://finance.vietstock.vn/DAS-ctcp-may-thiet-bi-dau-khi-da-nang.htm" TargetMode="External"/><Relationship Id="rId616" Type="http://schemas.openxmlformats.org/officeDocument/2006/relationships/hyperlink" Target="https://finance.vietstock.vn/DAR-ctcp-xe-lua-di-an.htm" TargetMode="External"/><Relationship Id="rId615" Type="http://schemas.openxmlformats.org/officeDocument/2006/relationships/hyperlink" Target="https://finance.vietstock.vn/DAP-ctcp-dong-a.htm" TargetMode="External"/><Relationship Id="rId614" Type="http://schemas.openxmlformats.org/officeDocument/2006/relationships/hyperlink" Target="https://finance.vietstock.vn/DANATEX-ctcp-det-hoa-khanh-da-nang.htm" TargetMode="External"/><Relationship Id="rId2770" Type="http://schemas.openxmlformats.org/officeDocument/2006/relationships/hyperlink" Target="https://finance.vietstock.vn/TJC-ctcp-dich-vu-van-tai-va-thuong-mai.htm" TargetMode="External"/><Relationship Id="rId1440" Type="http://schemas.openxmlformats.org/officeDocument/2006/relationships/hyperlink" Target="https://finance.vietstock.vn/Intimex-ctcp-tap-doan-intimex.htm" TargetMode="External"/><Relationship Id="rId2771" Type="http://schemas.openxmlformats.org/officeDocument/2006/relationships/hyperlink" Target="https://finance.vietstock.vn/TKA-ctcp-bao-bi-tan-khanh-an.htm" TargetMode="External"/><Relationship Id="rId1441" Type="http://schemas.openxmlformats.org/officeDocument/2006/relationships/hyperlink" Target="https://finance.vietstock.vn/Intimexco-ctcp-intimex-viet-nam.htm" TargetMode="External"/><Relationship Id="rId2772" Type="http://schemas.openxmlformats.org/officeDocument/2006/relationships/hyperlink" Target="https://finance.vietstock.vn/TKC-ctcp-xay-dung-va-kinh-doanh-dia-oc-tan-ky.htm" TargetMode="External"/><Relationship Id="rId1442" Type="http://schemas.openxmlformats.org/officeDocument/2006/relationships/hyperlink" Target="https://finance.vietstock.vn/InTranPhu-ctcp-in-tran-phu.htm" TargetMode="External"/><Relationship Id="rId2773" Type="http://schemas.openxmlformats.org/officeDocument/2006/relationships/hyperlink" Target="https://finance.vietstock.vn/TKCC-ctcp-dau-tu-xay-dung-tuong-khai.htm" TargetMode="External"/><Relationship Id="rId1443" Type="http://schemas.openxmlformats.org/officeDocument/2006/relationships/hyperlink" Target="https://finance.vietstock.vn/InVanHoaPham-ctcp-in-va-van-hoa-pham.htm" TargetMode="External"/><Relationship Id="rId2774" Type="http://schemas.openxmlformats.org/officeDocument/2006/relationships/hyperlink" Target="https://finance.vietstock.vn/TKG-ctcp-san-xuat-va-thuong-mai-tung-khanh.htm" TargetMode="External"/><Relationship Id="rId1477" Type="http://schemas.openxmlformats.org/officeDocument/2006/relationships/hyperlink" Target="https://finance.vietstock.vn/KCE-ctcp-be-tong-ly-tam-dien-luc-khanh-hoa.htm" TargetMode="External"/><Relationship Id="rId1478" Type="http://schemas.openxmlformats.org/officeDocument/2006/relationships/hyperlink" Target="https://finance.vietstock.vn/KCNBacGiang-cong-ty-phat-trien-ha-tang-khu-cong-nghiep-bac-giang.htm" TargetMode="External"/><Relationship Id="rId1479" Type="http://schemas.openxmlformats.org/officeDocument/2006/relationships/hyperlink" Target="https://finance.vietstock.vn/KDC-ctcp-tap-doan-kido.htm" TargetMode="External"/><Relationship Id="rId646" Type="http://schemas.openxmlformats.org/officeDocument/2006/relationships/hyperlink" Target="https://finance.vietstock.vn/DCM-ctcp-phan-bon-dau-khi-ca-mau.htm" TargetMode="External"/><Relationship Id="rId645" Type="http://schemas.openxmlformats.org/officeDocument/2006/relationships/hyperlink" Target="https://finance.vietstock.vn/DCL-ctcp-duoc-pham-cuu-long.htm" TargetMode="External"/><Relationship Id="rId644" Type="http://schemas.openxmlformats.org/officeDocument/2006/relationships/hyperlink" Target="https://finance.vietstock.vn/DCI-ctcp-cong-nghiep-hoa-chat-da-nang.htm" TargetMode="External"/><Relationship Id="rId643" Type="http://schemas.openxmlformats.org/officeDocument/2006/relationships/hyperlink" Target="https://finance.vietstock.vn/DCHY-cong-ty-tnhh-dau-tu-dream-city-villas-hung-yen.htm" TargetMode="External"/><Relationship Id="rId649" Type="http://schemas.openxmlformats.org/officeDocument/2006/relationships/hyperlink" Target="https://finance.vietstock.vn/DCT-ctcp-tam-lop-vat-lieu-xay-dung-dong-nai.htm" TargetMode="External"/><Relationship Id="rId648" Type="http://schemas.openxmlformats.org/officeDocument/2006/relationships/hyperlink" Target="https://finance.vietstock.vn/DCS-ctcp-tap-doan-dai-chau.htm" TargetMode="External"/><Relationship Id="rId647" Type="http://schemas.openxmlformats.org/officeDocument/2006/relationships/hyperlink" Target="https://finance.vietstock.vn/DCR-ctcp-gach-men-cosevco.htm" TargetMode="External"/><Relationship Id="rId1470" Type="http://schemas.openxmlformats.org/officeDocument/2006/relationships/hyperlink" Target="https://finance.vietstock.vn/KAC-ctcp-dau-tu-dia-oc-khang-an.htm" TargetMode="External"/><Relationship Id="rId1471" Type="http://schemas.openxmlformats.org/officeDocument/2006/relationships/hyperlink" Target="https://finance.vietstock.vn/KAL-ctcp-nhom-khanh-hoa.htm" TargetMode="External"/><Relationship Id="rId1472" Type="http://schemas.openxmlformats.org/officeDocument/2006/relationships/hyperlink" Target="https://finance.vietstock.vn/KASJSC-ctcp-xay-lap-va-dich-vu-buu-dien-kien-giang.htm" TargetMode="External"/><Relationship Id="rId642" Type="http://schemas.openxmlformats.org/officeDocument/2006/relationships/hyperlink" Target="https://finance.vietstock.vn/DCH-ctcp-dia-chinh-ha-noi.htm" TargetMode="External"/><Relationship Id="rId1473" Type="http://schemas.openxmlformats.org/officeDocument/2006/relationships/hyperlink" Target="https://finance.vietstock.vn/KBC-tong-cong-ty-phat-trien-do-thi-kinh-bac-ctcp.htm" TargetMode="External"/><Relationship Id="rId641" Type="http://schemas.openxmlformats.org/officeDocument/2006/relationships/hyperlink" Target="https://finance.vietstock.vn/DCG-ctcp-tong-cong-ty-may-dap-cau.htm" TargetMode="External"/><Relationship Id="rId1474" Type="http://schemas.openxmlformats.org/officeDocument/2006/relationships/hyperlink" Target="https://finance.vietstock.vn/KBE-ctcp-sach-thiet-bi-truong-hoc-kien-giang.htm" TargetMode="External"/><Relationship Id="rId640" Type="http://schemas.openxmlformats.org/officeDocument/2006/relationships/hyperlink" Target="https://finance.vietstock.vn/DCF-ctcp-xay-dung-va-thiet-ke-so-1.htm" TargetMode="External"/><Relationship Id="rId1475" Type="http://schemas.openxmlformats.org/officeDocument/2006/relationships/hyperlink" Target="https://finance.vietstock.vn/KBT-ctcp-gach-ngoi-kien-giang.htm" TargetMode="External"/><Relationship Id="rId1476" Type="http://schemas.openxmlformats.org/officeDocument/2006/relationships/hyperlink" Target="https://finance.vietstock.vn/KCB-ctcp-khoang-san-va-luyen-kim-cao-bang.htm" TargetMode="External"/><Relationship Id="rId1466" Type="http://schemas.openxmlformats.org/officeDocument/2006/relationships/hyperlink" Target="https://finance.vietstock.vn/JHIC-ctcp-doanh-nghiep-xa-hoi-ivy-care.htm" TargetMode="External"/><Relationship Id="rId2797" Type="http://schemas.openxmlformats.org/officeDocument/2006/relationships/hyperlink" Target="https://finance.vietstock.vn/TMDC-ctcp-mua-ban-no-thuan-minh.htm" TargetMode="External"/><Relationship Id="rId1467" Type="http://schemas.openxmlformats.org/officeDocument/2006/relationships/hyperlink" Target="https://finance.vietstock.vn/JOS-ctcp-che-bien-thuy-san-xuat-khau-minh-hai.htm" TargetMode="External"/><Relationship Id="rId2798" Type="http://schemas.openxmlformats.org/officeDocument/2006/relationships/hyperlink" Target="https://finance.vietstock.vn/TMDTKH-ctcp-thuong-mai-va-dau-tu-khanh-hoa.htm" TargetMode="External"/><Relationship Id="rId1468" Type="http://schemas.openxmlformats.org/officeDocument/2006/relationships/hyperlink" Target="https://finance.vietstock.vn/JSC-ctcp-dau-tu-va-xay-dung-cau-duong-ha-noi.htm" TargetMode="External"/><Relationship Id="rId2799" Type="http://schemas.openxmlformats.org/officeDocument/2006/relationships/hyperlink" Target="https://finance.vietstock.vn/TMG-ctcp-kim-loai-mau-thai-nguyen-vimico.htm" TargetMode="External"/><Relationship Id="rId1469" Type="http://schemas.openxmlformats.org/officeDocument/2006/relationships/hyperlink" Target="https://finance.vietstock.vn/JVC-ctcp-thiet-bi-y-te-viet-nhat.htm" TargetMode="External"/><Relationship Id="rId635" Type="http://schemas.openxmlformats.org/officeDocument/2006/relationships/hyperlink" Target="https://finance.vietstock.vn/DC4-ctcp-xay-dung-dic-holdings.htm" TargetMode="External"/><Relationship Id="rId634" Type="http://schemas.openxmlformats.org/officeDocument/2006/relationships/hyperlink" Target="https://finance.vietstock.vn/DC2-ctcp-dau-tu-phat-trien-xay-dung-dic-so-2.htm" TargetMode="External"/><Relationship Id="rId633" Type="http://schemas.openxmlformats.org/officeDocument/2006/relationships/hyperlink" Target="https://finance.vietstock.vn/DC1-ctcp-dau-tu-phat-trien-xay-dung-so-1.htm" TargetMode="External"/><Relationship Id="rId632" Type="http://schemas.openxmlformats.org/officeDocument/2006/relationships/hyperlink" Target="https://finance.vietstock.vn/DBW-ctcp-cap-nuoc-dien-bien.htm" TargetMode="External"/><Relationship Id="rId639" Type="http://schemas.openxmlformats.org/officeDocument/2006/relationships/hyperlink" Target="https://finance.vietstock.vn/DCD-ctcp-du-lich-va-thuong-mai-dic.htm" TargetMode="External"/><Relationship Id="rId638" Type="http://schemas.openxmlformats.org/officeDocument/2006/relationships/hyperlink" Target="https://finance.vietstock.vn/DCCC-ctcp-dia-cau.htm" TargetMode="External"/><Relationship Id="rId637" Type="http://schemas.openxmlformats.org/officeDocument/2006/relationships/hyperlink" Target="https://finance.vietstock.vn/DCC-ctcp-xay-dung-cong-nghiep-descon.htm" TargetMode="External"/><Relationship Id="rId636" Type="http://schemas.openxmlformats.org/officeDocument/2006/relationships/hyperlink" Target="https://finance.vietstock.vn/DCAC-ctcp-tap-doan-deo-ca.htm" TargetMode="External"/><Relationship Id="rId2790" Type="http://schemas.openxmlformats.org/officeDocument/2006/relationships/hyperlink" Target="https://finance.vietstock.vn/TLRC-ctcp-tiep-van-va-bat-dong-san-tan-lien-phat-tan-cang.htm" TargetMode="External"/><Relationship Id="rId1460" Type="http://schemas.openxmlformats.org/officeDocument/2006/relationships/hyperlink" Target="https://finance.vietstock.vn/ITD-ctcp-cong-nghe-tien-phong.htm" TargetMode="External"/><Relationship Id="rId2791" Type="http://schemas.openxmlformats.org/officeDocument/2006/relationships/hyperlink" Target="https://finance.vietstock.vn/TLT-ctcp-viglacera-thang-long.htm" TargetMode="External"/><Relationship Id="rId1461" Type="http://schemas.openxmlformats.org/officeDocument/2006/relationships/hyperlink" Target="https://finance.vietstock.vn/ITLC-ctcp-giao-nhan-va-van-chuyen-in-do-tran.htm" TargetMode="External"/><Relationship Id="rId2792" Type="http://schemas.openxmlformats.org/officeDocument/2006/relationships/hyperlink" Target="https://finance.vietstock.vn/TMAC-cong-ty-tnhh-my-anh-nt.htm" TargetMode="External"/><Relationship Id="rId631" Type="http://schemas.openxmlformats.org/officeDocument/2006/relationships/hyperlink" Target="https://finance.vietstock.vn/DBT-ctcp-duoc-pham-ben-tre.htm" TargetMode="External"/><Relationship Id="rId1462" Type="http://schemas.openxmlformats.org/officeDocument/2006/relationships/hyperlink" Target="https://finance.vietstock.vn/ITPC-cong-ty-tnhh-dau-tu-phu-thinh-phat.htm" TargetMode="External"/><Relationship Id="rId2793" Type="http://schemas.openxmlformats.org/officeDocument/2006/relationships/hyperlink" Target="https://finance.vietstock.vn/TMB-ctcp-kinh-doanh-than-mien-bac-vinacomin.htm" TargetMode="External"/><Relationship Id="rId630" Type="http://schemas.openxmlformats.org/officeDocument/2006/relationships/hyperlink" Target="https://finance.vietstock.vn/DBM-ctcp-duoc-vat-tu-y-te-dak-lak.htm" TargetMode="External"/><Relationship Id="rId1463" Type="http://schemas.openxmlformats.org/officeDocument/2006/relationships/hyperlink" Target="https://finance.vietstock.vn/ITQ-ctcp-tap-doan-thien-quang.htm" TargetMode="External"/><Relationship Id="rId2794" Type="http://schemas.openxmlformats.org/officeDocument/2006/relationships/hyperlink" Target="https://finance.vietstock.vn/TMC-ctcp-thuong-mai-xuat-nhap-khau-thu-duc.htm" TargetMode="External"/><Relationship Id="rId1464" Type="http://schemas.openxmlformats.org/officeDocument/2006/relationships/hyperlink" Target="https://finance.vietstock.vn/ITS-ctcp-dau-tu-thuong-mai-va-dich-vu-vinacomin.htm" TargetMode="External"/><Relationship Id="rId2795" Type="http://schemas.openxmlformats.org/officeDocument/2006/relationships/hyperlink" Target="https://finance.vietstock.vn/TMCC-cong-ty-tnhh-khu-do-thi-moi-trung-minh.htm" TargetMode="External"/><Relationship Id="rId1465" Type="http://schemas.openxmlformats.org/officeDocument/2006/relationships/hyperlink" Target="https://finance.vietstock.vn/JBC5-ctcp-vat-lieu-xay-dung-va-xay-lap-so-5.htm" TargetMode="External"/><Relationship Id="rId2796" Type="http://schemas.openxmlformats.org/officeDocument/2006/relationships/hyperlink" Target="https://finance.vietstock.vn/TMD-ctcp-thuong-mai-va-dai-ly-dau-tinh-ba-ria-vung-tau.htm" TargetMode="External"/><Relationship Id="rId1411" Type="http://schemas.openxmlformats.org/officeDocument/2006/relationships/hyperlink" Target="https://finance.vietstock.vn/IGCC-ctcp-giao-duc-thanh-thanh-cong.htm" TargetMode="External"/><Relationship Id="rId2742" Type="http://schemas.openxmlformats.org/officeDocument/2006/relationships/hyperlink" Target="https://finance.vietstock.vn/THTC-ctcp-xay-dung-tht-ha-noi.htm" TargetMode="External"/><Relationship Id="rId1412" Type="http://schemas.openxmlformats.org/officeDocument/2006/relationships/hyperlink" Target="https://finance.vietstock.vn/IGEC-ctcp-phat-trien-giao-duc-igarten.htm" TargetMode="External"/><Relationship Id="rId2743" Type="http://schemas.openxmlformats.org/officeDocument/2006/relationships/hyperlink" Target="https://finance.vietstock.vn/THU-ctcp-moi-truong-va-cong-trinh-do-thi-thanh-hoa.htm" TargetMode="External"/><Relationship Id="rId1413" Type="http://schemas.openxmlformats.org/officeDocument/2006/relationships/hyperlink" Target="https://finance.vietstock.vn/IHK-ctcp-in-hang-khong.htm" TargetMode="External"/><Relationship Id="rId2744" Type="http://schemas.openxmlformats.org/officeDocument/2006/relationships/hyperlink" Target="https://finance.vietstock.vn/ThuanAn-ctcp-thuong-mai-tong-hop-thuan-an.htm" TargetMode="External"/><Relationship Id="rId1414" Type="http://schemas.openxmlformats.org/officeDocument/2006/relationships/hyperlink" Target="https://finance.vietstock.vn/IJC-ctcp-phat-trien-ha-tang-ky-thuat.htm" TargetMode="External"/><Relationship Id="rId2745" Type="http://schemas.openxmlformats.org/officeDocument/2006/relationships/hyperlink" Target="https://finance.vietstock.vn/ThuThiemDIC-ctcp-dau-tu-phat-trien-thu-thiem.htm" TargetMode="External"/><Relationship Id="rId1415" Type="http://schemas.openxmlformats.org/officeDocument/2006/relationships/hyperlink" Target="https://finance.vietstock.vn/IKH-ctcp-in-khoa-hoc-ky-thuat.htm" TargetMode="External"/><Relationship Id="rId2746" Type="http://schemas.openxmlformats.org/officeDocument/2006/relationships/hyperlink" Target="https://finance.vietstock.vn/ThuyLoiDienBien-cong-ty-tnhh-xay-dung-va%60-dich-vu-thuy-loi-tinh-dien-bien.htm" TargetMode="External"/><Relationship Id="rId1416" Type="http://schemas.openxmlformats.org/officeDocument/2006/relationships/hyperlink" Target="https://finance.vietstock.vn/ILA-ctcp-ila.htm" TargetMode="External"/><Relationship Id="rId2747" Type="http://schemas.openxmlformats.org/officeDocument/2006/relationships/hyperlink" Target="https://finance.vietstock.vn/ThuySanKienGiang-ctcp-khai-thac-thuy-san-kien-giang.htm" TargetMode="External"/><Relationship Id="rId1417" Type="http://schemas.openxmlformats.org/officeDocument/2006/relationships/hyperlink" Target="https://finance.vietstock.vn/ILB-ctcp-icd-tan-cang-long-binh.htm" TargetMode="External"/><Relationship Id="rId2748" Type="http://schemas.openxmlformats.org/officeDocument/2006/relationships/hyperlink" Target="https://finance.vietstock.vn/THV-ctcp-tap-doan-thai-hoa-viet-nam.htm" TargetMode="External"/><Relationship Id="rId1418" Type="http://schemas.openxmlformats.org/officeDocument/2006/relationships/hyperlink" Target="https://finance.vietstock.vn/ILC-ctcp-hop-tac-lao-dong-voi-nuoc-ngoai.htm" TargetMode="External"/><Relationship Id="rId2749" Type="http://schemas.openxmlformats.org/officeDocument/2006/relationships/hyperlink" Target="https://finance.vietstock.vn/THVC-ctcp-toan-hai-van.htm" TargetMode="External"/><Relationship Id="rId1419" Type="http://schemas.openxmlformats.org/officeDocument/2006/relationships/hyperlink" Target="https://finance.vietstock.vn/ILS-ctcp-dau-tu-thuong-mai-va-dich-vu-quoc-te.htm" TargetMode="External"/><Relationship Id="rId2740" Type="http://schemas.openxmlformats.org/officeDocument/2006/relationships/hyperlink" Target="https://finance.vietstock.vn/THS-ctcp-thanh-hoa-song-da.htm" TargetMode="External"/><Relationship Id="rId1410" Type="http://schemas.openxmlformats.org/officeDocument/2006/relationships/hyperlink" Target="https://finance.vietstock.vn/IFS-ctcp-thuc-pham-quoc-te.htm" TargetMode="External"/><Relationship Id="rId2741" Type="http://schemas.openxmlformats.org/officeDocument/2006/relationships/hyperlink" Target="https://finance.vietstock.vn/THT-ctcp-than-ha-tu-vinacomin.htm" TargetMode="External"/><Relationship Id="rId1400" Type="http://schemas.openxmlformats.org/officeDocument/2006/relationships/hyperlink" Target="https://finance.vietstock.vn/IDN-ctcp-in-va-dich-vu-da-nang.htm" TargetMode="External"/><Relationship Id="rId2731" Type="http://schemas.openxmlformats.org/officeDocument/2006/relationships/hyperlink" Target="https://finance.vietstock.vn/Thikeco-ctcp-tu-van-dau-tu-phat-trien-va-xay-dung-thikeco.htm" TargetMode="External"/><Relationship Id="rId1401" Type="http://schemas.openxmlformats.org/officeDocument/2006/relationships/hyperlink" Target="https://finance.vietstock.vn/IDP-ctcp-sua-quoc-te-lof.htm" TargetMode="External"/><Relationship Id="rId2732" Type="http://schemas.openxmlformats.org/officeDocument/2006/relationships/hyperlink" Target="https://finance.vietstock.vn/ThinhLiet-ctcp-dau-tu-va-be-tong-thinh-liet.htm" TargetMode="External"/><Relationship Id="rId1402" Type="http://schemas.openxmlformats.org/officeDocument/2006/relationships/hyperlink" Target="https://finance.vietstock.vn/IDPCo-ctcp-i-d-p.htm" TargetMode="External"/><Relationship Id="rId2733" Type="http://schemas.openxmlformats.org/officeDocument/2006/relationships/hyperlink" Target="https://finance.vietstock.vn/THM-ctcp-tu-hai-ha-nam.htm" TargetMode="External"/><Relationship Id="rId1403" Type="http://schemas.openxmlformats.org/officeDocument/2006/relationships/hyperlink" Target="https://finance.vietstock.vn/IDTC-ctcp-idtt.htm" TargetMode="External"/><Relationship Id="rId2734" Type="http://schemas.openxmlformats.org/officeDocument/2006/relationships/hyperlink" Target="https://finance.vietstock.vn/THMC-ctcp-mua-ban-no-the-he-moi.htm" TargetMode="External"/><Relationship Id="rId1404" Type="http://schemas.openxmlformats.org/officeDocument/2006/relationships/hyperlink" Target="https://finance.vietstock.vn/IDV-ctcp-phat-trien-ha-tang-vinh-phuc.htm" TargetMode="External"/><Relationship Id="rId2735" Type="http://schemas.openxmlformats.org/officeDocument/2006/relationships/hyperlink" Target="https://finance.vietstock.vn/THMilk-ctcp-chuoi-thuc-pham-th.htm" TargetMode="External"/><Relationship Id="rId1405" Type="http://schemas.openxmlformats.org/officeDocument/2006/relationships/hyperlink" Target="https://finance.vietstock.vn/IDVVN-ctcp-dau-tu-va-tu-van-idv-viet-nam.htm" TargetMode="External"/><Relationship Id="rId2736" Type="http://schemas.openxmlformats.org/officeDocument/2006/relationships/hyperlink" Target="https://finance.vietstock.vn/THN-ctcp-cap-nuoc-thanh-hoa.htm" TargetMode="External"/><Relationship Id="rId1406" Type="http://schemas.openxmlformats.org/officeDocument/2006/relationships/hyperlink" Target="https://finance.vietstock.vn/IETC-ctcp-kinh-doanh-thiet-bi-cong-nghiep.htm" TargetMode="External"/><Relationship Id="rId2737" Type="http://schemas.openxmlformats.org/officeDocument/2006/relationships/hyperlink" Target="https://finance.vietstock.vn/ThongTinEIS-ctcp-cong-nghe-thong-tin-eis.htm" TargetMode="External"/><Relationship Id="rId1407" Type="http://schemas.openxmlformats.org/officeDocument/2006/relationships/hyperlink" Target="https://finance.vietstock.vn/IFC-ctcp-thuc-pham-cong-nghe-sai-gon.htm" TargetMode="External"/><Relationship Id="rId2738" Type="http://schemas.openxmlformats.org/officeDocument/2006/relationships/hyperlink" Target="https://finance.vietstock.vn/THP-ctcp-thuy-san-va-thuong-mai-thuan-phuoc.htm" TargetMode="External"/><Relationship Id="rId1408" Type="http://schemas.openxmlformats.org/officeDocument/2006/relationships/hyperlink" Target="https://finance.vietstock.vn/IFFHoldings-ctcp-iff-holdings.htm" TargetMode="External"/><Relationship Id="rId2739" Type="http://schemas.openxmlformats.org/officeDocument/2006/relationships/hyperlink" Target="https://finance.vietstock.vn/THR-ctcp-duong-sat-thuan-hai.htm" TargetMode="External"/><Relationship Id="rId1409" Type="http://schemas.openxmlformats.org/officeDocument/2006/relationships/hyperlink" Target="https://finance.vietstock.vn/IFNC-ctcp-infinity-land.htm" TargetMode="External"/><Relationship Id="rId2730" Type="http://schemas.openxmlformats.org/officeDocument/2006/relationships/hyperlink" Target="https://finance.vietstock.vn/ThietBiThuyLoi-ctcp-thiet-bi-thuy-loi.htm" TargetMode="External"/><Relationship Id="rId1433" Type="http://schemas.openxmlformats.org/officeDocument/2006/relationships/hyperlink" Target="https://finance.vietstock.vn/INN-ctcp-bao-bi-va-in-nong-nghiep.htm" TargetMode="External"/><Relationship Id="rId2764" Type="http://schemas.openxmlformats.org/officeDocument/2006/relationships/hyperlink" Target="https://finance.vietstock.vn/TinNghiaPetro-ctcp-xang-dau-tin-nghia.htm" TargetMode="External"/><Relationship Id="rId1434" Type="http://schemas.openxmlformats.org/officeDocument/2006/relationships/hyperlink" Target="https://finance.vietstock.vn/InPhucYen-ctcp-in-phuc-yen.htm" TargetMode="External"/><Relationship Id="rId2765" Type="http://schemas.openxmlformats.org/officeDocument/2006/relationships/hyperlink" Target="https://finance.vietstock.vn/TIP-ctcp-phat-trien-khu-cong-nghiep-tin-nghia.htm" TargetMode="External"/><Relationship Id="rId1435" Type="http://schemas.openxmlformats.org/officeDocument/2006/relationships/hyperlink" Target="https://finance.vietstock.vn/InSaiGon-ctcp-thuong-mai-dich-vu-quang-cao-in-sai-gon.htm" TargetMode="External"/><Relationship Id="rId2766" Type="http://schemas.openxmlformats.org/officeDocument/2006/relationships/hyperlink" Target="https://finance.vietstock.vn/TIS-ctcp-gang-thep-thai-nguyen.htm" TargetMode="External"/><Relationship Id="rId1436" Type="http://schemas.openxmlformats.org/officeDocument/2006/relationships/hyperlink" Target="https://finance.vietstock.vn/InSo7-ctcp-in-so-7.htm" TargetMode="External"/><Relationship Id="rId2767" Type="http://schemas.openxmlformats.org/officeDocument/2006/relationships/hyperlink" Target="https://finance.vietstock.vn/TITC-ctcp-dau-tu-san-xuat-va-thuong-mai-tien-truong.htm" TargetMode="External"/><Relationship Id="rId1437" Type="http://schemas.openxmlformats.org/officeDocument/2006/relationships/hyperlink" Target="https://finance.vietstock.vn/InTaiChinh-ctcp-in-tai-chinh.htm" TargetMode="External"/><Relationship Id="rId2768" Type="http://schemas.openxmlformats.org/officeDocument/2006/relationships/hyperlink" Target="https://finance.vietstock.vn/Titco-ctcp-san-xuat-va-thuong-mai-hang-xuat-khau-tan-binh.htm" TargetMode="External"/><Relationship Id="rId1438" Type="http://schemas.openxmlformats.org/officeDocument/2006/relationships/hyperlink" Target="https://finance.vietstock.vn/InThongNhat-ctcp-in-va-thuong-mai-thong-nhat.htm" TargetMode="External"/><Relationship Id="rId2769" Type="http://schemas.openxmlformats.org/officeDocument/2006/relationships/hyperlink" Target="https://finance.vietstock.vn/TIX-ctcp-san-xuat-kinh-doanh-xuat-nhap-khau-dich-vu-va-dau-tu-tan-binh.htm" TargetMode="External"/><Relationship Id="rId1439" Type="http://schemas.openxmlformats.org/officeDocument/2006/relationships/hyperlink" Target="https://finance.vietstock.vn/InTienGiang-ctcp-in-tien-giang.htm" TargetMode="External"/><Relationship Id="rId609" Type="http://schemas.openxmlformats.org/officeDocument/2006/relationships/hyperlink" Target="https://finance.vietstock.vn/DaiNam-van-phong-tham-tu-dieu-tra-theo-doi-dai-nam.htm" TargetMode="External"/><Relationship Id="rId608" Type="http://schemas.openxmlformats.org/officeDocument/2006/relationships/hyperlink" Target="https://finance.vietstock.vn/DaiMo-ctcp-co-khi-xay-dung-dai-mo.htm" TargetMode="External"/><Relationship Id="rId607" Type="http://schemas.openxmlformats.org/officeDocument/2006/relationships/hyperlink" Target="https://finance.vietstock.vn/DAH-ctcp-tap-doan-khach-san-dong-a.htm" TargetMode="External"/><Relationship Id="rId602" Type="http://schemas.openxmlformats.org/officeDocument/2006/relationships/hyperlink" Target="https://finance.vietstock.vn/DAE-ctcp-sach-giao-duc-tai-thanh-pho-da-nang.htm" TargetMode="External"/><Relationship Id="rId601" Type="http://schemas.openxmlformats.org/officeDocument/2006/relationships/hyperlink" Target="https://finance.vietstock.vn/DAD-ctcp-dau-tu-va-phat-trien-giao-duc-da-nang.htm" TargetMode="External"/><Relationship Id="rId600" Type="http://schemas.openxmlformats.org/officeDocument/2006/relationships/hyperlink" Target="https://finance.vietstock.vn/DAC-ctcp-382-dong-anh.htm" TargetMode="External"/><Relationship Id="rId606" Type="http://schemas.openxmlformats.org/officeDocument/2006/relationships/hyperlink" Target="https://finance.vietstock.vn/DaGiayVietNam-ctcp-da-giay-viet-nam.htm" TargetMode="External"/><Relationship Id="rId605" Type="http://schemas.openxmlformats.org/officeDocument/2006/relationships/hyperlink" Target="https://finance.vietstock.vn/DaGiayHaiPhong-ctcp-da-giay-va-phat-trien-hai-phong.htm" TargetMode="External"/><Relationship Id="rId604" Type="http://schemas.openxmlformats.org/officeDocument/2006/relationships/hyperlink" Target="https://finance.vietstock.vn/DAG-ctcp-tap-doan-nhua-dong-a.htm" TargetMode="External"/><Relationship Id="rId603" Type="http://schemas.openxmlformats.org/officeDocument/2006/relationships/hyperlink" Target="https://finance.vietstock.vn/DAFC-ctcp-thoi-trang-va-my-pham-duy-anh.htm" TargetMode="External"/><Relationship Id="rId2760" Type="http://schemas.openxmlformats.org/officeDocument/2006/relationships/hyperlink" Target="https://finance.vietstock.vn/TIIDC-cong-ty-tnhh-mtv-dau-tu-phat-trien-ha-tang-thanh-hoa.htm" TargetMode="External"/><Relationship Id="rId1430" Type="http://schemas.openxmlformats.org/officeDocument/2006/relationships/hyperlink" Target="https://finance.vietstock.vn/IneximDaklak-ctcp-dau-tu-xuat-nhap-khau-daklak.htm" TargetMode="External"/><Relationship Id="rId2761" Type="http://schemas.openxmlformats.org/officeDocument/2006/relationships/hyperlink" Target="https://finance.vietstock.vn/TIKI-cong-ty-tnhh-ti-ki.htm" TargetMode="External"/><Relationship Id="rId1431" Type="http://schemas.openxmlformats.org/officeDocument/2006/relationships/hyperlink" Target="https://finance.vietstock.vn/INFC-ctcp-giai-phap-so-hoa-infinity.htm" TargetMode="External"/><Relationship Id="rId2762" Type="http://schemas.openxmlformats.org/officeDocument/2006/relationships/hyperlink" Target="https://finance.vietstock.vn/TinHieu-ctcp-vien-thong-tin-hieu-duong-sat.htm" TargetMode="External"/><Relationship Id="rId1432" Type="http://schemas.openxmlformats.org/officeDocument/2006/relationships/hyperlink" Target="https://finance.vietstock.vn/ING-ctcp-dau-tu-va-phat-trien-xay-dung.htm" TargetMode="External"/><Relationship Id="rId2763" Type="http://schemas.openxmlformats.org/officeDocument/2006/relationships/hyperlink" Target="https://finance.vietstock.vn/TinHoang-ctcp-khoang-san-tin-hoang.htm" TargetMode="External"/><Relationship Id="rId1422" Type="http://schemas.openxmlformats.org/officeDocument/2006/relationships/hyperlink" Target="https://finance.vietstock.vn/IMGC-ctcp-dau-tu-img-hue.htm" TargetMode="External"/><Relationship Id="rId2753" Type="http://schemas.openxmlformats.org/officeDocument/2006/relationships/hyperlink" Target="https://finance.vietstock.vn/TIC-ctcp-dau-tu-dien-tay-nguyen.htm" TargetMode="External"/><Relationship Id="rId1423" Type="http://schemas.openxmlformats.org/officeDocument/2006/relationships/hyperlink" Target="https://finance.vietstock.vn/IMP-ctcp-duoc-pham-imexpharm.htm" TargetMode="External"/><Relationship Id="rId2754" Type="http://schemas.openxmlformats.org/officeDocument/2006/relationships/hyperlink" Target="https://finance.vietstock.vn/TICC-cong-ty-tnhh-mtv-dau-tu-tpi.htm" TargetMode="External"/><Relationship Id="rId1424" Type="http://schemas.openxmlformats.org/officeDocument/2006/relationships/hyperlink" Target="https://finance.vietstock.vn/IMT-ctcp-xuat-nhap-khau-tong-hop-va-dau-tu-thanh-pho-ho-chi-minh.htm" TargetMode="External"/><Relationship Id="rId2755" Type="http://schemas.openxmlformats.org/officeDocument/2006/relationships/hyperlink" Target="https://finance.vietstock.vn/Tico-ctcp-tico.htm" TargetMode="External"/><Relationship Id="rId1425" Type="http://schemas.openxmlformats.org/officeDocument/2006/relationships/hyperlink" Target="https://finance.vietstock.vn/IN4-ctcp-in-so-4.htm" TargetMode="External"/><Relationship Id="rId2756" Type="http://schemas.openxmlformats.org/officeDocument/2006/relationships/hyperlink" Target="https://finance.vietstock.vn/TID-ctcp-tong-cong-ty-tin-nghia.htm" TargetMode="External"/><Relationship Id="rId1426" Type="http://schemas.openxmlformats.org/officeDocument/2006/relationships/hyperlink" Target="https://finance.vietstock.vn/INC-ctcp-tu-van-dau-tu-idico.htm" TargetMode="External"/><Relationship Id="rId2757" Type="http://schemas.openxmlformats.org/officeDocument/2006/relationships/hyperlink" Target="https://finance.vietstock.vn/TIE-ctcp-tie.htm" TargetMode="External"/><Relationship Id="rId1427" Type="http://schemas.openxmlformats.org/officeDocument/2006/relationships/hyperlink" Target="https://finance.vietstock.vn/Inconess-ctcp-dich-vu-ho-tro-doanh-nghiep-va-tu-van-dau-tu.htm" TargetMode="External"/><Relationship Id="rId2758" Type="http://schemas.openxmlformats.org/officeDocument/2006/relationships/hyperlink" Target="https://finance.vietstock.vn/TienThinh-ctcp-tap-doan-tien-thinh.htm" TargetMode="External"/><Relationship Id="rId1428" Type="http://schemas.openxmlformats.org/officeDocument/2006/relationships/hyperlink" Target="https://finance.vietstock.vn/Indeco-ctcp-phat-trien-ha-tang-khu-cong-nghiep-tay-ninh.htm" TargetMode="External"/><Relationship Id="rId2759" Type="http://schemas.openxmlformats.org/officeDocument/2006/relationships/hyperlink" Target="https://finance.vietstock.vn/TIG-ctcp-tap-doan-dau-tu-thang-long.htm" TargetMode="External"/><Relationship Id="rId1429" Type="http://schemas.openxmlformats.org/officeDocument/2006/relationships/hyperlink" Target="https://finance.vietstock.vn/INEXIM-ctcp-xuat-nhap-khau-hang-cong-nghiep.htm" TargetMode="External"/><Relationship Id="rId2750" Type="http://schemas.openxmlformats.org/officeDocument/2006/relationships/hyperlink" Target="https://finance.vietstock.vn/THW-ctcp-cap-nuoc-tan-hoa.htm" TargetMode="External"/><Relationship Id="rId1420" Type="http://schemas.openxmlformats.org/officeDocument/2006/relationships/hyperlink" Target="https://finance.vietstock.vn/IME-ctcp-co-khi-va-xay-lap-cong-nghiep.htm" TargetMode="External"/><Relationship Id="rId2751" Type="http://schemas.openxmlformats.org/officeDocument/2006/relationships/hyperlink" Target="https://finance.vietstock.vn/THYC-cong-ty-tnhh-hai-thanh-vien-ung-dung-cong-nghe-cao-nong-nghiep-va-thuc-pham-sua-yen-my.htm" TargetMode="External"/><Relationship Id="rId1421" Type="http://schemas.openxmlformats.org/officeDocument/2006/relationships/hyperlink" Target="https://finance.vietstock.vn/IMEXBINHDINH-ctcp-xuat-nhap-khau-binh-dinh.htm" TargetMode="External"/><Relationship Id="rId2752" Type="http://schemas.openxmlformats.org/officeDocument/2006/relationships/hyperlink" Target="https://finance.vietstock.vn/TIBC-cong-ty-tnhh-dau-tu-va-kinh-doanh-bat-dong-san-thu-thiem.htm" TargetMode="External"/><Relationship Id="rId3238" Type="http://schemas.openxmlformats.org/officeDocument/2006/relationships/hyperlink" Target="https://finance.vietstock.vn/VPS-ctcp-thuoc-sat-trung-viet-nam-vipesco.htm" TargetMode="External"/><Relationship Id="rId3237" Type="http://schemas.openxmlformats.org/officeDocument/2006/relationships/hyperlink" Target="https://finance.vietstock.vn/VPR-ctcp-vinaprint.htm" TargetMode="External"/><Relationship Id="rId3239" Type="http://schemas.openxmlformats.org/officeDocument/2006/relationships/hyperlink" Target="https://finance.vietstock.vn/VPW-ctcp-cap-thoat-nuoc-so-1-vinh-phuc.htm" TargetMode="External"/><Relationship Id="rId3230" Type="http://schemas.openxmlformats.org/officeDocument/2006/relationships/hyperlink" Target="https://finance.vietstock.vn/VPH-ctcp-van-phat-hung.htm" TargetMode="External"/><Relationship Id="rId3232" Type="http://schemas.openxmlformats.org/officeDocument/2006/relationships/hyperlink" Target="https://finance.vietstock.vn/VPIG-ctcp-tap-doan-dau-tu-viet-phuong.htm" TargetMode="External"/><Relationship Id="rId3231" Type="http://schemas.openxmlformats.org/officeDocument/2006/relationships/hyperlink" Target="https://finance.vietstock.vn/VPI-ctcp-dau-tu-van-phu-invest.htm" TargetMode="External"/><Relationship Id="rId3234" Type="http://schemas.openxmlformats.org/officeDocument/2006/relationships/hyperlink" Target="https://finance.vietstock.vn/VPJSC-ctcp-dau-tu-xay-dung-buu-chinh-vien-thong-vung-tau.htm" TargetMode="External"/><Relationship Id="rId3233" Type="http://schemas.openxmlformats.org/officeDocument/2006/relationships/hyperlink" Target="https://finance.vietstock.vn/VPJC-ctcp-xay-dung-so-1-viet-phong.htm" TargetMode="External"/><Relationship Id="rId3236" Type="http://schemas.openxmlformats.org/officeDocument/2006/relationships/hyperlink" Target="https://finance.vietstock.vn/VPL-ctcp-vinpearl.htm" TargetMode="External"/><Relationship Id="rId3235" Type="http://schemas.openxmlformats.org/officeDocument/2006/relationships/hyperlink" Target="https://finance.vietstock.vn/VPK-ctcp-bao-bi-dau-thuc-vat.htm" TargetMode="External"/><Relationship Id="rId3227" Type="http://schemas.openxmlformats.org/officeDocument/2006/relationships/hyperlink" Target="https://finance.vietstock.vn/VPD-ctcp-phat-trien-dien-luc-viet-nam.htm" TargetMode="External"/><Relationship Id="rId3226" Type="http://schemas.openxmlformats.org/officeDocument/2006/relationships/hyperlink" Target="https://finance.vietstock.vn/VPC-ctcp-dau-tu-va-phat-trien-nang-luong-viet-nam.htm" TargetMode="External"/><Relationship Id="rId3229" Type="http://schemas.openxmlformats.org/officeDocument/2006/relationships/hyperlink" Target="https://finance.vietstock.vn/VPG-ctcp-dau-tu-thuong-mai-xuat-nhap-khau-viet-phat.htm" TargetMode="External"/><Relationship Id="rId3228" Type="http://schemas.openxmlformats.org/officeDocument/2006/relationships/hyperlink" Target="https://finance.vietstock.vn/VPFC-cong-ty-tai-chinh-tnhh-ngan-hang-viet-nam-thinh-vuong-smbc.htm" TargetMode="External"/><Relationship Id="rId699" Type="http://schemas.openxmlformats.org/officeDocument/2006/relationships/hyperlink" Target="https://finance.vietstock.vn/DJCC-ctcp-thuy-dien-dakrong.htm" TargetMode="External"/><Relationship Id="rId698" Type="http://schemas.openxmlformats.org/officeDocument/2006/relationships/hyperlink" Target="https://finance.vietstock.vn/DinhThien-cong-ty-tnhh-thuong-mai-dich-vu-ky-thuat-dinh-thien.htm" TargetMode="External"/><Relationship Id="rId693" Type="http://schemas.openxmlformats.org/officeDocument/2006/relationships/hyperlink" Target="https://finance.vietstock.vn/DienNuocHaNoi-ctcp-xay-dung-lap-may-dien-nuoc-ha-noi.htm" TargetMode="External"/><Relationship Id="rId692" Type="http://schemas.openxmlformats.org/officeDocument/2006/relationships/hyperlink" Target="https://finance.vietstock.vn/DienLucDaNang-ctcp-thuy-dien-dien-luc-da-nang.htm" TargetMode="External"/><Relationship Id="rId691" Type="http://schemas.openxmlformats.org/officeDocument/2006/relationships/hyperlink" Target="https://finance.vietstock.vn/DID-ctcp-dic-dong-tien.htm" TargetMode="External"/><Relationship Id="rId3221" Type="http://schemas.openxmlformats.org/officeDocument/2006/relationships/hyperlink" Target="https://finance.vietstock.vn/VOC-tong-cong-ty-cong-nghiep-dau-thuc-vat-viet-nam-ctcp.htm" TargetMode="External"/><Relationship Id="rId690" Type="http://schemas.openxmlformats.org/officeDocument/2006/relationships/hyperlink" Target="https://finance.vietstock.vn/DICThanhBinh-ctcp-dau-tu-phat-trien-xay-dung-thanh-binh.htm" TargetMode="External"/><Relationship Id="rId3220" Type="http://schemas.openxmlformats.org/officeDocument/2006/relationships/hyperlink" Target="https://finance.vietstock.vn/VNZ-ctcp-vng.htm" TargetMode="External"/><Relationship Id="rId697" Type="http://schemas.openxmlformats.org/officeDocument/2006/relationships/hyperlink" Target="https://finance.vietstock.vn/DIH-ctcp-dau-tu-phat-trien-xay-dung-hoi-an.htm" TargetMode="External"/><Relationship Id="rId3223" Type="http://schemas.openxmlformats.org/officeDocument/2006/relationships/hyperlink" Target="https://finance.vietstock.vn/VP1C-ctcp-dau-tu-grand-home.htm" TargetMode="External"/><Relationship Id="rId696" Type="http://schemas.openxmlformats.org/officeDocument/2006/relationships/hyperlink" Target="https://finance.vietstock.vn/Diginet-ctcp-dinh-gia-net.htm" TargetMode="External"/><Relationship Id="rId3222" Type="http://schemas.openxmlformats.org/officeDocument/2006/relationships/hyperlink" Target="https://finance.vietstock.vn/VOS-ctcp-van-tai-bien-viet-nam.htm" TargetMode="External"/><Relationship Id="rId695" Type="http://schemas.openxmlformats.org/officeDocument/2006/relationships/hyperlink" Target="https://finance.vietstock.vn/DIG-tong-cong-ty-co-phan-dau-tu-phat-trien-xay-dung.htm" TargetMode="External"/><Relationship Id="rId3225" Type="http://schemas.openxmlformats.org/officeDocument/2006/relationships/hyperlink" Target="https://finance.vietstock.vn/VPA-ctcp-van-tai-hoa-dau-vp.htm" TargetMode="External"/><Relationship Id="rId694" Type="http://schemas.openxmlformats.org/officeDocument/2006/relationships/hyperlink" Target="https://finance.vietstock.vn/DienThuBon-ctcp-thuy-dien-thu-bon.htm" TargetMode="External"/><Relationship Id="rId3224" Type="http://schemas.openxmlformats.org/officeDocument/2006/relationships/hyperlink" Target="https://finance.vietstock.vn/VP2C-ctcp-dau-tu-bat-dong-san-tan-tri.htm" TargetMode="External"/><Relationship Id="rId3259" Type="http://schemas.openxmlformats.org/officeDocument/2006/relationships/hyperlink" Target="https://finance.vietstock.vn/VST-ctcp-van-tai-va-thue-tau-bien-viet-nam.htm" TargetMode="External"/><Relationship Id="rId3250" Type="http://schemas.openxmlformats.org/officeDocument/2006/relationships/hyperlink" Target="https://finance.vietstock.vn/VSF-tong-cong-ty-luong-thuc-mien-nam-ctcp.htm" TargetMode="External"/><Relationship Id="rId3252" Type="http://schemas.openxmlformats.org/officeDocument/2006/relationships/hyperlink" Target="https://finance.vietstock.vn/VSH-ctcp-thuy-dien-vinh-son-song-hinh.htm" TargetMode="External"/><Relationship Id="rId3251" Type="http://schemas.openxmlformats.org/officeDocument/2006/relationships/hyperlink" Target="https://finance.vietstock.vn/VSG-ctcp-container-phia-nam.htm" TargetMode="External"/><Relationship Id="rId3254" Type="http://schemas.openxmlformats.org/officeDocument/2006/relationships/hyperlink" Target="https://finance.vietstock.vn/VSIndustry-ctcp-vs-industry-vietnam.htm" TargetMode="External"/><Relationship Id="rId3253" Type="http://schemas.openxmlformats.org/officeDocument/2006/relationships/hyperlink" Target="https://finance.vietstock.vn/VSI-ctcp-dau-tu-va-xay-dung-cap-thoat-nuoc.htm" TargetMode="External"/><Relationship Id="rId3256" Type="http://schemas.openxmlformats.org/officeDocument/2006/relationships/hyperlink" Target="https://finance.vietstock.vn/VSMC-ctcp-nghien-cuu-va-san-xuat-vinsmart.htm" TargetMode="External"/><Relationship Id="rId3255" Type="http://schemas.openxmlformats.org/officeDocument/2006/relationships/hyperlink" Target="https://finance.vietstock.vn/VSM-ctcp-container-mien-trung.htm" TargetMode="External"/><Relationship Id="rId3258" Type="http://schemas.openxmlformats.org/officeDocument/2006/relationships/hyperlink" Target="https://finance.vietstock.vn/VSP-ctcp-van-tai-bien-va-bat-dong-san-viet-hai.htm" TargetMode="External"/><Relationship Id="rId3257" Type="http://schemas.openxmlformats.org/officeDocument/2006/relationships/hyperlink" Target="https://finance.vietstock.vn/VSN-ctcp-viet-nam-ky-nghe-suc-san.htm" TargetMode="External"/><Relationship Id="rId3249" Type="http://schemas.openxmlformats.org/officeDocument/2006/relationships/hyperlink" Target="https://finance.vietstock.vn/VSETGROUP-ctcp-tap-doan-vsetgroup.htm" TargetMode="External"/><Relationship Id="rId3248" Type="http://schemas.openxmlformats.org/officeDocument/2006/relationships/hyperlink" Target="https://finance.vietstock.vn/VSE-ctcp-dich-vu-duong-cao-toc-viet-nam.htm" TargetMode="External"/><Relationship Id="rId3241" Type="http://schemas.openxmlformats.org/officeDocument/2006/relationships/hyperlink" Target="https://finance.vietstock.vn/VQC-ctcp-giam-dinh-vinacomin.htm" TargetMode="External"/><Relationship Id="rId3240" Type="http://schemas.openxmlformats.org/officeDocument/2006/relationships/hyperlink" Target="https://finance.vietstock.vn/VPZC-ctcp-thuong-mai-%E2%80%93-vinh-plaza.htm" TargetMode="External"/><Relationship Id="rId3243" Type="http://schemas.openxmlformats.org/officeDocument/2006/relationships/hyperlink" Target="https://finance.vietstock.vn/VRE-ctcp-vincom-retail.htm" TargetMode="External"/><Relationship Id="rId3242" Type="http://schemas.openxmlformats.org/officeDocument/2006/relationships/hyperlink" Target="https://finance.vietstock.vn/VRC-ctcp-bat-dong-san-va-dau-tu-vrc.htm" TargetMode="External"/><Relationship Id="rId3245" Type="http://schemas.openxmlformats.org/officeDocument/2006/relationships/hyperlink" Target="https://finance.vietstock.vn/VRTS-ctcp-dich-vu-van-tai-duong-sat.htm" TargetMode="External"/><Relationship Id="rId3244" Type="http://schemas.openxmlformats.org/officeDocument/2006/relationships/hyperlink" Target="https://finance.vietstock.vn/VRG-ctcp-phat-trien-do-thi-va-khu-cong-nghiep-cao-su-viet-nam.htm" TargetMode="External"/><Relationship Id="rId3247" Type="http://schemas.openxmlformats.org/officeDocument/2006/relationships/hyperlink" Target="https://finance.vietstock.vn/VSC-ctcp-container-viet-nam.htm" TargetMode="External"/><Relationship Id="rId3246" Type="http://schemas.openxmlformats.org/officeDocument/2006/relationships/hyperlink" Target="https://finance.vietstock.vn/VSA-ctcp-dai-ly-hang-hai-viet-nam.htm" TargetMode="External"/><Relationship Id="rId1499" Type="http://schemas.openxmlformats.org/officeDocument/2006/relationships/hyperlink" Target="https://finance.vietstock.vn/KHOANGSAN4-ctcp-phat-trien-khoang-san-4.htm" TargetMode="External"/><Relationship Id="rId668" Type="http://schemas.openxmlformats.org/officeDocument/2006/relationships/hyperlink" Target="https://finance.vietstock.vn/DGT-ctcp-cong-trinh-giao-thong-dong-nai.htm" TargetMode="External"/><Relationship Id="rId667" Type="http://schemas.openxmlformats.org/officeDocument/2006/relationships/hyperlink" Target="https://finance.vietstock.vn/DGL-ctcp-hoa-chat-duc-giang-lao-cai.htm" TargetMode="External"/><Relationship Id="rId666" Type="http://schemas.openxmlformats.org/officeDocument/2006/relationships/hyperlink" Target="https://finance.vietstock.vn/DGC-ctcp-tap-doan-hoa-chat-duc-giang.htm" TargetMode="External"/><Relationship Id="rId665" Type="http://schemas.openxmlformats.org/officeDocument/2006/relationships/hyperlink" Target="https://finance.vietstock.vn/DFS-ctcp-che-bien-xuat-nhap-khau-nong-san-thuc-pham-dong-nai.htm" TargetMode="External"/><Relationship Id="rId669" Type="http://schemas.openxmlformats.org/officeDocument/2006/relationships/hyperlink" Target="https://finance.vietstock.vn/DGW-ctcp-the-gioi-so.htm" TargetMode="External"/><Relationship Id="rId1490" Type="http://schemas.openxmlformats.org/officeDocument/2006/relationships/hyperlink" Target="https://finance.vietstock.vn/KHAFEED-cong-ty-tnhh-mtv-thuc-an-chan-nuoi-khatoco.htm" TargetMode="External"/><Relationship Id="rId660" Type="http://schemas.openxmlformats.org/officeDocument/2006/relationships/hyperlink" Target="https://finance.vietstock.vn/DetHaDong-ctcp-det-ha-dong.htm" TargetMode="External"/><Relationship Id="rId1491" Type="http://schemas.openxmlformats.org/officeDocument/2006/relationships/hyperlink" Target="https://finance.vietstock.vn/Khaithacda-ctcp-khai-thac-da-thua-thien-hue.htm" TargetMode="External"/><Relationship Id="rId1492" Type="http://schemas.openxmlformats.org/officeDocument/2006/relationships/hyperlink" Target="https://finance.vietstock.vn/KhanhTan-ctcp-khanh-tan.htm" TargetMode="External"/><Relationship Id="rId1493" Type="http://schemas.openxmlformats.org/officeDocument/2006/relationships/hyperlink" Target="https://finance.vietstock.vn/KHATOCO-ctcp-in-bao-bi-khatoco.htm" TargetMode="External"/><Relationship Id="rId1494" Type="http://schemas.openxmlformats.org/officeDocument/2006/relationships/hyperlink" Target="https://finance.vietstock.vn/KHB-ctcp-khoang-san-hoa-binh.htm" TargetMode="External"/><Relationship Id="rId664" Type="http://schemas.openxmlformats.org/officeDocument/2006/relationships/hyperlink" Target="https://finance.vietstock.vn/DFF-ctcp-tap-doan-dua-fat.htm" TargetMode="External"/><Relationship Id="rId1495" Type="http://schemas.openxmlformats.org/officeDocument/2006/relationships/hyperlink" Target="https://finance.vietstock.vn/KHD-ctcp-khai-thac-che-bien-khoang-san-hai-duong.htm" TargetMode="External"/><Relationship Id="rId663" Type="http://schemas.openxmlformats.org/officeDocument/2006/relationships/hyperlink" Target="https://finance.vietstock.vn/DFC-ctcp-xich-lip-dong-anh.htm" TargetMode="External"/><Relationship Id="rId1496" Type="http://schemas.openxmlformats.org/officeDocument/2006/relationships/hyperlink" Target="https://finance.vietstock.vn/KHG-ctcp-tap-doan-khai-hoan-land.htm" TargetMode="External"/><Relationship Id="rId662" Type="http://schemas.openxmlformats.org/officeDocument/2006/relationships/hyperlink" Target="https://finance.vietstock.vn/DetVinhPhu-ctcp-det-vinh-phu.htm" TargetMode="External"/><Relationship Id="rId1497" Type="http://schemas.openxmlformats.org/officeDocument/2006/relationships/hyperlink" Target="https://finance.vietstock.vn/KHL-ctcp-khoang-san-va-vat-lieu-xay-dung-hung-long.htm" TargetMode="External"/><Relationship Id="rId661" Type="http://schemas.openxmlformats.org/officeDocument/2006/relationships/hyperlink" Target="https://finance.vietstock.vn/DetPhongPhu-ctcp-det-vai-phong-phu.htm" TargetMode="External"/><Relationship Id="rId1498" Type="http://schemas.openxmlformats.org/officeDocument/2006/relationships/hyperlink" Target="https://finance.vietstock.vn/KHLC-cong-ty-tnhh-kreves-halla-land.htm" TargetMode="External"/><Relationship Id="rId1488" Type="http://schemas.openxmlformats.org/officeDocument/2006/relationships/hyperlink" Target="https://finance.vietstock.vn/KGU-ctcp-phat-trien-do-thi-kien-giang.htm" TargetMode="External"/><Relationship Id="rId1489" Type="http://schemas.openxmlformats.org/officeDocument/2006/relationships/hyperlink" Target="https://finance.vietstock.vn/KHA-ctcp-dau-tu-va-dich-vu-khanh-hoi.htm" TargetMode="External"/><Relationship Id="rId657" Type="http://schemas.openxmlformats.org/officeDocument/2006/relationships/hyperlink" Target="https://finance.vietstock.vn/DeltaAgf-ctcp-dau-tu-va-xay-dung-delta-agf.htm" TargetMode="External"/><Relationship Id="rId656" Type="http://schemas.openxmlformats.org/officeDocument/2006/relationships/hyperlink" Target="https://finance.vietstock.vn/DDV-ctcp-dap-vinachem.htm" TargetMode="External"/><Relationship Id="rId655" Type="http://schemas.openxmlformats.org/officeDocument/2006/relationships/hyperlink" Target="https://finance.vietstock.vn/DDN-ctcp-duoc-va-thiet-bi-y-te-da-nang.htm" TargetMode="External"/><Relationship Id="rId654" Type="http://schemas.openxmlformats.org/officeDocument/2006/relationships/hyperlink" Target="https://finance.vietstock.vn/DDM-ctcp-hang-hai-dong-do.htm" TargetMode="External"/><Relationship Id="rId659" Type="http://schemas.openxmlformats.org/officeDocument/2006/relationships/hyperlink" Target="https://finance.vietstock.vn/DeltaTower-ctcp-canh-hung-hai-thanh.htm" TargetMode="External"/><Relationship Id="rId658" Type="http://schemas.openxmlformats.org/officeDocument/2006/relationships/hyperlink" Target="https://finance.vietstock.vn/DeltaCorp-ctcp-dau-tu-chau-tho.htm" TargetMode="External"/><Relationship Id="rId1480" Type="http://schemas.openxmlformats.org/officeDocument/2006/relationships/hyperlink" Target="https://finance.vietstock.vn/KDCC-cong-ty-tnhh-dau-tu-va-kinh-doanh-bat-dong-san-khu-dong.htm" TargetMode="External"/><Relationship Id="rId1481" Type="http://schemas.openxmlformats.org/officeDocument/2006/relationships/hyperlink" Target="https://finance.vietstock.vn/KDF-ctcp-thuc-pham-dong-lanh-kido.htm" TargetMode="External"/><Relationship Id="rId1482" Type="http://schemas.openxmlformats.org/officeDocument/2006/relationships/hyperlink" Target="https://finance.vietstock.vn/KDH-ctcp-dau-tu-va-kinh-doanh-nha-khang-dien.htm" TargetMode="External"/><Relationship Id="rId1483" Type="http://schemas.openxmlformats.org/officeDocument/2006/relationships/hyperlink" Target="https://finance.vietstock.vn/KDM-ctcp-tap-doan-gcl.htm" TargetMode="External"/><Relationship Id="rId653" Type="http://schemas.openxmlformats.org/officeDocument/2006/relationships/hyperlink" Target="https://finance.vietstock.vn/DDH-ctcp-dam-bao-giao-thong-duong-thuy-hai-phong.htm" TargetMode="External"/><Relationship Id="rId1484" Type="http://schemas.openxmlformats.org/officeDocument/2006/relationships/hyperlink" Target="https://finance.vietstock.vn/KDPC-cong-ty-tnhh-khu-dong-phu-quoc.htm" TargetMode="External"/><Relationship Id="rId652" Type="http://schemas.openxmlformats.org/officeDocument/2006/relationships/hyperlink" Target="https://finance.vietstock.vn/DDG-ctcp-dau-tu-cong-nghiep-xuat-nhap-khau-dong-duong.htm" TargetMode="External"/><Relationship Id="rId1485" Type="http://schemas.openxmlformats.org/officeDocument/2006/relationships/hyperlink" Target="https://finance.vietstock.vn/KGM-ctcp-xuat-nhap-khau-kien-giang.htm" TargetMode="External"/><Relationship Id="rId651" Type="http://schemas.openxmlformats.org/officeDocument/2006/relationships/hyperlink" Target="https://finance.vietstock.vn/DDCC-ctcp-dau-tu-bat-dong-san-dong-duong.htm" TargetMode="External"/><Relationship Id="rId1486" Type="http://schemas.openxmlformats.org/officeDocument/2006/relationships/hyperlink" Target="https://finance.vietstock.vn/KGRC-ctcp-lien-doanh-kangaroo-quoc-te.htm" TargetMode="External"/><Relationship Id="rId650" Type="http://schemas.openxmlformats.org/officeDocument/2006/relationships/hyperlink" Target="https://finance.vietstock.vn/DCTC-cong-ty-tnhh-dct-partners-viet-nam.htm" TargetMode="External"/><Relationship Id="rId1487" Type="http://schemas.openxmlformats.org/officeDocument/2006/relationships/hyperlink" Target="https://finance.vietstock.vn/KGTICJC-ctcp-xay-dung-giao-thong-thuy-loi-kien-giang.htm" TargetMode="External"/><Relationship Id="rId3216" Type="http://schemas.openxmlformats.org/officeDocument/2006/relationships/hyperlink" Target="https://finance.vietstock.vn/VNT-ctcp-giao-nhan-van-tai-ngoai-thuong.htm" TargetMode="External"/><Relationship Id="rId3215" Type="http://schemas.openxmlformats.org/officeDocument/2006/relationships/hyperlink" Target="https://finance.vietstock.vn/VNS-ctcp-anh-duong-viet-nam.htm" TargetMode="External"/><Relationship Id="rId3218" Type="http://schemas.openxmlformats.org/officeDocument/2006/relationships/hyperlink" Target="https://finance.vietstock.vn/VNX-ctcp-quang-cao-va-hoi-cho-thuong-mai.htm" TargetMode="External"/><Relationship Id="rId3217" Type="http://schemas.openxmlformats.org/officeDocument/2006/relationships/hyperlink" Target="https://finance.vietstock.vn/VNVC-ctcp-nang-luong-tai-tao-viet-nam.htm" TargetMode="External"/><Relationship Id="rId3219" Type="http://schemas.openxmlformats.org/officeDocument/2006/relationships/hyperlink" Target="https://finance.vietstock.vn/VNY-ctcp-thuoc-thu-y-trung-uong-i.htm" TargetMode="External"/><Relationship Id="rId689" Type="http://schemas.openxmlformats.org/officeDocument/2006/relationships/hyperlink" Target="https://finance.vietstock.vn/DICC-cong-ty-tnhh-dynamic-innovation.htm" TargetMode="External"/><Relationship Id="rId688" Type="http://schemas.openxmlformats.org/officeDocument/2006/relationships/hyperlink" Target="https://finance.vietstock.vn/DIC1-ctcp-xay-dung-do-thi-va-khu-cong-nghiep.htm" TargetMode="External"/><Relationship Id="rId687" Type="http://schemas.openxmlformats.org/officeDocument/2006/relationships/hyperlink" Target="https://finance.vietstock.vn/DIC-ctcp-dau-tu-va-thuong-mai-dic.htm" TargetMode="External"/><Relationship Id="rId682" Type="http://schemas.openxmlformats.org/officeDocument/2006/relationships/hyperlink" Target="https://finance.vietstock.vn/DHT-ctcp-duoc-pham-ha-tay.htm" TargetMode="External"/><Relationship Id="rId681" Type="http://schemas.openxmlformats.org/officeDocument/2006/relationships/hyperlink" Target="https://finance.vietstock.vn/DHP-ctcp-dien-co-hai-phong.htm" TargetMode="External"/><Relationship Id="rId680" Type="http://schemas.openxmlformats.org/officeDocument/2006/relationships/hyperlink" Target="https://finance.vietstock.vn/DHN-ctcp-duoc-pham-ha-noi.htm" TargetMode="External"/><Relationship Id="rId3210" Type="http://schemas.openxmlformats.org/officeDocument/2006/relationships/hyperlink" Target="https://finance.vietstock.vn/VNM-ctcp-sua-viet-nam.htm" TargetMode="External"/><Relationship Id="rId686" Type="http://schemas.openxmlformats.org/officeDocument/2006/relationships/hyperlink" Target="https://finance.vietstock.vn/DiaOcXanh-cong-ty-tnhh-dau-tu-kinh-doanh-va-phat-trien-thuong-mai-dia-oc-xanh.htm" TargetMode="External"/><Relationship Id="rId3212" Type="http://schemas.openxmlformats.org/officeDocument/2006/relationships/hyperlink" Target="https://finance.vietstock.vn/VNP-ctcp-nhua-viet-nam.htm" TargetMode="External"/><Relationship Id="rId685" Type="http://schemas.openxmlformats.org/officeDocument/2006/relationships/hyperlink" Target="https://finance.vietstock.vn/DiaOcGiaDinh-ctcp-dau-tu-dia-oc-gia-dinh.htm" TargetMode="External"/><Relationship Id="rId3211" Type="http://schemas.openxmlformats.org/officeDocument/2006/relationships/hyperlink" Target="https://finance.vietstock.vn/VNN-ctcp-dau-tu-thuong-mai-vnn.htm" TargetMode="External"/><Relationship Id="rId684" Type="http://schemas.openxmlformats.org/officeDocument/2006/relationships/hyperlink" Target="https://finance.vietstock.vn/DIAOC8-ctcp-dia-oc-8.htm" TargetMode="External"/><Relationship Id="rId3214" Type="http://schemas.openxmlformats.org/officeDocument/2006/relationships/hyperlink" Target="https://finance.vietstock.vn/VNPTLAND-ctcp-bat-dong-san-buu-chinh-vien-thong-viet-nam.htm" TargetMode="External"/><Relationship Id="rId683" Type="http://schemas.openxmlformats.org/officeDocument/2006/relationships/hyperlink" Target="https://finance.vietstock.vn/DIAOC3-ctcp-xay-dung-va-kinh-doanh-dia-oc-iii.htm" TargetMode="External"/><Relationship Id="rId3213" Type="http://schemas.openxmlformats.org/officeDocument/2006/relationships/hyperlink" Target="https://finance.vietstock.vn/VNPT-tap-doan-buu-chinh-vien-thong-viet-nam.htm" TargetMode="External"/><Relationship Id="rId3205" Type="http://schemas.openxmlformats.org/officeDocument/2006/relationships/hyperlink" Target="https://finance.vietstock.vn/VNH-ctcp-dau-tu-viet-viet-nhat.htm" TargetMode="External"/><Relationship Id="rId3204" Type="http://schemas.openxmlformats.org/officeDocument/2006/relationships/hyperlink" Target="https://finance.vietstock.vn/VNG-ctcp-du-lich-thanh-thanh-cong.htm" TargetMode="External"/><Relationship Id="rId3207" Type="http://schemas.openxmlformats.org/officeDocument/2006/relationships/hyperlink" Target="https://finance.vietstock.vn/VNJC-ctcp-dau-tu-vua-nem.htm" TargetMode="External"/><Relationship Id="rId3206" Type="http://schemas.openxmlformats.org/officeDocument/2006/relationships/hyperlink" Target="https://finance.vietstock.vn/VNI-ctcp-dau-tu-bat-dong-san-viet-nam.htm" TargetMode="External"/><Relationship Id="rId3209" Type="http://schemas.openxmlformats.org/officeDocument/2006/relationships/hyperlink" Target="https://finance.vietstock.vn/VNLC-ctcp-vinam-land.htm" TargetMode="External"/><Relationship Id="rId3208" Type="http://schemas.openxmlformats.org/officeDocument/2006/relationships/hyperlink" Target="https://finance.vietstock.vn/VNL-ctcp-logistics-vinalink.htm" TargetMode="External"/><Relationship Id="rId679" Type="http://schemas.openxmlformats.org/officeDocument/2006/relationships/hyperlink" Target="https://finance.vietstock.vn/DHM-ctcp-thuong-mai-va-khai-thac-khoang-san-duong-hieu.htm" TargetMode="External"/><Relationship Id="rId678" Type="http://schemas.openxmlformats.org/officeDocument/2006/relationships/hyperlink" Target="https://finance.vietstock.vn/DHL-ctcp-co-khi-van-tai-thuong-mai-dai-hung.htm" TargetMode="External"/><Relationship Id="rId677" Type="http://schemas.openxmlformats.org/officeDocument/2006/relationships/hyperlink" Target="https://finance.vietstock.vn/DHI-ctcp-in-dien-hong.htm" TargetMode="External"/><Relationship Id="rId676" Type="http://schemas.openxmlformats.org/officeDocument/2006/relationships/hyperlink" Target="https://finance.vietstock.vn/DHG-ctcp-duoc-hau-giang.htm" TargetMode="External"/><Relationship Id="rId671" Type="http://schemas.openxmlformats.org/officeDocument/2006/relationships/hyperlink" Target="https://finance.vietstock.vn/DHAC-cong-ty-tnhh-mtv-dau-tu-dha.htm" TargetMode="External"/><Relationship Id="rId670" Type="http://schemas.openxmlformats.org/officeDocument/2006/relationships/hyperlink" Target="https://finance.vietstock.vn/DHA-ctcp-hoa-an.htm" TargetMode="External"/><Relationship Id="rId675" Type="http://schemas.openxmlformats.org/officeDocument/2006/relationships/hyperlink" Target="https://finance.vietstock.vn/DHD-ctcp-duoc-vat-tu-y-te-hai-duong.htm" TargetMode="External"/><Relationship Id="rId3201" Type="http://schemas.openxmlformats.org/officeDocument/2006/relationships/hyperlink" Target="https://finance.vietstock.vn/Vneco6-ctcp-xay-dung-dien-vneco-6.htm" TargetMode="External"/><Relationship Id="rId674" Type="http://schemas.openxmlformats.org/officeDocument/2006/relationships/hyperlink" Target="https://finance.vietstock.vn/DHCC-ctcp-thuy-dien-dakdrinh.htm" TargetMode="External"/><Relationship Id="rId3200" Type="http://schemas.openxmlformats.org/officeDocument/2006/relationships/hyperlink" Target="https://finance.vietstock.vn/VNECO-ctcp-du-lich-xanh-nghe-an.htm" TargetMode="External"/><Relationship Id="rId673" Type="http://schemas.openxmlformats.org/officeDocument/2006/relationships/hyperlink" Target="https://finance.vietstock.vn/DHC-ctcp-dong-hai-ben-tre.htm" TargetMode="External"/><Relationship Id="rId3203" Type="http://schemas.openxmlformats.org/officeDocument/2006/relationships/hyperlink" Target="https://finance.vietstock.vn/VNF-ctcp-vinafreight.htm" TargetMode="External"/><Relationship Id="rId672" Type="http://schemas.openxmlformats.org/officeDocument/2006/relationships/hyperlink" Target="https://finance.vietstock.vn/DHB-ctcp-phan-dam-va-hoa-chat-ha-bac.htm" TargetMode="External"/><Relationship Id="rId3202" Type="http://schemas.openxmlformats.org/officeDocument/2006/relationships/hyperlink" Target="https://finance.vietstock.vn/Vneco7-ctcp-xay-dung-dien-vneco-7.htm" TargetMode="External"/><Relationship Id="rId190" Type="http://schemas.openxmlformats.org/officeDocument/2006/relationships/hyperlink" Target="https://finance.vietstock.vn/BenhVienGiaoThong-ctcp-benh-vien-giao-thong-van-tai.htm" TargetMode="External"/><Relationship Id="rId194" Type="http://schemas.openxmlformats.org/officeDocument/2006/relationships/hyperlink" Target="https://finance.vietstock.vn/BFC-ctcp-phan-bon-binh-dien.htm" TargetMode="External"/><Relationship Id="rId193" Type="http://schemas.openxmlformats.org/officeDocument/2006/relationships/hyperlink" Target="https://finance.vietstock.vn/BeTongHaiAu-ctcp-be-tong-hai-au.htm" TargetMode="External"/><Relationship Id="rId192" Type="http://schemas.openxmlformats.org/officeDocument/2006/relationships/hyperlink" Target="https://finance.vietstock.vn/Benthanhhouse-ctcp-phat-trien-va-dich-vu-nha-ben-thanh.htm" TargetMode="External"/><Relationship Id="rId191" Type="http://schemas.openxmlformats.org/officeDocument/2006/relationships/hyperlink" Target="https://finance.vietstock.vn/BenThanhG-tong-cong-ty-ben-thanh.htm" TargetMode="External"/><Relationship Id="rId187" Type="http://schemas.openxmlformats.org/officeDocument/2006/relationships/hyperlink" Target="https://finance.vietstock.vn/BecamexCMC-ctcp-vat-lieu-xay-dung-becamex.htm" TargetMode="External"/><Relationship Id="rId186" Type="http://schemas.openxmlformats.org/officeDocument/2006/relationships/hyperlink" Target="https://finance.vietstock.vn/BDW-ctcp-cap-thoat-nuoc-binh-dinh.htm" TargetMode="External"/><Relationship Id="rId185" Type="http://schemas.openxmlformats.org/officeDocument/2006/relationships/hyperlink" Target="https://finance.vietstock.vn/BDT-ctcp-xay-lap-va-vat-lieu-xay-dung-dong-thap.htm" TargetMode="External"/><Relationship Id="rId184" Type="http://schemas.openxmlformats.org/officeDocument/2006/relationships/hyperlink" Target="https://finance.vietstock.vn/BDSThanhNien-ctcp-bat-dong-san-thanh-nien.htm" TargetMode="External"/><Relationship Id="rId189" Type="http://schemas.openxmlformats.org/officeDocument/2006/relationships/hyperlink" Target="https://finance.vietstock.vn/BEL-ctcp-dien-tu-bien-hoa.htm" TargetMode="External"/><Relationship Id="rId188" Type="http://schemas.openxmlformats.org/officeDocument/2006/relationships/hyperlink" Target="https://finance.vietstock.vn/BED-ctcp-sach-va-thiet-bi-truong-hoc-da-nang.htm" TargetMode="External"/><Relationship Id="rId183" Type="http://schemas.openxmlformats.org/officeDocument/2006/relationships/hyperlink" Target="https://finance.vietstock.vn/BDSDKVN-ctcp-bat-dong-san-dau-khi-viet-nam.htm" TargetMode="External"/><Relationship Id="rId182" Type="http://schemas.openxmlformats.org/officeDocument/2006/relationships/hyperlink" Target="https://finance.vietstock.vn/BDSC-ctcp-bds.htm" TargetMode="External"/><Relationship Id="rId181" Type="http://schemas.openxmlformats.org/officeDocument/2006/relationships/hyperlink" Target="https://finance.vietstock.vn/BDS-ctcp-duong-binh-dinh.htm" TargetMode="External"/><Relationship Id="rId180" Type="http://schemas.openxmlformats.org/officeDocument/2006/relationships/hyperlink" Target="https://finance.vietstock.vn/BDP-ctcp-biet-thu-va-khach-san-bien-dong-phuong.htm" TargetMode="External"/><Relationship Id="rId176" Type="http://schemas.openxmlformats.org/officeDocument/2006/relationships/hyperlink" Target="https://finance.vietstock.vn/BDG-ctcp-may-mac-binh-duong.htm" TargetMode="External"/><Relationship Id="rId175" Type="http://schemas.openxmlformats.org/officeDocument/2006/relationships/hyperlink" Target="https://finance.vietstock.vn/BDF-ctcp-giay-binh-dinh.htm" TargetMode="External"/><Relationship Id="rId174" Type="http://schemas.openxmlformats.org/officeDocument/2006/relationships/hyperlink" Target="https://finance.vietstock.vn/BDC-tong-cong-ty-xay-dung-bach-dang-ctcp.htm" TargetMode="External"/><Relationship Id="rId173" Type="http://schemas.openxmlformats.org/officeDocument/2006/relationships/hyperlink" Target="https://finance.vietstock.vn/BDB-ctcp-sach-va-thiet-bi-binh-dinh.htm" TargetMode="External"/><Relationship Id="rId179" Type="http://schemas.openxmlformats.org/officeDocument/2006/relationships/hyperlink" Target="https://finance.vietstock.vn/BDOAudit-cong-ty-tnhh-kiem-toan-bdo.htm" TargetMode="External"/><Relationship Id="rId178" Type="http://schemas.openxmlformats.org/officeDocument/2006/relationships/hyperlink" Target="https://finance.vietstock.vn/BDMienTrung-ctcp-xay-lap-buu-dien-mien-trung.htm" TargetMode="External"/><Relationship Id="rId177" Type="http://schemas.openxmlformats.org/officeDocument/2006/relationships/hyperlink" Target="https://finance.vietstock.vn/BDIC-ctcp-dau-tu-va-phat-trien-binh-dinh.htm" TargetMode="External"/><Relationship Id="rId198" Type="http://schemas.openxmlformats.org/officeDocument/2006/relationships/hyperlink" Target="https://finance.vietstock.vn/BGW-ctcp-nuoc-sach-bac-giang.htm" TargetMode="External"/><Relationship Id="rId197" Type="http://schemas.openxmlformats.org/officeDocument/2006/relationships/hyperlink" Target="https://finance.vietstock.vn/BGM-ctcp-khai-thac-va-che-bien-khoang-san-bac-giang.htm" TargetMode="External"/><Relationship Id="rId196" Type="http://schemas.openxmlformats.org/officeDocument/2006/relationships/hyperlink" Target="https://finance.vietstock.vn/BGIC-cong-ty-tnhh-dau-tu-big-gain.htm" TargetMode="External"/><Relationship Id="rId195" Type="http://schemas.openxmlformats.org/officeDocument/2006/relationships/hyperlink" Target="https://finance.vietstock.vn/BGDC-ctcp-phat-trien-dau-tu-xay-dung-bach-giang-dci.htm" TargetMode="External"/><Relationship Id="rId199" Type="http://schemas.openxmlformats.org/officeDocument/2006/relationships/hyperlink" Target="https://finance.vietstock.vn/BHA-ctcp-thuy-dien-bac-ha.htm" TargetMode="External"/><Relationship Id="rId150" Type="http://schemas.openxmlformats.org/officeDocument/2006/relationships/hyperlink" Target="https://finance.vietstock.vn/BAV-ctcp-hang-khong-tre-viet.htm" TargetMode="External"/><Relationship Id="rId149" Type="http://schemas.openxmlformats.org/officeDocument/2006/relationships/hyperlink" Target="https://finance.vietstock.vn/BatDongsanIP-ctcp-dau-tu-bat-dong-san-i-p.htm" TargetMode="External"/><Relationship Id="rId148" Type="http://schemas.openxmlformats.org/officeDocument/2006/relationships/hyperlink" Target="https://finance.vietstock.vn/Baseafood-ctcp-che-bien-xuat-nhap-khau-thuy-san-ba-ria-vung-tau.htm" TargetMode="External"/><Relationship Id="rId3270" Type="http://schemas.openxmlformats.org/officeDocument/2006/relationships/hyperlink" Target="https://finance.vietstock.vn/VTG-ctcp-du-lich-tinh-ba-ria-vung-tau.htm" TargetMode="External"/><Relationship Id="rId3272" Type="http://schemas.openxmlformats.org/officeDocument/2006/relationships/hyperlink" Target="https://finance.vietstock.vn/VTH-ctcp-day-cap-dien-viet-thai.htm" TargetMode="External"/><Relationship Id="rId3271" Type="http://schemas.openxmlformats.org/officeDocument/2006/relationships/hyperlink" Target="https://finance.vietstock.vn/VTGC-ctcp-xay-dung-va-thuong-mai-trung-tay-nguyen.htm" TargetMode="External"/><Relationship Id="rId143" Type="http://schemas.openxmlformats.org/officeDocument/2006/relationships/hyperlink" Target="https://finance.vietstock.vn/BaoBiDuoc-ctcp-bao-bi-duoc.htm" TargetMode="External"/><Relationship Id="rId3274" Type="http://schemas.openxmlformats.org/officeDocument/2006/relationships/hyperlink" Target="https://finance.vietstock.vn/VTIC-ctcp-dau-tu-viet-tam.htm" TargetMode="External"/><Relationship Id="rId142" Type="http://schemas.openxmlformats.org/officeDocument/2006/relationships/hyperlink" Target="https://finance.vietstock.vn/BaoBi277-cong-ty-tnhh-mtv-bao-bi-277-ha-noi.htm" TargetMode="External"/><Relationship Id="rId3273" Type="http://schemas.openxmlformats.org/officeDocument/2006/relationships/hyperlink" Target="https://finance.vietstock.vn/VTI-ctcp-san-xuat-xuat-nhap-khau-det-may.htm" TargetMode="External"/><Relationship Id="rId141" Type="http://schemas.openxmlformats.org/officeDocument/2006/relationships/hyperlink" Target="https://finance.vietstock.vn/BAM-ctcp-khoang-san-va-luyen-kim-bac-a.htm" TargetMode="External"/><Relationship Id="rId3276" Type="http://schemas.openxmlformats.org/officeDocument/2006/relationships/hyperlink" Target="https://finance.vietstock.vn/VTK-ctcp-tu-van-va-dich-vu-viettel.htm" TargetMode="External"/><Relationship Id="rId140" Type="http://schemas.openxmlformats.org/officeDocument/2006/relationships/hyperlink" Target="https://finance.vietstock.vn/BAL-ctcp-bao-bi-bia-ruou-nuoc-giai-khat.htm" TargetMode="External"/><Relationship Id="rId3275" Type="http://schemas.openxmlformats.org/officeDocument/2006/relationships/hyperlink" Target="https://finance.vietstock.vn/VTJ-ctcp-thuong-mai-va-dau-tu-vi-na-ta-ba.htm" TargetMode="External"/><Relationship Id="rId147" Type="http://schemas.openxmlformats.org/officeDocument/2006/relationships/hyperlink" Target="https://finance.vietstock.vn/BAS-ctcp-basa.htm" TargetMode="External"/><Relationship Id="rId3278" Type="http://schemas.openxmlformats.org/officeDocument/2006/relationships/hyperlink" Target="https://finance.vietstock.vn/VTM-ctcp-van-tai-va-dua-don-tho-mo-vinacomin.htm" TargetMode="External"/><Relationship Id="rId146" Type="http://schemas.openxmlformats.org/officeDocument/2006/relationships/hyperlink" Target="https://finance.vietstock.vn/Barotex-ctcp-thuong-mai-va-dau-tu-barotex-viet-nam.htm" TargetMode="External"/><Relationship Id="rId3277" Type="http://schemas.openxmlformats.org/officeDocument/2006/relationships/hyperlink" Target="https://finance.vietstock.vn/VTL-ctcp-vang-thang-long.htm" TargetMode="External"/><Relationship Id="rId145" Type="http://schemas.openxmlformats.org/officeDocument/2006/relationships/hyperlink" Target="https://finance.vietstock.vn/BaoVietResort-ctcp-khach-san-va-du-lich-bao-viet.htm" TargetMode="External"/><Relationship Id="rId144" Type="http://schemas.openxmlformats.org/officeDocument/2006/relationships/hyperlink" Target="https://finance.vietstock.vn/BaoHoLaoDong-ctcp-tap-pham-va-bao-ho-lao-dong.htm" TargetMode="External"/><Relationship Id="rId3279" Type="http://schemas.openxmlformats.org/officeDocument/2006/relationships/hyperlink" Target="https://finance.vietstock.vn/VTO-ctcp-van-tai-xang-dau-vitaco.htm" TargetMode="External"/><Relationship Id="rId139" Type="http://schemas.openxmlformats.org/officeDocument/2006/relationships/hyperlink" Target="https://finance.vietstock.vn/BAFECO-ctcp-thuc-an-chan-nuoi-bac-lieu.htm" TargetMode="External"/><Relationship Id="rId138" Type="http://schemas.openxmlformats.org/officeDocument/2006/relationships/hyperlink" Target="https://finance.vietstock.vn/BAF-ctcp-nong-nghiep-baf-viet-nam.htm" TargetMode="External"/><Relationship Id="rId137" Type="http://schemas.openxmlformats.org/officeDocument/2006/relationships/hyperlink" Target="https://finance.vietstock.vn/BacMyAn-ctcp-khu-du-lich-bac-my-an.htm" TargetMode="External"/><Relationship Id="rId3261" Type="http://schemas.openxmlformats.org/officeDocument/2006/relationships/hyperlink" Target="https://finance.vietstock.vn/VT3C-ctcp-xuat-nhap-khau-vat-tu-nong-nghiep-iii.htm" TargetMode="External"/><Relationship Id="rId3260" Type="http://schemas.openxmlformats.org/officeDocument/2006/relationships/hyperlink" Target="https://finance.vietstock.vn/VT1-ctcp-vat-tu-ben-thanh.htm" TargetMode="External"/><Relationship Id="rId132" Type="http://schemas.openxmlformats.org/officeDocument/2006/relationships/hyperlink" Target="https://finance.vietstock.vn/AZRC-ctcp-azura.htm" TargetMode="External"/><Relationship Id="rId3263" Type="http://schemas.openxmlformats.org/officeDocument/2006/relationships/hyperlink" Target="https://finance.vietstock.vn/VTA-ctcp-vitaly.htm" TargetMode="External"/><Relationship Id="rId131" Type="http://schemas.openxmlformats.org/officeDocument/2006/relationships/hyperlink" Target="https://finance.vietstock.vn/AZDC-ctcp-mua-ban-no-azura.htm" TargetMode="External"/><Relationship Id="rId3262" Type="http://schemas.openxmlformats.org/officeDocument/2006/relationships/hyperlink" Target="https://finance.vietstock.vn/VT8-ctcp-dich-vu-van-tai-o-to-so-8.htm" TargetMode="External"/><Relationship Id="rId130" Type="http://schemas.openxmlformats.org/officeDocument/2006/relationships/hyperlink" Target="https://finance.vietstock.vn/AVPC-cong-ty-tnhh-mtv-nang-luong-an-viet-phat.htm" TargetMode="External"/><Relationship Id="rId3265" Type="http://schemas.openxmlformats.org/officeDocument/2006/relationships/hyperlink" Target="https://finance.vietstock.vn/VTC-ctcp-vien-thong-vtc.htm" TargetMode="External"/><Relationship Id="rId3264" Type="http://schemas.openxmlformats.org/officeDocument/2006/relationships/hyperlink" Target="https://finance.vietstock.vn/VTB-ctcp-viettronics-tan-binh.htm" TargetMode="External"/><Relationship Id="rId136" Type="http://schemas.openxmlformats.org/officeDocument/2006/relationships/hyperlink" Target="https://finance.vietstock.vn/BachViet-ctcp-cong-nghe-va-dau-tu-bach-viet.htm" TargetMode="External"/><Relationship Id="rId3267" Type="http://schemas.openxmlformats.org/officeDocument/2006/relationships/hyperlink" Target="https://finance.vietstock.vn/VTD-ctcp-du-lich-vietourist.htm" TargetMode="External"/><Relationship Id="rId135" Type="http://schemas.openxmlformats.org/officeDocument/2006/relationships/hyperlink" Target="https://finance.vietstock.vn/BacGiang-ctcp-xuat-nhap-khau-bac-giang.htm" TargetMode="External"/><Relationship Id="rId3266" Type="http://schemas.openxmlformats.org/officeDocument/2006/relationships/hyperlink" Target="https://finance.vietstock.vn/VTCOnline-ctcp-vtc-truyen-thong-truc-tuyen.htm" TargetMode="External"/><Relationship Id="rId134" Type="http://schemas.openxmlformats.org/officeDocument/2006/relationships/hyperlink" Target="https://finance.vietstock.vn/B82-ctcp-482.htm" TargetMode="External"/><Relationship Id="rId3269" Type="http://schemas.openxmlformats.org/officeDocument/2006/relationships/hyperlink" Target="https://finance.vietstock.vn/VTF-ctcp-thuc-an-chan-nuoi-viet-thang.htm" TargetMode="External"/><Relationship Id="rId133" Type="http://schemas.openxmlformats.org/officeDocument/2006/relationships/hyperlink" Target="https://finance.vietstock.vn/AzureCity-ctcp-thanh-pho-xanh.htm" TargetMode="External"/><Relationship Id="rId3268" Type="http://schemas.openxmlformats.org/officeDocument/2006/relationships/hyperlink" Target="https://finance.vietstock.vn/VTE-ctcp-vinacap-kim-long.htm" TargetMode="External"/><Relationship Id="rId172" Type="http://schemas.openxmlformats.org/officeDocument/2006/relationships/hyperlink" Target="https://finance.vietstock.vn/BCV-ctcp-du-lich-va-thuong-mai-bang-giang-cao-bang-vimico.htm" TargetMode="External"/><Relationship Id="rId171" Type="http://schemas.openxmlformats.org/officeDocument/2006/relationships/hyperlink" Target="https://finance.vietstock.vn/BCR-ctcp-bcg-land.htm" TargetMode="External"/><Relationship Id="rId170" Type="http://schemas.openxmlformats.org/officeDocument/2006/relationships/hyperlink" Target="https://finance.vietstock.vn/BCP-ctcp-duoc-enlie.htm" TargetMode="External"/><Relationship Id="rId3290" Type="http://schemas.openxmlformats.org/officeDocument/2006/relationships/hyperlink" Target="https://finance.vietstock.vn/VUG-tap-doan-thuy-san-viet-uc.htm" TargetMode="External"/><Relationship Id="rId3292" Type="http://schemas.openxmlformats.org/officeDocument/2006/relationships/hyperlink" Target="https://finance.vietstock.vn/VungTauShip-ctcp-dich-vu-va-van-tai-bien-vung-tau.htm" TargetMode="External"/><Relationship Id="rId3291" Type="http://schemas.openxmlformats.org/officeDocument/2006/relationships/hyperlink" Target="https://finance.vietstock.vn/VUNC-ctcp-vua-nem.htm" TargetMode="External"/><Relationship Id="rId3294" Type="http://schemas.openxmlformats.org/officeDocument/2006/relationships/hyperlink" Target="https://finance.vietstock.vn/VVN-tong-cong-ty-co-phan-xay-dung-cong-nghiep-viet-nam.htm" TargetMode="External"/><Relationship Id="rId3293" Type="http://schemas.openxmlformats.org/officeDocument/2006/relationships/hyperlink" Target="https://finance.vietstock.vn/VVCC-ctcp-viet-vuong.htm" TargetMode="External"/><Relationship Id="rId165" Type="http://schemas.openxmlformats.org/officeDocument/2006/relationships/hyperlink" Target="https://finance.vietstock.vn/BCG-ctcp-tap-doan-bamboo-capital.htm" TargetMode="External"/><Relationship Id="rId3296" Type="http://schemas.openxmlformats.org/officeDocument/2006/relationships/hyperlink" Target="https://finance.vietstock.vn/VW3-ctcp-viwaseen3.htm" TargetMode="External"/><Relationship Id="rId164" Type="http://schemas.openxmlformats.org/officeDocument/2006/relationships/hyperlink" Target="https://finance.vietstock.vn/BCF-ctcp-thuc-pham-bich-chi.htm" TargetMode="External"/><Relationship Id="rId3295" Type="http://schemas.openxmlformats.org/officeDocument/2006/relationships/hyperlink" Target="https://finance.vietstock.vn/VVS-ctcp-dau-tu-phat-trien-may-viet-nam.htm" TargetMode="External"/><Relationship Id="rId163" Type="http://schemas.openxmlformats.org/officeDocument/2006/relationships/hyperlink" Target="https://finance.vietstock.vn/BCE-ctcp-xay-dung-va-giao-thong-binh-duong.htm" TargetMode="External"/><Relationship Id="rId3298" Type="http://schemas.openxmlformats.org/officeDocument/2006/relationships/hyperlink" Target="https://finance.vietstock.vn/VXB-ctcp-vat-lieu-xay-dung-ben-tre.htm" TargetMode="External"/><Relationship Id="rId162" Type="http://schemas.openxmlformats.org/officeDocument/2006/relationships/hyperlink" Target="https://finance.vietstock.vn/BCC-ctcp-xi-mang-bim-son.htm" TargetMode="External"/><Relationship Id="rId3297" Type="http://schemas.openxmlformats.org/officeDocument/2006/relationships/hyperlink" Target="https://finance.vietstock.vn/VWS-ctcp-nuoc-va-moi-truong-viet-nam.htm" TargetMode="External"/><Relationship Id="rId169" Type="http://schemas.openxmlformats.org/officeDocument/2006/relationships/hyperlink" Target="https://finance.vietstock.vn/BCO-ctcp-xay-dung-binh-phuoc.htm" TargetMode="External"/><Relationship Id="rId168" Type="http://schemas.openxmlformats.org/officeDocument/2006/relationships/hyperlink" Target="https://finance.vietstock.vn/BCMC-ctcp-phat-trien-ha-tang-ky-thuat-becamex-binh-phuoc.htm" TargetMode="External"/><Relationship Id="rId3299" Type="http://schemas.openxmlformats.org/officeDocument/2006/relationships/hyperlink" Target="https://finance.vietstock.vn/VXHC-cong-ty-tnhh-bat-dong-san-vinh-xuan.htm" TargetMode="External"/><Relationship Id="rId167" Type="http://schemas.openxmlformats.org/officeDocument/2006/relationships/hyperlink" Target="https://finance.vietstock.vn/BCM-tong-cong-ty-dau-tu-va-phat-trien-cong-nghiep-%E2%80%93-ctcp.htm" TargetMode="External"/><Relationship Id="rId166" Type="http://schemas.openxmlformats.org/officeDocument/2006/relationships/hyperlink" Target="https://finance.vietstock.vn/BCI-cong-ty-tnhh-mtv-dau-tu-kinh-doanh-nha-khang-phuc.htm" TargetMode="External"/><Relationship Id="rId161" Type="http://schemas.openxmlformats.org/officeDocument/2006/relationships/hyperlink" Target="https://finance.vietstock.vn/BCB-ctcp-397.htm" TargetMode="External"/><Relationship Id="rId160" Type="http://schemas.openxmlformats.org/officeDocument/2006/relationships/hyperlink" Target="https://finance.vietstock.vn/BCA-ctcp-b-c-h.htm" TargetMode="External"/><Relationship Id="rId159" Type="http://schemas.openxmlformats.org/officeDocument/2006/relationships/hyperlink" Target="https://finance.vietstock.vn/BBT-ctcp-bong-bach-tuyet.htm" TargetMode="External"/><Relationship Id="rId3281" Type="http://schemas.openxmlformats.org/officeDocument/2006/relationships/hyperlink" Target="https://finance.vietstock.vn/VTPC-ctcp-dau-tu-va-xay-dung-van-truong-phat.htm" TargetMode="External"/><Relationship Id="rId3280" Type="http://schemas.openxmlformats.org/officeDocument/2006/relationships/hyperlink" Target="https://finance.vietstock.vn/VTP-tong-cong-ty-co-phan-buu-chinh-viettel.htm" TargetMode="External"/><Relationship Id="rId3283" Type="http://schemas.openxmlformats.org/officeDocument/2006/relationships/hyperlink" Target="https://finance.vietstock.vn/VTQ-ctcp-viet-trung-quang-binh.htm" TargetMode="External"/><Relationship Id="rId3282" Type="http://schemas.openxmlformats.org/officeDocument/2006/relationships/hyperlink" Target="https://finance.vietstock.vn/VTPGroup-ctcp-tap-doan-van-thinh-phat.htm" TargetMode="External"/><Relationship Id="rId154" Type="http://schemas.openxmlformats.org/officeDocument/2006/relationships/hyperlink" Target="https://finance.vietstock.vn/BBH-ctcp-bao-bi-hoang-thach.htm" TargetMode="External"/><Relationship Id="rId3285" Type="http://schemas.openxmlformats.org/officeDocument/2006/relationships/hyperlink" Target="https://finance.vietstock.vn/VTS-ctcp-viglacera-tu-son.htm" TargetMode="External"/><Relationship Id="rId153" Type="http://schemas.openxmlformats.org/officeDocument/2006/relationships/hyperlink" Target="https://finance.vietstock.vn/BBCC-cong-ty-tnhh-mtv-dau-tu-va-phat-trien-bb.htm" TargetMode="External"/><Relationship Id="rId3284" Type="http://schemas.openxmlformats.org/officeDocument/2006/relationships/hyperlink" Target="https://finance.vietstock.vn/VTR-ctcp-du-lich-va-tiep-thi-giao-thong-van-tai-viet-nam-vietravel.htm" TargetMode="External"/><Relationship Id="rId152" Type="http://schemas.openxmlformats.org/officeDocument/2006/relationships/hyperlink" Target="https://finance.vietstock.vn/BBC-ctcp-bibica.htm" TargetMode="External"/><Relationship Id="rId3287" Type="http://schemas.openxmlformats.org/officeDocument/2006/relationships/hyperlink" Target="https://finance.vietstock.vn/VTV-ctcp-nang-luong-va-moi-truong-vicem.htm" TargetMode="External"/><Relationship Id="rId151" Type="http://schemas.openxmlformats.org/officeDocument/2006/relationships/hyperlink" Target="https://finance.vietstock.vn/BAX-ctcp-tho%C2%B4ng-nha%C2%B4t.htm" TargetMode="External"/><Relationship Id="rId3286" Type="http://schemas.openxmlformats.org/officeDocument/2006/relationships/hyperlink" Target="https://finance.vietstock.vn/VTT-ctcp-cong-nghe-viet-thanh.htm" TargetMode="External"/><Relationship Id="rId158" Type="http://schemas.openxmlformats.org/officeDocument/2006/relationships/hyperlink" Target="https://finance.vietstock.vn/BBS-ctcp-vicem-bao-bi-but-son.htm" TargetMode="External"/><Relationship Id="rId3289" Type="http://schemas.openxmlformats.org/officeDocument/2006/relationships/hyperlink" Target="https://finance.vietstock.vn/VTZ-ctcp-san-xuat-va-thuong-mai-nhua-viet-thanh.htm" TargetMode="External"/><Relationship Id="rId157" Type="http://schemas.openxmlformats.org/officeDocument/2006/relationships/hyperlink" Target="https://finance.vietstock.vn/BBPC-ctcp-bb-power-holdings.htm" TargetMode="External"/><Relationship Id="rId3288" Type="http://schemas.openxmlformats.org/officeDocument/2006/relationships/hyperlink" Target="https://finance.vietstock.vn/VTX-ctcp-van-tai-da-phuong-thuc-vietranstimex.htm" TargetMode="External"/><Relationship Id="rId156" Type="http://schemas.openxmlformats.org/officeDocument/2006/relationships/hyperlink" Target="https://finance.vietstock.vn/BBM-ctcp-bia-ha-noi-nam-dinh.htm" TargetMode="External"/><Relationship Id="rId155" Type="http://schemas.openxmlformats.org/officeDocument/2006/relationships/hyperlink" Target="https://finance.vietstock.vn/BBL-ctcp-bourbon-ben-luc.htm" TargetMode="External"/><Relationship Id="rId2820" Type="http://schemas.openxmlformats.org/officeDocument/2006/relationships/hyperlink" Target="https://finance.vietstock.vn/TND-ctcp-than-tay-nam-da-mai-vinacomin.htm" TargetMode="External"/><Relationship Id="rId2821" Type="http://schemas.openxmlformats.org/officeDocument/2006/relationships/hyperlink" Target="https://finance.vietstock.vn/TNDC-ctcp-phat-trien-tn.htm" TargetMode="External"/><Relationship Id="rId2822" Type="http://schemas.openxmlformats.org/officeDocument/2006/relationships/hyperlink" Target="https://finance.vietstock.vn/TNEC-cong-ty-tnhh-dau-tu-va-phat-trien-nang-luong-thanh-nguyen.htm" TargetMode="External"/><Relationship Id="rId2823" Type="http://schemas.openxmlformats.org/officeDocument/2006/relationships/hyperlink" Target="https://finance.vietstock.vn/TNG-ctcp-dau-tu-va-thuong-mai-tng.htm" TargetMode="External"/><Relationship Id="rId2824" Type="http://schemas.openxmlformats.org/officeDocument/2006/relationships/hyperlink" Target="https://finance.vietstock.vn/TNGC-ctcp-dau-tu-xay-dung-trung-nam.htm" TargetMode="External"/><Relationship Id="rId2825" Type="http://schemas.openxmlformats.org/officeDocument/2006/relationships/hyperlink" Target="https://finance.vietstock.vn/TNH-ctcp-benh-vien-quoc-te-thai-nguyen.htm" TargetMode="External"/><Relationship Id="rId2826" Type="http://schemas.openxmlformats.org/officeDocument/2006/relationships/hyperlink" Target="https://finance.vietstock.vn/TNHC-ctcp-dau-tu-va-quan-ly-khach-san-tnh.htm" TargetMode="External"/><Relationship Id="rId2827" Type="http://schemas.openxmlformats.org/officeDocument/2006/relationships/hyperlink" Target="https://finance.vietstock.vn/TNI-ctcp-tap-doan-thanh-nam.htm" TargetMode="External"/><Relationship Id="rId2828" Type="http://schemas.openxmlformats.org/officeDocument/2006/relationships/hyperlink" Target="https://finance.vietstock.vn/TNLC-ctcp-dau-tu-va-cho-thue-tai-san-tnl.htm" TargetMode="External"/><Relationship Id="rId2829" Type="http://schemas.openxmlformats.org/officeDocument/2006/relationships/hyperlink" Target="https://finance.vietstock.vn/TNM-ctcp-xuat-nhap-khau-va-xay-dung-cong-trinh.htm" TargetMode="External"/><Relationship Id="rId2810" Type="http://schemas.openxmlformats.org/officeDocument/2006/relationships/hyperlink" Target="https://finance.vietstock.vn/TMVC-ctcp-dau-tu-tm-viet-nam.htm" TargetMode="External"/><Relationship Id="rId2811" Type="http://schemas.openxmlformats.org/officeDocument/2006/relationships/hyperlink" Target="https://finance.vietstock.vn/TMW-ctcp-tong-hop-go-tan-mai.htm" TargetMode="External"/><Relationship Id="rId2812" Type="http://schemas.openxmlformats.org/officeDocument/2006/relationships/hyperlink" Target="https://finance.vietstock.vn/TMX-ctcp-vicem-thuong-mai-xi-mang.htm" TargetMode="External"/><Relationship Id="rId2813" Type="http://schemas.openxmlformats.org/officeDocument/2006/relationships/hyperlink" Target="https://finance.vietstock.vn/TMXDDongDuong-ctcp-thuong-mai-va-xay-dung-dong-duong.htm" TargetMode="External"/><Relationship Id="rId2814" Type="http://schemas.openxmlformats.org/officeDocument/2006/relationships/hyperlink" Target="https://finance.vietstock.vn/TN1-ctcp-rox-key-holdings.htm" TargetMode="External"/><Relationship Id="rId2815" Type="http://schemas.openxmlformats.org/officeDocument/2006/relationships/hyperlink" Target="https://finance.vietstock.vn/TNA-ctcp-thuong-mai-xuat-nhap-khau-thien-nam.htm" TargetMode="External"/><Relationship Id="rId2816" Type="http://schemas.openxmlformats.org/officeDocument/2006/relationships/hyperlink" Target="https://finance.vietstock.vn/TNAC-ctcp-trung-nam.htm" TargetMode="External"/><Relationship Id="rId2817" Type="http://schemas.openxmlformats.org/officeDocument/2006/relationships/hyperlink" Target="https://finance.vietstock.vn/TNB-ctcp-thep-nha-be-vnsteel.htm" TargetMode="External"/><Relationship Id="rId2818" Type="http://schemas.openxmlformats.org/officeDocument/2006/relationships/hyperlink" Target="https://finance.vietstock.vn/TNC-ctcp-cao-su-thong-nhat.htm" TargetMode="External"/><Relationship Id="rId2819" Type="http://schemas.openxmlformats.org/officeDocument/2006/relationships/hyperlink" Target="https://finance.vietstock.vn/TNCC-ctcp-dau-tu-technical.htm" TargetMode="External"/><Relationship Id="rId1510" Type="http://schemas.openxmlformats.org/officeDocument/2006/relationships/hyperlink" Target="https://finance.vietstock.vn/KienGiangPetro-ctcp-dau-khi-duong-dong-kien-giang.htm" TargetMode="External"/><Relationship Id="rId2841" Type="http://schemas.openxmlformats.org/officeDocument/2006/relationships/hyperlink" Target="https://finance.vietstock.vn/TOS-ctcp-dich-vu-bien-tan-cang.htm" TargetMode="External"/><Relationship Id="rId1511" Type="http://schemas.openxmlformats.org/officeDocument/2006/relationships/hyperlink" Target="https://finance.vietstock.vn/KienTrucADC-ctcp-xay-dung-trang-tri-kien-truc-adc.htm" TargetMode="External"/><Relationship Id="rId2842" Type="http://schemas.openxmlformats.org/officeDocument/2006/relationships/hyperlink" Target="https://finance.vietstock.vn/TOT-ctcp-transimex-logistics.htm" TargetMode="External"/><Relationship Id="rId1512" Type="http://schemas.openxmlformats.org/officeDocument/2006/relationships/hyperlink" Target="https://finance.vietstock.vn/KIENTUONG-cong-ty-tnhh-mtv-cap-thoat-nuoc-va-moi-truong-kien-tuong.htm" TargetMode="External"/><Relationship Id="rId2843" Type="http://schemas.openxmlformats.org/officeDocument/2006/relationships/hyperlink" Target="https://finance.vietstock.vn/TourismHCM-ctcp-du-lich-viet-nam-thanh-pho-ho-chi-minh.htm" TargetMode="External"/><Relationship Id="rId1513" Type="http://schemas.openxmlformats.org/officeDocument/2006/relationships/hyperlink" Target="https://finance.vietstock.vn/Kigitraco-ctcp-kinh-doanh-nong-san-kien-giang.htm" TargetMode="External"/><Relationship Id="rId2844" Type="http://schemas.openxmlformats.org/officeDocument/2006/relationships/hyperlink" Target="https://finance.vietstock.vn/TOW-ctcp-cap-nuoc-tra-noc-o-mon.htm" TargetMode="External"/><Relationship Id="rId1514" Type="http://schemas.openxmlformats.org/officeDocument/2006/relationships/hyperlink" Target="https://finance.vietstock.vn/KIGIWI-ctcp-van-tai-thuy-bo-kien-giang.htm" TargetMode="External"/><Relationship Id="rId2845" Type="http://schemas.openxmlformats.org/officeDocument/2006/relationships/hyperlink" Target="https://finance.vietstock.vn/TPAC-cong-ty-tnhh-thanh-pho-aqua.htm" TargetMode="External"/><Relationship Id="rId1515" Type="http://schemas.openxmlformats.org/officeDocument/2006/relationships/hyperlink" Target="https://finance.vietstock.vn/KimAnh-ctcp-che-kim-anh.htm" TargetMode="External"/><Relationship Id="rId2846" Type="http://schemas.openxmlformats.org/officeDocument/2006/relationships/hyperlink" Target="https://finance.vietstock.vn/TPC-ctcp-nhua-tan-dai-hung.htm" TargetMode="External"/><Relationship Id="rId1516" Type="http://schemas.openxmlformats.org/officeDocument/2006/relationships/hyperlink" Target="https://finance.vietstock.vn/KimKhiBacThai-ctcp-kim-khi-bac-thai.htm" TargetMode="External"/><Relationship Id="rId2847" Type="http://schemas.openxmlformats.org/officeDocument/2006/relationships/hyperlink" Target="https://finance.vietstock.vn/TPCC-ctcp-bat-dong-san-tien-phuoc.htm" TargetMode="External"/><Relationship Id="rId1517" Type="http://schemas.openxmlformats.org/officeDocument/2006/relationships/hyperlink" Target="https://finance.vietstock.vn/KimLien-ctcp-du-lich-kim-lien.htm" TargetMode="External"/><Relationship Id="rId2848" Type="http://schemas.openxmlformats.org/officeDocument/2006/relationships/hyperlink" Target="https://finance.vietstock.vn/TPH-ctcp-in-sach-giao-khoa-tai-thanh-pho-ha-noi.htm" TargetMode="External"/><Relationship Id="rId1518" Type="http://schemas.openxmlformats.org/officeDocument/2006/relationships/hyperlink" Target="https://finance.vietstock.vn/KimOanh-ctcp-dich-vu-thuong-mai-va-xay-dung-dia-oc-kim-oanh.htm" TargetMode="External"/><Relationship Id="rId2849" Type="http://schemas.openxmlformats.org/officeDocument/2006/relationships/hyperlink" Target="https://finance.vietstock.vn/TPHC-cong-ty-tnhh-mtv-khach-san-quoc-te-thien-phuc.htm" TargetMode="External"/><Relationship Id="rId1519" Type="http://schemas.openxmlformats.org/officeDocument/2006/relationships/hyperlink" Target="https://finance.vietstock.vn/KimTuThap-ctcp-cong-nghe-moi-kim-tu-thap-viet-nam.htm" TargetMode="External"/><Relationship Id="rId2840" Type="http://schemas.openxmlformats.org/officeDocument/2006/relationships/hyperlink" Target="https://finance.vietstock.vn/TOP-ctcp-phan-phoi-top-one.htm" TargetMode="External"/><Relationship Id="rId2830" Type="http://schemas.openxmlformats.org/officeDocument/2006/relationships/hyperlink" Target="https://finance.vietstock.vn/TNP-ctcp-cang-thi-nai.htm" TargetMode="External"/><Relationship Id="rId1500" Type="http://schemas.openxmlformats.org/officeDocument/2006/relationships/hyperlink" Target="https://finance.vietstock.vn/KhoangSanPhuYen-ctcp-khoang-san-phu-yen.htm" TargetMode="External"/><Relationship Id="rId2831" Type="http://schemas.openxmlformats.org/officeDocument/2006/relationships/hyperlink" Target="https://finance.vietstock.vn/TNPC-ctcp-nang-luong-tnpower.htm" TargetMode="External"/><Relationship Id="rId1501" Type="http://schemas.openxmlformats.org/officeDocument/2006/relationships/hyperlink" Target="https://finance.vietstock.vn/KhoangSanSongDa-ctcp-khai-thac-va-che-bien-khoang-san-song-da.htm" TargetMode="External"/><Relationship Id="rId2832" Type="http://schemas.openxmlformats.org/officeDocument/2006/relationships/hyperlink" Target="https://finance.vietstock.vn/TNRC-ctcp-dau-tu-phat-trien-bat-dong-san-tnr-holdings-viet-nam.htm" TargetMode="External"/><Relationship Id="rId1502" Type="http://schemas.openxmlformats.org/officeDocument/2006/relationships/hyperlink" Target="https://finance.vietstock.vn/KhoangsanTD-ctcp-khoang-san-thien-duc.htm" TargetMode="External"/><Relationship Id="rId2833" Type="http://schemas.openxmlformats.org/officeDocument/2006/relationships/hyperlink" Target="https://finance.vietstock.vn/TNS-ctcp-thep-tam-la-thong-nhat.htm" TargetMode="External"/><Relationship Id="rId1503" Type="http://schemas.openxmlformats.org/officeDocument/2006/relationships/hyperlink" Target="https://finance.vietstock.vn/KhoaVietTiep-ctcp-khoa-viet-tiep.htm" TargetMode="External"/><Relationship Id="rId2834" Type="http://schemas.openxmlformats.org/officeDocument/2006/relationships/hyperlink" Target="https://finance.vietstock.vn/TNSC-cong-ty-tnhh-dien-mat-troi-trung-nam-thuan-nam.htm" TargetMode="External"/><Relationship Id="rId1504" Type="http://schemas.openxmlformats.org/officeDocument/2006/relationships/hyperlink" Target="https://finance.vietstock.vn/KHP-ctcp-dien-luc-khanh-hoa.htm" TargetMode="External"/><Relationship Id="rId2835" Type="http://schemas.openxmlformats.org/officeDocument/2006/relationships/hyperlink" Target="https://finance.vietstock.vn/TNT-ctcp-tap-doan-tnt.htm" TargetMode="External"/><Relationship Id="rId1505" Type="http://schemas.openxmlformats.org/officeDocument/2006/relationships/hyperlink" Target="https://finance.vietstock.vn/KHS-ctcp-kien-hung.htm" TargetMode="External"/><Relationship Id="rId2836" Type="http://schemas.openxmlformats.org/officeDocument/2006/relationships/hyperlink" Target="https://finance.vietstock.vn/TNW-ctcp-nuoc-sach-thai-nguyen.htm" TargetMode="External"/><Relationship Id="rId1506" Type="http://schemas.openxmlformats.org/officeDocument/2006/relationships/hyperlink" Target="https://finance.vietstock.vn/KHTC-ctcp-xay-dung-kien-hung-thinh.htm" TargetMode="External"/><Relationship Id="rId2837" Type="http://schemas.openxmlformats.org/officeDocument/2006/relationships/hyperlink" Target="https://finance.vietstock.vn/TNY-ctcp-dau-tu-xay-dung-thanh-nien.htm" TargetMode="External"/><Relationship Id="rId1507" Type="http://schemas.openxmlformats.org/officeDocument/2006/relationships/hyperlink" Target="https://finance.vietstock.vn/KHW-ctcp-cap-thoat-nuoc-khanh-hoa.htm" TargetMode="External"/><Relationship Id="rId2838" Type="http://schemas.openxmlformats.org/officeDocument/2006/relationships/hyperlink" Target="https://finance.vietstock.vn/ToanThinhPhat-ctcp-dau-tu-kien-truc-xay-dung-toan-thinh-phat.htm" TargetMode="External"/><Relationship Id="rId1508" Type="http://schemas.openxmlformats.org/officeDocument/2006/relationships/hyperlink" Target="https://finance.vietstock.vn/Kido-ctcp-kido.htm" TargetMode="External"/><Relationship Id="rId2839" Type="http://schemas.openxmlformats.org/officeDocument/2006/relationships/hyperlink" Target="https://finance.vietstock.vn/Todimax-ctcp-dien-may-thanh-pho-ho-chi-minh.htm" TargetMode="External"/><Relationship Id="rId1509" Type="http://schemas.openxmlformats.org/officeDocument/2006/relationships/hyperlink" Target="https://finance.vietstock.vn/KiemNghia-ctcp-kiem-nghia.htm" TargetMode="External"/><Relationship Id="rId2800" Type="http://schemas.openxmlformats.org/officeDocument/2006/relationships/hyperlink" Target="https://finance.vietstock.vn/TMGC-ctcp-du-lich-thien-minh.htm" TargetMode="External"/><Relationship Id="rId2801" Type="http://schemas.openxmlformats.org/officeDocument/2006/relationships/hyperlink" Target="https://finance.vietstock.vn/TMMNThanhHoa-ctcp-thuong-mai-mien-nui-thanh-hoa.htm" TargetMode="External"/><Relationship Id="rId2802" Type="http://schemas.openxmlformats.org/officeDocument/2006/relationships/hyperlink" Target="https://finance.vietstock.vn/TMP-ctcp-thuy-dien-thac-mo.htm" TargetMode="External"/><Relationship Id="rId2803" Type="http://schemas.openxmlformats.org/officeDocument/2006/relationships/hyperlink" Target="https://finance.vietstock.vn/TMPhuongDong-ctcp-san-xuat-va-thuong-mai-phuong-dong.htm" TargetMode="External"/><Relationship Id="rId2804" Type="http://schemas.openxmlformats.org/officeDocument/2006/relationships/hyperlink" Target="https://finance.vietstock.vn/TMQN-ctcp-thuong-mai-quang-ninh.htm" TargetMode="External"/><Relationship Id="rId2805" Type="http://schemas.openxmlformats.org/officeDocument/2006/relationships/hyperlink" Target="https://finance.vietstock.vn/TMS-ctcp-transimex.htm" TargetMode="External"/><Relationship Id="rId2806" Type="http://schemas.openxmlformats.org/officeDocument/2006/relationships/hyperlink" Target="https://finance.vietstock.vn/TMT-ctcp-o-to-tmt.htm" TargetMode="External"/><Relationship Id="rId2807" Type="http://schemas.openxmlformats.org/officeDocument/2006/relationships/hyperlink" Target="https://finance.vietstock.vn/TMTanPhuongDong-ctcp-tu-van-dau-tu-va-thuong-mai-tan-phuong-dong.htm" TargetMode="External"/><Relationship Id="rId2808" Type="http://schemas.openxmlformats.org/officeDocument/2006/relationships/hyperlink" Target="https://finance.vietstock.vn/TMTC-ctcp-dau-tu-phat-trien-bat-dong-san-tmt.htm" TargetMode="External"/><Relationship Id="rId2809" Type="http://schemas.openxmlformats.org/officeDocument/2006/relationships/hyperlink" Target="https://finance.vietstock.vn/TMThaiHung-ctcp-thuong-mai-thai-hung.htm" TargetMode="External"/><Relationship Id="rId1576" Type="http://schemas.openxmlformats.org/officeDocument/2006/relationships/hyperlink" Target="https://finance.vietstock.vn/LacHong-ctcp-dau-tu-lac-hong.htm" TargetMode="External"/><Relationship Id="rId1577" Type="http://schemas.openxmlformats.org/officeDocument/2006/relationships/hyperlink" Target="https://finance.vietstock.vn/LAF-ctcp-che-bien-hang-xuat-khau-long-an.htm" TargetMode="External"/><Relationship Id="rId1578" Type="http://schemas.openxmlformats.org/officeDocument/2006/relationships/hyperlink" Target="https://finance.vietstock.vn/LAI-ctcp-dau-tu-xay-dung-long-an-idico.htm" TargetMode="External"/><Relationship Id="rId1579" Type="http://schemas.openxmlformats.org/officeDocument/2006/relationships/hyperlink" Target="https://finance.vietstock.vn/LamDong-ctcp-xay-dung-so-1-lam-dong.htm" TargetMode="External"/><Relationship Id="rId987" Type="http://schemas.openxmlformats.org/officeDocument/2006/relationships/hyperlink" Target="https://finance.vietstock.vn/GEG-ctcp-dien-gia-lai.htm" TargetMode="External"/><Relationship Id="rId986" Type="http://schemas.openxmlformats.org/officeDocument/2006/relationships/hyperlink" Target="https://finance.vietstock.vn/Gefoseco-ctcp-thuc-pham-va-dich-vu-tong-hop.htm" TargetMode="External"/><Relationship Id="rId985" Type="http://schemas.openxmlformats.org/officeDocument/2006/relationships/hyperlink" Target="https://finance.vietstock.vn/GEE-ctcp-dien-luc-gelex.htm" TargetMode="External"/><Relationship Id="rId984" Type="http://schemas.openxmlformats.org/officeDocument/2006/relationships/hyperlink" Target="https://finance.vietstock.vn/GEC-ctcp-co-khi-gang-thep.htm" TargetMode="External"/><Relationship Id="rId989" Type="http://schemas.openxmlformats.org/officeDocument/2006/relationships/hyperlink" Target="https://finance.vietstock.vn/Gelimex-ctcp-dien-may-va-ky-thuat-cong-nghe.htm" TargetMode="External"/><Relationship Id="rId988" Type="http://schemas.openxmlformats.org/officeDocument/2006/relationships/hyperlink" Target="https://finance.vietstock.vn/Geleximco-ctcp-xuat-nhap-khau-tong-hop-ha-noi.htm" TargetMode="External"/><Relationship Id="rId1570" Type="http://schemas.openxmlformats.org/officeDocument/2006/relationships/hyperlink" Target="https://finance.vietstock.vn/L44-ctcp-lilama-45-4.htm" TargetMode="External"/><Relationship Id="rId1571" Type="http://schemas.openxmlformats.org/officeDocument/2006/relationships/hyperlink" Target="https://finance.vietstock.vn/L45-ctcp-lilama-45-1.htm" TargetMode="External"/><Relationship Id="rId983" Type="http://schemas.openxmlformats.org/officeDocument/2006/relationships/hyperlink" Target="https://finance.vietstock.vn/GE2-tong-cong-ty-phat-dien-2-ctcp.htm" TargetMode="External"/><Relationship Id="rId1572" Type="http://schemas.openxmlformats.org/officeDocument/2006/relationships/hyperlink" Target="https://finance.vietstock.vn/L61-ctcp-lilama-69-1.htm" TargetMode="External"/><Relationship Id="rId982" Type="http://schemas.openxmlformats.org/officeDocument/2006/relationships/hyperlink" Target="https://finance.vietstock.vn/GDW-ctcp-cap-nuoc-gia-dinh.htm" TargetMode="External"/><Relationship Id="rId1573" Type="http://schemas.openxmlformats.org/officeDocument/2006/relationships/hyperlink" Target="https://finance.vietstock.vn/L62-ctcp-lilama-69-2.htm" TargetMode="External"/><Relationship Id="rId981" Type="http://schemas.openxmlformats.org/officeDocument/2006/relationships/hyperlink" Target="https://finance.vietstock.vn/GDUC-cong-ty-tnhh-bat-dong-san-gia-duc.htm" TargetMode="External"/><Relationship Id="rId1574" Type="http://schemas.openxmlformats.org/officeDocument/2006/relationships/hyperlink" Target="https://finance.vietstock.vn/L63-ctcp-lilama-69-3.htm" TargetMode="External"/><Relationship Id="rId980" Type="http://schemas.openxmlformats.org/officeDocument/2006/relationships/hyperlink" Target="https://finance.vietstock.vn/GDT-ctcp-che-bien-go-duc-thanh.htm" TargetMode="External"/><Relationship Id="rId1575" Type="http://schemas.openxmlformats.org/officeDocument/2006/relationships/hyperlink" Target="https://finance.vietstock.vn/LACC-ctcp-thuong-mai-dich-vu-hoa-lam-an.htm" TargetMode="External"/><Relationship Id="rId1565" Type="http://schemas.openxmlformats.org/officeDocument/2006/relationships/hyperlink" Target="https://finance.vietstock.vn/L14-ctcp-licogi-14.htm" TargetMode="External"/><Relationship Id="rId2896" Type="http://schemas.openxmlformats.org/officeDocument/2006/relationships/hyperlink" Target="https://finance.vietstock.vn/TTB-ctcp-tap-doan-tien-bo.htm" TargetMode="External"/><Relationship Id="rId1566" Type="http://schemas.openxmlformats.org/officeDocument/2006/relationships/hyperlink" Target="https://finance.vietstock.vn/L18-ctcp-dau-tu-va-xay-dung-so-18.htm" TargetMode="External"/><Relationship Id="rId2897" Type="http://schemas.openxmlformats.org/officeDocument/2006/relationships/hyperlink" Target="https://finance.vietstock.vn/TTC-ctcp-gach-men-thanh-thanh.htm" TargetMode="External"/><Relationship Id="rId1567" Type="http://schemas.openxmlformats.org/officeDocument/2006/relationships/hyperlink" Target="https://finance.vietstock.vn/L35-ctcp-co-khi-lap-may-lilama.htm" TargetMode="External"/><Relationship Id="rId2898" Type="http://schemas.openxmlformats.org/officeDocument/2006/relationships/hyperlink" Target="https://finance.vietstock.vn/TTCC-ctcp-dau-tu-thanh-thanh-cong.htm" TargetMode="External"/><Relationship Id="rId1568" Type="http://schemas.openxmlformats.org/officeDocument/2006/relationships/hyperlink" Target="https://finance.vietstock.vn/L40-ctcp-dau-tu-va-xay-dung-40.htm" TargetMode="External"/><Relationship Id="rId2899" Type="http://schemas.openxmlformats.org/officeDocument/2006/relationships/hyperlink" Target="https://finance.vietstock.vn/TTCExpress-ctcp-chuyen-phat-nhanh-tin-thanh.htm" TargetMode="External"/><Relationship Id="rId1569" Type="http://schemas.openxmlformats.org/officeDocument/2006/relationships/hyperlink" Target="https://finance.vietstock.vn/L43-ctcp-lilama-45-3.htm" TargetMode="External"/><Relationship Id="rId976" Type="http://schemas.openxmlformats.org/officeDocument/2006/relationships/hyperlink" Target="https://finance.vietstock.vn/GCRC-cong-ty-tnhh-mtv-dau-tu-phat-trien-gia-cu.htm" TargetMode="External"/><Relationship Id="rId975" Type="http://schemas.openxmlformats.org/officeDocument/2006/relationships/hyperlink" Target="https://finance.vietstock.vn/GCIC-cong-ty-tnhh-dau-tu-gia-cuong.htm" TargetMode="External"/><Relationship Id="rId974" Type="http://schemas.openxmlformats.org/officeDocument/2006/relationships/hyperlink" Target="https://finance.vietstock.vn/GCF-ctcp-thuc-pham-g-c.htm" TargetMode="External"/><Relationship Id="rId973" Type="http://schemas.openxmlformats.org/officeDocument/2006/relationships/hyperlink" Target="https://finance.vietstock.vn/GCC-ctcp-van-hoa-tong-hop-ben-thanh.htm" TargetMode="External"/><Relationship Id="rId979" Type="http://schemas.openxmlformats.org/officeDocument/2006/relationships/hyperlink" Target="https://finance.vietstock.vn/GDSC-ctcp-dau-tu-ngoi-sao-gia-dinh.htm" TargetMode="External"/><Relationship Id="rId978" Type="http://schemas.openxmlformats.org/officeDocument/2006/relationships/hyperlink" Target="https://finance.vietstock.vn/GDC-ctcp-xuat-nhap-khau-gia-dinh.htm" TargetMode="External"/><Relationship Id="rId977" Type="http://schemas.openxmlformats.org/officeDocument/2006/relationships/hyperlink" Target="https://finance.vietstock.vn/GDA-ctcp-ton-dong-a.htm" TargetMode="External"/><Relationship Id="rId2890" Type="http://schemas.openxmlformats.org/officeDocument/2006/relationships/hyperlink" Target="https://finance.vietstock.vn/TSHC-ctcp-dien-luc-trung-son.htm" TargetMode="External"/><Relationship Id="rId1560" Type="http://schemas.openxmlformats.org/officeDocument/2006/relationships/hyperlink" Target="https://finance.vietstock.vn/KTW-ctcp-cap-nuoc-kon-tum.htm" TargetMode="External"/><Relationship Id="rId2891" Type="http://schemas.openxmlformats.org/officeDocument/2006/relationships/hyperlink" Target="https://finance.vietstock.vn/TSJ-ctcp-du-lich-dich-vu-ha-noi.htm" TargetMode="External"/><Relationship Id="rId972" Type="http://schemas.openxmlformats.org/officeDocument/2006/relationships/hyperlink" Target="https://finance.vietstock.vn/GCB-ctcp-petec-binh-dinh.htm" TargetMode="External"/><Relationship Id="rId1561" Type="http://schemas.openxmlformats.org/officeDocument/2006/relationships/hyperlink" Target="https://finance.vietstock.vn/KVC-ctcp-san-xuat-xuat-nhap-khau-inox-kim-vi.htm" TargetMode="External"/><Relationship Id="rId2892" Type="http://schemas.openxmlformats.org/officeDocument/2006/relationships/hyperlink" Target="https://finance.vietstock.vn/TSLC-ctcp-thai-son-long-an.htm" TargetMode="External"/><Relationship Id="rId971" Type="http://schemas.openxmlformats.org/officeDocument/2006/relationships/hyperlink" Target="https://finance.vietstock.vn/GAS-tong-cong-ty-khi-viet-nam-ctcp.htm" TargetMode="External"/><Relationship Id="rId1562" Type="http://schemas.openxmlformats.org/officeDocument/2006/relationships/hyperlink" Target="https://finance.vietstock.vn/KVIC-ctcp-dau-tu-kien-vang.htm" TargetMode="External"/><Relationship Id="rId2893" Type="http://schemas.openxmlformats.org/officeDocument/2006/relationships/hyperlink" Target="https://finance.vietstock.vn/TSM-ctcp-xi-mang-tien-son-ha-tay.htm" TargetMode="External"/><Relationship Id="rId970" Type="http://schemas.openxmlformats.org/officeDocument/2006/relationships/hyperlink" Target="https://finance.vietstock.vn/GaoXKTN-nha-may-gao-xuat-khau-tay-ninh.htm" TargetMode="External"/><Relationship Id="rId1563" Type="http://schemas.openxmlformats.org/officeDocument/2006/relationships/hyperlink" Target="https://finance.vietstock.vn/L10-ctcp-lilama-10.htm" TargetMode="External"/><Relationship Id="rId2894" Type="http://schemas.openxmlformats.org/officeDocument/2006/relationships/hyperlink" Target="https://finance.vietstock.vn/TST-ctcp-dich-vu-ky-thuat-vien-thong.htm" TargetMode="External"/><Relationship Id="rId1564" Type="http://schemas.openxmlformats.org/officeDocument/2006/relationships/hyperlink" Target="https://finance.vietstock.vn/L12-ctcp-licogi-12.htm" TargetMode="External"/><Relationship Id="rId2895" Type="http://schemas.openxmlformats.org/officeDocument/2006/relationships/hyperlink" Target="https://finance.vietstock.vn/TTA-ctcp-dau-tu-xay-dung-va-phat-trien-truong-thanh.htm" TargetMode="External"/><Relationship Id="rId1598" Type="http://schemas.openxmlformats.org/officeDocument/2006/relationships/hyperlink" Target="https://finance.vietstock.vn/LCS-ctcp-licogi-166.htm" TargetMode="External"/><Relationship Id="rId1599" Type="http://schemas.openxmlformats.org/officeDocument/2006/relationships/hyperlink" Target="https://finance.vietstock.vn/LCW-ctcp-nuoc-sach-lai-chau.htm" TargetMode="External"/><Relationship Id="rId1590" Type="http://schemas.openxmlformats.org/officeDocument/2006/relationships/hyperlink" Target="https://finance.vietstock.vn/LBM-ctcp-khoang-san-va-vat-lieu-xay-dung-lam-dong.htm" TargetMode="External"/><Relationship Id="rId1591" Type="http://schemas.openxmlformats.org/officeDocument/2006/relationships/hyperlink" Target="https://finance.vietstock.vn/LBMi-ctcp-le-bao-minh.htm" TargetMode="External"/><Relationship Id="rId1592" Type="http://schemas.openxmlformats.org/officeDocument/2006/relationships/hyperlink" Target="https://finance.vietstock.vn/LCC-ctcp-xi-mang-hong-phong.htm" TargetMode="External"/><Relationship Id="rId1593" Type="http://schemas.openxmlformats.org/officeDocument/2006/relationships/hyperlink" Target="https://finance.vietstock.vn/LCD-ctcp-lap-may-thi-nghiem-co-dien.htm" TargetMode="External"/><Relationship Id="rId1594" Type="http://schemas.openxmlformats.org/officeDocument/2006/relationships/hyperlink" Target="https://finance.vietstock.vn/LCG-ctcp-lizen.htm" TargetMode="External"/><Relationship Id="rId1595" Type="http://schemas.openxmlformats.org/officeDocument/2006/relationships/hyperlink" Target="https://finance.vietstock.vn/LCLC-cong-ty-tnhh-kinh-doanh-bat-dong-san-lc.htm" TargetMode="External"/><Relationship Id="rId1596" Type="http://schemas.openxmlformats.org/officeDocument/2006/relationships/hyperlink" Target="https://finance.vietstock.vn/LCM-ctcp-khai-thac-va-che-bien-khoang-san-lao-cai.htm" TargetMode="External"/><Relationship Id="rId1597" Type="http://schemas.openxmlformats.org/officeDocument/2006/relationships/hyperlink" Target="https://finance.vietstock.vn/LCO-ctcp-licogi-16-1.htm" TargetMode="External"/><Relationship Id="rId1587" Type="http://schemas.openxmlformats.org/officeDocument/2006/relationships/hyperlink" Target="https://finance.vietstock.vn/LAW-ctcp-cap-thoat-nuoc-long-an.htm" TargetMode="External"/><Relationship Id="rId1588" Type="http://schemas.openxmlformats.org/officeDocument/2006/relationships/hyperlink" Target="https://finance.vietstock.vn/LBC-ctcp-thuong-mai-dau-tu-long-bien.htm" TargetMode="External"/><Relationship Id="rId1589" Type="http://schemas.openxmlformats.org/officeDocument/2006/relationships/hyperlink" Target="https://finance.vietstock.vn/LBE-ctcp-sach-va-thiet-bi-truong-hoc-long-an.htm" TargetMode="External"/><Relationship Id="rId998" Type="http://schemas.openxmlformats.org/officeDocument/2006/relationships/hyperlink" Target="https://finance.vietstock.vn/GFC-ctcp-san-xuat-thuong-mai-dich-vu-gfc.htm" TargetMode="External"/><Relationship Id="rId997" Type="http://schemas.openxmlformats.org/officeDocument/2006/relationships/hyperlink" Target="https://finance.vietstock.vn/GEXC-cong-ty-tnhh-mtv-dau-tu-gex.htm" TargetMode="External"/><Relationship Id="rId996" Type="http://schemas.openxmlformats.org/officeDocument/2006/relationships/hyperlink" Target="https://finance.vietstock.vn/GEX-ctcp-tap-doan-gelex.htm" TargetMode="External"/><Relationship Id="rId995" Type="http://schemas.openxmlformats.org/officeDocument/2006/relationships/hyperlink" Target="https://finance.vietstock.vn/Getraco-ctcp-thuong-mai-tong-hop-tinh-ba-ria-vung-tau.htm" TargetMode="External"/><Relationship Id="rId999" Type="http://schemas.openxmlformats.org/officeDocument/2006/relationships/hyperlink" Target="https://finance.vietstock.vn/GFVC-ctcp-greenfeed-viet-nam.htm" TargetMode="External"/><Relationship Id="rId990" Type="http://schemas.openxmlformats.org/officeDocument/2006/relationships/hyperlink" Target="https://finance.vietstock.vn/Generalimex-ctcp-xuat-nhap-khau-tong-hop-ii.htm" TargetMode="External"/><Relationship Id="rId1580" Type="http://schemas.openxmlformats.org/officeDocument/2006/relationships/hyperlink" Target="https://finance.vietstock.vn/LamNghiepBD-cong-ty-tnhh-mtv-lam-nghiep-binh-duong.htm" TargetMode="External"/><Relationship Id="rId1581" Type="http://schemas.openxmlformats.org/officeDocument/2006/relationships/hyperlink" Target="https://finance.vietstock.vn/LamSankienGiang-ctcp-nong-lam-san-kien-giang.htm" TargetMode="External"/><Relationship Id="rId1582" Type="http://schemas.openxmlformats.org/officeDocument/2006/relationships/hyperlink" Target="https://finance.vietstock.vn/LaNga-ctcp-dau-tu-la-nga.htm" TargetMode="External"/><Relationship Id="rId994" Type="http://schemas.openxmlformats.org/officeDocument/2006/relationships/hyperlink" Target="https://finance.vietstock.vn/GER-ctcp-the-thao-ngoi-sao-geru.htm" TargetMode="External"/><Relationship Id="rId1583" Type="http://schemas.openxmlformats.org/officeDocument/2006/relationships/hyperlink" Target="https://finance.vietstock.vn/Lanmak-ctcp-dau-tu-xay-dung-bat-dong-san-lanmak.htm" TargetMode="External"/><Relationship Id="rId993" Type="http://schemas.openxmlformats.org/officeDocument/2006/relationships/hyperlink" Target="https://finance.vietstock.vn/Gentraco-ctcp-gentraco.htm" TargetMode="External"/><Relationship Id="rId1584" Type="http://schemas.openxmlformats.org/officeDocument/2006/relationships/hyperlink" Target="https://finance.vietstock.vn/LaoDongQuocTe-ctcp-xay-dung-va-cung-ung-lao-dong-quoc-te.htm" TargetMode="External"/><Relationship Id="rId992" Type="http://schemas.openxmlformats.org/officeDocument/2006/relationships/hyperlink" Target="https://finance.vietstock.vn/GENIMEX-ctcp-lam-san-va-xuat-nhap-khau-tong-hop-binh-duong.htm" TargetMode="External"/><Relationship Id="rId1585" Type="http://schemas.openxmlformats.org/officeDocument/2006/relationships/hyperlink" Target="https://finance.vietstock.vn/LAS-ctcp-supe-phot-phat-va-hoa-chat-lam-thao.htm" TargetMode="External"/><Relationship Id="rId991" Type="http://schemas.openxmlformats.org/officeDocument/2006/relationships/hyperlink" Target="https://finance.vietstock.vn/Genexim-ctcp-vat-tu-tong-hop-thanh-pho-ho-chi-minh.htm" TargetMode="External"/><Relationship Id="rId1586" Type="http://schemas.openxmlformats.org/officeDocument/2006/relationships/hyperlink" Target="https://finance.vietstock.vn/Lasotra-ctcp-thuong-mai-lang-son.htm" TargetMode="External"/><Relationship Id="rId1532" Type="http://schemas.openxmlformats.org/officeDocument/2006/relationships/hyperlink" Target="https://finance.vietstock.vn/KNVC-cong-ty-tnhh-dau-tu-va-phat-trien-dien-mat-troi-kn-van-ninh.htm" TargetMode="External"/><Relationship Id="rId2863" Type="http://schemas.openxmlformats.org/officeDocument/2006/relationships/hyperlink" Target="https://finance.vietstock.vn/Tracomeco-ctcp-co-khi-xay-dung-giao-thong.htm" TargetMode="External"/><Relationship Id="rId1533" Type="http://schemas.openxmlformats.org/officeDocument/2006/relationships/hyperlink" Target="https://finance.vietstock.vn/KOS-ctcp-kosy.htm" TargetMode="External"/><Relationship Id="rId2864" Type="http://schemas.openxmlformats.org/officeDocument/2006/relationships/hyperlink" Target="https://finance.vietstock.vn/TRANCINWA-cong-ty-tnhh-mtv-van-tai-va-xep-do-duong-thuy-noi-dia.htm" TargetMode="External"/><Relationship Id="rId1534" Type="http://schemas.openxmlformats.org/officeDocument/2006/relationships/hyperlink" Target="https://finance.vietstock.vn/KPC-ctcp-dau-tu-san-xuat-thuong-mai-kim-phong.htm" TargetMode="External"/><Relationship Id="rId2865" Type="http://schemas.openxmlformats.org/officeDocument/2006/relationships/hyperlink" Target="https://finance.vietstock.vn/TrangAn-ctcp-trang-an.htm" TargetMode="External"/><Relationship Id="rId1535" Type="http://schemas.openxmlformats.org/officeDocument/2006/relationships/hyperlink" Target="https://finance.vietstock.vn/KPF-ctcp-dau-tu-tai-san-koji.htm" TargetMode="External"/><Relationship Id="rId2866" Type="http://schemas.openxmlformats.org/officeDocument/2006/relationships/hyperlink" Target="https://finance.vietstock.vn/TranPhu-ctcp-co-dien-tran-phu.htm" TargetMode="External"/><Relationship Id="rId1536" Type="http://schemas.openxmlformats.org/officeDocument/2006/relationships/hyperlink" Target="https://finance.vietstock.vn/KSA-ctcp-cong-nghiep-khoang-san-binh-thuan.htm" TargetMode="External"/><Relationship Id="rId2867" Type="http://schemas.openxmlformats.org/officeDocument/2006/relationships/hyperlink" Target="https://finance.vietstock.vn/TRC-ctcp-cao-su-tay-ninh.htm" TargetMode="External"/><Relationship Id="rId1537" Type="http://schemas.openxmlformats.org/officeDocument/2006/relationships/hyperlink" Target="https://finance.vietstock.vn/KSB-ctcp-khoang-san-va-xay-dung-binh-duong.htm" TargetMode="External"/><Relationship Id="rId2868" Type="http://schemas.openxmlformats.org/officeDocument/2006/relationships/hyperlink" Target="https://finance.vietstock.vn/TREC-ctcp-nang-luong-tai-tao-trung-nam.htm" TargetMode="External"/><Relationship Id="rId1538" Type="http://schemas.openxmlformats.org/officeDocument/2006/relationships/hyperlink" Target="https://finance.vietstock.vn/KSC-ctcp-muoi-khanh-hoa.htm" TargetMode="External"/><Relationship Id="rId2869" Type="http://schemas.openxmlformats.org/officeDocument/2006/relationships/hyperlink" Target="https://finance.vietstock.vn/TRI-ctcp-nuoc-giai-khat-sai-gon.htm" TargetMode="External"/><Relationship Id="rId1539" Type="http://schemas.openxmlformats.org/officeDocument/2006/relationships/hyperlink" Target="https://finance.vietstock.vn/KSD-ctcp-dau-tu-dna.htm" TargetMode="External"/><Relationship Id="rId949" Type="http://schemas.openxmlformats.org/officeDocument/2006/relationships/hyperlink" Target="https://finance.vietstock.vn/FRC-ctcp-lam-dac-san-xuat-khau-quang-nam.htm" TargetMode="External"/><Relationship Id="rId948" Type="http://schemas.openxmlformats.org/officeDocument/2006/relationships/hyperlink" Target="https://finance.vietstock.vn/FPTTrading-ctcp-thuong-mai-fpt.htm" TargetMode="External"/><Relationship Id="rId943" Type="http://schemas.openxmlformats.org/officeDocument/2006/relationships/hyperlink" Target="https://finance.vietstock.vn/Formach-ctcp-formach.htm" TargetMode="External"/><Relationship Id="rId942" Type="http://schemas.openxmlformats.org/officeDocument/2006/relationships/hyperlink" Target="https://finance.vietstock.vn/Foodinco-tong-cong-ty-co-phan-dau-tu-va-xuat-nhap-khau-foodinco.htm" TargetMode="External"/><Relationship Id="rId941" Type="http://schemas.openxmlformats.org/officeDocument/2006/relationships/hyperlink" Target="https://finance.vietstock.vn/FOC-ctcp-dich-vu-truc-tuyen-fpt.htm" TargetMode="External"/><Relationship Id="rId940" Type="http://schemas.openxmlformats.org/officeDocument/2006/relationships/hyperlink" Target="https://finance.vietstock.vn/FNFC-ctcp-fuji-nutri-food.htm" TargetMode="External"/><Relationship Id="rId947" Type="http://schemas.openxmlformats.org/officeDocument/2006/relationships/hyperlink" Target="https://finance.vietstock.vn/FPTC-ctcp-do-thi-fpt-da-nang.htm" TargetMode="External"/><Relationship Id="rId946" Type="http://schemas.openxmlformats.org/officeDocument/2006/relationships/hyperlink" Target="https://finance.vietstock.vn/FPT-ctcp-fpt.htm" TargetMode="External"/><Relationship Id="rId945" Type="http://schemas.openxmlformats.org/officeDocument/2006/relationships/hyperlink" Target="https://finance.vietstock.vn/FPC-ctcp-full-power.htm" TargetMode="External"/><Relationship Id="rId944" Type="http://schemas.openxmlformats.org/officeDocument/2006/relationships/hyperlink" Target="https://finance.vietstock.vn/FOX-ctcp-vien-thong-fpt.htm" TargetMode="External"/><Relationship Id="rId2860" Type="http://schemas.openxmlformats.org/officeDocument/2006/relationships/hyperlink" Target="https://finance.vietstock.vn/TRA-ctcp-traphaco.htm" TargetMode="External"/><Relationship Id="rId1530" Type="http://schemas.openxmlformats.org/officeDocument/2006/relationships/hyperlink" Target="https://finance.vietstock.vn/KNCC-cong-ty-tnhh-kn-cam-ranh.htm" TargetMode="External"/><Relationship Id="rId2861" Type="http://schemas.openxmlformats.org/officeDocument/2006/relationships/hyperlink" Target="https://finance.vietstock.vn/TraBac-ctcp-tra-bac.htm" TargetMode="External"/><Relationship Id="rId1531" Type="http://schemas.openxmlformats.org/officeDocument/2006/relationships/hyperlink" Target="https://finance.vietstock.vn/KNITEXIM-ctcp-haprosimex-thang-long.htm" TargetMode="External"/><Relationship Id="rId2862" Type="http://schemas.openxmlformats.org/officeDocument/2006/relationships/hyperlink" Target="https://finance.vietstock.vn/TRACIMEXCO-ctcp-xuat-nhap-khau-va-hop-tac-dau-tu-gtvt.htm" TargetMode="External"/><Relationship Id="rId1521" Type="http://schemas.openxmlformats.org/officeDocument/2006/relationships/hyperlink" Target="https://finance.vietstock.vn/KIP-ctcp-k-i-p-viet-nam.htm" TargetMode="External"/><Relationship Id="rId2852" Type="http://schemas.openxmlformats.org/officeDocument/2006/relationships/hyperlink" Target="https://finance.vietstock.vn/TPRC-ctcp-dau-tu-va-phat-trien-bat-dong-san-thuan-phat.htm" TargetMode="External"/><Relationship Id="rId1522" Type="http://schemas.openxmlformats.org/officeDocument/2006/relationships/hyperlink" Target="https://finance.vietstock.vn/KISUCO-ctcp-mia-duong-kien-giang.htm" TargetMode="External"/><Relationship Id="rId2853" Type="http://schemas.openxmlformats.org/officeDocument/2006/relationships/hyperlink" Target="https://finance.vietstock.vn/TPS-ctcp-ben-bai-van-tai-sai-gon.htm" TargetMode="External"/><Relationship Id="rId1523" Type="http://schemas.openxmlformats.org/officeDocument/2006/relationships/hyperlink" Target="https://finance.vietstock.vn/KKC-ctcp-tap-doan-thanh-thai.htm" TargetMode="External"/><Relationship Id="rId2854" Type="http://schemas.openxmlformats.org/officeDocument/2006/relationships/hyperlink" Target="https://finance.vietstock.vn/TPSThanhPhong-ctcp-tps-thanh-phong.htm" TargetMode="External"/><Relationship Id="rId1524" Type="http://schemas.openxmlformats.org/officeDocument/2006/relationships/hyperlink" Target="https://finance.vietstock.vn/KLF-ctcp-dau-tu-thuong-mai-va-xuat-nhap-khau-cfs.htm" TargetMode="External"/><Relationship Id="rId2855" Type="http://schemas.openxmlformats.org/officeDocument/2006/relationships/hyperlink" Target="https://finance.vietstock.vn/TPXC-ctcp-phat-trien-thanh-pho-xanh.htm" TargetMode="External"/><Relationship Id="rId1525" Type="http://schemas.openxmlformats.org/officeDocument/2006/relationships/hyperlink" Target="https://finance.vietstock.vn/KLM-ctcp-kim-loai-mau-nghe-tinh.htm" TargetMode="External"/><Relationship Id="rId2856" Type="http://schemas.openxmlformats.org/officeDocument/2006/relationships/hyperlink" Target="https://finance.vietstock.vn/TQN-ctcp-thong-quang-ninh.htm" TargetMode="External"/><Relationship Id="rId1526" Type="http://schemas.openxmlformats.org/officeDocument/2006/relationships/hyperlink" Target="https://finance.vietstock.vn/KMF-ctcp-mirae-fiber.htm" TargetMode="External"/><Relationship Id="rId2857" Type="http://schemas.openxmlformats.org/officeDocument/2006/relationships/hyperlink" Target="https://finance.vietstock.vn/TQSC-cong-ty-tnhh-tu-van-va-quan-ly-smart-invest.htm" TargetMode="External"/><Relationship Id="rId1527" Type="http://schemas.openxmlformats.org/officeDocument/2006/relationships/hyperlink" Target="https://finance.vietstock.vn/KMLC-ctcp-du-lich-sinh-thai-kim-lan.htm" TargetMode="External"/><Relationship Id="rId2858" Type="http://schemas.openxmlformats.org/officeDocument/2006/relationships/hyperlink" Target="https://finance.vietstock.vn/TQW-ctcp-cap-thoat-nuoc-tuyen-quang.htm" TargetMode="External"/><Relationship Id="rId1528" Type="http://schemas.openxmlformats.org/officeDocument/2006/relationships/hyperlink" Target="https://finance.vietstock.vn/KMR-ctcp-mirae.htm" TargetMode="External"/><Relationship Id="rId2859" Type="http://schemas.openxmlformats.org/officeDocument/2006/relationships/hyperlink" Target="https://finance.vietstock.vn/TR1-ctcp-van-tai-1-traco.htm" TargetMode="External"/><Relationship Id="rId1529" Type="http://schemas.openxmlformats.org/officeDocument/2006/relationships/hyperlink" Target="https://finance.vietstock.vn/KMT-ctcp-kim-khi-mien-trung.htm" TargetMode="External"/><Relationship Id="rId939" Type="http://schemas.openxmlformats.org/officeDocument/2006/relationships/hyperlink" Target="https://finance.vietstock.vn/FMC-ctcp-thuc-pham-sao-ta.htm" TargetMode="External"/><Relationship Id="rId938" Type="http://schemas.openxmlformats.org/officeDocument/2006/relationships/hyperlink" Target="https://finance.vietstock.vn/FLC-ctcp-tap-doan-flc.htm" TargetMode="External"/><Relationship Id="rId937" Type="http://schemas.openxmlformats.org/officeDocument/2006/relationships/hyperlink" Target="https://finance.vietstock.vn/FIT-ctcp-tap-doan-f-i-t.htm" TargetMode="External"/><Relationship Id="rId932" Type="http://schemas.openxmlformats.org/officeDocument/2006/relationships/hyperlink" Target="https://finance.vietstock.vn/FHS-ctcp-phat-hanh-sach-thanh-pho-ho-chi-minh.htm" TargetMode="External"/><Relationship Id="rId931" Type="http://schemas.openxmlformats.org/officeDocument/2006/relationships/hyperlink" Target="https://finance.vietstock.vn/FHN-ctcp-xuat-nhap-khau-luong-thuc-thuc-pham-ha-noi.htm" TargetMode="External"/><Relationship Id="rId930" Type="http://schemas.openxmlformats.org/officeDocument/2006/relationships/hyperlink" Target="https://finance.vietstock.vn/FHH-ctcp-dau-tu-kinh-doanh-phat-trien-bat-dong-san-flchomes.htm" TargetMode="External"/><Relationship Id="rId936" Type="http://schemas.openxmlformats.org/officeDocument/2006/relationships/hyperlink" Target="https://finance.vietstock.vn/FIS-ctcp-he-thong-thong-tin-fpt.htm" TargetMode="External"/><Relationship Id="rId935" Type="http://schemas.openxmlformats.org/officeDocument/2006/relationships/hyperlink" Target="https://finance.vietstock.vn/FIR-ctcp-dia-oc-first-real.htm" TargetMode="External"/><Relationship Id="rId934" Type="http://schemas.openxmlformats.org/officeDocument/2006/relationships/hyperlink" Target="https://finance.vietstock.vn/FID-ctcp-dau-tu-va-phat-trien-doanh-nghiep-viet-nam.htm" TargetMode="External"/><Relationship Id="rId933" Type="http://schemas.openxmlformats.org/officeDocument/2006/relationships/hyperlink" Target="https://finance.vietstock.vn/FIC-tong-cong-ty-vat-lieu-xay-dung-so-1-ctcp.htm" TargetMode="External"/><Relationship Id="rId2850" Type="http://schemas.openxmlformats.org/officeDocument/2006/relationships/hyperlink" Target="https://finance.vietstock.vn/TPIC-ctcp-dau-tu-va-dich-vu-thuan-phat.htm" TargetMode="External"/><Relationship Id="rId1520" Type="http://schemas.openxmlformats.org/officeDocument/2006/relationships/hyperlink" Target="https://finance.vietstock.vn/KinhDoLand-ctcp-dia-oc-kinh-do.htm" TargetMode="External"/><Relationship Id="rId2851" Type="http://schemas.openxmlformats.org/officeDocument/2006/relationships/hyperlink" Target="https://finance.vietstock.vn/TPP-ctcp-tan-phu-viet-nam.htm" TargetMode="External"/><Relationship Id="rId1554" Type="http://schemas.openxmlformats.org/officeDocument/2006/relationships/hyperlink" Target="https://finance.vietstock.vn/KTL-ctcp-kim-khi-thang-long.htm" TargetMode="External"/><Relationship Id="rId2885" Type="http://schemas.openxmlformats.org/officeDocument/2006/relationships/hyperlink" Target="https://finance.vietstock.vn/TSBC-cong-ty-tnhh-dau-tu-va-phat-trien-bat-dong-san-tan-son-binh.htm" TargetMode="External"/><Relationship Id="rId1555" Type="http://schemas.openxmlformats.org/officeDocument/2006/relationships/hyperlink" Target="https://finance.vietstock.vn/KTMC-ctcp-kim-tin-mdf.htm" TargetMode="External"/><Relationship Id="rId2886" Type="http://schemas.openxmlformats.org/officeDocument/2006/relationships/hyperlink" Target="https://finance.vietstock.vn/TSC-ctcp-vat-tu-ky-thuat-nong-nghiep-can-tho.htm" TargetMode="External"/><Relationship Id="rId1556" Type="http://schemas.openxmlformats.org/officeDocument/2006/relationships/hyperlink" Target="https://finance.vietstock.vn/KTS-ctcp-duong-kon-tum.htm" TargetMode="External"/><Relationship Id="rId2887" Type="http://schemas.openxmlformats.org/officeDocument/2006/relationships/hyperlink" Target="https://finance.vietstock.vn/TSCC-ctcp-dau-tu-xay-dung-the-son.htm" TargetMode="External"/><Relationship Id="rId1557" Type="http://schemas.openxmlformats.org/officeDocument/2006/relationships/hyperlink" Target="https://finance.vietstock.vn/KTSKienGiang-cong-ty-tnhh-mtv-thuong-mai-dich-vu-kien-giang.htm" TargetMode="External"/><Relationship Id="rId2888" Type="http://schemas.openxmlformats.org/officeDocument/2006/relationships/hyperlink" Target="https://finance.vietstock.vn/TSD-ctcp-du-lich-truong-son-coecco.htm" TargetMode="External"/><Relationship Id="rId1558" Type="http://schemas.openxmlformats.org/officeDocument/2006/relationships/hyperlink" Target="https://finance.vietstock.vn/KTT-ctcp-tap-doan-dau-tu-ktt.htm" TargetMode="External"/><Relationship Id="rId2889" Type="http://schemas.openxmlformats.org/officeDocument/2006/relationships/hyperlink" Target="https://finance.vietstock.vn/TSG-ctcp-thong-tin-tin-hieu-duong-sat-sai-gon.htm" TargetMode="External"/><Relationship Id="rId1559" Type="http://schemas.openxmlformats.org/officeDocument/2006/relationships/hyperlink" Target="https://finance.vietstock.vn/KTU-ctcp-moi-truong-do-thi-kon-tum.htm" TargetMode="External"/><Relationship Id="rId965" Type="http://schemas.openxmlformats.org/officeDocument/2006/relationships/hyperlink" Target="https://finance.vietstock.vn/GachThaiBinh-ctcp-gach-op-lat-thai-binh.htm" TargetMode="External"/><Relationship Id="rId964" Type="http://schemas.openxmlformats.org/officeDocument/2006/relationships/hyperlink" Target="https://finance.vietstock.vn/GAB-ctcp-dau-tu-khai-khoang-va-quan-ly-tai-san-flc.htm" TargetMode="External"/><Relationship Id="rId963" Type="http://schemas.openxmlformats.org/officeDocument/2006/relationships/hyperlink" Target="https://finance.vietstock.vn/G36-tong-cong-ty-36-ctcp.htm" TargetMode="External"/><Relationship Id="rId962" Type="http://schemas.openxmlformats.org/officeDocument/2006/relationships/hyperlink" Target="https://finance.vietstock.vn/G20-ctcp-dau-tu-det-may-vinh-phuc.htm" TargetMode="External"/><Relationship Id="rId969" Type="http://schemas.openxmlformats.org/officeDocument/2006/relationships/hyperlink" Target="https://finance.vietstock.vn/GAnPhuoc-cong-ty-tnhh-may-theu-giay-an-phuoc.htm" TargetMode="External"/><Relationship Id="rId968" Type="http://schemas.openxmlformats.org/officeDocument/2006/relationships/hyperlink" Target="https://finance.vietstock.vn/GANGTHEPLAOCAI-ctcp-dau-tu-gang-thep-lao-cai-vimico.htm" TargetMode="External"/><Relationship Id="rId967" Type="http://schemas.openxmlformats.org/officeDocument/2006/relationships/hyperlink" Target="https://finance.vietstock.vn/GANC-ctcp-tu-van-gia-an.htm" TargetMode="External"/><Relationship Id="rId966" Type="http://schemas.openxmlformats.org/officeDocument/2006/relationships/hyperlink" Target="https://finance.vietstock.vn/GAIC-cong-ty-tnhh-tu-van-dau-tu-gia-an.htm" TargetMode="External"/><Relationship Id="rId2880" Type="http://schemas.openxmlformats.org/officeDocument/2006/relationships/hyperlink" Target="https://finance.vietstock.vn/TS3-ctcp-truong-son-532.htm" TargetMode="External"/><Relationship Id="rId961" Type="http://schemas.openxmlformats.org/officeDocument/2006/relationships/hyperlink" Target="https://finance.vietstock.vn/Fullhouse-cong-ty-tnhh-nha-nuoc-mtv-dau-tu-va-du-lich-hue.htm" TargetMode="External"/><Relationship Id="rId1550" Type="http://schemas.openxmlformats.org/officeDocument/2006/relationships/hyperlink" Target="https://finance.vietstock.vn/KTB-ctcp-dau-tu-khoang-san-tay-bac.htm" TargetMode="External"/><Relationship Id="rId2881" Type="http://schemas.openxmlformats.org/officeDocument/2006/relationships/hyperlink" Target="https://finance.vietstock.vn/TS4-ctcp-thuy-san-so-4.htm" TargetMode="External"/><Relationship Id="rId960" Type="http://schemas.openxmlformats.org/officeDocument/2006/relationships/hyperlink" Target="https://finance.vietstock.vn/FTV-ctcp-cong-nghiep-ngu-kim-fortress-viet-nam.htm" TargetMode="External"/><Relationship Id="rId1551" Type="http://schemas.openxmlformats.org/officeDocument/2006/relationships/hyperlink" Target="https://finance.vietstock.vn/KTBX-ctcp-ben-xe-kontum.htm" TargetMode="External"/><Relationship Id="rId2882" Type="http://schemas.openxmlformats.org/officeDocument/2006/relationships/hyperlink" Target="https://finance.vietstock.vn/TS5-ctcp-truong-son-145.htm" TargetMode="External"/><Relationship Id="rId1552" Type="http://schemas.openxmlformats.org/officeDocument/2006/relationships/hyperlink" Target="https://finance.vietstock.vn/KTC-ctcp-thuong-mai-kien-giang.htm" TargetMode="External"/><Relationship Id="rId2883" Type="http://schemas.openxmlformats.org/officeDocument/2006/relationships/hyperlink" Target="https://finance.vietstock.vn/TSAC-cong-ty-tnhh-dau-tu-va-phat-trien-bat-dong-san-trung-son-a.htm" TargetMode="External"/><Relationship Id="rId1553" Type="http://schemas.openxmlformats.org/officeDocument/2006/relationships/hyperlink" Target="https://finance.vietstock.vn/KTIC-ctcp-kita-invest.htm" TargetMode="External"/><Relationship Id="rId2884" Type="http://schemas.openxmlformats.org/officeDocument/2006/relationships/hyperlink" Target="https://finance.vietstock.vn/TSB-ctcp-ac-quy-tia-sang.htm" TargetMode="External"/><Relationship Id="rId1543" Type="http://schemas.openxmlformats.org/officeDocument/2006/relationships/hyperlink" Target="https://finance.vietstock.vn/KSH-ctcp-damac-gls.htm" TargetMode="External"/><Relationship Id="rId2874" Type="http://schemas.openxmlformats.org/officeDocument/2006/relationships/hyperlink" Target="https://finance.vietstock.vn/TRSC-tong-cong-ty-xay-dung-truong-son.htm" TargetMode="External"/><Relationship Id="rId1544" Type="http://schemas.openxmlformats.org/officeDocument/2006/relationships/hyperlink" Target="https://finance.vietstock.vn/KSHCPhuTho-xi-nghiep-khai-thac-dich-vu-khoang-san-va-hoa-chat-phu-tho.htm" TargetMode="External"/><Relationship Id="rId2875" Type="http://schemas.openxmlformats.org/officeDocument/2006/relationships/hyperlink" Target="https://finance.vietstock.vn/TRT-ctcp-redstarcera.htm" TargetMode="External"/><Relationship Id="rId1545" Type="http://schemas.openxmlformats.org/officeDocument/2006/relationships/hyperlink" Target="https://finance.vietstock.vn/KSK-ctcp-khoang-san-luyen-kim-mau.htm" TargetMode="External"/><Relationship Id="rId2876" Type="http://schemas.openxmlformats.org/officeDocument/2006/relationships/hyperlink" Target="https://finance.vietstock.vn/TrungNguyenInvest-ctcp-dau-tu-trung-nguyen.htm" TargetMode="External"/><Relationship Id="rId1546" Type="http://schemas.openxmlformats.org/officeDocument/2006/relationships/hyperlink" Target="https://finance.vietstock.vn/KSQ-ctcp-cnc-capital-viet-nam.htm" TargetMode="External"/><Relationship Id="rId2877" Type="http://schemas.openxmlformats.org/officeDocument/2006/relationships/hyperlink" Target="https://finance.vietstock.vn/TruongSon-ctcp-truong-son-ha-noi.htm" TargetMode="External"/><Relationship Id="rId1547" Type="http://schemas.openxmlformats.org/officeDocument/2006/relationships/hyperlink" Target="https://finance.vietstock.vn/KSS-ctcp-khoang-san-na-ri-hamico.htm" TargetMode="External"/><Relationship Id="rId2878" Type="http://schemas.openxmlformats.org/officeDocument/2006/relationships/hyperlink" Target="https://finance.vietstock.vn/TruongSonJSC-ctcp-truong-son.htm" TargetMode="External"/><Relationship Id="rId1548" Type="http://schemas.openxmlformats.org/officeDocument/2006/relationships/hyperlink" Target="https://finance.vietstock.vn/KST-ctcp-kasati.htm" TargetMode="External"/><Relationship Id="rId2879" Type="http://schemas.openxmlformats.org/officeDocument/2006/relationships/hyperlink" Target="https://finance.vietstock.vn/TruongThinhICC-cong-ty-tnhh-mtv-dau-tu-xay-dung-truong-thinh.htm" TargetMode="External"/><Relationship Id="rId1549" Type="http://schemas.openxmlformats.org/officeDocument/2006/relationships/hyperlink" Target="https://finance.vietstock.vn/KSV-tong-cong-ty-khoang-san-tkv-ctcp.htm" TargetMode="External"/><Relationship Id="rId959" Type="http://schemas.openxmlformats.org/officeDocument/2006/relationships/hyperlink" Target="https://finance.vietstock.vn/FTM-ctcp-dau-tu-va-phat-trien-duc-quan.htm" TargetMode="External"/><Relationship Id="rId954" Type="http://schemas.openxmlformats.org/officeDocument/2006/relationships/hyperlink" Target="https://finance.vietstock.vn/FSO-ctcp-co-khi-dong-tau-thuy-san-viet-nam.htm" TargetMode="External"/><Relationship Id="rId953" Type="http://schemas.openxmlformats.org/officeDocument/2006/relationships/hyperlink" Target="https://finance.vietstock.vn/FRT-ctcp-ban-le-ky-thuat-so-fpt.htm" TargetMode="External"/><Relationship Id="rId952" Type="http://schemas.openxmlformats.org/officeDocument/2006/relationships/hyperlink" Target="https://finance.vietstock.vn/FRM-ctcp-lam-nghiep-sai-gon.htm" TargetMode="External"/><Relationship Id="rId951" Type="http://schemas.openxmlformats.org/officeDocument/2006/relationships/hyperlink" Target="https://finance.vietstock.vn/FritHue-ctcp-frit-hue.htm" TargetMode="External"/><Relationship Id="rId958" Type="http://schemas.openxmlformats.org/officeDocument/2006/relationships/hyperlink" Target="https://finance.vietstock.vn/FTI-ctcp-cong-nghiep-thuong-mai-huu-nghi.htm" TargetMode="External"/><Relationship Id="rId957" Type="http://schemas.openxmlformats.org/officeDocument/2006/relationships/hyperlink" Target="https://finance.vietstock.vn/FT1-ctcp-phu-tung-may-so-1.htm" TargetMode="External"/><Relationship Id="rId956" Type="http://schemas.openxmlformats.org/officeDocument/2006/relationships/hyperlink" Target="https://finance.vietstock.vn/FSS-ctcp-giai-phap-phan-mem-tai-chinh.htm" TargetMode="External"/><Relationship Id="rId955" Type="http://schemas.openxmlformats.org/officeDocument/2006/relationships/hyperlink" Target="https://finance.vietstock.vn/FSPC-cong-ty-tnhh-dich-vu-du-lich-cap-treo-fansipan-sa-pa.htm" TargetMode="External"/><Relationship Id="rId950" Type="http://schemas.openxmlformats.org/officeDocument/2006/relationships/hyperlink" Target="https://finance.vietstock.vn/FreeLand-ctcp-free-land.htm" TargetMode="External"/><Relationship Id="rId2870" Type="http://schemas.openxmlformats.org/officeDocument/2006/relationships/hyperlink" Target="https://finance.vietstock.vn/TRICO-ctcp-dau-tu-thuong-mai-va-xay-dung-giao-thong-i.htm" TargetMode="External"/><Relationship Id="rId1540" Type="http://schemas.openxmlformats.org/officeDocument/2006/relationships/hyperlink" Target="https://finance.vietstock.vn/KSE-ctcp-xuat-khau-thuy-san-khanh-hoa.htm" TargetMode="External"/><Relationship Id="rId2871" Type="http://schemas.openxmlformats.org/officeDocument/2006/relationships/hyperlink" Target="https://finance.vietstock.vn/TrieuAn-ctcp-benh-vien-da-khoa-tu-nhan-trieu-an.htm" TargetMode="External"/><Relationship Id="rId1541" Type="http://schemas.openxmlformats.org/officeDocument/2006/relationships/hyperlink" Target="https://finance.vietstock.vn/KSF-ctcp-tap-doan-real-tech.htm" TargetMode="External"/><Relationship Id="rId2872" Type="http://schemas.openxmlformats.org/officeDocument/2006/relationships/hyperlink" Target="https://finance.vietstock.vn/TriThucDoanhNghiep-ctcp-tri-thuc-doanh-nghiep-quoc-te.htm" TargetMode="External"/><Relationship Id="rId1542" Type="http://schemas.openxmlformats.org/officeDocument/2006/relationships/hyperlink" Target="https://finance.vietstock.vn/KSG-ctcp-khoang-san-va-vat-lieu-xay-dung-gia-lai.htm" TargetMode="External"/><Relationship Id="rId2873" Type="http://schemas.openxmlformats.org/officeDocument/2006/relationships/hyperlink" Target="https://finance.vietstock.vn/TRS-ctcp-van-tai-va-dich-vu-hang-hai.htm" TargetMode="External"/><Relationship Id="rId2027" Type="http://schemas.openxmlformats.org/officeDocument/2006/relationships/hyperlink" Target="https://finance.vietstock.vn/PCIC-ctcp-dau-tu-pearl-city.htm" TargetMode="External"/><Relationship Id="rId3359" Type="http://schemas.openxmlformats.org/officeDocument/2006/relationships/hyperlink" Target="https://finance.vietstock.vn/XTCC-ctcp-xi-mang-xuan-thanh.htm" TargetMode="External"/><Relationship Id="rId2028" Type="http://schemas.openxmlformats.org/officeDocument/2006/relationships/hyperlink" Target="https://finance.vietstock.vn/PCM-ctcp-vat-lieu-xay-dung-buu-dien.htm" TargetMode="External"/><Relationship Id="rId3358" Type="http://schemas.openxmlformats.org/officeDocument/2006/relationships/hyperlink" Target="https://finance.vietstock.vn/XT3C-cong-ty-tnhh-xuan-thien-dak-lak.htm" TargetMode="External"/><Relationship Id="rId2029" Type="http://schemas.openxmlformats.org/officeDocument/2006/relationships/hyperlink" Target="https://finance.vietstock.vn/PCMC-ctcp-xay-dung-va-quan-ly-du-an-so-1.htm" TargetMode="External"/><Relationship Id="rId107" Type="http://schemas.openxmlformats.org/officeDocument/2006/relationships/hyperlink" Target="https://finance.vietstock.vn/ASD-ctcp-song-da-ha-noi.htm" TargetMode="External"/><Relationship Id="rId106" Type="http://schemas.openxmlformats.org/officeDocument/2006/relationships/hyperlink" Target="https://finance.vietstock.vn/ASCSaiGon-ctcp-dau-tu-nong-nghiep-asc-sai-gon.htm" TargetMode="External"/><Relationship Id="rId105" Type="http://schemas.openxmlformats.org/officeDocument/2006/relationships/hyperlink" Target="https://finance.vietstock.vn/ASCH-ctcp-hoa-chat-a-chau.htm" TargetMode="External"/><Relationship Id="rId104" Type="http://schemas.openxmlformats.org/officeDocument/2006/relationships/hyperlink" Target="https://finance.vietstock.vn/ASA-ctcp-asa.htm" TargetMode="External"/><Relationship Id="rId109" Type="http://schemas.openxmlformats.org/officeDocument/2006/relationships/hyperlink" Target="https://finance.vietstock.vn/ASIACorp-ctcp-chau-a.htm" TargetMode="External"/><Relationship Id="rId108" Type="http://schemas.openxmlformats.org/officeDocument/2006/relationships/hyperlink" Target="https://finance.vietstock.vn/ASG-ctcp-tap-doan-asg.htm" TargetMode="External"/><Relationship Id="rId3351" Type="http://schemas.openxmlformats.org/officeDocument/2006/relationships/hyperlink" Target="https://finance.vietstock.vn/XNKNinhBinh-ctcp-san-xuat-xuat-nhap-khau-ninh-binh.htm" TargetMode="External"/><Relationship Id="rId2020" Type="http://schemas.openxmlformats.org/officeDocument/2006/relationships/hyperlink" Target="https://finance.vietstock.vn/PBT-ctcp-nha-va-thuong-mai-dau-khi.htm" TargetMode="External"/><Relationship Id="rId3350" Type="http://schemas.openxmlformats.org/officeDocument/2006/relationships/hyperlink" Target="https://finance.vietstock.vn/XMTuyenQuang-ctcp-xi-mang-tuyen-quang.htm" TargetMode="External"/><Relationship Id="rId2021" Type="http://schemas.openxmlformats.org/officeDocument/2006/relationships/hyperlink" Target="https://finance.vietstock.vn/PC1-ctcp-tap-doan-pc1.htm" TargetMode="External"/><Relationship Id="rId3353" Type="http://schemas.openxmlformats.org/officeDocument/2006/relationships/hyperlink" Target="https://finance.vietstock.vn/XNKSaigontourist-ctcp-xuat-nhap-khau-saigontourist.htm" TargetMode="External"/><Relationship Id="rId2022" Type="http://schemas.openxmlformats.org/officeDocument/2006/relationships/hyperlink" Target="https://finance.vietstock.vn/PCC-ctcp-tap-doan-xay-lap-1-petrolimex.htm" TargetMode="External"/><Relationship Id="rId3352" Type="http://schemas.openxmlformats.org/officeDocument/2006/relationships/hyperlink" Target="https://finance.vietstock.vn/XNKNongSan-ctcp-dich-vu-xuat-nhap-khau-nong-san-ha-noi.htm" TargetMode="External"/><Relationship Id="rId103" Type="http://schemas.openxmlformats.org/officeDocument/2006/relationships/hyperlink" Target="https://finance.vietstock.vn/ArtexSaigon-ctcp-xuat-nhap-khau-hang-tieu-thu-cong-nghiep-sai-gon.htm" TargetMode="External"/><Relationship Id="rId2023" Type="http://schemas.openxmlformats.org/officeDocument/2006/relationships/hyperlink" Target="https://finance.vietstock.vn/PCE-ctcp-phan-bon-va-hoa-chat-dau-khi-mien-trung.htm" TargetMode="External"/><Relationship Id="rId3355" Type="http://schemas.openxmlformats.org/officeDocument/2006/relationships/hyperlink" Target="https://finance.vietstock.vn/XPH-ctcp-xa-phong-ha-noi.htm" TargetMode="External"/><Relationship Id="rId102" Type="http://schemas.openxmlformats.org/officeDocument/2006/relationships/hyperlink" Target="https://finance.vietstock.vn/Artexport-ctcp-xuat-nhap-khau-thu-cong-my-nghe.htm" TargetMode="External"/><Relationship Id="rId2024" Type="http://schemas.openxmlformats.org/officeDocument/2006/relationships/hyperlink" Target="https://finance.vietstock.vn/PCF-ctcp-ca-phe-petec.htm" TargetMode="External"/><Relationship Id="rId3354" Type="http://schemas.openxmlformats.org/officeDocument/2006/relationships/hyperlink" Target="https://finance.vietstock.vn/XNKThaiBinh-ctcp-xuat-nhap-khau-tinh-thai-binh.htm" TargetMode="External"/><Relationship Id="rId101" Type="http://schemas.openxmlformats.org/officeDocument/2006/relationships/hyperlink" Target="https://finance.vietstock.vn/ARM-ctcp-xuat-nhap-khau-hang-khong.htm" TargetMode="External"/><Relationship Id="rId2025" Type="http://schemas.openxmlformats.org/officeDocument/2006/relationships/hyperlink" Target="https://finance.vietstock.vn/PCG-ctcp-dau-tu-phat-trien-gas-do-thi.htm" TargetMode="External"/><Relationship Id="rId3357" Type="http://schemas.openxmlformats.org/officeDocument/2006/relationships/hyperlink" Target="https://finance.vietstock.vn/XT2C-ctcp-xuan-thien-thuan-bac.htm" TargetMode="External"/><Relationship Id="rId100" Type="http://schemas.openxmlformats.org/officeDocument/2006/relationships/hyperlink" Target="https://finance.vietstock.vn/AQN-ctcp-28-quang-ngai.htm" TargetMode="External"/><Relationship Id="rId2026" Type="http://schemas.openxmlformats.org/officeDocument/2006/relationships/hyperlink" Target="https://finance.vietstock.vn/PCH-ctcp-nhua-picomat.htm" TargetMode="External"/><Relationship Id="rId3356" Type="http://schemas.openxmlformats.org/officeDocument/2006/relationships/hyperlink" Target="https://finance.vietstock.vn/XT1C-ctcp-xuan-thien-ninh-thuan.htm" TargetMode="External"/><Relationship Id="rId2016" Type="http://schemas.openxmlformats.org/officeDocument/2006/relationships/hyperlink" Target="https://finance.vietstock.vn/PAT-ctcp-phot-pho-apatit-viet-nam.htm" TargetMode="External"/><Relationship Id="rId3348" Type="http://schemas.openxmlformats.org/officeDocument/2006/relationships/hyperlink" Target="https://finance.vietstock.vn/XMD-ctcp-xuan-mai-dao-tu.htm" TargetMode="External"/><Relationship Id="rId2017" Type="http://schemas.openxmlformats.org/officeDocument/2006/relationships/hyperlink" Target="https://finance.vietstock.vn/PBC-ctcp-duoc-pham-trung-uong-1-pharbaco.htm" TargetMode="External"/><Relationship Id="rId3347" Type="http://schemas.openxmlformats.org/officeDocument/2006/relationships/hyperlink" Target="https://finance.vietstock.vn/XMCOSEVCO-tong-cong-ty-mien-trung-ctcp.htm" TargetMode="External"/><Relationship Id="rId2018" Type="http://schemas.openxmlformats.org/officeDocument/2006/relationships/hyperlink" Target="https://finance.vietstock.vn/PBK-ctcp-dien-luc-dau-khi-bac-kan.htm" TargetMode="External"/><Relationship Id="rId2019" Type="http://schemas.openxmlformats.org/officeDocument/2006/relationships/hyperlink" Target="https://finance.vietstock.vn/PBP-ctcp-bao-bi-dau-khi-viet-nam.htm" TargetMode="External"/><Relationship Id="rId3349" Type="http://schemas.openxmlformats.org/officeDocument/2006/relationships/hyperlink" Target="https://finance.vietstock.vn/XMP-ctcp-thuy-dien-xuan-minh.htm" TargetMode="External"/><Relationship Id="rId3340" Type="http://schemas.openxmlformats.org/officeDocument/2006/relationships/hyperlink" Target="https://finance.vietstock.vn/XiMangGiaLai-ctcp-xi-mang-gia-lai.htm" TargetMode="External"/><Relationship Id="rId2010" Type="http://schemas.openxmlformats.org/officeDocument/2006/relationships/hyperlink" Target="https://finance.vietstock.vn/PAMC-cong-ty-tnhh-mtv-quan-ly-no-va-khai-thac-tai-san-ngan-hang-tmcp-dai-chung-viet-nam.htm" TargetMode="External"/><Relationship Id="rId3342" Type="http://schemas.openxmlformats.org/officeDocument/2006/relationships/hyperlink" Target="https://finance.vietstock.vn/XimangTayDo-ctcp-xi-mang-tay-do.htm" TargetMode="External"/><Relationship Id="rId2011" Type="http://schemas.openxmlformats.org/officeDocument/2006/relationships/hyperlink" Target="https://finance.vietstock.vn/PAN-ctcp-tap-doan-pan.htm" TargetMode="External"/><Relationship Id="rId3341" Type="http://schemas.openxmlformats.org/officeDocument/2006/relationships/hyperlink" Target="https://finance.vietstock.vn/XiMangKienGiang-ctcp-xi-mang-kien-giang.htm" TargetMode="External"/><Relationship Id="rId2012" Type="http://schemas.openxmlformats.org/officeDocument/2006/relationships/hyperlink" Target="https://finance.vietstock.vn/PAnNhan-ctcp-dau-tu-va-phat-trien-an-nhan.htm" TargetMode="External"/><Relationship Id="rId3344" Type="http://schemas.openxmlformats.org/officeDocument/2006/relationships/hyperlink" Target="https://finance.vietstock.vn/XLDC-cong-ty-tnhh-thuong-mai-dich-vu-xich-lo-do.htm" TargetMode="External"/><Relationship Id="rId2013" Type="http://schemas.openxmlformats.org/officeDocument/2006/relationships/hyperlink" Target="https://finance.vietstock.vn/PAP-ctcp-dau-khi-dau-tu-khai-thac-cang-phuoc-an.htm" TargetMode="External"/><Relationship Id="rId3343" Type="http://schemas.openxmlformats.org/officeDocument/2006/relationships/hyperlink" Target="https://finance.vietstock.vn/XL6C-ctcp-xay-lap-6.htm" TargetMode="External"/><Relationship Id="rId2014" Type="http://schemas.openxmlformats.org/officeDocument/2006/relationships/hyperlink" Target="https://finance.vietstock.vn/PAPC-ctcp-pacific-partners.htm" TargetMode="External"/><Relationship Id="rId3346" Type="http://schemas.openxmlformats.org/officeDocument/2006/relationships/hyperlink" Target="https://finance.vietstock.vn/XMC-ctcp-dau-tu-va-xay-dung-xuan-mai.htm" TargetMode="External"/><Relationship Id="rId2015" Type="http://schemas.openxmlformats.org/officeDocument/2006/relationships/hyperlink" Target="https://finance.vietstock.vn/PAS-ctcp-quoc-te-phuong-anh.htm" TargetMode="External"/><Relationship Id="rId3345" Type="http://schemas.openxmlformats.org/officeDocument/2006/relationships/hyperlink" Target="https://finance.vietstock.vn/XLV-ctcp-xay-lap-va-dich-vu-song-da.htm" TargetMode="External"/><Relationship Id="rId2049" Type="http://schemas.openxmlformats.org/officeDocument/2006/relationships/hyperlink" Target="https://finance.vietstock.vn/PetroKienGiang-ctcp-xang-dau-dau-khi-kien-giang.htm" TargetMode="External"/><Relationship Id="rId129" Type="http://schemas.openxmlformats.org/officeDocument/2006/relationships/hyperlink" Target="https://finance.vietstock.vn/Avicon-ctcp-cong-trinh-hang-khong.htm" TargetMode="External"/><Relationship Id="rId128" Type="http://schemas.openxmlformats.org/officeDocument/2006/relationships/hyperlink" Target="https://finance.vietstock.vn/AVIC-ctcp-dau-tu-va-phat-trien-ha-tang-an-viet.htm" TargetMode="External"/><Relationship Id="rId127" Type="http://schemas.openxmlformats.org/officeDocument/2006/relationships/hyperlink" Target="https://finance.vietstock.vn/AVF-ctcp-viet-an.htm" TargetMode="External"/><Relationship Id="rId126" Type="http://schemas.openxmlformats.org/officeDocument/2006/relationships/hyperlink" Target="https://finance.vietstock.vn/AVC-ctcp-thuy-dien-a-vuong.htm" TargetMode="External"/><Relationship Id="rId3371" Type="http://schemas.openxmlformats.org/officeDocument/2006/relationships/hyperlink" Target="https://finance.vietstock.vn/YSC-ctcp-hapaco-yen-son.htm" TargetMode="External"/><Relationship Id="rId2040" Type="http://schemas.openxmlformats.org/officeDocument/2006/relationships/hyperlink" Target="https://finance.vietstock.vn/PDR-ctcp-phat-trien-bat-dong-san-phat-dat.htm" TargetMode="External"/><Relationship Id="rId3370" Type="http://schemas.openxmlformats.org/officeDocument/2006/relationships/hyperlink" Target="https://finance.vietstock.vn/YRC-ctcp-duong-sat-yen-lao.htm" TargetMode="External"/><Relationship Id="rId121" Type="http://schemas.openxmlformats.org/officeDocument/2006/relationships/hyperlink" Target="https://finance.vietstock.vn/ATLC-cong-ty-tnhh-dau-tu-cao-su-an-thinh.htm" TargetMode="External"/><Relationship Id="rId2041" Type="http://schemas.openxmlformats.org/officeDocument/2006/relationships/hyperlink" Target="https://finance.vietstock.vn/PDT-ctcp-thuong-mai-dau-khi-dong-thap.htm" TargetMode="External"/><Relationship Id="rId3373" Type="http://schemas.openxmlformats.org/officeDocument/2006/relationships/hyperlink" Target="https://finance.vietstock.vn/YTWC-ctcp-phong-dien-yang-trung.htm" TargetMode="External"/><Relationship Id="rId120" Type="http://schemas.openxmlformats.org/officeDocument/2006/relationships/hyperlink" Target="https://finance.vietstock.vn/ATKC-ctcp-ataka-viet-nam.htm" TargetMode="External"/><Relationship Id="rId2042" Type="http://schemas.openxmlformats.org/officeDocument/2006/relationships/hyperlink" Target="https://finance.vietstock.vn/PDV-ctcp-van-tai-va-tiep-van-phuong-dong-viet.htm" TargetMode="External"/><Relationship Id="rId3372" Type="http://schemas.openxmlformats.org/officeDocument/2006/relationships/hyperlink" Target="https://finance.vietstock.vn/YTC-ctcp-xuat-nhap-khau-y-te-thanh-pho-ho-chi-minh.htm" TargetMode="External"/><Relationship Id="rId2043" Type="http://schemas.openxmlformats.org/officeDocument/2006/relationships/hyperlink" Target="https://finance.vietstock.vn/PeaceTour-ctcp-du-lich-hoa-binh-viet-nam.htm" TargetMode="External"/><Relationship Id="rId3375" Type="http://schemas.openxmlformats.org/officeDocument/2006/relationships/hyperlink" Target="https://finance.vietstock.vn/AAAA-ctcp-bao-hiem-aaa.htm" TargetMode="External"/><Relationship Id="rId2044" Type="http://schemas.openxmlformats.org/officeDocument/2006/relationships/hyperlink" Target="https://finance.vietstock.vn/PEC-ctcp-co-khi-dien-luc.htm" TargetMode="External"/><Relationship Id="rId3374" Type="http://schemas.openxmlformats.org/officeDocument/2006/relationships/hyperlink" Target="https://finance.vietstock.vn/%C3%90TPTTruongAn-cong-ty-tnhh-mtv-dau-tu-va-phat-trien-truong-an.htm" TargetMode="External"/><Relationship Id="rId125" Type="http://schemas.openxmlformats.org/officeDocument/2006/relationships/hyperlink" Target="https://finance.vietstock.vn/AuViet-ctcp-phan-bon-quoc-te-au-viet.htm" TargetMode="External"/><Relationship Id="rId2045" Type="http://schemas.openxmlformats.org/officeDocument/2006/relationships/hyperlink" Target="https://finance.vietstock.vn/PEG-tong-cong-ty-thuong-mai-ky-thuat-va-dau-tu-ctcp.htm" TargetMode="External"/><Relationship Id="rId3377" Type="http://schemas.openxmlformats.org/officeDocument/2006/relationships/hyperlink" Target="https://finance.vietstock.vn/ACELife-cong-ty-tnhh-bao-hiem-nhan-tho-ace.htm" TargetMode="External"/><Relationship Id="rId124" Type="http://schemas.openxmlformats.org/officeDocument/2006/relationships/hyperlink" Target="https://finance.vietstock.vn/Auto15-ctcp-o-to-1-5.htm" TargetMode="External"/><Relationship Id="rId2046" Type="http://schemas.openxmlformats.org/officeDocument/2006/relationships/hyperlink" Target="https://finance.vietstock.vn/PEN-ctcp-xay-lap-iii-petrolimex.htm" TargetMode="External"/><Relationship Id="rId3376" Type="http://schemas.openxmlformats.org/officeDocument/2006/relationships/hyperlink" Target="https://finance.vietstock.vn/ABI-ctcp-bao-hiem-ngan-hang-nong-nghiep-viet-nam.htm" TargetMode="External"/><Relationship Id="rId123" Type="http://schemas.openxmlformats.org/officeDocument/2006/relationships/hyperlink" Target="https://finance.vietstock.vn/AUM-ctcp-vinacafe-son-thanh.htm" TargetMode="External"/><Relationship Id="rId2047" Type="http://schemas.openxmlformats.org/officeDocument/2006/relationships/hyperlink" Target="https://finance.vietstock.vn/PEQ-ctcp-thiet-bi-xang-dau-petrolimex.htm" TargetMode="External"/><Relationship Id="rId3379" Type="http://schemas.openxmlformats.org/officeDocument/2006/relationships/hyperlink" Target="https://finance.vietstock.vn/AIC-tong-cong-ty-co-phan-bao-hiem-hang-khong.htm" TargetMode="External"/><Relationship Id="rId122" Type="http://schemas.openxmlformats.org/officeDocument/2006/relationships/hyperlink" Target="https://finance.vietstock.vn/ATS-ctcp-tap-doan-duoc-pham-atesco.htm" TargetMode="External"/><Relationship Id="rId2048" Type="http://schemas.openxmlformats.org/officeDocument/2006/relationships/hyperlink" Target="https://finance.vietstock.vn/PET-tong-cong-ty-co-phan-dich-vu-tong-hop-dau-khi.htm" TargetMode="External"/><Relationship Id="rId3378" Type="http://schemas.openxmlformats.org/officeDocument/2006/relationships/hyperlink" Target="https://finance.vietstock.vn/AIA-cong-ty-tnhh-bao-hiem-nhan-tho-aia-viet-nam.htm" TargetMode="External"/><Relationship Id="rId2038" Type="http://schemas.openxmlformats.org/officeDocument/2006/relationships/hyperlink" Target="https://finance.vietstock.vn/PDLC-ctcp-dia-oc-phuc-dat.htm" TargetMode="External"/><Relationship Id="rId2039" Type="http://schemas.openxmlformats.org/officeDocument/2006/relationships/hyperlink" Target="https://finance.vietstock.vn/PDN-ctcp-cang-dong-nai.htm" TargetMode="External"/><Relationship Id="rId3369" Type="http://schemas.openxmlformats.org/officeDocument/2006/relationships/hyperlink" Target="https://finance.vietstock.vn/YMGC-ctcp-yamagata.htm" TargetMode="External"/><Relationship Id="rId118" Type="http://schemas.openxmlformats.org/officeDocument/2006/relationships/hyperlink" Target="https://finance.vietstock.vn/ATG-ctcp-an-truong-an.htm" TargetMode="External"/><Relationship Id="rId117" Type="http://schemas.openxmlformats.org/officeDocument/2006/relationships/hyperlink" Target="https://finance.vietstock.vn/ATDC-ctcp-ket-cau-thep-atad-dong-nai.htm" TargetMode="External"/><Relationship Id="rId116" Type="http://schemas.openxmlformats.org/officeDocument/2006/relationships/hyperlink" Target="https://finance.vietstock.vn/ATD-ctcp-28-da-nang.htm" TargetMode="External"/><Relationship Id="rId115" Type="http://schemas.openxmlformats.org/officeDocument/2006/relationships/hyperlink" Target="https://finance.vietstock.vn/ATC-ctcp-san-xuat-thuong-mai-xuat-nhap-khau-vien-thong-a.htm" TargetMode="External"/><Relationship Id="rId3360" Type="http://schemas.openxmlformats.org/officeDocument/2006/relationships/hyperlink" Target="https://finance.vietstock.vn/XTYC-cong-ty-tnhh-xuan-thien-yen-bai.htm" TargetMode="External"/><Relationship Id="rId119" Type="http://schemas.openxmlformats.org/officeDocument/2006/relationships/hyperlink" Target="https://finance.vietstock.vn/ATGC-ctcp-dau-tu-thuong-mai-va-phat-trien-an-tuong.htm" TargetMode="External"/><Relationship Id="rId110" Type="http://schemas.openxmlformats.org/officeDocument/2006/relationships/hyperlink" Target="https://finance.vietstock.vn/ASM-ctcp-tap-doan-sao-mai.htm" TargetMode="External"/><Relationship Id="rId2030" Type="http://schemas.openxmlformats.org/officeDocument/2006/relationships/hyperlink" Target="https://finance.vietstock.vn/PCN-ctcp-hoa-pham-dau-khi-dmc-mien-bac.htm" TargetMode="External"/><Relationship Id="rId3362" Type="http://schemas.openxmlformats.org/officeDocument/2006/relationships/hyperlink" Target="https://finance.vietstock.vn/YBBC-ctcp-ozen-health-and-beauty.htm" TargetMode="External"/><Relationship Id="rId2031" Type="http://schemas.openxmlformats.org/officeDocument/2006/relationships/hyperlink" Target="https://finance.vietstock.vn/PCT-ctcp-van-tai-bien-global-pacific.htm" TargetMode="External"/><Relationship Id="rId3361" Type="http://schemas.openxmlformats.org/officeDocument/2006/relationships/hyperlink" Target="https://finance.vietstock.vn/XuatKhauLongAn-ctcp-may-xuat-khau-long-an.htm" TargetMode="External"/><Relationship Id="rId2032" Type="http://schemas.openxmlformats.org/officeDocument/2006/relationships/hyperlink" Target="https://finance.vietstock.vn/PDB-ctcp-tap-doan-dau-tu-din-capital.htm" TargetMode="External"/><Relationship Id="rId3364" Type="http://schemas.openxmlformats.org/officeDocument/2006/relationships/hyperlink" Target="https://finance.vietstock.vn/YBEC-ctcp-dau-tu-va-phat-trien-dien-yen-bai.htm" TargetMode="External"/><Relationship Id="rId2033" Type="http://schemas.openxmlformats.org/officeDocument/2006/relationships/hyperlink" Target="https://finance.vietstock.vn/PDC-ctcp-du-lich-dau-khi-phuong-dong.htm" TargetMode="External"/><Relationship Id="rId3363" Type="http://schemas.openxmlformats.org/officeDocument/2006/relationships/hyperlink" Target="https://finance.vietstock.vn/YBC-ctcp-xi-mang-va-khoang-san-yen-bai.htm" TargetMode="External"/><Relationship Id="rId114" Type="http://schemas.openxmlformats.org/officeDocument/2006/relationships/hyperlink" Target="https://finance.vietstock.vn/ATB-ctcp-an-thinh.htm" TargetMode="External"/><Relationship Id="rId2034" Type="http://schemas.openxmlformats.org/officeDocument/2006/relationships/hyperlink" Target="https://finance.vietstock.vn/PDCC-ctcp-dau-tu-dia-oc-phuong-dong.htm" TargetMode="External"/><Relationship Id="rId3366" Type="http://schemas.openxmlformats.org/officeDocument/2006/relationships/hyperlink" Target="https://finance.vietstock.vn/Yeah1Edigital-ctcp-yeah1-edigital.htm" TargetMode="External"/><Relationship Id="rId113" Type="http://schemas.openxmlformats.org/officeDocument/2006/relationships/hyperlink" Target="https://finance.vietstock.vn/ATA-ctcp-ntaco.htm" TargetMode="External"/><Relationship Id="rId2035" Type="http://schemas.openxmlformats.org/officeDocument/2006/relationships/hyperlink" Target="https://finance.vietstock.vn/PDGC-ctcp-cao-oc-phuong-dong.htm" TargetMode="External"/><Relationship Id="rId3365" Type="http://schemas.openxmlformats.org/officeDocument/2006/relationships/hyperlink" Target="https://finance.vietstock.vn/YBM-ctcp-khoang-san-cong-nghiep-yen-bai.htm" TargetMode="External"/><Relationship Id="rId112" Type="http://schemas.openxmlformats.org/officeDocument/2006/relationships/hyperlink" Target="https://finance.vietstock.vn/AST-ctcp-dich-vu-hang-khong-taseco.htm" TargetMode="External"/><Relationship Id="rId2036" Type="http://schemas.openxmlformats.org/officeDocument/2006/relationships/hyperlink" Target="https://finance.vietstock.vn/PDHC-ctcp-phat-trien-nha-phuc-dong.htm" TargetMode="External"/><Relationship Id="rId3368" Type="http://schemas.openxmlformats.org/officeDocument/2006/relationships/hyperlink" Target="https://finance.vietstock.vn/YenBai-ctcp-xay-dung-so-3-yen-bai.htm" TargetMode="External"/><Relationship Id="rId111" Type="http://schemas.openxmlformats.org/officeDocument/2006/relationships/hyperlink" Target="https://finance.vietstock.vn/ASP-ctcp-tap-doan-dau-khi-an-pha.htm" TargetMode="External"/><Relationship Id="rId2037" Type="http://schemas.openxmlformats.org/officeDocument/2006/relationships/hyperlink" Target="https://finance.vietstock.vn/PDIC-ctcp-dau-tu-bat-dong-san-phong-dien.htm" TargetMode="External"/><Relationship Id="rId3367" Type="http://schemas.openxmlformats.org/officeDocument/2006/relationships/hyperlink" Target="https://finance.vietstock.vn/YEG-ctcp-tap-doan-yeah1.htm" TargetMode="External"/><Relationship Id="rId3315" Type="http://schemas.openxmlformats.org/officeDocument/2006/relationships/hyperlink" Target="https://finance.vietstock.vn/X20-ctcp-x20.htm" TargetMode="External"/><Relationship Id="rId3314" Type="http://schemas.openxmlformats.org/officeDocument/2006/relationships/hyperlink" Target="https://finance.vietstock.vn/X18-ctcp-xi-mang-x18.htm" TargetMode="External"/><Relationship Id="rId3317" Type="http://schemas.openxmlformats.org/officeDocument/2006/relationships/hyperlink" Target="https://finance.vietstock.vn/X77-ctcp-thanh-an-77.htm" TargetMode="External"/><Relationship Id="rId3316" Type="http://schemas.openxmlformats.org/officeDocument/2006/relationships/hyperlink" Target="https://finance.vietstock.vn/X26-ctcp-26.htm" TargetMode="External"/><Relationship Id="rId3319" Type="http://schemas.openxmlformats.org/officeDocument/2006/relationships/hyperlink" Target="https://finance.vietstock.vn/XayDung14-ctcp-xay-dung-so-14.htm" TargetMode="External"/><Relationship Id="rId3318" Type="http://schemas.openxmlformats.org/officeDocument/2006/relationships/hyperlink" Target="https://finance.vietstock.vn/X78-ctcp-acc-78.htm" TargetMode="External"/><Relationship Id="rId3311" Type="http://schemas.openxmlformats.org/officeDocument/2006/relationships/hyperlink" Target="https://finance.vietstock.vn/WTOC-tong-ctcp-thuong-mai-xay-dung.htm" TargetMode="External"/><Relationship Id="rId3310" Type="http://schemas.openxmlformats.org/officeDocument/2006/relationships/hyperlink" Target="https://finance.vietstock.vn/WTN-ctcp-cap-thoat-nuoc-tay-ninh.htm" TargetMode="External"/><Relationship Id="rId3313" Type="http://schemas.openxmlformats.org/officeDocument/2006/relationships/hyperlink" Target="https://finance.vietstock.vn/WWCC-ctcp-worldwide-capital.htm" TargetMode="External"/><Relationship Id="rId3312" Type="http://schemas.openxmlformats.org/officeDocument/2006/relationships/hyperlink" Target="https://finance.vietstock.vn/WTPC-ctcp-cung-dien-mua-dong.htm" TargetMode="External"/><Relationship Id="rId3304" Type="http://schemas.openxmlformats.org/officeDocument/2006/relationships/hyperlink" Target="https://finance.vietstock.vn/WELC-ctcp-phat-trien-nha-weland.htm" TargetMode="External"/><Relationship Id="rId3303" Type="http://schemas.openxmlformats.org/officeDocument/2006/relationships/hyperlink" Target="https://finance.vietstock.vn/WDLC-ctcp-bat-dong-san-wonderland.htm" TargetMode="External"/><Relationship Id="rId3306" Type="http://schemas.openxmlformats.org/officeDocument/2006/relationships/hyperlink" Target="https://finance.vietstock.vn/WPCC-ctcp-wealth-power.htm" TargetMode="External"/><Relationship Id="rId3305" Type="http://schemas.openxmlformats.org/officeDocument/2006/relationships/hyperlink" Target="https://finance.vietstock.vn/WooriBank-ngan-hang-tnhh-mtv-woori-viet-nam.htm" TargetMode="External"/><Relationship Id="rId3308" Type="http://schemas.openxmlformats.org/officeDocument/2006/relationships/hyperlink" Target="https://finance.vietstock.vn/WTB-ctcp-thuy-dien-to-buong.htm" TargetMode="External"/><Relationship Id="rId3307" Type="http://schemas.openxmlformats.org/officeDocument/2006/relationships/hyperlink" Target="https://finance.vietstock.vn/WSB-ctcp-bia-sai-gon-mien-tay.htm" TargetMode="External"/><Relationship Id="rId3309" Type="http://schemas.openxmlformats.org/officeDocument/2006/relationships/hyperlink" Target="https://finance.vietstock.vn/WTC-ctcp-van-tai-thuy-vinacomin.htm" TargetMode="External"/><Relationship Id="rId3300" Type="http://schemas.openxmlformats.org/officeDocument/2006/relationships/hyperlink" Target="https://finance.vietstock.vn/VXP-ctcp-thuoc-thu-y-trung-uong-vetvaco.htm" TargetMode="External"/><Relationship Id="rId3302" Type="http://schemas.openxmlformats.org/officeDocument/2006/relationships/hyperlink" Target="https://finance.vietstock.vn/WCS-ctcp-ben-xe-mien-tay.htm" TargetMode="External"/><Relationship Id="rId3301" Type="http://schemas.openxmlformats.org/officeDocument/2006/relationships/hyperlink" Target="https://finance.vietstock.vn/VXT-ctcp-kho-van-va-dich-vu-thuong-mai.htm" TargetMode="External"/><Relationship Id="rId2005" Type="http://schemas.openxmlformats.org/officeDocument/2006/relationships/hyperlink" Target="https://finance.vietstock.vn/PACKEXIM-ctcp-san-xuat-va-xuat-nhap-khau-bao-bi.htm" TargetMode="External"/><Relationship Id="rId3337" Type="http://schemas.openxmlformats.org/officeDocument/2006/relationships/hyperlink" Target="https://finance.vietstock.vn/XeThaiBinh-ctcp-xe-khach-thai-binh.htm" TargetMode="External"/><Relationship Id="rId2006" Type="http://schemas.openxmlformats.org/officeDocument/2006/relationships/hyperlink" Target="https://finance.vietstock.vn/Packsimex-ctcp-xuat-nhap-khau-san-xuat-gia-cong-va-bao-bi.htm" TargetMode="External"/><Relationship Id="rId3336" Type="http://schemas.openxmlformats.org/officeDocument/2006/relationships/hyperlink" Target="https://finance.vietstock.vn/XDVinaconex-ctcp-xay-dung-va-dich-vu-vinaconex.htm" TargetMode="External"/><Relationship Id="rId2007" Type="http://schemas.openxmlformats.org/officeDocument/2006/relationships/hyperlink" Target="https://finance.vietstock.vn/PAFC-ctcp-pan-farm.htm" TargetMode="External"/><Relationship Id="rId3339" Type="http://schemas.openxmlformats.org/officeDocument/2006/relationships/hyperlink" Target="https://finance.vietstock.vn/XiMangBacGiang-ctcp-xi-mang-bac-giang.htm" TargetMode="External"/><Relationship Id="rId2008" Type="http://schemas.openxmlformats.org/officeDocument/2006/relationships/hyperlink" Target="https://finance.vietstock.vn/PAI-ctcp-cong-nghe-thong-tin-vien-thong-va-tu-dong-hoa-dau-khi.htm" TargetMode="External"/><Relationship Id="rId3338" Type="http://schemas.openxmlformats.org/officeDocument/2006/relationships/hyperlink" Target="https://finance.vietstock.vn/XHC-ctcp-xuan-hoa-viet-nam.htm" TargetMode="External"/><Relationship Id="rId2009" Type="http://schemas.openxmlformats.org/officeDocument/2006/relationships/hyperlink" Target="https://finance.vietstock.vn/PAIC-ctcp-nong-nghiep-sach-phu-son.htm" TargetMode="External"/><Relationship Id="rId3331" Type="http://schemas.openxmlformats.org/officeDocument/2006/relationships/hyperlink" Target="https://finance.vietstock.vn/XDCC-ctcp-dau-tu-xay-dung-xuan-dinh.htm" TargetMode="External"/><Relationship Id="rId2000" Type="http://schemas.openxmlformats.org/officeDocument/2006/relationships/hyperlink" Target="https://finance.vietstock.vn/OTG-ctcp-otran-logistics.htm" TargetMode="External"/><Relationship Id="rId3330" Type="http://schemas.openxmlformats.org/officeDocument/2006/relationships/hyperlink" Target="https://finance.vietstock.vn/XDC-ctcp-xay-dung-cong-trinh-tan-cang.htm" TargetMode="External"/><Relationship Id="rId2001" Type="http://schemas.openxmlformats.org/officeDocument/2006/relationships/hyperlink" Target="https://finance.vietstock.vn/OtoTienGiang-ctcp-van-tai-o-to-tien-giang.htm" TargetMode="External"/><Relationship Id="rId3333" Type="http://schemas.openxmlformats.org/officeDocument/2006/relationships/hyperlink" Target="https://finance.vietstock.vn/XDH-ctcp-dau-tu-xay-dung-dan-dung-ha-noi.htm" TargetMode="External"/><Relationship Id="rId2002" Type="http://schemas.openxmlformats.org/officeDocument/2006/relationships/hyperlink" Target="https://finance.vietstock.vn/P4PC-ctcp-pizza-4ps.htm" TargetMode="External"/><Relationship Id="rId3332" Type="http://schemas.openxmlformats.org/officeDocument/2006/relationships/hyperlink" Target="https://finance.vietstock.vn/XDCT507-ctcp-xay-dung-cong-trinh-507.htm" TargetMode="External"/><Relationship Id="rId2003" Type="http://schemas.openxmlformats.org/officeDocument/2006/relationships/hyperlink" Target="https://finance.vietstock.vn/PAC-ctcp-pin-ac-quy-mien-nam.htm" TargetMode="External"/><Relationship Id="rId3335" Type="http://schemas.openxmlformats.org/officeDocument/2006/relationships/hyperlink" Target="https://finance.vietstock.vn/XDTruongThanh-cong-ty-tnhh-mtv-truong-thanh.htm" TargetMode="External"/><Relationship Id="rId2004" Type="http://schemas.openxmlformats.org/officeDocument/2006/relationships/hyperlink" Target="https://finance.vietstock.vn/PACC-cong-ty-tnhh-pak-viet-nam.htm" TargetMode="External"/><Relationship Id="rId3334" Type="http://schemas.openxmlformats.org/officeDocument/2006/relationships/hyperlink" Target="https://finance.vietstock.vn/XDHTCanTho-ctcp-xay-dung-ha-tang-khu-cong-nghiep-can-tho.htm" TargetMode="External"/><Relationship Id="rId3326" Type="http://schemas.openxmlformats.org/officeDocument/2006/relationships/hyperlink" Target="https://finance.vietstock.vn/XD3C-cong-ty-tnhh-phat-trien-kinh-doanh-xay-dung-3.htm" TargetMode="External"/><Relationship Id="rId3325" Type="http://schemas.openxmlformats.org/officeDocument/2006/relationships/hyperlink" Target="https://finance.vietstock.vn/XayLapHoangLien-ctcp-xay-lap-song-da-hoang-lien.htm" TargetMode="External"/><Relationship Id="rId3328" Type="http://schemas.openxmlformats.org/officeDocument/2006/relationships/hyperlink" Target="https://finance.vietstock.vn/XDBinhDinh-ctcp-dau-tu-va-xay-dung-binh-dinh.htm" TargetMode="External"/><Relationship Id="rId3327" Type="http://schemas.openxmlformats.org/officeDocument/2006/relationships/hyperlink" Target="https://finance.vietstock.vn/XDBD-ctcp-xay-dung-binh-duong.htm" TargetMode="External"/><Relationship Id="rId3329" Type="http://schemas.openxmlformats.org/officeDocument/2006/relationships/hyperlink" Target="https://finance.vietstock.vn/XDBinhDuong-ctcp-tu-van-xay-dung-tong-hop-binh-duong.htm" TargetMode="External"/><Relationship Id="rId3320" Type="http://schemas.openxmlformats.org/officeDocument/2006/relationships/hyperlink" Target="https://finance.vietstock.vn/XayDung204-ctcp-xay-dung-204.htm" TargetMode="External"/><Relationship Id="rId3322" Type="http://schemas.openxmlformats.org/officeDocument/2006/relationships/hyperlink" Target="https://finance.vietstock.vn/XayDung40-ctcp-xay-dung-40.htm" TargetMode="External"/><Relationship Id="rId3321" Type="http://schemas.openxmlformats.org/officeDocument/2006/relationships/hyperlink" Target="https://finance.vietstock.vn/XayDung24-ctcp-dau-tu-va-xay-dung-24.htm" TargetMode="External"/><Relationship Id="rId3324" Type="http://schemas.openxmlformats.org/officeDocument/2006/relationships/hyperlink" Target="https://finance.vietstock.vn/XaylapGialai-ctcp-xay-lap-va-phat-trien-buu-dien-gia-lai.htm" TargetMode="External"/><Relationship Id="rId3323" Type="http://schemas.openxmlformats.org/officeDocument/2006/relationships/hyperlink" Target="https://finance.vietstock.vn/XayDung720-ctcp-vat-lieu-xay-dung-720.htm" TargetMode="External"/><Relationship Id="rId2090" Type="http://schemas.openxmlformats.org/officeDocument/2006/relationships/hyperlink" Target="https://finance.vietstock.vn/PIS-tong-cong-ty-pisico-binh-dinh-ctcp.htm" TargetMode="External"/><Relationship Id="rId2091" Type="http://schemas.openxmlformats.org/officeDocument/2006/relationships/hyperlink" Target="https://finance.vietstock.vn/Pisico-ctcp-che-bien-go-noi-that-pisico.htm" TargetMode="External"/><Relationship Id="rId2092" Type="http://schemas.openxmlformats.org/officeDocument/2006/relationships/hyperlink" Target="https://finance.vietstock.vn/PisicoDongAn-ctcp-che-bien-go-pisico-dong-an.htm" TargetMode="External"/><Relationship Id="rId2093" Type="http://schemas.openxmlformats.org/officeDocument/2006/relationships/hyperlink" Target="https://finance.vietstock.vn/PIT-ctcp-xuat-nhap-khau-petrolimex.htm" TargetMode="External"/><Relationship Id="rId2094" Type="http://schemas.openxmlformats.org/officeDocument/2006/relationships/hyperlink" Target="https://finance.vietstock.vn/PIV-ctcp-piv.htm" TargetMode="External"/><Relationship Id="rId2095" Type="http://schemas.openxmlformats.org/officeDocument/2006/relationships/hyperlink" Target="https://finance.vietstock.vn/PJC-ctcp-thuong-mai-va-van-tai-petrolimex-ha-noi.htm" TargetMode="External"/><Relationship Id="rId2096" Type="http://schemas.openxmlformats.org/officeDocument/2006/relationships/hyperlink" Target="https://finance.vietstock.vn/PJS-ctcp-cap-nuoc-phu-hoa-tan.htm" TargetMode="External"/><Relationship Id="rId2097" Type="http://schemas.openxmlformats.org/officeDocument/2006/relationships/hyperlink" Target="https://finance.vietstock.vn/PJT-ctcp-van-tai-xang-dau-duong-thuy-petrolimex.htm" TargetMode="External"/><Relationship Id="rId2098" Type="http://schemas.openxmlformats.org/officeDocument/2006/relationships/hyperlink" Target="https://finance.vietstock.vn/PKAC-ctcp-tap-doan-phuong-hoang-xanh-aa.htm" TargetMode="External"/><Relationship Id="rId2099" Type="http://schemas.openxmlformats.org/officeDocument/2006/relationships/hyperlink" Target="https://finance.vietstock.vn/PKIC-cong-ty-tnhh-mtv-quan-ly-dau-tu-phuc-khang.htm" TargetMode="External"/><Relationship Id="rId3391" Type="http://schemas.openxmlformats.org/officeDocument/2006/relationships/hyperlink" Target="https://finance.vietstock.vn/FWDVN-cong-ty-tnhh-bao-hiem-nhan-tho-fwd-viet-nam.htm" TargetMode="External"/><Relationship Id="rId2060" Type="http://schemas.openxmlformats.org/officeDocument/2006/relationships/hyperlink" Target="https://finance.vietstock.vn/PGN-ctcp-phu-gia-nhua.htm" TargetMode="External"/><Relationship Id="rId3390" Type="http://schemas.openxmlformats.org/officeDocument/2006/relationships/hyperlink" Target="https://finance.vietstock.vn/FubonVN-cong-ty-tnhh-bao-hiem-nhan-tho-fubon.htm" TargetMode="External"/><Relationship Id="rId2061" Type="http://schemas.openxmlformats.org/officeDocument/2006/relationships/hyperlink" Target="https://finance.vietstock.vn/PGS-ctcp-kinh-doanh-khi-mien-nam.htm" TargetMode="External"/><Relationship Id="rId3393" Type="http://schemas.openxmlformats.org/officeDocument/2006/relationships/hyperlink" Target="https://finance.vietstock.vn/GreatEastern-cong-ty-tnhh-bao-hiem-nhan-tho-great-eastern-viet-nam.htm" TargetMode="External"/><Relationship Id="rId2062" Type="http://schemas.openxmlformats.org/officeDocument/2006/relationships/hyperlink" Target="https://finance.vietstock.vn/PGT-ctcp-pgt-holdings.htm" TargetMode="External"/><Relationship Id="rId3392" Type="http://schemas.openxmlformats.org/officeDocument/2006/relationships/hyperlink" Target="https://finance.vietstock.vn/GeneraliVN-cong-ty-tnhh-bao-hiem-nhan-tho-generali.htm" TargetMode="External"/><Relationship Id="rId2063" Type="http://schemas.openxmlformats.org/officeDocument/2006/relationships/hyperlink" Target="https://finance.vietstock.vn/PGV-tong-cong-ty-phat-dien-3-ctcp.htm" TargetMode="External"/><Relationship Id="rId3395" Type="http://schemas.openxmlformats.org/officeDocument/2006/relationships/hyperlink" Target="https://finance.vietstock.vn/HanwhaLifeVN-cong-ty-tnhh-bao-hiem-nhan-tho-hanwha-life-viet-nam.htm" TargetMode="External"/><Relationship Id="rId2064" Type="http://schemas.openxmlformats.org/officeDocument/2006/relationships/hyperlink" Target="https://finance.vietstock.vn/PhanPhoiVietnam-ctcp-dau-tu-va-phat-trien-he-thong-phan-phoi-viet-nam.htm" TargetMode="External"/><Relationship Id="rId3394" Type="http://schemas.openxmlformats.org/officeDocument/2006/relationships/hyperlink" Target="https://finance.vietstock.vn/Groupama-cong-ty-tnhh-bao-hiem-tong-hop-groupama-viet-nam.htm" TargetMode="External"/><Relationship Id="rId2065" Type="http://schemas.openxmlformats.org/officeDocument/2006/relationships/hyperlink" Target="https://finance.vietstock.vn/PhanVu-ctcp-dau-tu-phan-vu.htm" TargetMode="External"/><Relationship Id="rId3397" Type="http://schemas.openxmlformats.org/officeDocument/2006/relationships/hyperlink" Target="https://finance.vietstock.vn/LibertyInsurance-cong-ty-tnhh-bao-hiem-phi-nhan-tho-liberty-viet-nam.htm" TargetMode="External"/><Relationship Id="rId2066" Type="http://schemas.openxmlformats.org/officeDocument/2006/relationships/hyperlink" Target="https://finance.vietstock.vn/Pharmacity-ctcp-duoc-pham-pharmacity.htm" TargetMode="External"/><Relationship Id="rId3396" Type="http://schemas.openxmlformats.org/officeDocument/2006/relationships/hyperlink" Target="https://finance.vietstock.vn/HVB-ctcp-bao-hiem-hung-vuong.htm" TargetMode="External"/><Relationship Id="rId2067" Type="http://schemas.openxmlformats.org/officeDocument/2006/relationships/hyperlink" Target="https://finance.vietstock.vn/PHC-ctcp-xay-dung-phuc-hung-holdings.htm" TargetMode="External"/><Relationship Id="rId3399" Type="http://schemas.openxmlformats.org/officeDocument/2006/relationships/hyperlink" Target="https://finance.vietstock.vn/Manulife-cong-ty-tnhh-manulife-viet-nam.htm" TargetMode="External"/><Relationship Id="rId2068" Type="http://schemas.openxmlformats.org/officeDocument/2006/relationships/hyperlink" Target="https://finance.vietstock.vn/PHDC-cong-ty-tnhh-dien-gio-phuoc-huu-duyen-hai-1.htm" TargetMode="External"/><Relationship Id="rId3398" Type="http://schemas.openxmlformats.org/officeDocument/2006/relationships/hyperlink" Target="https://finance.vietstock.vn/LPBankI-tong-ctcp-bao-hiem-lpbank.htm" TargetMode="External"/><Relationship Id="rId2069" Type="http://schemas.openxmlformats.org/officeDocument/2006/relationships/hyperlink" Target="https://finance.vietstock.vn/PHH-ctcp-hong-ha-viet-nam.htm" TargetMode="External"/><Relationship Id="rId3380" Type="http://schemas.openxmlformats.org/officeDocument/2006/relationships/hyperlink" Target="https://finance.vietstock.vn/AON-cong-ty-tnhh-aon-viet-nam.htm" TargetMode="External"/><Relationship Id="rId2050" Type="http://schemas.openxmlformats.org/officeDocument/2006/relationships/hyperlink" Target="https://finance.vietstock.vn/PETROMAT-ctcp-vat-tu-xang-dau-petec.htm" TargetMode="External"/><Relationship Id="rId3382" Type="http://schemas.openxmlformats.org/officeDocument/2006/relationships/hyperlink" Target="https://finance.vietstock.vn/BIC-tong-cong-ty-co-phan-bao-hiem-ngan-hang-dau-tu-va-phat-trien-viet-nam.htm" TargetMode="External"/><Relationship Id="rId2051" Type="http://schemas.openxmlformats.org/officeDocument/2006/relationships/hyperlink" Target="https://finance.vietstock.vn/PETROMEKONG-ctcp-van-tai-dau-khi-me-kong.htm" TargetMode="External"/><Relationship Id="rId3381" Type="http://schemas.openxmlformats.org/officeDocument/2006/relationships/hyperlink" Target="https://finance.vietstock.vn/BHI-tong-cong-ty-co-phan-bao-hiem-sai-gon-ha-noi.htm" TargetMode="External"/><Relationship Id="rId2052" Type="http://schemas.openxmlformats.org/officeDocument/2006/relationships/hyperlink" Target="https://finance.vietstock.vn/PetroVietnam-tap-doan-dau-khi-viet-nam.htm" TargetMode="External"/><Relationship Id="rId3384" Type="http://schemas.openxmlformats.org/officeDocument/2006/relationships/hyperlink" Target="https://finance.vietstock.vn/BLI-tong-cong-ty-co-phan-bao-hiem-bao-long.htm" TargetMode="External"/><Relationship Id="rId2053" Type="http://schemas.openxmlformats.org/officeDocument/2006/relationships/hyperlink" Target="https://finance.vietstock.vn/PFH-ctcp-dau-tu-tai-chinh-bao-hiem-dau-khi.htm" TargetMode="External"/><Relationship Id="rId3383" Type="http://schemas.openxmlformats.org/officeDocument/2006/relationships/hyperlink" Target="https://finance.vietstock.vn/BIDVMetlife-cong-ty-tnhh-bao-hiem-nhan-tho-bidv-metlife.htm" TargetMode="External"/><Relationship Id="rId2054" Type="http://schemas.openxmlformats.org/officeDocument/2006/relationships/hyperlink" Target="https://finance.vietstock.vn/PFI-ctcp-dau-tu-tai-chinh-cong-doan-dau-khi-viet-nam.htm" TargetMode="External"/><Relationship Id="rId3386" Type="http://schemas.openxmlformats.org/officeDocument/2006/relationships/hyperlink" Target="https://finance.vietstock.vn/BVH-tap-doan-bao-viet.htm" TargetMode="External"/><Relationship Id="rId2055" Type="http://schemas.openxmlformats.org/officeDocument/2006/relationships/hyperlink" Target="https://finance.vietstock.vn/PFL-ctcp-dau-khi-dong-do.htm" TargetMode="External"/><Relationship Id="rId3385" Type="http://schemas.openxmlformats.org/officeDocument/2006/relationships/hyperlink" Target="https://finance.vietstock.vn/BMI-tong-cong-ty-co-phan-bao-minh.htm" TargetMode="External"/><Relationship Id="rId2056" Type="http://schemas.openxmlformats.org/officeDocument/2006/relationships/hyperlink" Target="https://finance.vietstock.vn/PFV-ctcp-dau-tu-va-thuong-mai-pfv.htm" TargetMode="External"/><Relationship Id="rId3388" Type="http://schemas.openxmlformats.org/officeDocument/2006/relationships/hyperlink" Target="https://finance.vietstock.vn/ChubbLifeVN-cong-ty-tnhh-bao-hiem-nhan-tho-chubb-viet-nam.htm" TargetMode="External"/><Relationship Id="rId2057" Type="http://schemas.openxmlformats.org/officeDocument/2006/relationships/hyperlink" Target="https://finance.vietstock.vn/PGC-tong-cong-ty-gas-petrolimex-ctcp.htm" TargetMode="External"/><Relationship Id="rId3387" Type="http://schemas.openxmlformats.org/officeDocument/2006/relationships/hyperlink" Target="https://finance.vietstock.vn/CathayLife-cong-ty-tnhh-bao-hiem-nhan-tho-cathay-viet-nam.htm" TargetMode="External"/><Relationship Id="rId2058" Type="http://schemas.openxmlformats.org/officeDocument/2006/relationships/hyperlink" Target="https://finance.vietstock.vn/PGCC-ctcp-phat-trien-golf-thien-duong.htm" TargetMode="External"/><Relationship Id="rId2059" Type="http://schemas.openxmlformats.org/officeDocument/2006/relationships/hyperlink" Target="https://finance.vietstock.vn/PGD-ctcp-phan-phoi-khi-thap-ap-dau-khi-viet-nam.htm" TargetMode="External"/><Relationship Id="rId3389" Type="http://schemas.openxmlformats.org/officeDocument/2006/relationships/hyperlink" Target="https://finance.vietstock.vn/DaichiLife-cong-ty-tnhh-bao-hiem-nhan-tho-dai-ichi-viet-nam.htm" TargetMode="External"/><Relationship Id="rId2080" Type="http://schemas.openxmlformats.org/officeDocument/2006/relationships/hyperlink" Target="https://finance.vietstock.vn/PHUMYOIL-ctcp-san-xuat-va-che-bien-dau-khi-phu-my.htm" TargetMode="External"/><Relationship Id="rId2081" Type="http://schemas.openxmlformats.org/officeDocument/2006/relationships/hyperlink" Target="https://finance.vietstock.vn/PhuongNamSF-ctcp-che-bien-thuc-pham-phuong-nam.htm" TargetMode="External"/><Relationship Id="rId2082" Type="http://schemas.openxmlformats.org/officeDocument/2006/relationships/hyperlink" Target="https://finance.vietstock.vn/PhuongTrang-ctcp-du-lich-va-van-tai-phuong-trang.htm" TargetMode="External"/><Relationship Id="rId2083" Type="http://schemas.openxmlformats.org/officeDocument/2006/relationships/hyperlink" Target="https://finance.vietstock.vn/PhuQuoc-ctcp-du-lich-phu-quoc.htm" TargetMode="External"/><Relationship Id="rId2084" Type="http://schemas.openxmlformats.org/officeDocument/2006/relationships/hyperlink" Target="https://finance.vietstock.vn/PhuTung-ctcp-xuat-nhap-khau-may-va-phu-tung.htm" TargetMode="External"/><Relationship Id="rId2085" Type="http://schemas.openxmlformats.org/officeDocument/2006/relationships/hyperlink" Target="https://finance.vietstock.vn/PIA-ctcp-tin-hoc-vien-thong-petrolimex.htm" TargetMode="External"/><Relationship Id="rId2086" Type="http://schemas.openxmlformats.org/officeDocument/2006/relationships/hyperlink" Target="https://finance.vietstock.vn/PIC-ctcp-dau-tu-dien-luc-3.htm" TargetMode="External"/><Relationship Id="rId2087" Type="http://schemas.openxmlformats.org/officeDocument/2006/relationships/hyperlink" Target="https://finance.vietstock.vn/PID-ctcp-trang-tri-noi-that-dau-khi.htm" TargetMode="External"/><Relationship Id="rId2088" Type="http://schemas.openxmlformats.org/officeDocument/2006/relationships/hyperlink" Target="https://finance.vietstock.vn/PIDC-ctcp-dau-tu-phat-trien-phu-chau.htm" TargetMode="External"/><Relationship Id="rId2089" Type="http://schemas.openxmlformats.org/officeDocument/2006/relationships/hyperlink" Target="https://finance.vietstock.vn/PIDIC-ctcp-dau-tu-phat-trien-ha-tang-phu-quoc.htm" TargetMode="External"/><Relationship Id="rId2070" Type="http://schemas.openxmlformats.org/officeDocument/2006/relationships/hyperlink" Target="https://finance.vietstock.vn/PHIC-cong-ty-tnhh-dau-tu-phuc-hau.htm" TargetMode="External"/><Relationship Id="rId2071" Type="http://schemas.openxmlformats.org/officeDocument/2006/relationships/hyperlink" Target="https://finance.vietstock.vn/PhimGiaiPhong-ctcp-phim-giai-phong.htm" TargetMode="External"/><Relationship Id="rId2072" Type="http://schemas.openxmlformats.org/officeDocument/2006/relationships/hyperlink" Target="https://finance.vietstock.vn/PhimThienNgan-ctcp-phim-thien-ngan.htm" TargetMode="External"/><Relationship Id="rId2073" Type="http://schemas.openxmlformats.org/officeDocument/2006/relationships/hyperlink" Target="https://finance.vietstock.vn/PHN-ctcp-pin-ha-noi.htm" TargetMode="External"/><Relationship Id="rId2074" Type="http://schemas.openxmlformats.org/officeDocument/2006/relationships/hyperlink" Target="https://finance.vietstock.vn/PHP-ctcp-cang-hai-phong.htm" TargetMode="External"/><Relationship Id="rId2075" Type="http://schemas.openxmlformats.org/officeDocument/2006/relationships/hyperlink" Target="https://finance.vietstock.vn/PHR-ctcp-cao-su-phuoc-hoa.htm" TargetMode="External"/><Relationship Id="rId2076" Type="http://schemas.openxmlformats.org/officeDocument/2006/relationships/hyperlink" Target="https://finance.vietstock.vn/PHT-ctcp-san-xuat-va-thuong-mai-phuc-tien.htm" TargetMode="External"/><Relationship Id="rId2077" Type="http://schemas.openxmlformats.org/officeDocument/2006/relationships/hyperlink" Target="https://finance.vietstock.vn/PhucLoc-ctcp-tap-doan-phuc-loc.htm" TargetMode="External"/><Relationship Id="rId2078" Type="http://schemas.openxmlformats.org/officeDocument/2006/relationships/hyperlink" Target="https://finance.vietstock.vn/PhuDat-ctcp-dau-tu-va-xay-dung-dau-khi-phu-dat.htm" TargetMode="External"/><Relationship Id="rId2079" Type="http://schemas.openxmlformats.org/officeDocument/2006/relationships/hyperlink" Target="https://finance.vietstock.vn/PhuLong-ctcp-dia-oc-phu-long.htm" TargetMode="External"/><Relationship Id="rId2940" Type="http://schemas.openxmlformats.org/officeDocument/2006/relationships/hyperlink" Target="https://finance.vietstock.vn/TVU-ctcp-cong-trinh-do-thi-tra-vinh.htm" TargetMode="External"/><Relationship Id="rId1610" Type="http://schemas.openxmlformats.org/officeDocument/2006/relationships/hyperlink" Target="https://finance.vietstock.vn/LGM-ctcp-giay-da-va-may-mac-xuat-khau.htm" TargetMode="External"/><Relationship Id="rId2941" Type="http://schemas.openxmlformats.org/officeDocument/2006/relationships/hyperlink" Target="https://finance.vietstock.vn/TVW-ctcp-cap-thoat-nuoc-tra-vinh.htm" TargetMode="External"/><Relationship Id="rId1611" Type="http://schemas.openxmlformats.org/officeDocument/2006/relationships/hyperlink" Target="https://finance.vietstock.vn/LHC-ctcp-dau-tu-va-xay-dung-thuy-loi-lam-dong.htm" TargetMode="External"/><Relationship Id="rId2942" Type="http://schemas.openxmlformats.org/officeDocument/2006/relationships/hyperlink" Target="https://finance.vietstock.vn/TW3-ctcp-duoc-trung-uong-3.htm" TargetMode="External"/><Relationship Id="rId1612" Type="http://schemas.openxmlformats.org/officeDocument/2006/relationships/hyperlink" Target="https://finance.vietstock.vn/LHG-ctcp-long-hau.htm" TargetMode="External"/><Relationship Id="rId2943" Type="http://schemas.openxmlformats.org/officeDocument/2006/relationships/hyperlink" Target="https://finance.vietstock.vn/TXCC-ctcp-thanh-xuan.htm" TargetMode="External"/><Relationship Id="rId1613" Type="http://schemas.openxmlformats.org/officeDocument/2006/relationships/hyperlink" Target="https://finance.vietstock.vn/LHLC-ctcp-tap-doan-bat-dong-san-lan-hung.htm" TargetMode="External"/><Relationship Id="rId2944" Type="http://schemas.openxmlformats.org/officeDocument/2006/relationships/hyperlink" Target="https://finance.vietstock.vn/TXM-ctcp-vicem-thach-cao-xi-mang.htm" TargetMode="External"/><Relationship Id="rId1614" Type="http://schemas.openxmlformats.org/officeDocument/2006/relationships/hyperlink" Target="https://finance.vietstock.vn/LHRC-cong-ty-tnhh-dau-tu-bat-dong-san-long-hung-phat.htm" TargetMode="External"/><Relationship Id="rId2945" Type="http://schemas.openxmlformats.org/officeDocument/2006/relationships/hyperlink" Target="https://finance.vietstock.vn/TYA-ctcp-day-va-cap-dien-taya-viet-nam.htm" TargetMode="External"/><Relationship Id="rId1615" Type="http://schemas.openxmlformats.org/officeDocument/2006/relationships/hyperlink" Target="https://finance.vietstock.vn/Liberty-ctcp-que-huong-liberty.htm" TargetMode="External"/><Relationship Id="rId2946" Type="http://schemas.openxmlformats.org/officeDocument/2006/relationships/hyperlink" Target="https://finance.vietstock.vn/TZCC-ctcp-dich-vu-tazon.htm" TargetMode="External"/><Relationship Id="rId1616" Type="http://schemas.openxmlformats.org/officeDocument/2006/relationships/hyperlink" Target="https://finance.vietstock.vn/LIBREXCO-cong-ty-tnhh-mtv-chan-nuoi-tien-giang.htm" TargetMode="External"/><Relationship Id="rId2947" Type="http://schemas.openxmlformats.org/officeDocument/2006/relationships/hyperlink" Target="https://finance.vietstock.vn/UAMC-ctcp-co-khi-oto-uong-bi.htm" TargetMode="External"/><Relationship Id="rId907" Type="http://schemas.openxmlformats.org/officeDocument/2006/relationships/hyperlink" Target="https://finance.vietstock.vn/EUEC-ctcp-xu-ly-rac-thai-va-nang-luong-eu.htm" TargetMode="External"/><Relationship Id="rId1617" Type="http://schemas.openxmlformats.org/officeDocument/2006/relationships/hyperlink" Target="https://finance.vietstock.vn/LIC-tong-cong-ty-licogi-ctcp.htm" TargetMode="External"/><Relationship Id="rId2948" Type="http://schemas.openxmlformats.org/officeDocument/2006/relationships/hyperlink" Target="https://finance.vietstock.vn/UCT-ctcp-do-thi-can-tho.htm" TargetMode="External"/><Relationship Id="rId906" Type="http://schemas.openxmlformats.org/officeDocument/2006/relationships/hyperlink" Target="https://finance.vietstock.vn/ETCC-ctcp-cap-va-thiet-bi-vien-thong.htm" TargetMode="External"/><Relationship Id="rId1618" Type="http://schemas.openxmlformats.org/officeDocument/2006/relationships/hyperlink" Target="https://finance.vietstock.vn/Licogi16-ctcp-licogi-16-mc.htm" TargetMode="External"/><Relationship Id="rId2949" Type="http://schemas.openxmlformats.org/officeDocument/2006/relationships/hyperlink" Target="https://finance.vietstock.vn/UDC-ctcp-xay-dung-va-phat-trien-do-thi-tinh-ba-ria-vung-tau.htm" TargetMode="External"/><Relationship Id="rId905" Type="http://schemas.openxmlformats.org/officeDocument/2006/relationships/hyperlink" Target="https://finance.vietstock.vn/ES5C-ctcp-ea-sup-5.htm" TargetMode="External"/><Relationship Id="rId1619" Type="http://schemas.openxmlformats.org/officeDocument/2006/relationships/hyperlink" Target="https://finance.vietstock.vn/Licogi162-ctcp-xay-dung-licogi-16-2.htm" TargetMode="External"/><Relationship Id="rId904" Type="http://schemas.openxmlformats.org/officeDocument/2006/relationships/hyperlink" Target="https://finance.vietstock.vn/ES3C-ctcp-ea-sup-3.htm" TargetMode="External"/><Relationship Id="rId909" Type="http://schemas.openxmlformats.org/officeDocument/2006/relationships/hyperlink" Target="https://finance.vietstock.vn/EVE-ctcp-everpia.htm" TargetMode="External"/><Relationship Id="rId908" Type="http://schemas.openxmlformats.org/officeDocument/2006/relationships/hyperlink" Target="https://finance.vietstock.vn/Eurowindow-ctcp-cua-so-nhua-chau-au.htm" TargetMode="External"/><Relationship Id="rId903" Type="http://schemas.openxmlformats.org/officeDocument/2006/relationships/hyperlink" Target="https://finance.vietstock.vn/ES2C-ctcp-ea-sup-2.htm" TargetMode="External"/><Relationship Id="rId902" Type="http://schemas.openxmlformats.org/officeDocument/2006/relationships/hyperlink" Target="https://finance.vietstock.vn/ES1C-ctcp-ea-sup-1.htm" TargetMode="External"/><Relationship Id="rId901" Type="http://schemas.openxmlformats.org/officeDocument/2006/relationships/hyperlink" Target="https://finance.vietstock.vn/EPH-ctcp-dich-vu-xuat-ban-giao-duc-ha-noi.htm" TargetMode="External"/><Relationship Id="rId900" Type="http://schemas.openxmlformats.org/officeDocument/2006/relationships/hyperlink" Target="https://finance.vietstock.vn/EPC-ctcp-ca-phe-ea-pok.htm" TargetMode="External"/><Relationship Id="rId2930" Type="http://schemas.openxmlformats.org/officeDocument/2006/relationships/hyperlink" Target="https://finance.vietstock.vn/TVG-ctcp-tu-van-dau-tu-va-xay-dung-giao-thong-van-tai.htm" TargetMode="External"/><Relationship Id="rId1600" Type="http://schemas.openxmlformats.org/officeDocument/2006/relationships/hyperlink" Target="https://finance.vietstock.vn/LDG-ctcp-dau-tu-ldg.htm" TargetMode="External"/><Relationship Id="rId2931" Type="http://schemas.openxmlformats.org/officeDocument/2006/relationships/hyperlink" Target="https://finance.vietstock.vn/TVH-ctcp-tu-van-xay-dung-cong-trinh-hang-hai.htm" TargetMode="External"/><Relationship Id="rId1601" Type="http://schemas.openxmlformats.org/officeDocument/2006/relationships/hyperlink" Target="https://finance.vietstock.vn/LDP-ctcp-duoc-lam-dong-ladophar.htm" TargetMode="External"/><Relationship Id="rId2932" Type="http://schemas.openxmlformats.org/officeDocument/2006/relationships/hyperlink" Target="https://finance.vietstock.vn/TVI-ctcp-dau-tu-truyen-hinh.htm" TargetMode="External"/><Relationship Id="rId1602" Type="http://schemas.openxmlformats.org/officeDocument/2006/relationships/hyperlink" Target="https://finance.vietstock.vn/LDTC-ctcp-lau-dai-trang.htm" TargetMode="External"/><Relationship Id="rId2933" Type="http://schemas.openxmlformats.org/officeDocument/2006/relationships/hyperlink" Target="https://finance.vietstock.vn/TVLC-cong-ty-tnhh-the-vuong.htm" TargetMode="External"/><Relationship Id="rId1603" Type="http://schemas.openxmlformats.org/officeDocument/2006/relationships/hyperlink" Target="https://finance.vietstock.vn/LDW-ctcp-cap-thoat-nuoc-lam-dong.htm" TargetMode="External"/><Relationship Id="rId2934" Type="http://schemas.openxmlformats.org/officeDocument/2006/relationships/hyperlink" Target="https://finance.vietstock.vn/TVM-ctcp-tu-van-dau-tu-mo-va-cong-nghiep-vinacomin.htm" TargetMode="External"/><Relationship Id="rId1604" Type="http://schemas.openxmlformats.org/officeDocument/2006/relationships/hyperlink" Target="https://finance.vietstock.vn/LEC-ctcp-bat-dong-san-dien-luc-mien-trung.htm" TargetMode="External"/><Relationship Id="rId2935" Type="http://schemas.openxmlformats.org/officeDocument/2006/relationships/hyperlink" Target="https://finance.vietstock.vn/TVN-tong-cong-ty-thep-viet-nam-ctcp.htm" TargetMode="External"/><Relationship Id="rId1605" Type="http://schemas.openxmlformats.org/officeDocument/2006/relationships/hyperlink" Target="https://finance.vietstock.vn/LECC-ctcp-lec-group.htm" TargetMode="External"/><Relationship Id="rId2936" Type="http://schemas.openxmlformats.org/officeDocument/2006/relationships/hyperlink" Target="https://finance.vietstock.vn/TVP-ctcp-duoc-pham-tv-pharm.htm" TargetMode="External"/><Relationship Id="rId1606" Type="http://schemas.openxmlformats.org/officeDocument/2006/relationships/hyperlink" Target="https://finance.vietstock.vn/LeQuanTech-cong-ty-tnhh-ky-thuat-le-quan.htm" TargetMode="External"/><Relationship Id="rId2937" Type="http://schemas.openxmlformats.org/officeDocument/2006/relationships/hyperlink" Target="https://finance.vietstock.vn/TVPC-ctcp-dau-tu-va-du-lich-tm-van-phong.htm" TargetMode="External"/><Relationship Id="rId1607" Type="http://schemas.openxmlformats.org/officeDocument/2006/relationships/hyperlink" Target="https://finance.vietstock.vn/LG9-ctcp-co-gioi-va-xay-lap-so-9.htm" TargetMode="External"/><Relationship Id="rId2938" Type="http://schemas.openxmlformats.org/officeDocument/2006/relationships/hyperlink" Target="https://finance.vietstock.vn/TVSC-ctcp-dien-mat-troi-trung-nam-tra-vinh.htm" TargetMode="External"/><Relationship Id="rId1608" Type="http://schemas.openxmlformats.org/officeDocument/2006/relationships/hyperlink" Target="https://finance.vietstock.vn/LGC-ctcp-dau-tu-cau-duong-cii.htm" TargetMode="External"/><Relationship Id="rId2939" Type="http://schemas.openxmlformats.org/officeDocument/2006/relationships/hyperlink" Target="https://finance.vietstock.vn/TVT-tong-cong-ty-viet-thang-ctcp.htm" TargetMode="External"/><Relationship Id="rId1609" Type="http://schemas.openxmlformats.org/officeDocument/2006/relationships/hyperlink" Target="https://finance.vietstock.vn/LGL-ctcp-dau-tu-va-phat-trien-do-thi-long-giang.htm" TargetMode="External"/><Relationship Id="rId1631" Type="http://schemas.openxmlformats.org/officeDocument/2006/relationships/hyperlink" Target="https://finance.vietstock.vn/LKW-ctcp-cap-nuoc-long-khanh.htm" TargetMode="External"/><Relationship Id="rId2962" Type="http://schemas.openxmlformats.org/officeDocument/2006/relationships/hyperlink" Target="https://finance.vietstock.vn/Upexim-ctcp-san-xuat-xuat-nhap-khau-lam-san-va-hang-tieu-thu-cong-nghiep.htm" TargetMode="External"/><Relationship Id="rId1632" Type="http://schemas.openxmlformats.org/officeDocument/2006/relationships/hyperlink" Target="https://finance.vietstock.vn/LLFC-cong-ty-tnhh-kinh-doanh-noi-that-luxury-living.htm" TargetMode="External"/><Relationship Id="rId2963" Type="http://schemas.openxmlformats.org/officeDocument/2006/relationships/hyperlink" Target="https://finance.vietstock.vn/UPH-ctcp-duoc-pham-tw-25.htm" TargetMode="External"/><Relationship Id="rId1633" Type="http://schemas.openxmlformats.org/officeDocument/2006/relationships/hyperlink" Target="https://finance.vietstock.vn/LLM-tong-cong-ty-lap-may-viet-nam-ctcp.htm" TargetMode="External"/><Relationship Id="rId2964" Type="http://schemas.openxmlformats.org/officeDocument/2006/relationships/hyperlink" Target="https://finance.vietstock.vn/USC-ctcp-khao-sat-va-xay-dung-usco.htm" TargetMode="External"/><Relationship Id="rId1634" Type="http://schemas.openxmlformats.org/officeDocument/2006/relationships/hyperlink" Target="https://finance.vietstock.vn/LLPC-cong-ty-tnhh-dau-tu-kinh-doanh-bat-dong-san-lien-lap.htm" TargetMode="External"/><Relationship Id="rId2965" Type="http://schemas.openxmlformats.org/officeDocument/2006/relationships/hyperlink" Target="https://finance.vietstock.vn/USCInterco-ctcp-tu-van-dau-tu-quoc-te-va-dich-vu-thuong-mai-usc.htm" TargetMode="External"/><Relationship Id="rId1635" Type="http://schemas.openxmlformats.org/officeDocument/2006/relationships/hyperlink" Target="https://finance.vietstock.vn/LM3-ctcp-lilama-3.htm" TargetMode="External"/><Relationship Id="rId2966" Type="http://schemas.openxmlformats.org/officeDocument/2006/relationships/hyperlink" Target="https://finance.vietstock.vn/USD-ctcp-cong-trinh-do-thi-soc-trang.htm" TargetMode="External"/><Relationship Id="rId1636" Type="http://schemas.openxmlformats.org/officeDocument/2006/relationships/hyperlink" Target="https://finance.vietstock.vn/LM7-ctcp-lilama-7.htm" TargetMode="External"/><Relationship Id="rId2967" Type="http://schemas.openxmlformats.org/officeDocument/2006/relationships/hyperlink" Target="https://finance.vietstock.vn/USMC-ctcp-nha-may-trang-thiet-bi-y-te-usm-healthcare.htm" TargetMode="External"/><Relationship Id="rId1637" Type="http://schemas.openxmlformats.org/officeDocument/2006/relationships/hyperlink" Target="https://finance.vietstock.vn/LM8-ctcp-lilama-18.htm" TargetMode="External"/><Relationship Id="rId2968" Type="http://schemas.openxmlformats.org/officeDocument/2006/relationships/hyperlink" Target="https://finance.vietstock.vn/UXC-ctcp-che-bien-thuy-san-ut-xi.htm" TargetMode="External"/><Relationship Id="rId1638" Type="http://schemas.openxmlformats.org/officeDocument/2006/relationships/hyperlink" Target="https://finance.vietstock.vn/LMBC-cong-ty-tnhh-dau-tu-lemanh-brothers.htm" TargetMode="External"/><Relationship Id="rId2969" Type="http://schemas.openxmlformats.org/officeDocument/2006/relationships/hyperlink" Target="https://finance.vietstock.vn/V11-ctcp-xay-dung-so-11.htm" TargetMode="External"/><Relationship Id="rId929" Type="http://schemas.openxmlformats.org/officeDocument/2006/relationships/hyperlink" Target="https://finance.vietstock.vn/FHDC-ctcp-flamingo-holding-group.htm" TargetMode="External"/><Relationship Id="rId1639" Type="http://schemas.openxmlformats.org/officeDocument/2006/relationships/hyperlink" Target="https://finance.vietstock.vn/LMC-ctcp-long-beach-lmc.htm" TargetMode="External"/><Relationship Id="rId928" Type="http://schemas.openxmlformats.org/officeDocument/2006/relationships/hyperlink" Target="https://finance.vietstock.vn/FGL-ctcp-ca-phe-gia-lai.htm" TargetMode="External"/><Relationship Id="rId927" Type="http://schemas.openxmlformats.org/officeDocument/2006/relationships/hyperlink" Target="https://finance.vietstock.vn/FDT-ctcp-fiditour.htm" TargetMode="External"/><Relationship Id="rId926" Type="http://schemas.openxmlformats.org/officeDocument/2006/relationships/hyperlink" Target="https://finance.vietstock.vn/FDLC-ctcp-ngoai-thuong-va-phat-trien-dau-tu-dia-oc-chau-luc.htm" TargetMode="External"/><Relationship Id="rId921" Type="http://schemas.openxmlformats.org/officeDocument/2006/relationships/hyperlink" Target="https://finance.vietstock.vn/FCM-ctcp-khoang-san-fecon.htm" TargetMode="External"/><Relationship Id="rId920" Type="http://schemas.openxmlformats.org/officeDocument/2006/relationships/hyperlink" Target="https://finance.vietstock.vn/FCC-ctcp-lien-hop-thuc-pham.htm" TargetMode="External"/><Relationship Id="rId925" Type="http://schemas.openxmlformats.org/officeDocument/2006/relationships/hyperlink" Target="https://finance.vietstock.vn/FDG-ctcp-docimexco.htm" TargetMode="External"/><Relationship Id="rId924" Type="http://schemas.openxmlformats.org/officeDocument/2006/relationships/hyperlink" Target="https://finance.vietstock.vn/FDC-ctcp-ngoai-thuong-va-phat-trien-dau-tu-thanh-pho-ho-chi-minh.htm" TargetMode="External"/><Relationship Id="rId923" Type="http://schemas.openxmlformats.org/officeDocument/2006/relationships/hyperlink" Target="https://finance.vietstock.vn/FCS-ctcp-luong-thuc-thanh-pho-ho-chi-minh.htm" TargetMode="External"/><Relationship Id="rId922" Type="http://schemas.openxmlformats.org/officeDocument/2006/relationships/hyperlink" Target="https://finance.vietstock.vn/FCN-ctcp-fecon.htm" TargetMode="External"/><Relationship Id="rId2960" Type="http://schemas.openxmlformats.org/officeDocument/2006/relationships/hyperlink" Target="https://finance.vietstock.vn/UOBBank-ngan-hang-tnhh-mtv-united-overseas-bank-viet-nam.htm" TargetMode="External"/><Relationship Id="rId1630" Type="http://schemas.openxmlformats.org/officeDocument/2006/relationships/hyperlink" Target="https://finance.vietstock.vn/LKHC-ctcp-dich-vu-dau-tu-lucky-house.htm" TargetMode="External"/><Relationship Id="rId2961" Type="http://schemas.openxmlformats.org/officeDocument/2006/relationships/hyperlink" Target="https://finance.vietstock.vn/UPC-ctcp-phat-trien-cong-vien-cay-xanh-va-do-thi-vung-tau.htm" TargetMode="External"/><Relationship Id="rId1620" Type="http://schemas.openxmlformats.org/officeDocument/2006/relationships/hyperlink" Target="https://finance.vietstock.vn/Licogi165-ctcp-licogi-16-5.htm" TargetMode="External"/><Relationship Id="rId2951" Type="http://schemas.openxmlformats.org/officeDocument/2006/relationships/hyperlink" Target="https://finance.vietstock.vn/UDJ-ctcp-phat-trien-do-thi.htm" TargetMode="External"/><Relationship Id="rId1621" Type="http://schemas.openxmlformats.org/officeDocument/2006/relationships/hyperlink" Target="https://finance.vietstock.vn/Licogi169-ctcp-licogi-16-9.htm" TargetMode="External"/><Relationship Id="rId2952" Type="http://schemas.openxmlformats.org/officeDocument/2006/relationships/hyperlink" Target="https://finance.vietstock.vn/UDL-ctcp-do-thi-va-moi-truong-dak-lak.htm" TargetMode="External"/><Relationship Id="rId1622" Type="http://schemas.openxmlformats.org/officeDocument/2006/relationships/hyperlink" Target="https://finance.vietstock.vn/Lidovit-ctcp-cong-nghiep-va-thuong-mai-lidovit.htm" TargetMode="External"/><Relationship Id="rId2953" Type="http://schemas.openxmlformats.org/officeDocument/2006/relationships/hyperlink" Target="https://finance.vietstock.vn/UEM-ctcp-co-dien-uong-bi-vinacomin.htm" TargetMode="External"/><Relationship Id="rId1623" Type="http://schemas.openxmlformats.org/officeDocument/2006/relationships/hyperlink" Target="https://finance.vietstock.vn/LienThaiBinhDuong-cong-ty-tnhh-xuat-nhap-khau-lien-thai-binh-duong.htm" TargetMode="External"/><Relationship Id="rId2954" Type="http://schemas.openxmlformats.org/officeDocument/2006/relationships/hyperlink" Target="https://finance.vietstock.vn/UIC-ctcp-dau-tu-phat-trien-nha-va-do-thi-idico.htm" TargetMode="External"/><Relationship Id="rId1624" Type="http://schemas.openxmlformats.org/officeDocument/2006/relationships/hyperlink" Target="https://finance.vietstock.vn/LIG-ctcp-licogi-13.htm" TargetMode="External"/><Relationship Id="rId2955" Type="http://schemas.openxmlformats.org/officeDocument/2006/relationships/hyperlink" Target="https://finance.vietstock.vn/UMC-ctcp-cong-trinh-do-thi-nam-dinh.htm" TargetMode="External"/><Relationship Id="rId1625" Type="http://schemas.openxmlformats.org/officeDocument/2006/relationships/hyperlink" Target="https://finance.vietstock.vn/LIKSIN-tong-cong-ty-cong-nghiep-in-bao-bi-liksin-tnhh-mtv.htm" TargetMode="External"/><Relationship Id="rId2956" Type="http://schemas.openxmlformats.org/officeDocument/2006/relationships/hyperlink" Target="https://finance.vietstock.vn/UNI-ctcp-dau-tu-va-phat-trien-sao-mai-viet.htm" TargetMode="External"/><Relationship Id="rId1626" Type="http://schemas.openxmlformats.org/officeDocument/2006/relationships/hyperlink" Target="https://finance.vietstock.vn/LilamaHN-ctcp-lilama-ha-noi.htm" TargetMode="External"/><Relationship Id="rId2957" Type="http://schemas.openxmlformats.org/officeDocument/2006/relationships/hyperlink" Target="https://finance.vietstock.vn/UNIC-cong-ty-tnhh-dau-tu-bat-dong-san-unity.htm" TargetMode="External"/><Relationship Id="rId1627" Type="http://schemas.openxmlformats.org/officeDocument/2006/relationships/hyperlink" Target="https://finance.vietstock.vn/LilamaPhaLai-ctcp-lilama-69-1-pha-lai.htm" TargetMode="External"/><Relationship Id="rId2958" Type="http://schemas.openxmlformats.org/officeDocument/2006/relationships/hyperlink" Target="https://finance.vietstock.vn/Unicons-cong-ty-tnhh-dau-tu-xay-dung-unicons.htm" TargetMode="External"/><Relationship Id="rId918" Type="http://schemas.openxmlformats.org/officeDocument/2006/relationships/hyperlink" Target="https://finance.vietstock.vn/FBC-ctcp-co-khi-pho-yen.htm" TargetMode="External"/><Relationship Id="rId1628" Type="http://schemas.openxmlformats.org/officeDocument/2006/relationships/hyperlink" Target="https://finance.vietstock.vn/LinhGas-ctcp-linh-gas-viet-nam.htm" TargetMode="External"/><Relationship Id="rId2959" Type="http://schemas.openxmlformats.org/officeDocument/2006/relationships/hyperlink" Target="https://finance.vietstock.vn/UnimexHanoi-cong-ty-tnhh-mtv-xuat-nhap-khau-va%60-dau-tu-ha-noi.htm" TargetMode="External"/><Relationship Id="rId917" Type="http://schemas.openxmlformats.org/officeDocument/2006/relationships/hyperlink" Target="https://finance.vietstock.vn/FBA-ctcp-tap-doan-quoc-te-fba.htm" TargetMode="External"/><Relationship Id="rId1629" Type="http://schemas.openxmlformats.org/officeDocument/2006/relationships/hyperlink" Target="https://finance.vietstock.vn/LIX-ctcp-bot-giat-lix.htm" TargetMode="External"/><Relationship Id="rId916" Type="http://schemas.openxmlformats.org/officeDocument/2006/relationships/hyperlink" Target="https://finance.vietstock.vn/Falcon-ctcp-van-tai-dau-khi-viet-nam.htm" TargetMode="External"/><Relationship Id="rId915" Type="http://schemas.openxmlformats.org/officeDocument/2006/relationships/hyperlink" Target="https://finance.vietstock.vn/F88C-ctcp-kinh-doanh-f88.htm" TargetMode="External"/><Relationship Id="rId919" Type="http://schemas.openxmlformats.org/officeDocument/2006/relationships/hyperlink" Target="https://finance.vietstock.vn/FBT-ctcp-xuat-nhap-khau-lam-thuy-san-ben-tre.htm" TargetMode="External"/><Relationship Id="rId910" Type="http://schemas.openxmlformats.org/officeDocument/2006/relationships/hyperlink" Target="https://finance.vietstock.vn/EVG-ctcp-tap-doan-everland.htm" TargetMode="External"/><Relationship Id="rId914" Type="http://schemas.openxmlformats.org/officeDocument/2006/relationships/hyperlink" Target="https://finance.vietstock.vn/EYvn-cong-ty-tnhh-ernst-young-viet-nam.htm" TargetMode="External"/><Relationship Id="rId913" Type="http://schemas.openxmlformats.org/officeDocument/2006/relationships/hyperlink" Target="https://finance.vietstock.vn/Eximland-ctcp-bat-dong-san-exim.htm" TargetMode="External"/><Relationship Id="rId912" Type="http://schemas.openxmlformats.org/officeDocument/2006/relationships/hyperlink" Target="https://finance.vietstock.vn/EWHC-ctcp-eurowindow-holding.htm" TargetMode="External"/><Relationship Id="rId911" Type="http://schemas.openxmlformats.org/officeDocument/2006/relationships/hyperlink" Target="https://finance.vietstock.vn/EVN-tap-doan-dien-luc-viet-nam.htm" TargetMode="External"/><Relationship Id="rId2950" Type="http://schemas.openxmlformats.org/officeDocument/2006/relationships/hyperlink" Target="https://finance.vietstock.vn/UDIC-ctcp-dau-tu-phat-trien-do-thi-va-khu-cong-nghiep.htm" TargetMode="External"/><Relationship Id="rId2900" Type="http://schemas.openxmlformats.org/officeDocument/2006/relationships/hyperlink" Target="https://finance.vietstock.vn/TTD-ctcp-benh-vien-tim-tam-duc.htm" TargetMode="External"/><Relationship Id="rId2901" Type="http://schemas.openxmlformats.org/officeDocument/2006/relationships/hyperlink" Target="https://finance.vietstock.vn/TTDC-ctcp-tap-doan-thai-tuan.htm" TargetMode="External"/><Relationship Id="rId2902" Type="http://schemas.openxmlformats.org/officeDocument/2006/relationships/hyperlink" Target="https://finance.vietstock.vn/TTE-ctcp-dau-tu-nang-luong-truong-thinh.htm" TargetMode="External"/><Relationship Id="rId2903" Type="http://schemas.openxmlformats.org/officeDocument/2006/relationships/hyperlink" Target="https://finance.vietstock.vn/TTF-ctcp-tap-doan-ky-nghe-go-truong-thanh.htm" TargetMode="External"/><Relationship Id="rId2904" Type="http://schemas.openxmlformats.org/officeDocument/2006/relationships/hyperlink" Target="https://finance.vietstock.vn/TTG-ctcp-may-thanh-tri.htm" TargetMode="External"/><Relationship Id="rId2905" Type="http://schemas.openxmlformats.org/officeDocument/2006/relationships/hyperlink" Target="https://finance.vietstock.vn/TTGC-ctcp-tap-doan-truong-thinh.htm" TargetMode="External"/><Relationship Id="rId2906" Type="http://schemas.openxmlformats.org/officeDocument/2006/relationships/hyperlink" Target="https://finance.vietstock.vn/TTH-ctcp-thuong-mai-va-dich-vu-tien-thanh.htm" TargetMode="External"/><Relationship Id="rId2907" Type="http://schemas.openxmlformats.org/officeDocument/2006/relationships/hyperlink" Target="https://finance.vietstock.vn/TTHC-cong-ty-tnhh-dau-tu-nha-o-xa-hoi-thuan-thanh.htm" TargetMode="External"/><Relationship Id="rId2908" Type="http://schemas.openxmlformats.org/officeDocument/2006/relationships/hyperlink" Target="https://finance.vietstock.vn/TTJ-ctcp-thuy-ta.htm" TargetMode="External"/><Relationship Id="rId2909" Type="http://schemas.openxmlformats.org/officeDocument/2006/relationships/hyperlink" Target="https://finance.vietstock.vn/TTL-tong-cong-ty-thang-long-ctcp.htm" TargetMode="External"/><Relationship Id="rId2920" Type="http://schemas.openxmlformats.org/officeDocument/2006/relationships/hyperlink" Target="https://finance.vietstock.vn/TungKhanh-ctcp-dau-tu-va-xay-dung-tung-khanh.htm" TargetMode="External"/><Relationship Id="rId2921" Type="http://schemas.openxmlformats.org/officeDocument/2006/relationships/hyperlink" Target="https://finance.vietstock.vn/TuyPhuoc-ctcp-xay-lap-dien-tuy-phuoc.htm" TargetMode="External"/><Relationship Id="rId2922" Type="http://schemas.openxmlformats.org/officeDocument/2006/relationships/hyperlink" Target="https://finance.vietstock.vn/TV1-ctcp-tu-van-xay-dung-dien-1.htm" TargetMode="External"/><Relationship Id="rId2923" Type="http://schemas.openxmlformats.org/officeDocument/2006/relationships/hyperlink" Target="https://finance.vietstock.vn/TV2-ctcp-tu-van-xay-dung-dien-2.htm" TargetMode="External"/><Relationship Id="rId2924" Type="http://schemas.openxmlformats.org/officeDocument/2006/relationships/hyperlink" Target="https://finance.vietstock.vn/TV3-ctcp-tu-van-xay-dung-dien-3.htm" TargetMode="External"/><Relationship Id="rId2925" Type="http://schemas.openxmlformats.org/officeDocument/2006/relationships/hyperlink" Target="https://finance.vietstock.vn/TV4-ctcp-tu-van-xay-dung-dien-4.htm" TargetMode="External"/><Relationship Id="rId2926" Type="http://schemas.openxmlformats.org/officeDocument/2006/relationships/hyperlink" Target="https://finance.vietstock.vn/TV6-ctcp-thuong-mai-dau-tu-xay-lap-dien-thinh-vuong.htm" TargetMode="External"/><Relationship Id="rId2927" Type="http://schemas.openxmlformats.org/officeDocument/2006/relationships/hyperlink" Target="https://finance.vietstock.vn/TVA-ctcp-su-viglacera-thanh-tri.htm" TargetMode="External"/><Relationship Id="rId2928" Type="http://schemas.openxmlformats.org/officeDocument/2006/relationships/hyperlink" Target="https://finance.vietstock.vn/TVC-ctcp-tap-doan-quan-ly-tai-san-tri-viet.htm" TargetMode="External"/><Relationship Id="rId2929" Type="http://schemas.openxmlformats.org/officeDocument/2006/relationships/hyperlink" Target="https://finance.vietstock.vn/TVD-ctcp-than-vang-danh-vinacomin.htm" TargetMode="External"/><Relationship Id="rId2910" Type="http://schemas.openxmlformats.org/officeDocument/2006/relationships/hyperlink" Target="https://finance.vietstock.vn/TTN-ctcp-cong-nghe-va-truyen-thong-viet-nam.htm" TargetMode="External"/><Relationship Id="rId2911" Type="http://schemas.openxmlformats.org/officeDocument/2006/relationships/hyperlink" Target="https://finance.vietstock.vn/TTP-ctcp-bao-bi-tan-tien.htm" TargetMode="External"/><Relationship Id="rId2912" Type="http://schemas.openxmlformats.org/officeDocument/2006/relationships/hyperlink" Target="https://finance.vietstock.vn/TTR-ctcp-du-lich-thuong-mai-va-dau-tu.htm" TargetMode="External"/><Relationship Id="rId2913" Type="http://schemas.openxmlformats.org/officeDocument/2006/relationships/hyperlink" Target="https://finance.vietstock.vn/TTRC-ctcp-thuong-mai-du-lich-tan-thanh.htm" TargetMode="External"/><Relationship Id="rId2914" Type="http://schemas.openxmlformats.org/officeDocument/2006/relationships/hyperlink" Target="https://finance.vietstock.vn/TTS-ctcp-can-thep-thai-trung.htm" TargetMode="External"/><Relationship Id="rId2915" Type="http://schemas.openxmlformats.org/officeDocument/2006/relationships/hyperlink" Target="https://finance.vietstock.vn/TTT-ctcp-du-lich-thuong-mai-tay-ninh.htm" TargetMode="External"/><Relationship Id="rId2916" Type="http://schemas.openxmlformats.org/officeDocument/2006/relationships/hyperlink" Target="https://finance.vietstock.vn/TTTC-cong-ty-tnhh-bat-dong-san-tinh-cau.htm" TargetMode="External"/><Relationship Id="rId2917" Type="http://schemas.openxmlformats.org/officeDocument/2006/relationships/hyperlink" Target="https://finance.vietstock.vn/TTV-ctcp-thong-tin-tin-hieu-duong-sat-vinh.htm" TargetMode="External"/><Relationship Id="rId2918" Type="http://schemas.openxmlformats.org/officeDocument/2006/relationships/hyperlink" Target="https://finance.vietstock.vn/TTZ-ctcp-dau-tu-xay-dung-va-cong-nghe-tien-trung.htm" TargetMode="External"/><Relationship Id="rId2919" Type="http://schemas.openxmlformats.org/officeDocument/2006/relationships/hyperlink" Target="https://finance.vietstock.vn/TUG-ctcp-lai-dat-va-van-tai-cang-hai-phong.htm" TargetMode="External"/><Relationship Id="rId1697" Type="http://schemas.openxmlformats.org/officeDocument/2006/relationships/hyperlink" Target="https://finance.vietstock.vn/MCH-ctcp-hang-tieu-dung-masan.htm" TargetMode="External"/><Relationship Id="rId1698" Type="http://schemas.openxmlformats.org/officeDocument/2006/relationships/hyperlink" Target="https://finance.vietstock.vn/MCHC-cong-ty-tnhh-masan-consumer-holdings.htm" TargetMode="External"/><Relationship Id="rId1699" Type="http://schemas.openxmlformats.org/officeDocument/2006/relationships/hyperlink" Target="https://finance.vietstock.vn/MCI-ctcp-dau-tu-xay-dung-va-phat-trien-vat-lieu-idico.htm" TargetMode="External"/><Relationship Id="rId866" Type="http://schemas.openxmlformats.org/officeDocument/2006/relationships/hyperlink" Target="https://finance.vietstock.vn/DXS-ctcp-dich-vu-bat-dong-san-dat-xanh.htm" TargetMode="External"/><Relationship Id="rId865" Type="http://schemas.openxmlformats.org/officeDocument/2006/relationships/hyperlink" Target="https://finance.vietstock.vn/DXP-ctcp-cang-doan-xa.htm" TargetMode="External"/><Relationship Id="rId864" Type="http://schemas.openxmlformats.org/officeDocument/2006/relationships/hyperlink" Target="https://finance.vietstock.vn/DXMC-ctcp-dich-vu-va-dia-oc-dat-xanh-mien-bac.htm" TargetMode="External"/><Relationship Id="rId863" Type="http://schemas.openxmlformats.org/officeDocument/2006/relationships/hyperlink" Target="https://finance.vietstock.vn/DXL-ctcp-du-lich-va-xuat-nhap-khau-lang-son.htm" TargetMode="External"/><Relationship Id="rId869" Type="http://schemas.openxmlformats.org/officeDocument/2006/relationships/hyperlink" Target="https://finance.vietstock.vn/DZM-ctcp-co-dien-dzi-an.htm" TargetMode="External"/><Relationship Id="rId868" Type="http://schemas.openxmlformats.org/officeDocument/2006/relationships/hyperlink" Target="https://finance.vietstock.vn/DXV-ctcp-vicem-vat-lieu-xay-dung-da-nang.htm" TargetMode="External"/><Relationship Id="rId867" Type="http://schemas.openxmlformats.org/officeDocument/2006/relationships/hyperlink" Target="https://finance.vietstock.vn/DXTC-ctcp-dat-xanh-mien-trung.htm" TargetMode="External"/><Relationship Id="rId1690" Type="http://schemas.openxmlformats.org/officeDocument/2006/relationships/hyperlink" Target="https://finance.vietstock.vn/MCC-ctcp-gach-ngoi-cao-cap.htm" TargetMode="External"/><Relationship Id="rId1691" Type="http://schemas.openxmlformats.org/officeDocument/2006/relationships/hyperlink" Target="https://finance.vietstock.vn/MCCC-cong-ty-tnhh-cung-ung-va-thuong-mai-mua-xuan.htm" TargetMode="External"/><Relationship Id="rId1692" Type="http://schemas.openxmlformats.org/officeDocument/2006/relationships/hyperlink" Target="https://finance.vietstock.vn/Mccons-ctcp-thi-cong-co-gioi-va-dich-vu.htm" TargetMode="External"/><Relationship Id="rId862" Type="http://schemas.openxmlformats.org/officeDocument/2006/relationships/hyperlink" Target="https://finance.vietstock.vn/DXG-ctcp-tap-doan-dat-xanh.htm" TargetMode="External"/><Relationship Id="rId1693" Type="http://schemas.openxmlformats.org/officeDocument/2006/relationships/hyperlink" Target="https://finance.vietstock.vn/MCD-ctcp-moi-truong-va-cong-trinh-do-thi-dong-ha.htm" TargetMode="External"/><Relationship Id="rId861" Type="http://schemas.openxmlformats.org/officeDocument/2006/relationships/hyperlink" Target="https://finance.vietstock.vn/DXD-ctcp-dau-tu-va-phat-trien-xay-lap-dong-anh.htm" TargetMode="External"/><Relationship Id="rId1694" Type="http://schemas.openxmlformats.org/officeDocument/2006/relationships/hyperlink" Target="https://finance.vietstock.vn/MCDVietNam-ctcp-xay-dung-nang-luong-mcd-viet-nam.htm" TargetMode="External"/><Relationship Id="rId860" Type="http://schemas.openxmlformats.org/officeDocument/2006/relationships/hyperlink" Target="https://finance.vietstock.vn/DX2-ctcp-dau-tu-va-xay-dung-319-2.htm" TargetMode="External"/><Relationship Id="rId1695" Type="http://schemas.openxmlformats.org/officeDocument/2006/relationships/hyperlink" Target="https://finance.vietstock.vn/MCF-ctcp-xay-lap-co-khi-va-luong-thuc-thuc-pham.htm" TargetMode="External"/><Relationship Id="rId1696" Type="http://schemas.openxmlformats.org/officeDocument/2006/relationships/hyperlink" Target="https://finance.vietstock.vn/MCG-ctcp-nang-luong-va-bat-dong-san-mcg.htm" TargetMode="External"/><Relationship Id="rId1686" Type="http://schemas.openxmlformats.org/officeDocument/2006/relationships/hyperlink" Target="https://finance.vietstock.vn/MBLC-ctcp-mbland-tonkin.htm" TargetMode="External"/><Relationship Id="rId1687" Type="http://schemas.openxmlformats.org/officeDocument/2006/relationships/hyperlink" Target="https://finance.vietstock.vn/MBN-ctcp-moi-truong-va-cong-trinh-do-thi-bac-ninh.htm" TargetMode="External"/><Relationship Id="rId1688" Type="http://schemas.openxmlformats.org/officeDocument/2006/relationships/hyperlink" Target="https://finance.vietstock.vn/MBTC-ctcp-bat-dong-san-cho-thue-minh-bao-tin.htm" TargetMode="External"/><Relationship Id="rId1689" Type="http://schemas.openxmlformats.org/officeDocument/2006/relationships/hyperlink" Target="https://finance.vietstock.vn/MC3-ctcp-khoang-san-3-vimico.htm" TargetMode="External"/><Relationship Id="rId855" Type="http://schemas.openxmlformats.org/officeDocument/2006/relationships/hyperlink" Target="https://finance.vietstock.vn/DVTC-cong-ty-tnhh-duc-viet.htm" TargetMode="External"/><Relationship Id="rId854" Type="http://schemas.openxmlformats.org/officeDocument/2006/relationships/hyperlink" Target="https://finance.vietstock.vn/DVRC-cong-ty-tnhh-dau-tu-va-bat-dong-san-dien-vi.htm" TargetMode="External"/><Relationship Id="rId853" Type="http://schemas.openxmlformats.org/officeDocument/2006/relationships/hyperlink" Target="https://finance.vietstock.vn/DVPC-ctcp-tap-doan-vang-bac-da-quy-doji.htm" TargetMode="External"/><Relationship Id="rId852" Type="http://schemas.openxmlformats.org/officeDocument/2006/relationships/hyperlink" Target="https://finance.vietstock.vn/DVP-ctcp-dau-tu-va-phat-trien-cang-dinh-vu.htm" TargetMode="External"/><Relationship Id="rId859" Type="http://schemas.openxmlformats.org/officeDocument/2006/relationships/hyperlink" Target="https://finance.vietstock.vn/DWS-ctcp-cap-nuoc-va-moi-truong-do-thi-dong-thap.htm" TargetMode="External"/><Relationship Id="rId858" Type="http://schemas.openxmlformats.org/officeDocument/2006/relationships/hyperlink" Target="https://finance.vietstock.vn/DWC-ctcp-cap-nuoc-dak-lak.htm" TargetMode="External"/><Relationship Id="rId857" Type="http://schemas.openxmlformats.org/officeDocument/2006/relationships/hyperlink" Target="https://finance.vietstock.vn/DVW-ctcp-dich-vu-va-xay-dung-cap-nuoc-dong-nai.htm" TargetMode="External"/><Relationship Id="rId856" Type="http://schemas.openxmlformats.org/officeDocument/2006/relationships/hyperlink" Target="https://finance.vietstock.vn/DVVTKHANHHOA-ctcp-khai-thac-ben-xe-va-dich-vu-van-tai-khanh-hoa.htm" TargetMode="External"/><Relationship Id="rId1680" Type="http://schemas.openxmlformats.org/officeDocument/2006/relationships/hyperlink" Target="https://finance.vietstock.vn/MaySaiGon3-ctcp-may-sai-gon-3.htm" TargetMode="External"/><Relationship Id="rId1681" Type="http://schemas.openxmlformats.org/officeDocument/2006/relationships/hyperlink" Target="https://finance.vietstock.vn/MayThangLong-ctcp-may-thang-long.htm" TargetMode="External"/><Relationship Id="rId851" Type="http://schemas.openxmlformats.org/officeDocument/2006/relationships/hyperlink" Target="https://finance.vietstock.vn/DVN-tong-cong-ty-duoc-viet-nam-ctcp.htm" TargetMode="External"/><Relationship Id="rId1682" Type="http://schemas.openxmlformats.org/officeDocument/2006/relationships/hyperlink" Target="https://finance.vietstock.vn/MayVietThang-ctcp-may-viet-thang.htm" TargetMode="External"/><Relationship Id="rId850" Type="http://schemas.openxmlformats.org/officeDocument/2006/relationships/hyperlink" Target="https://finance.vietstock.vn/DVM-ctcp-duoc-lieu-viet-nam.htm" TargetMode="External"/><Relationship Id="rId1683" Type="http://schemas.openxmlformats.org/officeDocument/2006/relationships/hyperlink" Target="https://finance.vietstock.vn/MayVietThinh-ctcp-may-viet-thinh.htm" TargetMode="External"/><Relationship Id="rId1684" Type="http://schemas.openxmlformats.org/officeDocument/2006/relationships/hyperlink" Target="https://finance.vietstock.vn/MBDC-cong-ty-tnhh-dau-tu-va-tu-van-quan-ly-bien-dong.htm" TargetMode="External"/><Relationship Id="rId1685" Type="http://schemas.openxmlformats.org/officeDocument/2006/relationships/hyperlink" Target="https://finance.vietstock.vn/MBG-ctcp-tap-doan-mbg.htm" TargetMode="External"/><Relationship Id="rId3414" Type="http://schemas.openxmlformats.org/officeDocument/2006/relationships/hyperlink" Target="https://finance.vietstock.vn/VIAVietNam-cong-ty-lien-doanh-bao-hiem-quoc-te-viet-nam.htm" TargetMode="External"/><Relationship Id="rId3413" Type="http://schemas.openxmlformats.org/officeDocument/2006/relationships/hyperlink" Target="https://finance.vietstock.vn/VBI-cong-ty-tnhh-mtv-bao-hiem-ngan-hang-tmcp-cong-thuong-viet-nam.htm" TargetMode="External"/><Relationship Id="rId3416" Type="http://schemas.openxmlformats.org/officeDocument/2006/relationships/hyperlink" Target="https://finance.vietstock.vn/AAS-ctcp-chung-khoan-smartinvest.htm" TargetMode="External"/><Relationship Id="rId3415" Type="http://schemas.openxmlformats.org/officeDocument/2006/relationships/hyperlink" Target="https://finance.vietstock.vn/VNR-tong-cong-ty-co-phan-tai-bao-hiem-quoc-gia-viet-nam.htm" TargetMode="External"/><Relationship Id="rId3418" Type="http://schemas.openxmlformats.org/officeDocument/2006/relationships/hyperlink" Target="https://finance.vietstock.vn/ABW-ctcp-chung-khoan-an-binh.htm" TargetMode="External"/><Relationship Id="rId3417" Type="http://schemas.openxmlformats.org/officeDocument/2006/relationships/hyperlink" Target="https://finance.vietstock.vn/AAUS-ctcp-chung-khoan-a-au.htm" TargetMode="External"/><Relationship Id="rId3419" Type="http://schemas.openxmlformats.org/officeDocument/2006/relationships/hyperlink" Target="https://finance.vietstock.vn/ACBS-cong-ty-tnhh-chung-khoan-acb.htm" TargetMode="External"/><Relationship Id="rId888" Type="http://schemas.openxmlformats.org/officeDocument/2006/relationships/hyperlink" Target="https://finance.vietstock.vn/EID-ctcp-dau-tu-va-phat-trien-giao-duc-ha-noi.htm" TargetMode="External"/><Relationship Id="rId887" Type="http://schemas.openxmlformats.org/officeDocument/2006/relationships/hyperlink" Target="https://finance.vietstock.vn/EIC-ctcp-evn-quoc-te.htm" TargetMode="External"/><Relationship Id="rId886" Type="http://schemas.openxmlformats.org/officeDocument/2006/relationships/hyperlink" Target="https://finance.vietstock.vn/EHTC-cong-ty-tnhh-dau-tu-bat-dong-san-du-lich-hoang-truong.htm" TargetMode="External"/><Relationship Id="rId885" Type="http://schemas.openxmlformats.org/officeDocument/2006/relationships/hyperlink" Target="https://finance.vietstock.vn/EGSC-ctcp-dau-tu-va-phat-trien-eagle-side.htm" TargetMode="External"/><Relationship Id="rId889" Type="http://schemas.openxmlformats.org/officeDocument/2006/relationships/hyperlink" Target="https://finance.vietstock.vn/EIGC-ctcp-tap-doan-ha-tang-giao-duc.htm" TargetMode="External"/><Relationship Id="rId880" Type="http://schemas.openxmlformats.org/officeDocument/2006/relationships/hyperlink" Target="https://finance.vietstock.vn/Eden-ctcp-e-den.htm" TargetMode="External"/><Relationship Id="rId884" Type="http://schemas.openxmlformats.org/officeDocument/2006/relationships/hyperlink" Target="https://finance.vietstock.vn/EFI-ctcp-dau-tu-tai-chinh-giao-duc.htm" TargetMode="External"/><Relationship Id="rId3410" Type="http://schemas.openxmlformats.org/officeDocument/2006/relationships/hyperlink" Target="https://finance.vietstock.vn/ToanCau-ctcp-bao-hiem-toan-cau.htm" TargetMode="External"/><Relationship Id="rId883" Type="http://schemas.openxmlformats.org/officeDocument/2006/relationships/hyperlink" Target="https://finance.vietstock.vn/EDX-ctcp-tap-doan-edx.htm" TargetMode="External"/><Relationship Id="rId882" Type="http://schemas.openxmlformats.org/officeDocument/2006/relationships/hyperlink" Target="https://finance.vietstock.vn/EDOC-cong-ty-tnhh-endo-viet-nam.htm" TargetMode="External"/><Relationship Id="rId3412" Type="http://schemas.openxmlformats.org/officeDocument/2006/relationships/hyperlink" Target="https://finance.vietstock.vn/VASS-ctcp-bao-hiem-vien-dong.htm" TargetMode="External"/><Relationship Id="rId881" Type="http://schemas.openxmlformats.org/officeDocument/2006/relationships/hyperlink" Target="https://finance.vietstock.vn/EDIC-ctcp-dau-tu-va-phat-trien-nang-luong-trung-nam.htm" TargetMode="External"/><Relationship Id="rId3411" Type="http://schemas.openxmlformats.org/officeDocument/2006/relationships/hyperlink" Target="https://finance.vietstock.vn/UICVN-cong-ty-bao-hiem-lien-hiep.htm" TargetMode="External"/><Relationship Id="rId3403" Type="http://schemas.openxmlformats.org/officeDocument/2006/relationships/hyperlink" Target="https://finance.vietstock.vn/PhuHung-ctcp-bao-hiem-phu-hung.htm" TargetMode="External"/><Relationship Id="rId3402" Type="http://schemas.openxmlformats.org/officeDocument/2006/relationships/hyperlink" Target="https://finance.vietstock.vn/PGI-tong-cong-ty-co-phan-bao-hiem-petrolimex.htm" TargetMode="External"/><Relationship Id="rId3405" Type="http://schemas.openxmlformats.org/officeDocument/2006/relationships/hyperlink" Target="https://finance.vietstock.vn/PRE-tong-cong-ty-co-phan-tai-bao-hiem-ha-noi.htm" TargetMode="External"/><Relationship Id="rId3404" Type="http://schemas.openxmlformats.org/officeDocument/2006/relationships/hyperlink" Target="https://finance.vietstock.vn/PhuHungLife-ctcp-bao-hiem-nhan-tho-phu-hung.htm" TargetMode="External"/><Relationship Id="rId3407" Type="http://schemas.openxmlformats.org/officeDocument/2006/relationships/hyperlink" Target="https://finance.vietstock.vn/Prudential-cong-ty-tnhh-bao-hiem-nhan-tho-prudiential-viet-nam.htm" TargetMode="External"/><Relationship Id="rId3406" Type="http://schemas.openxmlformats.org/officeDocument/2006/relationships/hyperlink" Target="https://finance.vietstock.vn/Prevoir-cong-ty-tnhh-bao-hiem-nhan-tho-prevoir-viet-nam.htm" TargetMode="External"/><Relationship Id="rId3409" Type="http://schemas.openxmlformats.org/officeDocument/2006/relationships/hyperlink" Target="https://finance.vietstock.vn/SunLifeVN-cong-ty-tnhh-bao-hiem-nhan-tho-sun-life-viet-nam.htm" TargetMode="External"/><Relationship Id="rId3408" Type="http://schemas.openxmlformats.org/officeDocument/2006/relationships/hyperlink" Target="https://finance.vietstock.vn/PTI-tong-cong-ty-co-phan-bao-hiem-buu-dien.htm" TargetMode="External"/><Relationship Id="rId877" Type="http://schemas.openxmlformats.org/officeDocument/2006/relationships/hyperlink" Target="https://finance.vietstock.vn/ECI-ctcp-tap-doan-eci.htm" TargetMode="External"/><Relationship Id="rId876" Type="http://schemas.openxmlformats.org/officeDocument/2006/relationships/hyperlink" Target="https://finance.vietstock.vn/ECHC-ctcp-encapital-holdings.htm" TargetMode="External"/><Relationship Id="rId875" Type="http://schemas.openxmlformats.org/officeDocument/2006/relationships/hyperlink" Target="https://finance.vietstock.vn/EBS-ctcp-sach-giao-duc-tai-thanh-pho-ha-noi.htm" TargetMode="External"/><Relationship Id="rId874" Type="http://schemas.openxmlformats.org/officeDocument/2006/relationships/hyperlink" Target="https://finance.vietstock.vn/EBCC-ctcp-bcg-energy.htm" TargetMode="External"/><Relationship Id="rId879" Type="http://schemas.openxmlformats.org/officeDocument/2006/relationships/hyperlink" Target="https://finance.vietstock.vn/ECPC-ctcp-tap-doan-ecopark.htm" TargetMode="External"/><Relationship Id="rId878" Type="http://schemas.openxmlformats.org/officeDocument/2006/relationships/hyperlink" Target="https://finance.vietstock.vn/ECOC-ctcp-dau-tu-nuoc-sach-va-moi-truong-ecomore.htm" TargetMode="External"/><Relationship Id="rId873" Type="http://schemas.openxmlformats.org/officeDocument/2006/relationships/hyperlink" Target="https://finance.vietstock.vn/EBA-ctcp-dien-bac-na.htm" TargetMode="External"/><Relationship Id="rId872" Type="http://schemas.openxmlformats.org/officeDocument/2006/relationships/hyperlink" Target="https://finance.vietstock.vn/EAD-ctcp-thuy-dien-dien-luc-dak-lak.htm" TargetMode="External"/><Relationship Id="rId871" Type="http://schemas.openxmlformats.org/officeDocument/2006/relationships/hyperlink" Target="https://finance.vietstock.vn/E29-ctcp-dau-tu-xay-dung-va-ky-thuat-29.htm" TargetMode="External"/><Relationship Id="rId3401" Type="http://schemas.openxmlformats.org/officeDocument/2006/relationships/hyperlink" Target="https://finance.vietstock.vn/MIG-tong-cong-ty-co-phan-bao-hiem-quan-doi.htm" TargetMode="External"/><Relationship Id="rId870" Type="http://schemas.openxmlformats.org/officeDocument/2006/relationships/hyperlink" Target="https://finance.vietstock.vn/E12-ctcp-xay-dung-dien-vneco12.htm" TargetMode="External"/><Relationship Id="rId3400" Type="http://schemas.openxmlformats.org/officeDocument/2006/relationships/hyperlink" Target="https://finance.vietstock.vn/MBAgeasLife-cong-ty-tnhh-bao-hiem-nhan-tho-mb-ageas.htm" TargetMode="External"/><Relationship Id="rId1653" Type="http://schemas.openxmlformats.org/officeDocument/2006/relationships/hyperlink" Target="https://finance.vietstock.vn/LTCC-ctcp-xi-mang-long-thanh.htm" TargetMode="External"/><Relationship Id="rId2984" Type="http://schemas.openxmlformats.org/officeDocument/2006/relationships/hyperlink" Target="https://finance.vietstock.vn/VASC-ctcp-giao-duc-quoc-te-viet-uc.htm" TargetMode="External"/><Relationship Id="rId1654" Type="http://schemas.openxmlformats.org/officeDocument/2006/relationships/hyperlink" Target="https://finance.vietstock.vn/LTG-ctcp-tap-doan-loc-troi.htm" TargetMode="External"/><Relationship Id="rId2985" Type="http://schemas.openxmlformats.org/officeDocument/2006/relationships/hyperlink" Target="https://finance.vietstock.vn/VAT-ctcp-vien-thong-van-xuan.htm" TargetMode="External"/><Relationship Id="rId1655" Type="http://schemas.openxmlformats.org/officeDocument/2006/relationships/hyperlink" Target="https://finance.vietstock.vn/LTLC-cong-ty-tnhh-dau-tu-kinh-doanh-bat-dong-san-long-thuong-loc.htm" TargetMode="External"/><Relationship Id="rId2986" Type="http://schemas.openxmlformats.org/officeDocument/2006/relationships/hyperlink" Target="https://finance.vietstock.vn/Vatuco378-ctcp-vatuco-378.htm" TargetMode="External"/><Relationship Id="rId1656" Type="http://schemas.openxmlformats.org/officeDocument/2006/relationships/hyperlink" Target="https://finance.vietstock.vn/LTRC-ctcp-long-thanh-riverside.htm" TargetMode="External"/><Relationship Id="rId2987" Type="http://schemas.openxmlformats.org/officeDocument/2006/relationships/hyperlink" Target="https://finance.vietstock.vn/VAV-ctcp-viwaco.htm" TargetMode="External"/><Relationship Id="rId1657" Type="http://schemas.openxmlformats.org/officeDocument/2006/relationships/hyperlink" Target="https://finance.vietstock.vn/LungLo3-cong-ty-tnhh-mtv-lung-lo-3.htm" TargetMode="External"/><Relationship Id="rId2988" Type="http://schemas.openxmlformats.org/officeDocument/2006/relationships/hyperlink" Target="https://finance.vietstock.vn/VBC-ctcp-nhua-bao-bi-vinh.htm" TargetMode="External"/><Relationship Id="rId1658" Type="http://schemas.openxmlformats.org/officeDocument/2006/relationships/hyperlink" Target="https://finance.vietstock.vn/LuongMyPoultry-ctcp-giong-gia-cam-luong-my.htm" TargetMode="External"/><Relationship Id="rId2989" Type="http://schemas.openxmlformats.org/officeDocument/2006/relationships/hyperlink" Target="https://finance.vietstock.vn/VBG-ctcp-dia-chat-viet-bac-tkv.htm" TargetMode="External"/><Relationship Id="rId1659" Type="http://schemas.openxmlformats.org/officeDocument/2006/relationships/hyperlink" Target="https://finance.vietstock.vn/LuongSonHoaBinh-ctcp-xi-mang-vinaconex-luong-son-hoa-binh.htm" TargetMode="External"/><Relationship Id="rId829" Type="http://schemas.openxmlformats.org/officeDocument/2006/relationships/hyperlink" Target="https://finance.vietstock.vn/DuocICA-ctcp-cong-nghe-sinh-hoc-duoc-pham-ica.htm" TargetMode="External"/><Relationship Id="rId828" Type="http://schemas.openxmlformats.org/officeDocument/2006/relationships/hyperlink" Target="https://finance.vietstock.vn/DuocDomedic-ctcp-y-duoc-domedic.htm" TargetMode="External"/><Relationship Id="rId827" Type="http://schemas.openxmlformats.org/officeDocument/2006/relationships/hyperlink" Target="https://finance.vietstock.vn/DuocBaoChau-ctcp-tap-doan-duoc-bao-chau.htm" TargetMode="External"/><Relationship Id="rId822" Type="http://schemas.openxmlformats.org/officeDocument/2006/relationships/hyperlink" Target="https://finance.vietstock.vn/DULICHKHANHHOA-ctcp-du-lich-khanh-hoa.htm" TargetMode="External"/><Relationship Id="rId821" Type="http://schemas.openxmlformats.org/officeDocument/2006/relationships/hyperlink" Target="https://finance.vietstock.vn/DuLichDaNang-ctcp-du-lich-da-nang.htm" TargetMode="External"/><Relationship Id="rId820" Type="http://schemas.openxmlformats.org/officeDocument/2006/relationships/hyperlink" Target="https://finance.vietstock.vn/DucTanLong-ctcp-duc-tan-long-constrexim.htm" TargetMode="External"/><Relationship Id="rId826" Type="http://schemas.openxmlformats.org/officeDocument/2006/relationships/hyperlink" Target="https://finance.vietstock.vn/DuLichThuongMai-ctcp-du-lich-va-thuong-mai-vinacomin.htm" TargetMode="External"/><Relationship Id="rId825" Type="http://schemas.openxmlformats.org/officeDocument/2006/relationships/hyperlink" Target="https://finance.vietstock.vn/DuLichThanhHoa-ctcp-du-lich-thanh-hoa.htm" TargetMode="External"/><Relationship Id="rId824" Type="http://schemas.openxmlformats.org/officeDocument/2006/relationships/hyperlink" Target="https://finance.vietstock.vn/DuLichThanhBinh-ctcp-du-lich-thanh-binh.htm" TargetMode="External"/><Relationship Id="rId823" Type="http://schemas.openxmlformats.org/officeDocument/2006/relationships/hyperlink" Target="https://finance.vietstock.vn/DuLichTaCu-ctcp-du-lich-nui-ta-cu.htm" TargetMode="External"/><Relationship Id="rId2980" Type="http://schemas.openxmlformats.org/officeDocument/2006/relationships/hyperlink" Target="https://finance.vietstock.vn/VangBacNJC-ctcp-thuong-mai-vang-bac-da-quy-phuong-nam-njc.htm" TargetMode="External"/><Relationship Id="rId1650" Type="http://schemas.openxmlformats.org/officeDocument/2006/relationships/hyperlink" Target="https://finance.vietstock.vn/LSG-ctcp-bat-dong-san-sai-gon-vina.htm" TargetMode="External"/><Relationship Id="rId2981" Type="http://schemas.openxmlformats.org/officeDocument/2006/relationships/hyperlink" Target="https://finance.vietstock.vn/VanPhucGia-ctcp-dau-tu-van-phuc-gia.htm" TargetMode="External"/><Relationship Id="rId1651" Type="http://schemas.openxmlformats.org/officeDocument/2006/relationships/hyperlink" Target="https://finance.vietstock.vn/LSS-ctcp-mia-duong-lam-son.htm" TargetMode="External"/><Relationship Id="rId2982" Type="http://schemas.openxmlformats.org/officeDocument/2006/relationships/hyperlink" Target="https://finance.vietstock.vn/VanTaiThuy3-ctcp-van-tai-thuy-so-3.htm" TargetMode="External"/><Relationship Id="rId1652" Type="http://schemas.openxmlformats.org/officeDocument/2006/relationships/hyperlink" Target="https://finance.vietstock.vn/LTC-ctcp-dien-nhe-vien-thong.htm" TargetMode="External"/><Relationship Id="rId2983" Type="http://schemas.openxmlformats.org/officeDocument/2006/relationships/hyperlink" Target="https://finance.vietstock.vn/VanTuong-cong-ty-tnhh-mtv-dau-tu-xay-dung-van-tuong.htm" TargetMode="External"/><Relationship Id="rId1642" Type="http://schemas.openxmlformats.org/officeDocument/2006/relationships/hyperlink" Target="https://finance.vietstock.vn/LMR-ctcp-lien-minh.htm" TargetMode="External"/><Relationship Id="rId2973" Type="http://schemas.openxmlformats.org/officeDocument/2006/relationships/hyperlink" Target="https://finance.vietstock.vn/V45-ctcp-dau-tu-va-xay-dung-so-45.htm" TargetMode="External"/><Relationship Id="rId1643" Type="http://schemas.openxmlformats.org/officeDocument/2006/relationships/hyperlink" Target="https://finance.vietstock.vn/LNC-ctcp-le-ninh.htm" TargetMode="External"/><Relationship Id="rId2974" Type="http://schemas.openxmlformats.org/officeDocument/2006/relationships/hyperlink" Target="https://finance.vietstock.vn/VADC-cong-ty-tnhh-vinh-an-dien.htm" TargetMode="External"/><Relationship Id="rId1644" Type="http://schemas.openxmlformats.org/officeDocument/2006/relationships/hyperlink" Target="https://finance.vietstock.vn/LO5-ctcp-lilama-5.htm" TargetMode="External"/><Relationship Id="rId2975" Type="http://schemas.openxmlformats.org/officeDocument/2006/relationships/hyperlink" Target="https://finance.vietstock.vn/VAF-ctcp-phan-lan-nung-chay-van-dien.htm" TargetMode="External"/><Relationship Id="rId1645" Type="http://schemas.openxmlformats.org/officeDocument/2006/relationships/hyperlink" Target="https://finance.vietstock.vn/LongTho-ctcp-long-tho.htm" TargetMode="External"/><Relationship Id="rId2976" Type="http://schemas.openxmlformats.org/officeDocument/2006/relationships/hyperlink" Target="https://finance.vietstock.vn/Vafaco-ctcp-vat-pham-van-hoa-sai-gon.htm" TargetMode="External"/><Relationship Id="rId1646" Type="http://schemas.openxmlformats.org/officeDocument/2006/relationships/hyperlink" Target="https://finance.vietstock.vn/LPCC-ctcp-xay-dung-dau-tu-va-phat-trien-linh-phong-c-o-n-i-c.htm" TargetMode="External"/><Relationship Id="rId2977" Type="http://schemas.openxmlformats.org/officeDocument/2006/relationships/hyperlink" Target="https://finance.vietstock.vn/VAIC-ctcp-dau-tu-voyage.htm" TargetMode="External"/><Relationship Id="rId1647" Type="http://schemas.openxmlformats.org/officeDocument/2006/relationships/hyperlink" Target="https://finance.vietstock.vn/LPT-ctcp-thuong-mai-va-san-xuat-lap-phuong-thanh.htm" TargetMode="External"/><Relationship Id="rId2978" Type="http://schemas.openxmlformats.org/officeDocument/2006/relationships/hyperlink" Target="https://finance.vietstock.vn/VanDiem-ctcp-thuc-pham-van-diem.htm" TargetMode="External"/><Relationship Id="rId1648" Type="http://schemas.openxmlformats.org/officeDocument/2006/relationships/hyperlink" Target="https://finance.vietstock.vn/LQN-ctcp-licogi-quang-ngai.htm" TargetMode="External"/><Relationship Id="rId2979" Type="http://schemas.openxmlformats.org/officeDocument/2006/relationships/hyperlink" Target="https://finance.vietstock.vn/VangAgribank-ctcp-vang-bac-da-quy-asean.htm" TargetMode="External"/><Relationship Id="rId1649" Type="http://schemas.openxmlformats.org/officeDocument/2006/relationships/hyperlink" Target="https://finance.vietstock.vn/LSCC-ctcp-xay-dung-va-thuong-mai-lam-son.htm" TargetMode="External"/><Relationship Id="rId819" Type="http://schemas.openxmlformats.org/officeDocument/2006/relationships/hyperlink" Target="https://finance.vietstock.vn/DucKhai-cong-ty-tnhh-thuong-mai-thiet-bi-dien-duc-khai.htm" TargetMode="External"/><Relationship Id="rId818" Type="http://schemas.openxmlformats.org/officeDocument/2006/relationships/hyperlink" Target="https://finance.vietstock.vn/DTV-ctcp-phat-trien-dien-tra-vinh.htm" TargetMode="External"/><Relationship Id="rId817" Type="http://schemas.openxmlformats.org/officeDocument/2006/relationships/hyperlink" Target="https://finance.vietstock.vn/DTT-ctcp-ky-nghe-do-thanh.htm" TargetMode="External"/><Relationship Id="rId816" Type="http://schemas.openxmlformats.org/officeDocument/2006/relationships/hyperlink" Target="https://finance.vietstock.vn/DTSX-ctcp-quan-he-quoc-te-dau-tu-san-xuat.htm" TargetMode="External"/><Relationship Id="rId811" Type="http://schemas.openxmlformats.org/officeDocument/2006/relationships/hyperlink" Target="https://finance.vietstock.vn/DTL-ctcp-dai-thien-loc.htm" TargetMode="External"/><Relationship Id="rId810" Type="http://schemas.openxmlformats.org/officeDocument/2006/relationships/hyperlink" Target="https://finance.vietstock.vn/DTK-tong-cong-ty-dien-luc-tkv-ctcp.htm" TargetMode="External"/><Relationship Id="rId815" Type="http://schemas.openxmlformats.org/officeDocument/2006/relationships/hyperlink" Target="https://finance.vietstock.vn/DTS-ctcp-dich-vu-du-lich-da-lat.htm" TargetMode="External"/><Relationship Id="rId814" Type="http://schemas.openxmlformats.org/officeDocument/2006/relationships/hyperlink" Target="https://finance.vietstock.vn/DTRC-ctcp-dau-tu-phat-trien-bat-dong-san-do-thanh.htm" TargetMode="External"/><Relationship Id="rId813" Type="http://schemas.openxmlformats.org/officeDocument/2006/relationships/hyperlink" Target="https://finance.vietstock.vn/DTP-ctcp-duoc-pham-cpc1-ha-noi.htm" TargetMode="External"/><Relationship Id="rId812" Type="http://schemas.openxmlformats.org/officeDocument/2006/relationships/hyperlink" Target="https://finance.vietstock.vn/DTN-ctcp-diem-thong-nhat.htm" TargetMode="External"/><Relationship Id="rId2970" Type="http://schemas.openxmlformats.org/officeDocument/2006/relationships/hyperlink" Target="https://finance.vietstock.vn/V12-ctcp-xay-dung-so-12.htm" TargetMode="External"/><Relationship Id="rId1640" Type="http://schemas.openxmlformats.org/officeDocument/2006/relationships/hyperlink" Target="https://finance.vietstock.vn/LMH-ctcp-quoc-te-holding.htm" TargetMode="External"/><Relationship Id="rId2971" Type="http://schemas.openxmlformats.org/officeDocument/2006/relationships/hyperlink" Target="https://finance.vietstock.vn/V15-ctcp-xay-dung-so-15.htm" TargetMode="External"/><Relationship Id="rId1641" Type="http://schemas.openxmlformats.org/officeDocument/2006/relationships/hyperlink" Target="https://finance.vietstock.vn/LMI-ctcp-dau-tu-xay-dung-lap-may-idico.htm" TargetMode="External"/><Relationship Id="rId2972" Type="http://schemas.openxmlformats.org/officeDocument/2006/relationships/hyperlink" Target="https://finance.vietstock.vn/V21-ctcp-vinaconex-21.htm" TargetMode="External"/><Relationship Id="rId1675" Type="http://schemas.openxmlformats.org/officeDocument/2006/relationships/hyperlink" Target="https://finance.vietstock.vn/MAX-ctcp-khai-khoang-va-co-khi-huu-nghi-vinh-sinh.htm" TargetMode="External"/><Relationship Id="rId1676" Type="http://schemas.openxmlformats.org/officeDocument/2006/relationships/hyperlink" Target="https://finance.vietstock.vn/MayDongA-ctcp-det-may-dong-a.htm" TargetMode="External"/><Relationship Id="rId1677" Type="http://schemas.openxmlformats.org/officeDocument/2006/relationships/hyperlink" Target="https://finance.vietstock.vn/MayLongAn-ctcp-co-khi-va-che-tao-may-long-an.htm" TargetMode="External"/><Relationship Id="rId1678" Type="http://schemas.openxmlformats.org/officeDocument/2006/relationships/hyperlink" Target="https://finance.vietstock.vn/MayPhuongDong-ctcp-may-phuong-dong.htm" TargetMode="External"/><Relationship Id="rId1679" Type="http://schemas.openxmlformats.org/officeDocument/2006/relationships/hyperlink" Target="https://finance.vietstock.vn/MaySaiGon2-ctcp-may-sai-gon-2.htm" TargetMode="External"/><Relationship Id="rId849" Type="http://schemas.openxmlformats.org/officeDocument/2006/relationships/hyperlink" Target="https://finance.vietstock.vn/DVLC-ctcp-bat-dong-san-dragon-village.htm" TargetMode="External"/><Relationship Id="rId844" Type="http://schemas.openxmlformats.org/officeDocument/2006/relationships/hyperlink" Target="https://finance.vietstock.vn/DVCC-ctcp-thuong-mai-va-dich-vu-danh-viet.htm" TargetMode="External"/><Relationship Id="rId843" Type="http://schemas.openxmlformats.org/officeDocument/2006/relationships/hyperlink" Target="https://finance.vietstock.vn/DVC-ctcp-thuong-mai-dich-vu-tong-hop-cang-hai-phong.htm" TargetMode="External"/><Relationship Id="rId842" Type="http://schemas.openxmlformats.org/officeDocument/2006/relationships/hyperlink" Target="https://finance.vietstock.vn/DuyHoang07-ctcp-duy-hoang-07.htm" TargetMode="External"/><Relationship Id="rId841" Type="http://schemas.openxmlformats.org/officeDocument/2006/relationships/hyperlink" Target="https://finance.vietstock.vn/DUS-ctcp-dich-vu-do-thi-da-lat.htm" TargetMode="External"/><Relationship Id="rId848" Type="http://schemas.openxmlformats.org/officeDocument/2006/relationships/hyperlink" Target="https://finance.vietstock.vn/DVH-ctcp-che-tao-may-dien-viet-nam-hungari.htm" TargetMode="External"/><Relationship Id="rId847" Type="http://schemas.openxmlformats.org/officeDocument/2006/relationships/hyperlink" Target="https://finance.vietstock.vn/DVG-ctcp-dai-viet-group-dvg.htm" TargetMode="External"/><Relationship Id="rId846" Type="http://schemas.openxmlformats.org/officeDocument/2006/relationships/hyperlink" Target="https://finance.vietstock.vn/DVD-ctcp-duoc-pham-vien-dong.htm" TargetMode="External"/><Relationship Id="rId845" Type="http://schemas.openxmlformats.org/officeDocument/2006/relationships/hyperlink" Target="https://finance.vietstock.vn/DVCCBinhDuong-ctcp-xay-dung-va-dich-vu-cong-cong-binh-duong.htm" TargetMode="External"/><Relationship Id="rId1670" Type="http://schemas.openxmlformats.org/officeDocument/2006/relationships/hyperlink" Target="https://finance.vietstock.vn/MACC-cong-ty-tnhh-marcus.htm" TargetMode="External"/><Relationship Id="rId840" Type="http://schemas.openxmlformats.org/officeDocument/2006/relationships/hyperlink" Target="https://finance.vietstock.vn/DuongSocTrang-ctcp-mia-duong-soc-trang.htm" TargetMode="External"/><Relationship Id="rId1671" Type="http://schemas.openxmlformats.org/officeDocument/2006/relationships/hyperlink" Target="https://finance.vietstock.vn/MAFCD-ctcp-mavin-austfeed.htm" TargetMode="External"/><Relationship Id="rId1672" Type="http://schemas.openxmlformats.org/officeDocument/2006/relationships/hyperlink" Target="https://finance.vietstock.vn/MaiDong-cong-ty-tnhh-mtv-mai-dong.htm" TargetMode="External"/><Relationship Id="rId1673" Type="http://schemas.openxmlformats.org/officeDocument/2006/relationships/hyperlink" Target="https://finance.vietstock.vn/MAS-ctcp-dich-vu-hang-khong-san-bay-da-nang.htm" TargetMode="External"/><Relationship Id="rId1674" Type="http://schemas.openxmlformats.org/officeDocument/2006/relationships/hyperlink" Target="https://finance.vietstock.vn/MatTroiDo-ctcp-dau-tu-thuong-mai-quoc-te-mat-troi-do.htm" TargetMode="External"/><Relationship Id="rId1664" Type="http://schemas.openxmlformats.org/officeDocument/2006/relationships/hyperlink" Target="https://finance.vietstock.vn/LVRC-cong-ty-tnhh-bat-dong-san-lan-viet.htm" TargetMode="External"/><Relationship Id="rId2995" Type="http://schemas.openxmlformats.org/officeDocument/2006/relationships/hyperlink" Target="https://finance.vietstock.vn/VC6-ctcp-xay-dung-va-dau-tu-visicons.htm" TargetMode="External"/><Relationship Id="rId1665" Type="http://schemas.openxmlformats.org/officeDocument/2006/relationships/hyperlink" Target="https://finance.vietstock.vn/LWS-ctcp-cap-nuoc-tinh-lao-cai.htm" TargetMode="External"/><Relationship Id="rId2996" Type="http://schemas.openxmlformats.org/officeDocument/2006/relationships/hyperlink" Target="https://finance.vietstock.vn/VC7-ctcp-tap-doan-bgi.htm" TargetMode="External"/><Relationship Id="rId1666" Type="http://schemas.openxmlformats.org/officeDocument/2006/relationships/hyperlink" Target="https://finance.vietstock.vn/LYF-ctcp-luong-thuc-luong-yen.htm" TargetMode="External"/><Relationship Id="rId2997" Type="http://schemas.openxmlformats.org/officeDocument/2006/relationships/hyperlink" Target="https://finance.vietstock.vn/VC9-ctcp-xay-dung-so-9-vc9.htm" TargetMode="External"/><Relationship Id="rId1667" Type="http://schemas.openxmlformats.org/officeDocument/2006/relationships/hyperlink" Target="https://finance.vietstock.vn/M10-tong-cong-ty-may-10-ctcp.htm" TargetMode="External"/><Relationship Id="rId2998" Type="http://schemas.openxmlformats.org/officeDocument/2006/relationships/hyperlink" Target="https://finance.vietstock.vn/VCA-ctcp-thep-vicasa-vnsteel.htm" TargetMode="External"/><Relationship Id="rId1668" Type="http://schemas.openxmlformats.org/officeDocument/2006/relationships/hyperlink" Target="https://finance.vietstock.vn/MA1-ctcp-thiet-bi.htm" TargetMode="External"/><Relationship Id="rId2999" Type="http://schemas.openxmlformats.org/officeDocument/2006/relationships/hyperlink" Target="https://finance.vietstock.vn/VCC-ctcp-vinaconex-25.htm" TargetMode="External"/><Relationship Id="rId1669" Type="http://schemas.openxmlformats.org/officeDocument/2006/relationships/hyperlink" Target="https://finance.vietstock.vn/MAC-ctcp-cung-ung-va-dich-vu-ky-thuat-hang-hai.htm" TargetMode="External"/><Relationship Id="rId839" Type="http://schemas.openxmlformats.org/officeDocument/2006/relationships/hyperlink" Target="https://finance.vietstock.vn/DuongSatPhiaNam-ctcp-duong-sat-phia-nam.htm" TargetMode="External"/><Relationship Id="rId838" Type="http://schemas.openxmlformats.org/officeDocument/2006/relationships/hyperlink" Target="https://finance.vietstock.vn/DuongLaNga-ctcp-mia-duong-la-nga.htm" TargetMode="External"/><Relationship Id="rId833" Type="http://schemas.openxmlformats.org/officeDocument/2006/relationships/hyperlink" Target="https://finance.vietstock.vn/DuocTanPhat-ctcp-duoc-trang-thiet-bi-y-te-tan-phat.htm" TargetMode="External"/><Relationship Id="rId832" Type="http://schemas.openxmlformats.org/officeDocument/2006/relationships/hyperlink" Target="https://finance.vietstock.vn/DuocPham32-ctcp-duoc-pham-3-2.htm" TargetMode="External"/><Relationship Id="rId831" Type="http://schemas.openxmlformats.org/officeDocument/2006/relationships/hyperlink" Target="https://finance.vietstock.vn/DuocNamHa-ctcp-duoc-pham-nam-ha.htm" TargetMode="External"/><Relationship Id="rId830" Type="http://schemas.openxmlformats.org/officeDocument/2006/relationships/hyperlink" Target="https://finance.vietstock.vn/DuocLieuTW2-ctcp-duoc-lieu-trung-uong-2.htm" TargetMode="External"/><Relationship Id="rId837" Type="http://schemas.openxmlformats.org/officeDocument/2006/relationships/hyperlink" Target="https://finance.vietstock.vn/DuongCanTho-ctcp-mia-duong-can-tho.htm" TargetMode="External"/><Relationship Id="rId836" Type="http://schemas.openxmlformats.org/officeDocument/2006/relationships/hyperlink" Target="https://finance.vietstock.vn/DuongBoDakLak-cong-ty-tnhh-mtv-quan-ly-va-sua-chua-duong-bo-dak-lak.htm" TargetMode="External"/><Relationship Id="rId835" Type="http://schemas.openxmlformats.org/officeDocument/2006/relationships/hyperlink" Target="https://finance.vietstock.vn/DuongBo234-ctcp-quan-ly-va-xay-dung-duong-bo-234.htm" TargetMode="External"/><Relationship Id="rId834" Type="http://schemas.openxmlformats.org/officeDocument/2006/relationships/hyperlink" Target="https://finance.vietstock.vn/DuocYenBai-ctcp-duoc-pham-yen-bai.htm" TargetMode="External"/><Relationship Id="rId2990" Type="http://schemas.openxmlformats.org/officeDocument/2006/relationships/hyperlink" Target="https://finance.vietstock.vn/VBH-ctcp-dien-tu-binh-hoa.htm" TargetMode="External"/><Relationship Id="rId1660" Type="http://schemas.openxmlformats.org/officeDocument/2006/relationships/hyperlink" Target="https://finance.vietstock.vn/LUT-ctcp-dau-tu-xay-dung-luong-tai.htm" TargetMode="External"/><Relationship Id="rId2991" Type="http://schemas.openxmlformats.org/officeDocument/2006/relationships/hyperlink" Target="https://finance.vietstock.vn/VC1-ctcp-xay-dung-so-1.htm" TargetMode="External"/><Relationship Id="rId1661" Type="http://schemas.openxmlformats.org/officeDocument/2006/relationships/hyperlink" Target="https://finance.vietstock.vn/LVDC-ctcp-lavida-invest.htm" TargetMode="External"/><Relationship Id="rId2992" Type="http://schemas.openxmlformats.org/officeDocument/2006/relationships/hyperlink" Target="https://finance.vietstock.vn/VC2-ctcp-dau-tu-va-xay-dung-vina2.htm" TargetMode="External"/><Relationship Id="rId1662" Type="http://schemas.openxmlformats.org/officeDocument/2006/relationships/hyperlink" Target="https://finance.vietstock.vn/LVN-ctcp-len-viet-nam.htm" TargetMode="External"/><Relationship Id="rId2993" Type="http://schemas.openxmlformats.org/officeDocument/2006/relationships/hyperlink" Target="https://finance.vietstock.vn/VC3-ctcp-tap-doan-nam-me-kong.htm" TargetMode="External"/><Relationship Id="rId1663" Type="http://schemas.openxmlformats.org/officeDocument/2006/relationships/hyperlink" Target="https://finance.vietstock.vn/LVPC-ctcp-cang-quoc-te-lao-viet.htm" TargetMode="External"/><Relationship Id="rId2994" Type="http://schemas.openxmlformats.org/officeDocument/2006/relationships/hyperlink" Target="https://finance.vietstock.vn/VC5-ctcp-xay-dung-so-5.htm" TargetMode="External"/><Relationship Id="rId2148" Type="http://schemas.openxmlformats.org/officeDocument/2006/relationships/hyperlink" Target="https://finance.vietstock.vn/PQN-ctcp-dich-vu-dau-khi-quang-ngai-ptsc.htm" TargetMode="External"/><Relationship Id="rId2149" Type="http://schemas.openxmlformats.org/officeDocument/2006/relationships/hyperlink" Target="https://finance.vietstock.vn/PQSC-cong-ty-tnhh-mat-troi-phu-quoc.htm" TargetMode="External"/><Relationship Id="rId3479" Type="http://schemas.openxmlformats.org/officeDocument/2006/relationships/hyperlink" Target="https://finance.vietstock.vn/PSI-ctcp-chung-khoan-dau-khi.htm" TargetMode="External"/><Relationship Id="rId3470" Type="http://schemas.openxmlformats.org/officeDocument/2006/relationships/hyperlink" Target="https://finance.vietstock.vn/MSGS-cong-ty-tnhh-chung-khoan-jb-viet-nam.htm" TargetMode="External"/><Relationship Id="rId2140" Type="http://schemas.openxmlformats.org/officeDocument/2006/relationships/hyperlink" Target="https://finance.vietstock.vn/PPG-ctcp-san-xuat-thuong-mai-dich-vu-phu-phong.htm" TargetMode="External"/><Relationship Id="rId3472" Type="http://schemas.openxmlformats.org/officeDocument/2006/relationships/hyperlink" Target="https://finance.vietstock.vn/NHSV-cong-ty-tnhh-chung-khoan-nh-viet-nam.htm" TargetMode="External"/><Relationship Id="rId2141" Type="http://schemas.openxmlformats.org/officeDocument/2006/relationships/hyperlink" Target="https://finance.vietstock.vn/PPH-tong-cong-ty-co-phan-phong-phu.htm" TargetMode="External"/><Relationship Id="rId3471" Type="http://schemas.openxmlformats.org/officeDocument/2006/relationships/hyperlink" Target="https://finance.vietstock.vn/MSI-ctcp-chung-khoan-kb-viet-nam.htm" TargetMode="External"/><Relationship Id="rId2142" Type="http://schemas.openxmlformats.org/officeDocument/2006/relationships/hyperlink" Target="https://finance.vietstock.vn/PPI-ctcp-dau-tu-va-phat-trien-du-an-ha-tang-thai-binh-duong.htm" TargetMode="External"/><Relationship Id="rId3474" Type="http://schemas.openxmlformats.org/officeDocument/2006/relationships/hyperlink" Target="https://finance.vietstock.vn/NVS-ctcp-chung-khoan-navibank.htm" TargetMode="External"/><Relationship Id="rId2143" Type="http://schemas.openxmlformats.org/officeDocument/2006/relationships/hyperlink" Target="https://finance.vietstock.vn/PPP-ctcp-duoc-pham-phong-phu.htm" TargetMode="External"/><Relationship Id="rId3473" Type="http://schemas.openxmlformats.org/officeDocument/2006/relationships/hyperlink" Target="https://finance.vietstock.vn/NSI-ctcp-chung-khoan-quoc-gia.htm" TargetMode="External"/><Relationship Id="rId2144" Type="http://schemas.openxmlformats.org/officeDocument/2006/relationships/hyperlink" Target="https://finance.vietstock.vn/PPS-ctcp-dich-vu-ky-thuat-dien-luc-dau-khi-viet-nam.htm" TargetMode="External"/><Relationship Id="rId3476" Type="http://schemas.openxmlformats.org/officeDocument/2006/relationships/hyperlink" Target="https://finance.vietstock.vn/OSC-ctcp-chung-khoan-dai-tay-duong.htm" TargetMode="External"/><Relationship Id="rId2145" Type="http://schemas.openxmlformats.org/officeDocument/2006/relationships/hyperlink" Target="https://finance.vietstock.vn/PPT-ctcp-petro-times.htm" TargetMode="External"/><Relationship Id="rId3475" Type="http://schemas.openxmlformats.org/officeDocument/2006/relationships/hyperlink" Target="https://finance.vietstock.vn/ORS-ctcp-chung-khoan-tien-phong.htm" TargetMode="External"/><Relationship Id="rId2146" Type="http://schemas.openxmlformats.org/officeDocument/2006/relationships/hyperlink" Target="https://finance.vietstock.vn/PPY-ctcp-xang-dau-dau-khi-phu-yen.htm" TargetMode="External"/><Relationship Id="rId3478" Type="http://schemas.openxmlformats.org/officeDocument/2006/relationships/hyperlink" Target="https://finance.vietstock.vn/PNS-ctcp-chung-khoan-funan.htm" TargetMode="External"/><Relationship Id="rId2147" Type="http://schemas.openxmlformats.org/officeDocument/2006/relationships/hyperlink" Target="https://finance.vietstock.vn/PQCC-ctcp-in-hospitality.htm" TargetMode="External"/><Relationship Id="rId3477" Type="http://schemas.openxmlformats.org/officeDocument/2006/relationships/hyperlink" Target="https://finance.vietstock.vn/PHS-ctcp-chung-khoan-phu-hung.htm" TargetMode="External"/><Relationship Id="rId2137" Type="http://schemas.openxmlformats.org/officeDocument/2006/relationships/hyperlink" Target="https://finance.vietstock.vn/POW-tong-cong-ty-dien-luc-dau-khi-viet-nam-ctcp.htm" TargetMode="External"/><Relationship Id="rId3469" Type="http://schemas.openxmlformats.org/officeDocument/2006/relationships/hyperlink" Target="https://finance.vietstock.vn/MiraeAsset-ctcp-chung-khoan-mirae-asset-viet-nam.htm" TargetMode="External"/><Relationship Id="rId2138" Type="http://schemas.openxmlformats.org/officeDocument/2006/relationships/hyperlink" Target="https://finance.vietstock.vn/PPC-ctcp-nhiet-dien-pha-lai.htm" TargetMode="External"/><Relationship Id="rId3468" Type="http://schemas.openxmlformats.org/officeDocument/2006/relationships/hyperlink" Target="https://finance.vietstock.vn/MHBS-ctcp-chung-khoan-mhb.htm" TargetMode="External"/><Relationship Id="rId2139" Type="http://schemas.openxmlformats.org/officeDocument/2006/relationships/hyperlink" Target="https://finance.vietstock.vn/PPE-ctcp-tu-van-dau-tu-pp-enterprise.htm" TargetMode="External"/><Relationship Id="rId3461" Type="http://schemas.openxmlformats.org/officeDocument/2006/relationships/hyperlink" Target="https://finance.vietstock.vn/KAFI-ctcp-chung-khoan-kafi.htm" TargetMode="External"/><Relationship Id="rId2130" Type="http://schemas.openxmlformats.org/officeDocument/2006/relationships/hyperlink" Target="https://finance.vietstock.vn/POB-ctcp-xang-dau-dau-khi-thai-binh.htm" TargetMode="External"/><Relationship Id="rId3460" Type="http://schemas.openxmlformats.org/officeDocument/2006/relationships/hyperlink" Target="https://finance.vietstock.vn/JSI-cong-ty-tnhh-chung-khoan-nhat-ban.htm" TargetMode="External"/><Relationship Id="rId2131" Type="http://schemas.openxmlformats.org/officeDocument/2006/relationships/hyperlink" Target="https://finance.vietstock.vn/POM-ctcp-thep-pomina.htm" TargetMode="External"/><Relationship Id="rId3463" Type="http://schemas.openxmlformats.org/officeDocument/2006/relationships/hyperlink" Target="https://finance.vietstock.vn/KLS-ctcp-chung-khoan-kim-long.htm" TargetMode="External"/><Relationship Id="rId2132" Type="http://schemas.openxmlformats.org/officeDocument/2006/relationships/hyperlink" Target="https://finance.vietstock.vn/Porycoast-ctcp-tu-van-thiet-ke-cang-ky-thuat-bien.htm" TargetMode="External"/><Relationship Id="rId3462" Type="http://schemas.openxmlformats.org/officeDocument/2006/relationships/hyperlink" Target="https://finance.vietstock.vn/KIS-ctcp-chung-khoan-kis-viet-nam.htm" TargetMode="External"/><Relationship Id="rId2133" Type="http://schemas.openxmlformats.org/officeDocument/2006/relationships/hyperlink" Target="https://finance.vietstock.vn/POS-ctcp-dich-vu-lap-dat-van-hanh-va-bao-duong-cong-trinh-dau-khi-bien-ptsc.htm" TargetMode="External"/><Relationship Id="rId3465" Type="http://schemas.openxmlformats.org/officeDocument/2006/relationships/hyperlink" Target="https://finance.vietstock.vn/LVS-ctcp-chung-khoan-lpbank.htm" TargetMode="External"/><Relationship Id="rId2134" Type="http://schemas.openxmlformats.org/officeDocument/2006/relationships/hyperlink" Target="https://finance.vietstock.vn/POT-ctcp-thiet-bi-buu-dien.htm" TargetMode="External"/><Relationship Id="rId3464" Type="http://schemas.openxmlformats.org/officeDocument/2006/relationships/hyperlink" Target="https://finance.vietstock.vn/KVS-ctcp-chung-khoan-bis.htm" TargetMode="External"/><Relationship Id="rId2135" Type="http://schemas.openxmlformats.org/officeDocument/2006/relationships/hyperlink" Target="https://finance.vietstock.vn/POTRACO-ctcp-van-tai-va-dich-vu-dien-luc.htm" TargetMode="External"/><Relationship Id="rId3467" Type="http://schemas.openxmlformats.org/officeDocument/2006/relationships/hyperlink" Target="https://finance.vietstock.vn/MBS-ctcp-chung-khoan-mb.htm" TargetMode="External"/><Relationship Id="rId2136" Type="http://schemas.openxmlformats.org/officeDocument/2006/relationships/hyperlink" Target="https://finance.vietstock.vn/POV-ctcp-xang-dau-dau-khi-vung-ang.htm" TargetMode="External"/><Relationship Id="rId3466" Type="http://schemas.openxmlformats.org/officeDocument/2006/relationships/hyperlink" Target="https://finance.vietstock.vn/MBKE-cong-ty-tnhh-chung-khoan-maybank.htm" TargetMode="External"/><Relationship Id="rId3490" Type="http://schemas.openxmlformats.org/officeDocument/2006/relationships/hyperlink" Target="https://finance.vietstock.vn/SVS-ctcp-chung-khoan-sao-viet.htm" TargetMode="External"/><Relationship Id="rId2160" Type="http://schemas.openxmlformats.org/officeDocument/2006/relationships/hyperlink" Target="https://finance.vietstock.vn/PSH-ctcp-thuong-mai-dau-tu-dau-khi-nam-song-hau.htm" TargetMode="External"/><Relationship Id="rId3492" Type="http://schemas.openxmlformats.org/officeDocument/2006/relationships/hyperlink" Target="https://finance.vietstock.vn/TCBS-ctcp-chung-khoan-ky-thuong.htm" TargetMode="External"/><Relationship Id="rId2161" Type="http://schemas.openxmlformats.org/officeDocument/2006/relationships/hyperlink" Target="https://finance.vietstock.vn/PSIC-cong-ty-tnhh-mtv-sunrise-power-dak-psi.htm" TargetMode="External"/><Relationship Id="rId3491" Type="http://schemas.openxmlformats.org/officeDocument/2006/relationships/hyperlink" Target="https://finance.vietstock.vn/TAS-ctcp-chung-khoan-trang-an.htm" TargetMode="External"/><Relationship Id="rId2162" Type="http://schemas.openxmlformats.org/officeDocument/2006/relationships/hyperlink" Target="https://finance.vietstock.vn/PSL-ctcp-chan-nuoi-phu-son.htm" TargetMode="External"/><Relationship Id="rId3494" Type="http://schemas.openxmlformats.org/officeDocument/2006/relationships/hyperlink" Target="https://finance.vietstock.vn/TCVN-cong-ty-tnhh-tu-van-dau-tu-chung-khoan-tc-capital-viet-nam.htm" TargetMode="External"/><Relationship Id="rId2163" Type="http://schemas.openxmlformats.org/officeDocument/2006/relationships/hyperlink" Target="https://finance.vietstock.vn/PSN-ctcp-dich-vu-ky-thuat-ptsc-thanh-hoa.htm" TargetMode="External"/><Relationship Id="rId3493" Type="http://schemas.openxmlformats.org/officeDocument/2006/relationships/hyperlink" Target="https://finance.vietstock.vn/TCI-ctcp-chung-khoan-thanh-cong.htm" TargetMode="External"/><Relationship Id="rId2164" Type="http://schemas.openxmlformats.org/officeDocument/2006/relationships/hyperlink" Target="https://finance.vietstock.vn/PSP-ctcp-cang-dich-vu-dau-khi-dinh-vu.htm" TargetMode="External"/><Relationship Id="rId3496" Type="http://schemas.openxmlformats.org/officeDocument/2006/relationships/hyperlink" Target="https://finance.vietstock.vn/TSS-ctcp-chung-khoan-truong-son.htm" TargetMode="External"/><Relationship Id="rId2165" Type="http://schemas.openxmlformats.org/officeDocument/2006/relationships/hyperlink" Target="https://finance.vietstock.vn/PSW-ctcp-phan-bon-va-hoa-chat-dau-khi-tay-nam-bo.htm" TargetMode="External"/><Relationship Id="rId3495" Type="http://schemas.openxmlformats.org/officeDocument/2006/relationships/hyperlink" Target="https://finance.vietstock.vn/TKSC-ctcp-chung-khoan-tonkin.htm" TargetMode="External"/><Relationship Id="rId2166" Type="http://schemas.openxmlformats.org/officeDocument/2006/relationships/hyperlink" Target="https://finance.vietstock.vn/PTB-ctcp-phu-tai.htm" TargetMode="External"/><Relationship Id="rId3498" Type="http://schemas.openxmlformats.org/officeDocument/2006/relationships/hyperlink" Target="https://finance.vietstock.vn/TVS-ctcp-chung-khoan-thien-viet.htm" TargetMode="External"/><Relationship Id="rId2167" Type="http://schemas.openxmlformats.org/officeDocument/2006/relationships/hyperlink" Target="https://finance.vietstock.vn/PTC-ctcp-dau-tu-icapital.htm" TargetMode="External"/><Relationship Id="rId3497" Type="http://schemas.openxmlformats.org/officeDocument/2006/relationships/hyperlink" Target="https://finance.vietstock.vn/TVB-ctcp-chung-khoan-tri-viet.htm" TargetMode="External"/><Relationship Id="rId2168" Type="http://schemas.openxmlformats.org/officeDocument/2006/relationships/hyperlink" Target="https://finance.vietstock.vn/PTD-ctcp-thiet-ke-xay-dung-thuong-mai-phuc-thinh.htm" TargetMode="External"/><Relationship Id="rId2169" Type="http://schemas.openxmlformats.org/officeDocument/2006/relationships/hyperlink" Target="https://finance.vietstock.vn/PTE-ctcp-xi-mang-phu-tho.htm" TargetMode="External"/><Relationship Id="rId3499" Type="http://schemas.openxmlformats.org/officeDocument/2006/relationships/hyperlink" Target="https://finance.vietstock.vn/TVSI-ctcp-chung-khoan-tan-viet.htm" TargetMode="External"/><Relationship Id="rId2159" Type="http://schemas.openxmlformats.org/officeDocument/2006/relationships/hyperlink" Target="https://finance.vietstock.vn/PSG-ctcp-dau-tu-va-xay-lap-dau-khi-sai-gon.htm" TargetMode="External"/><Relationship Id="rId3481" Type="http://schemas.openxmlformats.org/officeDocument/2006/relationships/hyperlink" Target="https://finance.vietstock.vn/SBS-ctcp-chung-khoan-sbs.htm" TargetMode="External"/><Relationship Id="rId2150" Type="http://schemas.openxmlformats.org/officeDocument/2006/relationships/hyperlink" Target="https://finance.vietstock.vn/PRC-ctcp-logistics-portserco.htm" TargetMode="External"/><Relationship Id="rId3480" Type="http://schemas.openxmlformats.org/officeDocument/2006/relationships/hyperlink" Target="https://finance.vietstock.vn/SBBS-ctcp-chung-khoan-saigonbank-berjaya.htm" TargetMode="External"/><Relationship Id="rId2151" Type="http://schemas.openxmlformats.org/officeDocument/2006/relationships/hyperlink" Target="https://finance.vietstock.vn/PRO-ctcp-procimex-viet-nam.htm" TargetMode="External"/><Relationship Id="rId3483" Type="http://schemas.openxmlformats.org/officeDocument/2006/relationships/hyperlink" Target="https://finance.vietstock.vn/SHBS-ctcp-chung-khoan-shb.htm" TargetMode="External"/><Relationship Id="rId2152" Type="http://schemas.openxmlformats.org/officeDocument/2006/relationships/hyperlink" Target="https://finance.vietstock.vn/Proconco-ctcp-viet-phap-san-xuat-thuc-an-gia-suc-proconco.htm" TargetMode="External"/><Relationship Id="rId3482" Type="http://schemas.openxmlformats.org/officeDocument/2006/relationships/hyperlink" Target="https://finance.vietstock.vn/SeASecurities-ctcp-chung-khoan-asean.htm" TargetMode="External"/><Relationship Id="rId2153" Type="http://schemas.openxmlformats.org/officeDocument/2006/relationships/hyperlink" Target="https://finance.vietstock.vn/PROMEXCO-ctcp-san-xuat-bao-bi-va-hang-xuat-khau.htm" TargetMode="External"/><Relationship Id="rId3485" Type="http://schemas.openxmlformats.org/officeDocument/2006/relationships/hyperlink" Target="https://finance.vietstock.vn/SJCS-ctcp-chung-khoan-asam.htm" TargetMode="External"/><Relationship Id="rId2154" Type="http://schemas.openxmlformats.org/officeDocument/2006/relationships/hyperlink" Target="https://finance.vietstock.vn/PRT-tong-cong-ty-san-xuat-xuat-nhap-khau-binh-duong-ctcp.htm" TargetMode="External"/><Relationship Id="rId3484" Type="http://schemas.openxmlformats.org/officeDocument/2006/relationships/hyperlink" Target="https://finance.vietstock.vn/SHS-ctcp-chung-khoan-sai-gon-ha-noi.htm" TargetMode="External"/><Relationship Id="rId2155" Type="http://schemas.openxmlformats.org/officeDocument/2006/relationships/hyperlink" Target="https://finance.vietstock.vn/PSB-ctcp-dau-tu-dau-khi-sao-mai-ben-dinh.htm" TargetMode="External"/><Relationship Id="rId3487" Type="http://schemas.openxmlformats.org/officeDocument/2006/relationships/hyperlink" Target="https://finance.vietstock.vn/SSI-ctcp-chung-khoan-ssi.htm" TargetMode="External"/><Relationship Id="rId2156" Type="http://schemas.openxmlformats.org/officeDocument/2006/relationships/hyperlink" Target="https://finance.vietstock.vn/PSC-ctcp-van-tai-va-dich-vu-petrolimex-sai-gon.htm" TargetMode="External"/><Relationship Id="rId3486" Type="http://schemas.openxmlformats.org/officeDocument/2006/relationships/hyperlink" Target="https://finance.vietstock.vn/SME-ctcp-chung-khoan-sme.htm" TargetMode="External"/><Relationship Id="rId2157" Type="http://schemas.openxmlformats.org/officeDocument/2006/relationships/hyperlink" Target="https://finance.vietstock.vn/PSD-ctcp-dich-vu-phan-phoi-tong-hop-dau-khi.htm" TargetMode="External"/><Relationship Id="rId3489" Type="http://schemas.openxmlformats.org/officeDocument/2006/relationships/hyperlink" Target="https://finance.vietstock.vn/STSC-ctcp-chung-khoan-stsc.htm" TargetMode="External"/><Relationship Id="rId2158" Type="http://schemas.openxmlformats.org/officeDocument/2006/relationships/hyperlink" Target="https://finance.vietstock.vn/PSE-ctcp-phan-bon-va-hoa-chat-dau-khi-dong-nam-bo.htm" TargetMode="External"/><Relationship Id="rId3488" Type="http://schemas.openxmlformats.org/officeDocument/2006/relationships/hyperlink" Target="https://finance.vietstock.vn/SSV-cong-ty-tnhh-chung-khoan-shinhan-viet-nam.htm" TargetMode="External"/><Relationship Id="rId2104" Type="http://schemas.openxmlformats.org/officeDocument/2006/relationships/hyperlink" Target="https://finance.vietstock.vn/PLE-ctcp-tu-van-xay-dung-petrolimex.htm" TargetMode="External"/><Relationship Id="rId3436" Type="http://schemas.openxmlformats.org/officeDocument/2006/relationships/hyperlink" Target="https://finance.vietstock.vn/CTS-ctcp-chung-khoan-ngan-hang-cong-thuong-viet-nam.htm" TargetMode="External"/><Relationship Id="rId2105" Type="http://schemas.openxmlformats.org/officeDocument/2006/relationships/hyperlink" Target="https://finance.vietstock.vn/PLIC-cong-ty-tnhh-nang-luong-phan-lam.htm" TargetMode="External"/><Relationship Id="rId3435" Type="http://schemas.openxmlformats.org/officeDocument/2006/relationships/hyperlink" Target="https://finance.vietstock.vn/CSI-ctcp-chung-khoan-kien-thiet-viet-nam.htm" TargetMode="External"/><Relationship Id="rId2106" Type="http://schemas.openxmlformats.org/officeDocument/2006/relationships/hyperlink" Target="https://finance.vietstock.vn/PLO-ctcp-kho-van-petec.htm" TargetMode="External"/><Relationship Id="rId3438" Type="http://schemas.openxmlformats.org/officeDocument/2006/relationships/hyperlink" Target="https://finance.vietstock.vn/DDS-ctcp-chung-khoan-ais.htm" TargetMode="External"/><Relationship Id="rId2107" Type="http://schemas.openxmlformats.org/officeDocument/2006/relationships/hyperlink" Target="https://finance.vietstock.vn/PLP-ctcp-san-xuat-va-cong-nghe-nhua-pha-le.htm" TargetMode="External"/><Relationship Id="rId3437" Type="http://schemas.openxmlformats.org/officeDocument/2006/relationships/hyperlink" Target="https://finance.vietstock.vn/CVS-ctcp-chung-khoan-cv.htm" TargetMode="External"/><Relationship Id="rId2108" Type="http://schemas.openxmlformats.org/officeDocument/2006/relationships/hyperlink" Target="https://finance.vietstock.vn/PLRC-cong-ty-tnhh-dau-tu-kinh-doanh-bat-dong-san-phuoc-long.htm" TargetMode="External"/><Relationship Id="rId2109" Type="http://schemas.openxmlformats.org/officeDocument/2006/relationships/hyperlink" Target="https://finance.vietstock.vn/PLVC-ctcp-phuc-long-van.htm" TargetMode="External"/><Relationship Id="rId3439" Type="http://schemas.openxmlformats.org/officeDocument/2006/relationships/hyperlink" Target="https://finance.vietstock.vn/DNSE-ctcp-chung-khoan-dnse.htm" TargetMode="External"/><Relationship Id="rId3430" Type="http://schemas.openxmlformats.org/officeDocument/2006/relationships/hyperlink" Target="https://finance.vietstock.vn/BSI-ctcp-chung-khoan-bidv.htm" TargetMode="External"/><Relationship Id="rId2100" Type="http://schemas.openxmlformats.org/officeDocument/2006/relationships/hyperlink" Target="https://finance.vietstock.vn/PKR-ctcp-duong-sat-phu-khanh.htm" TargetMode="External"/><Relationship Id="rId3432" Type="http://schemas.openxmlformats.org/officeDocument/2006/relationships/hyperlink" Target="https://finance.vietstock.vn/CIMB-cong-ty-tnhh-chung-khoan-cimb-vinashin.htm" TargetMode="External"/><Relationship Id="rId2101" Type="http://schemas.openxmlformats.org/officeDocument/2006/relationships/hyperlink" Target="https://finance.vietstock.vn/PKSC-cong-ty-tnhh-phuc-khang-dong-sai-gon.htm" TargetMode="External"/><Relationship Id="rId3431" Type="http://schemas.openxmlformats.org/officeDocument/2006/relationships/hyperlink" Target="https://finance.vietstock.vn/BVS-ctcp-chung-khoan-bao-viet.htm" TargetMode="External"/><Relationship Id="rId2102" Type="http://schemas.openxmlformats.org/officeDocument/2006/relationships/hyperlink" Target="https://finance.vietstock.vn/PLA-ctcp-dau-tu-va-dich-vu-ha-tang-xang-dau.htm" TargetMode="External"/><Relationship Id="rId3434" Type="http://schemas.openxmlformats.org/officeDocument/2006/relationships/hyperlink" Target="https://finance.vietstock.vn/CSCJ-ctcp-chung-khoan-thu-do.htm" TargetMode="External"/><Relationship Id="rId2103" Type="http://schemas.openxmlformats.org/officeDocument/2006/relationships/hyperlink" Target="https://finance.vietstock.vn/PLC-tong-cong-ty-hoa-dau-petrolimex-ctcp.htm" TargetMode="External"/><Relationship Id="rId3433" Type="http://schemas.openxmlformats.org/officeDocument/2006/relationships/hyperlink" Target="https://finance.vietstock.vn/CLS-ctcp-chung-khoan-cho-lon.htm" TargetMode="External"/><Relationship Id="rId3425" Type="http://schemas.openxmlformats.org/officeDocument/2006/relationships/hyperlink" Target="https://finance.vietstock.vn/ATSC-ctcp-chung-khoan-an-thanh.htm" TargetMode="External"/><Relationship Id="rId3424" Type="http://schemas.openxmlformats.org/officeDocument/2006/relationships/hyperlink" Target="https://finance.vietstock.vn/ART-ctcp-chung-khoan-bos.htm" TargetMode="External"/><Relationship Id="rId3427" Type="http://schemas.openxmlformats.org/officeDocument/2006/relationships/hyperlink" Target="https://finance.vietstock.vn/BCEL-KT-bcel-kt-securities-co-ltd.htm" TargetMode="External"/><Relationship Id="rId3426" Type="http://schemas.openxmlformats.org/officeDocument/2006/relationships/hyperlink" Target="https://finance.vietstock.vn/AVS-ctcp-chung-khoan-au-viet.htm" TargetMode="External"/><Relationship Id="rId3429" Type="http://schemas.openxmlformats.org/officeDocument/2006/relationships/hyperlink" Target="https://finance.vietstock.vn/BMS-ctcp-chung-khoan-bao-minh.htm" TargetMode="External"/><Relationship Id="rId3428" Type="http://schemas.openxmlformats.org/officeDocument/2006/relationships/hyperlink" Target="https://finance.vietstock.vn/Beta-ctcp-chung-khoan-beta.htm" TargetMode="External"/><Relationship Id="rId899" Type="http://schemas.openxmlformats.org/officeDocument/2006/relationships/hyperlink" Target="https://finance.vietstock.vn/ENTC-ctcp-dau-tu-du-lich-eurowindow-nha-trang.htm" TargetMode="External"/><Relationship Id="rId898" Type="http://schemas.openxmlformats.org/officeDocument/2006/relationships/hyperlink" Target="https://finance.vietstock.vn/ENOC-ctcp-nang-luong-dai-duong.htm" TargetMode="External"/><Relationship Id="rId897" Type="http://schemas.openxmlformats.org/officeDocument/2006/relationships/hyperlink" Target="https://finance.vietstock.vn/EMS-tong-cong-ty-chuyen-phat-nhanh-buu-dien-ctcp.htm" TargetMode="External"/><Relationship Id="rId896" Type="http://schemas.openxmlformats.org/officeDocument/2006/relationships/hyperlink" Target="https://finance.vietstock.vn/EMG-ctcp-thiet-bi-phu-tung-co-dien.htm" TargetMode="External"/><Relationship Id="rId891" Type="http://schemas.openxmlformats.org/officeDocument/2006/relationships/hyperlink" Target="https://finance.vietstock.vn/EIPC-cong-ty-tnhh-dau-tu-phat-trien-khu-cong-nghiep-eip.htm" TargetMode="External"/><Relationship Id="rId890" Type="http://schemas.openxmlformats.org/officeDocument/2006/relationships/hyperlink" Target="https://finance.vietstock.vn/EIN-ctcp-dau-tu-thuong-mai-dich-vu-dien-luc.htm" TargetMode="External"/><Relationship Id="rId895" Type="http://schemas.openxmlformats.org/officeDocument/2006/relationships/hyperlink" Target="https://finance.vietstock.vn/EME-ctcp-dien-co.htm" TargetMode="External"/><Relationship Id="rId3421" Type="http://schemas.openxmlformats.org/officeDocument/2006/relationships/hyperlink" Target="https://finance.vietstock.vn/APG-ctcp-chung-khoan-apg.htm" TargetMode="External"/><Relationship Id="rId894" Type="http://schemas.openxmlformats.org/officeDocument/2006/relationships/hyperlink" Target="https://finance.vietstock.vn/EMC-ctcp-co-dien-thu-duc.htm" TargetMode="External"/><Relationship Id="rId3420" Type="http://schemas.openxmlformats.org/officeDocument/2006/relationships/hyperlink" Target="https://finance.vietstock.vn/AGR-ctcp-chung-khoan-agribank.htm" TargetMode="External"/><Relationship Id="rId893" Type="http://schemas.openxmlformats.org/officeDocument/2006/relationships/hyperlink" Target="https://finance.vietstock.vn/ELINCO-ctcp-dien-tu-tin-hoc-hoa-chat.htm" TargetMode="External"/><Relationship Id="rId3423" Type="http://schemas.openxmlformats.org/officeDocument/2006/relationships/hyperlink" Target="https://finance.vietstock.vn/APSC-ctcp-chung-khoan-alpha.htm" TargetMode="External"/><Relationship Id="rId892" Type="http://schemas.openxmlformats.org/officeDocument/2006/relationships/hyperlink" Target="https://finance.vietstock.vn/ELC-ctcp-cong-nghe-vien-thong-elcom.htm" TargetMode="External"/><Relationship Id="rId3422" Type="http://schemas.openxmlformats.org/officeDocument/2006/relationships/hyperlink" Target="https://finance.vietstock.vn/APS-ctcp-chung-khoan-chau-a-thai-binh-duong.htm" TargetMode="External"/><Relationship Id="rId2126" Type="http://schemas.openxmlformats.org/officeDocument/2006/relationships/hyperlink" Target="https://finance.vietstock.vn/PNG-ctcp-thuong-mai-phu-nhuan.htm" TargetMode="External"/><Relationship Id="rId3458" Type="http://schemas.openxmlformats.org/officeDocument/2006/relationships/hyperlink" Target="https://finance.vietstock.vn/ISC-ctcp-chung-khoan-cong-nghiep-viet-nam.htm" TargetMode="External"/><Relationship Id="rId2127" Type="http://schemas.openxmlformats.org/officeDocument/2006/relationships/hyperlink" Target="https://finance.vietstock.vn/PNJ-ctcp-vang-bac-da-quy-phu-nhuan.htm" TargetMode="External"/><Relationship Id="rId3457" Type="http://schemas.openxmlformats.org/officeDocument/2006/relationships/hyperlink" Target="https://finance.vietstock.vn/IRS-ctcp-chung-khoan-quoc-te-hoang-gia.htm" TargetMode="External"/><Relationship Id="rId2128" Type="http://schemas.openxmlformats.org/officeDocument/2006/relationships/hyperlink" Target="https://finance.vietstock.vn/PNP-ctcp-tan-cang-phu-huu.htm" TargetMode="External"/><Relationship Id="rId2129" Type="http://schemas.openxmlformats.org/officeDocument/2006/relationships/hyperlink" Target="https://finance.vietstock.vn/PNT-ctcp-ky-thuat-xay-dung-phu-nhuan.htm" TargetMode="External"/><Relationship Id="rId3459" Type="http://schemas.openxmlformats.org/officeDocument/2006/relationships/hyperlink" Target="https://finance.vietstock.vn/IVS-ctcp-chung-khoan-guotai-junan-viet-nam.htm" TargetMode="External"/><Relationship Id="rId3450" Type="http://schemas.openxmlformats.org/officeDocument/2006/relationships/hyperlink" Target="https://finance.vietstock.vn/HBS-ctcp-chung-khoan-hoa-binh.htm" TargetMode="External"/><Relationship Id="rId2120" Type="http://schemas.openxmlformats.org/officeDocument/2006/relationships/hyperlink" Target="https://finance.vietstock.vn/PMP-ctcp-bao-bi-dam-phu-my.htm" TargetMode="External"/><Relationship Id="rId3452" Type="http://schemas.openxmlformats.org/officeDocument/2006/relationships/hyperlink" Target="https://finance.vietstock.vn/HDBS-ctcp-chung-khoan-hd.htm" TargetMode="External"/><Relationship Id="rId2121" Type="http://schemas.openxmlformats.org/officeDocument/2006/relationships/hyperlink" Target="https://finance.vietstock.vn/PMS-ctcp-co-khi-xang-dau.htm" TargetMode="External"/><Relationship Id="rId3451" Type="http://schemas.openxmlformats.org/officeDocument/2006/relationships/hyperlink" Target="https://finance.vietstock.vn/HCM-ctcp-chung-khoan-thanh-pho-ho-chi-minh.htm" TargetMode="External"/><Relationship Id="rId2122" Type="http://schemas.openxmlformats.org/officeDocument/2006/relationships/hyperlink" Target="https://finance.vietstock.vn/PMT-ctcp-vien-thong-telvina-viet-nam.htm" TargetMode="External"/><Relationship Id="rId3454" Type="http://schemas.openxmlformats.org/officeDocument/2006/relationships/hyperlink" Target="https://finance.vietstock.vn/HRS-ctcp-chung-khoan-smartmind.htm" TargetMode="External"/><Relationship Id="rId2123" Type="http://schemas.openxmlformats.org/officeDocument/2006/relationships/hyperlink" Target="https://finance.vietstock.vn/PMW-ctcp-cap-nuoc-phu-my.htm" TargetMode="External"/><Relationship Id="rId3453" Type="http://schemas.openxmlformats.org/officeDocument/2006/relationships/hyperlink" Target="https://finance.vietstock.vn/HFT-ctcp-chung-khoan-pinetree.htm" TargetMode="External"/><Relationship Id="rId2124" Type="http://schemas.openxmlformats.org/officeDocument/2006/relationships/hyperlink" Target="https://finance.vietstock.vn/PNC-ctcp-van-hoa-phuong-nam.htm" TargetMode="External"/><Relationship Id="rId3456" Type="http://schemas.openxmlformats.org/officeDocument/2006/relationships/hyperlink" Target="https://finance.vietstock.vn/HVS-ctcp-chung-khoan-hvs-viet-nam.htm" TargetMode="External"/><Relationship Id="rId2125" Type="http://schemas.openxmlformats.org/officeDocument/2006/relationships/hyperlink" Target="https://finance.vietstock.vn/PND-ctcp-xang-dau-dau-khi-nam-dinh.htm" TargetMode="External"/><Relationship Id="rId3455" Type="http://schemas.openxmlformats.org/officeDocument/2006/relationships/hyperlink" Target="https://finance.vietstock.vn/HSSC-ctcp-chung-khoan-ha-noi.htm" TargetMode="External"/><Relationship Id="rId2115" Type="http://schemas.openxmlformats.org/officeDocument/2006/relationships/hyperlink" Target="https://finance.vietstock.vn/PME-ctcp-pymepharco.htm" TargetMode="External"/><Relationship Id="rId3447" Type="http://schemas.openxmlformats.org/officeDocument/2006/relationships/hyperlink" Target="https://finance.vietstock.vn/GBS-ctcp-chung-khoan-golden-bridge-viet-nam.htm" TargetMode="External"/><Relationship Id="rId2116" Type="http://schemas.openxmlformats.org/officeDocument/2006/relationships/hyperlink" Target="https://finance.vietstock.vn/PMG-ctcp-dau-tu-va-san-xuat-petro-mien-trung.htm" TargetMode="External"/><Relationship Id="rId3446" Type="http://schemas.openxmlformats.org/officeDocument/2006/relationships/hyperlink" Target="https://finance.vietstock.vn/FTS-ctcp-chung-khoan-fpt.htm" TargetMode="External"/><Relationship Id="rId2117" Type="http://schemas.openxmlformats.org/officeDocument/2006/relationships/hyperlink" Target="https://finance.vietstock.vn/PMHC-cong-ty-tnhh-phat-trien-phu-my-hung.htm" TargetMode="External"/><Relationship Id="rId3449" Type="http://schemas.openxmlformats.org/officeDocument/2006/relationships/hyperlink" Target="https://finance.vietstock.vn/HAC-ctcp-chung-khoan-hai-phong.htm" TargetMode="External"/><Relationship Id="rId2118" Type="http://schemas.openxmlformats.org/officeDocument/2006/relationships/hyperlink" Target="https://finance.vietstock.vn/PMJ-ctcp-vat-tu-buu-dien.htm" TargetMode="External"/><Relationship Id="rId3448" Type="http://schemas.openxmlformats.org/officeDocument/2006/relationships/hyperlink" Target="https://finance.vietstock.vn/GLS-ctcp-chung-khoan-sen-vang.htm" TargetMode="External"/><Relationship Id="rId2119" Type="http://schemas.openxmlformats.org/officeDocument/2006/relationships/hyperlink" Target="https://finance.vietstock.vn/PMM-ctcp-hang-hai-phu-my.htm" TargetMode="External"/><Relationship Id="rId3441" Type="http://schemas.openxmlformats.org/officeDocument/2006/relationships/hyperlink" Target="https://finance.vietstock.vn/DSC-ctcp-chung-khoan-dsc.htm" TargetMode="External"/><Relationship Id="rId2110" Type="http://schemas.openxmlformats.org/officeDocument/2006/relationships/hyperlink" Target="https://finance.vietstock.vn/PLWC-ctcp-dien-gio-phong-lieu.htm" TargetMode="External"/><Relationship Id="rId3440" Type="http://schemas.openxmlformats.org/officeDocument/2006/relationships/hyperlink" Target="https://finance.vietstock.vn/DongASecurities-cong-ty-tnhh-mtv-chung-khoan-ngan-hang-dong-a.htm" TargetMode="External"/><Relationship Id="rId2111" Type="http://schemas.openxmlformats.org/officeDocument/2006/relationships/hyperlink" Target="https://finance.vietstock.vn/PLX-tap-doan-xang-dau-viet-nam.htm" TargetMode="External"/><Relationship Id="rId3443" Type="http://schemas.openxmlformats.org/officeDocument/2006/relationships/hyperlink" Target="https://finance.vietstock.vn/DVSC-ctcp-chung-khoan-dai-viet.htm" TargetMode="External"/><Relationship Id="rId2112" Type="http://schemas.openxmlformats.org/officeDocument/2006/relationships/hyperlink" Target="https://finance.vietstock.vn/PMB-ctcp-phan-bon-va-hoa-chat-dau-khi-mien-bac.htm" TargetMode="External"/><Relationship Id="rId3442" Type="http://schemas.openxmlformats.org/officeDocument/2006/relationships/hyperlink" Target="https://finance.vietstock.vn/DTSC-ctcp-chung-khoan-delta.htm" TargetMode="External"/><Relationship Id="rId2113" Type="http://schemas.openxmlformats.org/officeDocument/2006/relationships/hyperlink" Target="https://finance.vietstock.vn/PMC-ctcp-duoc-pham-duoc-lieu-pharmedic.htm" TargetMode="External"/><Relationship Id="rId3445" Type="http://schemas.openxmlformats.org/officeDocument/2006/relationships/hyperlink" Target="https://finance.vietstock.vn/EVS-ctcp-chung-khoan-everest.htm" TargetMode="External"/><Relationship Id="rId2114" Type="http://schemas.openxmlformats.org/officeDocument/2006/relationships/hyperlink" Target="https://finance.vietstock.vn/PMCC-ctcp-thuy-dien-pac-ma.htm" TargetMode="External"/><Relationship Id="rId3444" Type="http://schemas.openxmlformats.org/officeDocument/2006/relationships/hyperlink" Target="https://finance.vietstock.vn/ECC-ctcp-chung-khoan-eurocapital.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3" width="84.0"/>
    <col customWidth="1" min="4" max="4" width="28.57"/>
    <col customWidth="1" min="5" max="6" width="9.14"/>
    <col customWidth="1" min="7" max="26" width="8.71"/>
  </cols>
  <sheetData>
    <row r="1">
      <c r="A1" s="1" t="s">
        <v>0</v>
      </c>
      <c r="B1" s="1" t="s">
        <v>1</v>
      </c>
      <c r="C1" s="1" t="s">
        <v>2</v>
      </c>
      <c r="D1" s="1"/>
      <c r="E1" s="2"/>
      <c r="F1" s="2"/>
      <c r="G1" s="2"/>
      <c r="H1" s="2"/>
      <c r="I1" s="2"/>
      <c r="J1" s="2"/>
      <c r="K1" s="2"/>
      <c r="L1" s="2"/>
      <c r="M1" s="2"/>
      <c r="N1" s="2"/>
      <c r="O1" s="2"/>
      <c r="P1" s="2"/>
      <c r="Q1" s="2"/>
      <c r="R1" s="2"/>
      <c r="S1" s="2"/>
      <c r="T1" s="2"/>
      <c r="U1" s="2"/>
      <c r="V1" s="2"/>
      <c r="W1" s="2"/>
      <c r="X1" s="2"/>
      <c r="Y1" s="2"/>
      <c r="Z1" s="2"/>
    </row>
    <row r="2">
      <c r="A2" s="1">
        <v>1.0</v>
      </c>
      <c r="B2" s="3" t="s">
        <v>3</v>
      </c>
      <c r="C2" s="3" t="s">
        <v>4</v>
      </c>
      <c r="D2" s="1"/>
      <c r="E2" s="2"/>
      <c r="F2" s="2"/>
      <c r="G2" s="2"/>
      <c r="H2" s="2"/>
      <c r="I2" s="2"/>
      <c r="J2" s="2"/>
      <c r="K2" s="2"/>
      <c r="L2" s="2"/>
      <c r="M2" s="2"/>
      <c r="N2" s="2"/>
      <c r="O2" s="2"/>
      <c r="P2" s="2"/>
      <c r="Q2" s="2"/>
      <c r="R2" s="2"/>
      <c r="S2" s="2"/>
      <c r="T2" s="2"/>
      <c r="U2" s="2"/>
      <c r="V2" s="2"/>
      <c r="W2" s="2"/>
      <c r="X2" s="2"/>
      <c r="Y2" s="2"/>
      <c r="Z2" s="2"/>
    </row>
    <row r="3">
      <c r="A3" s="1">
        <v>2.0</v>
      </c>
      <c r="B3" s="4" t="s">
        <v>5</v>
      </c>
      <c r="C3" s="1"/>
      <c r="D3" s="1"/>
      <c r="E3" s="2"/>
      <c r="F3" s="2"/>
      <c r="G3" s="2"/>
      <c r="H3" s="2"/>
      <c r="I3" s="2"/>
      <c r="J3" s="2"/>
      <c r="K3" s="2"/>
      <c r="L3" s="2"/>
      <c r="M3" s="2"/>
      <c r="N3" s="2"/>
      <c r="O3" s="2"/>
      <c r="P3" s="2"/>
      <c r="Q3" s="2"/>
      <c r="R3" s="2"/>
      <c r="S3" s="2"/>
      <c r="T3" s="2"/>
      <c r="U3" s="2"/>
      <c r="V3" s="2"/>
      <c r="W3" s="2"/>
      <c r="X3" s="2"/>
      <c r="Y3" s="2"/>
      <c r="Z3" s="2"/>
    </row>
    <row r="4" ht="263.25" customHeight="1">
      <c r="A4" s="1">
        <v>3.0</v>
      </c>
      <c r="B4" s="5" t="s">
        <v>6</v>
      </c>
      <c r="C4" s="3" t="s">
        <v>7</v>
      </c>
      <c r="D4" s="1"/>
      <c r="E4" s="2"/>
      <c r="F4" s="2"/>
      <c r="G4" s="2"/>
      <c r="H4" s="2"/>
      <c r="I4" s="2"/>
      <c r="J4" s="2"/>
      <c r="K4" s="2"/>
      <c r="L4" s="2"/>
      <c r="M4" s="2"/>
      <c r="N4" s="2"/>
      <c r="O4" s="2"/>
      <c r="P4" s="2"/>
      <c r="Q4" s="2"/>
      <c r="R4" s="2"/>
      <c r="S4" s="2"/>
      <c r="T4" s="2"/>
      <c r="U4" s="2"/>
      <c r="V4" s="2"/>
      <c r="W4" s="2"/>
      <c r="X4" s="2"/>
      <c r="Y4" s="2"/>
      <c r="Z4" s="2"/>
    </row>
    <row r="5">
      <c r="A5" s="1">
        <v>4.0</v>
      </c>
      <c r="B5" s="3" t="s">
        <v>8</v>
      </c>
      <c r="C5" s="3" t="s">
        <v>9</v>
      </c>
      <c r="D5" s="3" t="s">
        <v>10</v>
      </c>
      <c r="E5" s="6"/>
      <c r="F5" s="6"/>
      <c r="G5" s="6"/>
      <c r="H5" s="6"/>
      <c r="I5" s="6"/>
      <c r="J5" s="6"/>
      <c r="K5" s="6"/>
      <c r="L5" s="6"/>
      <c r="M5" s="6"/>
      <c r="N5" s="6"/>
      <c r="O5" s="6"/>
      <c r="P5" s="6"/>
      <c r="Q5" s="6"/>
      <c r="R5" s="6"/>
      <c r="S5" s="6"/>
      <c r="T5" s="6"/>
      <c r="U5" s="6"/>
      <c r="V5" s="6"/>
      <c r="W5" s="6"/>
      <c r="X5" s="6"/>
      <c r="Y5" s="6"/>
      <c r="Z5" s="6"/>
    </row>
    <row r="6">
      <c r="A6" s="1">
        <v>5.0</v>
      </c>
      <c r="B6" s="3" t="s">
        <v>11</v>
      </c>
      <c r="C6" s="3"/>
      <c r="D6" s="3" t="s">
        <v>12</v>
      </c>
      <c r="E6" s="6"/>
      <c r="F6" s="6"/>
      <c r="G6" s="6"/>
      <c r="H6" s="6"/>
      <c r="I6" s="6"/>
      <c r="J6" s="6"/>
      <c r="K6" s="6"/>
      <c r="L6" s="6"/>
      <c r="M6" s="6"/>
      <c r="N6" s="6"/>
      <c r="O6" s="6"/>
      <c r="P6" s="6"/>
      <c r="Q6" s="6"/>
      <c r="R6" s="6"/>
      <c r="S6" s="6"/>
      <c r="T6" s="6"/>
      <c r="U6" s="6"/>
      <c r="V6" s="6"/>
      <c r="W6" s="6"/>
      <c r="X6" s="6"/>
      <c r="Y6" s="6"/>
      <c r="Z6" s="6"/>
    </row>
    <row r="7">
      <c r="A7" s="1">
        <v>6.0</v>
      </c>
      <c r="B7" s="7" t="s">
        <v>13</v>
      </c>
      <c r="C7" s="3" t="s">
        <v>14</v>
      </c>
      <c r="D7" s="3" t="s">
        <v>15</v>
      </c>
      <c r="E7" s="6"/>
      <c r="F7" s="6"/>
      <c r="G7" s="6"/>
      <c r="H7" s="6"/>
      <c r="I7" s="6"/>
      <c r="J7" s="6"/>
      <c r="K7" s="6"/>
      <c r="L7" s="6"/>
      <c r="M7" s="6"/>
      <c r="N7" s="6"/>
      <c r="O7" s="6"/>
      <c r="P7" s="6"/>
      <c r="Q7" s="6"/>
      <c r="R7" s="6"/>
      <c r="S7" s="6"/>
      <c r="T7" s="6"/>
      <c r="U7" s="6"/>
      <c r="V7" s="6"/>
      <c r="W7" s="6"/>
      <c r="X7" s="6"/>
      <c r="Y7" s="6"/>
      <c r="Z7" s="6"/>
    </row>
    <row r="8">
      <c r="A8" s="1">
        <v>7.0</v>
      </c>
      <c r="B8" s="7" t="s">
        <v>16</v>
      </c>
      <c r="C8" s="3" t="s">
        <v>17</v>
      </c>
      <c r="D8" s="3"/>
      <c r="E8" s="6"/>
      <c r="F8" s="6"/>
      <c r="G8" s="6"/>
      <c r="H8" s="6"/>
      <c r="I8" s="6"/>
      <c r="J8" s="6"/>
      <c r="K8" s="6"/>
      <c r="L8" s="6"/>
      <c r="M8" s="6"/>
      <c r="N8" s="6"/>
      <c r="O8" s="6"/>
      <c r="P8" s="6"/>
      <c r="Q8" s="6"/>
      <c r="R8" s="6"/>
      <c r="S8" s="6"/>
      <c r="T8" s="6"/>
      <c r="U8" s="6"/>
      <c r="V8" s="6"/>
      <c r="W8" s="6"/>
      <c r="X8" s="6"/>
      <c r="Y8" s="6"/>
      <c r="Z8" s="6"/>
    </row>
    <row r="9">
      <c r="A9" s="1">
        <v>8.0</v>
      </c>
      <c r="B9" s="3" t="s">
        <v>18</v>
      </c>
      <c r="C9" s="7" t="s">
        <v>19</v>
      </c>
      <c r="D9" s="3"/>
      <c r="E9" s="6"/>
      <c r="F9" s="6"/>
      <c r="G9" s="6"/>
      <c r="H9" s="6"/>
      <c r="I9" s="6"/>
      <c r="J9" s="6"/>
      <c r="K9" s="6"/>
      <c r="L9" s="6"/>
      <c r="M9" s="6"/>
      <c r="N9" s="6"/>
      <c r="O9" s="6"/>
      <c r="P9" s="6"/>
      <c r="Q9" s="6"/>
      <c r="R9" s="6"/>
      <c r="S9" s="6"/>
      <c r="T9" s="6"/>
      <c r="U9" s="6"/>
      <c r="V9" s="6"/>
      <c r="W9" s="6"/>
      <c r="X9" s="6"/>
      <c r="Y9" s="6"/>
      <c r="Z9" s="6"/>
    </row>
    <row r="10">
      <c r="A10" s="1">
        <v>9.0</v>
      </c>
      <c r="B10" s="7" t="s">
        <v>20</v>
      </c>
      <c r="C10" s="3" t="s">
        <v>21</v>
      </c>
      <c r="D10" s="3"/>
      <c r="E10" s="6"/>
      <c r="F10" s="6"/>
      <c r="G10" s="6"/>
      <c r="H10" s="6"/>
      <c r="I10" s="6"/>
      <c r="J10" s="6"/>
      <c r="K10" s="6"/>
      <c r="L10" s="6"/>
      <c r="M10" s="6"/>
      <c r="N10" s="6"/>
      <c r="O10" s="6"/>
      <c r="P10" s="6"/>
      <c r="Q10" s="6"/>
      <c r="R10" s="6"/>
      <c r="S10" s="6"/>
      <c r="T10" s="6"/>
      <c r="U10" s="6"/>
      <c r="V10" s="6"/>
      <c r="W10" s="6"/>
      <c r="X10" s="6"/>
      <c r="Y10" s="6"/>
      <c r="Z10" s="6"/>
    </row>
    <row r="11">
      <c r="A11" s="1">
        <v>10.0</v>
      </c>
      <c r="B11" s="7" t="s">
        <v>22</v>
      </c>
      <c r="C11" s="3"/>
      <c r="D11" s="3"/>
      <c r="E11" s="6"/>
      <c r="F11" s="6"/>
      <c r="G11" s="6"/>
      <c r="H11" s="6"/>
      <c r="I11" s="6"/>
      <c r="J11" s="6"/>
      <c r="K11" s="6"/>
      <c r="L11" s="6"/>
      <c r="M11" s="6"/>
      <c r="N11" s="6"/>
      <c r="O11" s="6"/>
      <c r="P11" s="6"/>
      <c r="Q11" s="6"/>
      <c r="R11" s="6"/>
      <c r="S11" s="6"/>
      <c r="T11" s="6"/>
      <c r="U11" s="6"/>
      <c r="V11" s="6"/>
      <c r="W11" s="6"/>
      <c r="X11" s="6"/>
      <c r="Y11" s="6"/>
      <c r="Z11" s="6"/>
    </row>
    <row r="12">
      <c r="A12" s="1">
        <v>11.0</v>
      </c>
      <c r="B12" s="7" t="s">
        <v>23</v>
      </c>
      <c r="C12" s="3"/>
      <c r="D12" s="3"/>
      <c r="E12" s="6"/>
      <c r="F12" s="6"/>
      <c r="G12" s="6"/>
      <c r="H12" s="6"/>
      <c r="I12" s="6"/>
      <c r="J12" s="6"/>
      <c r="K12" s="6"/>
      <c r="L12" s="6"/>
      <c r="M12" s="6"/>
      <c r="N12" s="6"/>
      <c r="O12" s="6"/>
      <c r="P12" s="6"/>
      <c r="Q12" s="6"/>
      <c r="R12" s="6"/>
      <c r="S12" s="6"/>
      <c r="T12" s="6"/>
      <c r="U12" s="6"/>
      <c r="V12" s="6"/>
      <c r="W12" s="6"/>
      <c r="X12" s="6"/>
      <c r="Y12" s="6"/>
      <c r="Z12" s="6"/>
    </row>
    <row r="13" ht="63.75" customHeight="1">
      <c r="A13" s="1">
        <v>12.0</v>
      </c>
      <c r="B13" s="7" t="s">
        <v>24</v>
      </c>
      <c r="C13" s="5" t="s">
        <v>25</v>
      </c>
      <c r="D13" s="3"/>
      <c r="E13" s="6"/>
      <c r="F13" s="6"/>
      <c r="G13" s="6"/>
      <c r="H13" s="6"/>
      <c r="I13" s="6"/>
      <c r="J13" s="6"/>
      <c r="K13" s="6"/>
      <c r="L13" s="6"/>
      <c r="M13" s="6"/>
      <c r="N13" s="6"/>
      <c r="O13" s="6"/>
      <c r="P13" s="6"/>
      <c r="Q13" s="6"/>
      <c r="R13" s="6"/>
      <c r="S13" s="6"/>
      <c r="T13" s="6"/>
      <c r="U13" s="6"/>
      <c r="V13" s="6"/>
      <c r="W13" s="6"/>
      <c r="X13" s="6"/>
      <c r="Y13" s="6"/>
      <c r="Z13" s="6"/>
    </row>
    <row r="14" ht="204.0" customHeight="1">
      <c r="A14" s="1">
        <v>13.0</v>
      </c>
      <c r="B14" s="7" t="s">
        <v>26</v>
      </c>
      <c r="C14" s="3" t="s">
        <v>27</v>
      </c>
      <c r="D14" s="3"/>
      <c r="E14" s="6"/>
      <c r="F14" s="6"/>
      <c r="G14" s="6"/>
      <c r="H14" s="6"/>
      <c r="I14" s="6"/>
      <c r="J14" s="6"/>
      <c r="K14" s="6"/>
      <c r="L14" s="6"/>
      <c r="M14" s="6"/>
      <c r="N14" s="6"/>
      <c r="O14" s="6"/>
      <c r="P14" s="6"/>
      <c r="Q14" s="6"/>
      <c r="R14" s="6"/>
      <c r="S14" s="6"/>
      <c r="T14" s="6"/>
      <c r="U14" s="6"/>
      <c r="V14" s="6"/>
      <c r="W14" s="6"/>
      <c r="X14" s="6"/>
      <c r="Y14" s="6"/>
      <c r="Z14" s="6"/>
    </row>
    <row r="15">
      <c r="A15" s="1">
        <v>14.0</v>
      </c>
      <c r="B15" s="7" t="s">
        <v>28</v>
      </c>
      <c r="C15" s="3"/>
      <c r="D15" s="3"/>
      <c r="E15" s="6"/>
      <c r="F15" s="6"/>
      <c r="G15" s="6"/>
      <c r="H15" s="6"/>
      <c r="I15" s="6"/>
      <c r="J15" s="6"/>
      <c r="K15" s="6"/>
      <c r="L15" s="6"/>
      <c r="M15" s="6"/>
      <c r="N15" s="6"/>
      <c r="O15" s="6"/>
      <c r="P15" s="6"/>
      <c r="Q15" s="6"/>
      <c r="R15" s="6"/>
      <c r="S15" s="6"/>
      <c r="T15" s="6"/>
      <c r="U15" s="6"/>
      <c r="V15" s="6"/>
      <c r="W15" s="6"/>
      <c r="X15" s="6"/>
      <c r="Y15" s="6"/>
      <c r="Z15" s="6"/>
    </row>
    <row r="16">
      <c r="A16" s="1">
        <v>15.0</v>
      </c>
      <c r="B16" s="7" t="s">
        <v>29</v>
      </c>
      <c r="C16" s="3"/>
      <c r="D16" s="3"/>
      <c r="E16" s="6"/>
      <c r="F16" s="6"/>
      <c r="G16" s="6"/>
      <c r="H16" s="6"/>
      <c r="I16" s="6"/>
      <c r="J16" s="6"/>
      <c r="K16" s="6"/>
      <c r="L16" s="6"/>
      <c r="M16" s="6"/>
      <c r="N16" s="6"/>
      <c r="O16" s="6"/>
      <c r="P16" s="6"/>
      <c r="Q16" s="6"/>
      <c r="R16" s="6"/>
      <c r="S16" s="6"/>
      <c r="T16" s="6"/>
      <c r="U16" s="6"/>
      <c r="V16" s="6"/>
      <c r="W16" s="6"/>
      <c r="X16" s="6"/>
      <c r="Y16" s="6"/>
      <c r="Z16" s="6"/>
    </row>
    <row r="17">
      <c r="A17" s="1">
        <v>16.0</v>
      </c>
      <c r="B17" s="7" t="s">
        <v>30</v>
      </c>
      <c r="C17" s="3" t="s">
        <v>31</v>
      </c>
      <c r="D17" s="3"/>
      <c r="E17" s="6"/>
      <c r="F17" s="6"/>
      <c r="G17" s="6"/>
      <c r="H17" s="6"/>
      <c r="I17" s="6"/>
      <c r="J17" s="6"/>
      <c r="K17" s="6"/>
      <c r="L17" s="6"/>
      <c r="M17" s="6"/>
      <c r="N17" s="6"/>
      <c r="O17" s="6"/>
      <c r="P17" s="6"/>
      <c r="Q17" s="6"/>
      <c r="R17" s="6"/>
      <c r="S17" s="6"/>
      <c r="T17" s="6"/>
      <c r="U17" s="6"/>
      <c r="V17" s="6"/>
      <c r="W17" s="6"/>
      <c r="X17" s="6"/>
      <c r="Y17" s="6"/>
      <c r="Z17" s="6"/>
    </row>
    <row r="18">
      <c r="A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59" t="s">
        <v>10154</v>
      </c>
      <c r="B1" s="59" t="s">
        <v>10155</v>
      </c>
      <c r="C1" s="59" t="s">
        <v>10156</v>
      </c>
      <c r="D1" s="59" t="s">
        <v>45</v>
      </c>
      <c r="E1" s="59" t="s">
        <v>75</v>
      </c>
      <c r="F1" s="59" t="s">
        <v>35</v>
      </c>
      <c r="G1" s="59"/>
      <c r="H1" s="60" t="s">
        <v>90</v>
      </c>
      <c r="I1" s="60"/>
      <c r="J1" s="59" t="s">
        <v>10157</v>
      </c>
      <c r="K1" s="59" t="s">
        <v>10158</v>
      </c>
      <c r="L1" s="59" t="s">
        <v>10159</v>
      </c>
      <c r="M1" s="59" t="s">
        <v>10154</v>
      </c>
      <c r="N1" s="59" t="s">
        <v>10160</v>
      </c>
      <c r="O1" s="59" t="s">
        <v>10161</v>
      </c>
      <c r="P1" s="59" t="s">
        <v>114</v>
      </c>
      <c r="Q1" s="59" t="s">
        <v>75</v>
      </c>
      <c r="R1" s="59" t="s">
        <v>46</v>
      </c>
      <c r="S1" s="59" t="s">
        <v>47</v>
      </c>
      <c r="T1" s="59" t="s">
        <v>35</v>
      </c>
      <c r="U1" s="59"/>
      <c r="V1" s="59" t="s">
        <v>10162</v>
      </c>
      <c r="W1" s="59" t="s">
        <v>10162</v>
      </c>
      <c r="X1" s="59" t="s">
        <v>10163</v>
      </c>
      <c r="Y1" s="59"/>
    </row>
    <row r="2">
      <c r="A2" s="61">
        <v>11.0</v>
      </c>
      <c r="B2" s="61">
        <v>12.0</v>
      </c>
      <c r="C2" s="61">
        <v>57.0</v>
      </c>
      <c r="D2" s="61" t="s">
        <v>77</v>
      </c>
      <c r="E2" s="59">
        <v>2.0</v>
      </c>
      <c r="F2" s="62">
        <v>0.028035879629629633</v>
      </c>
      <c r="G2" s="59"/>
      <c r="H2" s="59"/>
      <c r="I2" s="59"/>
      <c r="J2" s="59">
        <v>2995.0</v>
      </c>
      <c r="K2" s="59">
        <v>524.0</v>
      </c>
      <c r="L2" s="59">
        <v>2995.0</v>
      </c>
      <c r="M2" s="59">
        <v>16.0</v>
      </c>
      <c r="N2" s="59">
        <v>1.0</v>
      </c>
      <c r="O2" s="59">
        <v>10.0</v>
      </c>
      <c r="P2" s="59"/>
      <c r="Q2" s="59">
        <v>1.0</v>
      </c>
      <c r="R2" s="59" t="s">
        <v>10164</v>
      </c>
      <c r="S2" s="59" t="s">
        <v>1111</v>
      </c>
      <c r="T2" s="62">
        <v>0.014449074074074076</v>
      </c>
      <c r="U2" s="59">
        <v>0.0</v>
      </c>
      <c r="V2" s="59" t="s">
        <v>2133</v>
      </c>
      <c r="W2" s="59" t="s">
        <v>2133</v>
      </c>
      <c r="X2" s="59" t="s">
        <v>10165</v>
      </c>
      <c r="Y2" s="59"/>
    </row>
    <row r="3">
      <c r="A3" s="61">
        <v>12.0</v>
      </c>
      <c r="B3" s="61">
        <v>15.0</v>
      </c>
      <c r="C3" s="61">
        <v>57.0</v>
      </c>
      <c r="D3" s="61" t="s">
        <v>78</v>
      </c>
      <c r="E3" s="59">
        <v>4.0</v>
      </c>
      <c r="F3" s="62">
        <v>0.028035879629629633</v>
      </c>
      <c r="G3" s="59"/>
      <c r="H3" s="59"/>
      <c r="I3" s="59"/>
      <c r="J3" s="59">
        <v>3000.0</v>
      </c>
      <c r="K3" s="59">
        <v>438.0</v>
      </c>
      <c r="L3" s="59">
        <v>2996.0</v>
      </c>
      <c r="M3" s="59">
        <v>16.0</v>
      </c>
      <c r="N3" s="59">
        <v>2.0</v>
      </c>
      <c r="O3" s="59">
        <v>10.0</v>
      </c>
      <c r="P3" s="59">
        <v>100.0</v>
      </c>
      <c r="Q3" s="59">
        <v>2.0</v>
      </c>
      <c r="R3" s="59" t="s">
        <v>2322</v>
      </c>
      <c r="S3" s="59" t="s">
        <v>2323</v>
      </c>
      <c r="T3" s="62">
        <v>0.016130787037037037</v>
      </c>
      <c r="U3" s="59">
        <v>1.0</v>
      </c>
      <c r="V3" s="59"/>
      <c r="W3" s="59"/>
      <c r="X3" s="59"/>
      <c r="Y3" s="59"/>
    </row>
    <row r="4">
      <c r="A4" s="61">
        <v>13.0</v>
      </c>
      <c r="B4" s="61">
        <v>20.0</v>
      </c>
      <c r="C4" s="61">
        <v>57.0</v>
      </c>
      <c r="D4" s="61" t="s">
        <v>79</v>
      </c>
      <c r="E4" s="59">
        <v>5.0</v>
      </c>
      <c r="F4" s="62">
        <v>0.028035879629629633</v>
      </c>
      <c r="G4" s="59" t="s">
        <v>3444</v>
      </c>
      <c r="H4" s="59" t="s">
        <v>10166</v>
      </c>
      <c r="I4" s="59"/>
      <c r="J4" s="59">
        <v>3003.0</v>
      </c>
      <c r="K4" s="59">
        <v>98.0</v>
      </c>
      <c r="L4" s="59">
        <v>3000.0</v>
      </c>
      <c r="M4" s="59">
        <v>16.0</v>
      </c>
      <c r="N4" s="59">
        <v>3.0</v>
      </c>
      <c r="O4" s="59">
        <v>12.0</v>
      </c>
      <c r="P4" s="59">
        <v>110.0</v>
      </c>
      <c r="Q4" s="59">
        <v>3.0</v>
      </c>
      <c r="R4" s="59" t="s">
        <v>10167</v>
      </c>
      <c r="S4" s="59" t="s">
        <v>1726</v>
      </c>
      <c r="T4" s="62">
        <v>0.014449074074074076</v>
      </c>
      <c r="U4" s="59">
        <v>0.0</v>
      </c>
      <c r="V4" s="59"/>
      <c r="W4" s="59"/>
      <c r="X4" s="59"/>
      <c r="Y4" s="59"/>
    </row>
    <row r="5">
      <c r="A5" s="60">
        <v>16.0</v>
      </c>
      <c r="B5" s="60">
        <v>14.0</v>
      </c>
      <c r="C5" s="60">
        <v>54.0</v>
      </c>
      <c r="D5" s="63" t="s">
        <v>90</v>
      </c>
      <c r="E5" s="59">
        <v>1.0</v>
      </c>
      <c r="F5" s="62">
        <v>0.028035879629629633</v>
      </c>
      <c r="G5" s="59" t="s">
        <v>2930</v>
      </c>
      <c r="H5" s="59" t="s">
        <v>10168</v>
      </c>
      <c r="I5" s="59"/>
      <c r="J5" s="59">
        <v>3018.0</v>
      </c>
      <c r="K5" s="59">
        <v>99.0</v>
      </c>
      <c r="L5" s="59">
        <v>3003.0</v>
      </c>
      <c r="M5" s="59">
        <v>16.0</v>
      </c>
      <c r="N5" s="59">
        <v>6.0</v>
      </c>
      <c r="O5" s="59">
        <v>13.0</v>
      </c>
      <c r="P5" s="59">
        <v>111.0</v>
      </c>
      <c r="Q5" s="59">
        <v>4.0</v>
      </c>
      <c r="R5" s="59" t="s">
        <v>1720</v>
      </c>
      <c r="S5" s="59" t="s">
        <v>2802</v>
      </c>
      <c r="T5" s="62">
        <v>0.014449074074074076</v>
      </c>
      <c r="U5" s="59">
        <v>0.0</v>
      </c>
      <c r="V5" s="59"/>
      <c r="W5" s="59"/>
      <c r="X5" s="59"/>
      <c r="Y5" s="59"/>
    </row>
    <row r="6">
      <c r="A6" s="60">
        <v>17.0</v>
      </c>
      <c r="B6" s="60">
        <v>12.0</v>
      </c>
      <c r="C6" s="60">
        <v>54.0</v>
      </c>
      <c r="D6" s="63" t="s">
        <v>91</v>
      </c>
      <c r="E6" s="59">
        <v>3.0</v>
      </c>
      <c r="F6" s="62">
        <v>0.028035879629629633</v>
      </c>
      <c r="G6" s="59" t="s">
        <v>3262</v>
      </c>
      <c r="H6" s="59" t="s">
        <v>3262</v>
      </c>
      <c r="I6" s="59"/>
      <c r="J6" s="59">
        <v>3019.0</v>
      </c>
      <c r="K6" s="59">
        <v>100.0</v>
      </c>
      <c r="L6" s="59">
        <v>3003.0</v>
      </c>
      <c r="M6" s="59">
        <v>16.0</v>
      </c>
      <c r="N6" s="59">
        <v>6.0</v>
      </c>
      <c r="O6" s="59">
        <v>13.0</v>
      </c>
      <c r="P6" s="59">
        <v>112.0</v>
      </c>
      <c r="Q6" s="59">
        <v>5.0</v>
      </c>
      <c r="R6" s="59" t="s">
        <v>2799</v>
      </c>
      <c r="S6" s="59" t="s">
        <v>2800</v>
      </c>
      <c r="T6" s="62">
        <v>0.014450231481481482</v>
      </c>
      <c r="U6" s="59">
        <v>0.0</v>
      </c>
      <c r="V6" s="59"/>
      <c r="W6" s="59"/>
      <c r="X6" s="59"/>
      <c r="Y6" s="59"/>
    </row>
    <row r="7">
      <c r="A7" s="61">
        <v>18.0</v>
      </c>
      <c r="B7" s="61">
        <v>14.0</v>
      </c>
      <c r="C7" s="61">
        <v>57.0</v>
      </c>
      <c r="D7" s="61" t="s">
        <v>76</v>
      </c>
      <c r="E7" s="59">
        <v>1.0</v>
      </c>
      <c r="F7" s="62">
        <v>0.016471064814814813</v>
      </c>
      <c r="G7" s="59" t="s">
        <v>3461</v>
      </c>
      <c r="H7" s="59" t="s">
        <v>10169</v>
      </c>
      <c r="I7" s="59"/>
      <c r="J7" s="59">
        <v>3004.0</v>
      </c>
      <c r="K7" s="59">
        <v>101.0</v>
      </c>
      <c r="L7" s="59">
        <v>3000.0</v>
      </c>
      <c r="M7" s="59">
        <v>16.0</v>
      </c>
      <c r="N7" s="59">
        <v>3.0</v>
      </c>
      <c r="O7" s="59">
        <v>12.0</v>
      </c>
      <c r="P7" s="59">
        <v>120.0</v>
      </c>
      <c r="Q7" s="59">
        <v>6.0</v>
      </c>
      <c r="R7" s="59" t="s">
        <v>10170</v>
      </c>
      <c r="S7" s="59" t="s">
        <v>10171</v>
      </c>
      <c r="T7" s="62">
        <v>0.014450231481481482</v>
      </c>
      <c r="U7" s="59">
        <v>1.0</v>
      </c>
      <c r="V7" s="59"/>
      <c r="W7" s="59"/>
      <c r="X7" s="59"/>
      <c r="Y7" s="59"/>
    </row>
    <row r="8">
      <c r="A8" s="60">
        <v>19.0</v>
      </c>
      <c r="B8" s="60">
        <v>20.0</v>
      </c>
      <c r="C8" s="60">
        <v>54.0</v>
      </c>
      <c r="D8" s="63" t="s">
        <v>93</v>
      </c>
      <c r="E8" s="59">
        <v>5.0</v>
      </c>
      <c r="F8" s="62">
        <v>0.028035879629629633</v>
      </c>
      <c r="G8" s="59" t="s">
        <v>3494</v>
      </c>
      <c r="H8" s="59" t="s">
        <v>10169</v>
      </c>
      <c r="I8" s="59"/>
      <c r="J8" s="59">
        <v>3020.0</v>
      </c>
      <c r="K8" s="59">
        <v>102.0</v>
      </c>
      <c r="L8" s="59">
        <v>3004.0</v>
      </c>
      <c r="M8" s="59">
        <v>16.0</v>
      </c>
      <c r="N8" s="59">
        <v>6.0</v>
      </c>
      <c r="O8" s="59">
        <v>13.0</v>
      </c>
      <c r="P8" s="59">
        <v>121.0</v>
      </c>
      <c r="Q8" s="59">
        <v>7.0</v>
      </c>
      <c r="R8" s="59" t="s">
        <v>2119</v>
      </c>
      <c r="S8" s="59" t="s">
        <v>2792</v>
      </c>
      <c r="T8" s="62">
        <v>0.014450231481481482</v>
      </c>
      <c r="U8" s="59">
        <v>0.0</v>
      </c>
      <c r="V8" s="59"/>
      <c r="W8" s="59"/>
      <c r="X8" s="59"/>
      <c r="Y8" s="59"/>
    </row>
    <row r="9">
      <c r="A9" s="60">
        <v>20.0</v>
      </c>
      <c r="B9" s="60">
        <v>15.0</v>
      </c>
      <c r="C9" s="60">
        <v>54.0</v>
      </c>
      <c r="D9" s="63" t="s">
        <v>92</v>
      </c>
      <c r="E9" s="59">
        <v>4.0</v>
      </c>
      <c r="F9" s="62">
        <v>0.028035879629629633</v>
      </c>
      <c r="G9" s="59" t="s">
        <v>4556</v>
      </c>
      <c r="H9" s="59" t="s">
        <v>10172</v>
      </c>
      <c r="I9" s="59"/>
      <c r="J9" s="59">
        <v>3021.0</v>
      </c>
      <c r="K9" s="59">
        <v>103.0</v>
      </c>
      <c r="L9" s="59">
        <v>3004.0</v>
      </c>
      <c r="M9" s="59">
        <v>16.0</v>
      </c>
      <c r="N9" s="59">
        <v>6.0</v>
      </c>
      <c r="O9" s="59">
        <v>13.0</v>
      </c>
      <c r="P9" s="59">
        <v>122.0</v>
      </c>
      <c r="Q9" s="59">
        <v>8.0</v>
      </c>
      <c r="R9" s="59" t="s">
        <v>2117</v>
      </c>
      <c r="S9" s="59" t="s">
        <v>2788</v>
      </c>
      <c r="T9" s="62">
        <v>0.014450231481481482</v>
      </c>
      <c r="U9" s="59">
        <v>0.0</v>
      </c>
      <c r="V9" s="59"/>
      <c r="W9" s="59"/>
      <c r="X9" s="59"/>
      <c r="Y9" s="59"/>
    </row>
    <row r="10">
      <c r="A10" s="60">
        <v>21.0</v>
      </c>
      <c r="B10" s="60">
        <v>27.0</v>
      </c>
      <c r="C10" s="60">
        <v>54.0</v>
      </c>
      <c r="D10" s="60" t="s">
        <v>94</v>
      </c>
      <c r="E10" s="59">
        <v>2.0</v>
      </c>
      <c r="F10" s="62">
        <v>0.028035879629629633</v>
      </c>
      <c r="G10" s="59" t="s">
        <v>3460</v>
      </c>
      <c r="H10" s="59" t="s">
        <v>10166</v>
      </c>
      <c r="I10" s="59"/>
      <c r="J10" s="59">
        <v>5297.0</v>
      </c>
      <c r="K10" s="59">
        <v>954.0</v>
      </c>
      <c r="L10" s="59">
        <v>3004.0</v>
      </c>
      <c r="M10" s="59">
        <v>16.0</v>
      </c>
      <c r="N10" s="59">
        <v>6.0</v>
      </c>
      <c r="O10" s="59">
        <v>13.0</v>
      </c>
      <c r="P10" s="59">
        <v>123.0</v>
      </c>
      <c r="Q10" s="59">
        <v>9.0</v>
      </c>
      <c r="R10" s="59" t="s">
        <v>1816</v>
      </c>
      <c r="S10" s="59" t="s">
        <v>1817</v>
      </c>
      <c r="T10" s="62">
        <v>0.014450231481481482</v>
      </c>
      <c r="U10" s="59">
        <v>0.0</v>
      </c>
      <c r="V10" s="59"/>
      <c r="W10" s="59"/>
      <c r="X10" s="59"/>
      <c r="Y10" s="59"/>
    </row>
    <row r="11">
      <c r="A11" s="64">
        <v>28.0</v>
      </c>
      <c r="B11" s="64">
        <v>14.0</v>
      </c>
      <c r="C11" s="64">
        <v>61.0</v>
      </c>
      <c r="D11" s="64" t="s">
        <v>95</v>
      </c>
      <c r="E11" s="59">
        <v>1.0</v>
      </c>
      <c r="F11" s="62">
        <v>0.028035879629629633</v>
      </c>
      <c r="G11" s="59" t="s">
        <v>2970</v>
      </c>
      <c r="H11" s="59" t="s">
        <v>10173</v>
      </c>
      <c r="I11" s="59"/>
      <c r="J11" s="59">
        <v>3005.0</v>
      </c>
      <c r="K11" s="59">
        <v>104.0</v>
      </c>
      <c r="L11" s="59">
        <v>3000.0</v>
      </c>
      <c r="M11" s="59">
        <v>16.0</v>
      </c>
      <c r="N11" s="59">
        <v>3.0</v>
      </c>
      <c r="O11" s="59">
        <v>12.0</v>
      </c>
      <c r="P11" s="59">
        <v>130.0</v>
      </c>
      <c r="Q11" s="59">
        <v>10.0</v>
      </c>
      <c r="R11" s="59" t="s">
        <v>2785</v>
      </c>
      <c r="S11" s="59" t="s">
        <v>2786</v>
      </c>
      <c r="T11" s="62">
        <v>0.014451388888888889</v>
      </c>
      <c r="U11" s="59">
        <v>0.0</v>
      </c>
      <c r="V11" s="59"/>
      <c r="W11" s="59"/>
      <c r="X11" s="59"/>
      <c r="Y11" s="59"/>
    </row>
    <row r="12">
      <c r="A12" s="64">
        <v>31.0</v>
      </c>
      <c r="B12" s="64">
        <v>12.0</v>
      </c>
      <c r="C12" s="64">
        <v>61.0</v>
      </c>
      <c r="D12" s="64" t="s">
        <v>97</v>
      </c>
      <c r="E12" s="59">
        <v>2.0</v>
      </c>
      <c r="F12" s="62">
        <v>0.028035879629629633</v>
      </c>
      <c r="G12" s="59" t="s">
        <v>3003</v>
      </c>
      <c r="H12" s="59" t="s">
        <v>10169</v>
      </c>
      <c r="I12" s="59"/>
      <c r="J12" s="59">
        <v>3022.0</v>
      </c>
      <c r="K12" s="59">
        <v>105.0</v>
      </c>
      <c r="L12" s="59">
        <v>3005.0</v>
      </c>
      <c r="M12" s="59">
        <v>16.0</v>
      </c>
      <c r="N12" s="59">
        <v>6.0</v>
      </c>
      <c r="O12" s="59">
        <v>13.0</v>
      </c>
      <c r="P12" s="59">
        <v>131.0</v>
      </c>
      <c r="Q12" s="59">
        <v>11.0</v>
      </c>
      <c r="R12" s="59" t="s">
        <v>2781</v>
      </c>
      <c r="S12" s="59" t="s">
        <v>2782</v>
      </c>
      <c r="T12" s="62">
        <v>0.014451388888888889</v>
      </c>
      <c r="U12" s="59">
        <v>0.0</v>
      </c>
      <c r="V12" s="59"/>
      <c r="W12" s="59"/>
      <c r="X12" s="59"/>
      <c r="Y12" s="59"/>
    </row>
    <row r="13">
      <c r="A13" s="64">
        <v>44.0</v>
      </c>
      <c r="B13" s="64">
        <v>15.0</v>
      </c>
      <c r="C13" s="64">
        <v>61.0</v>
      </c>
      <c r="D13" s="64" t="s">
        <v>99</v>
      </c>
      <c r="E13" s="59">
        <v>4.0</v>
      </c>
      <c r="F13" s="62">
        <v>0.028035879629629633</v>
      </c>
      <c r="G13" s="59" t="s">
        <v>3355</v>
      </c>
      <c r="H13" s="59" t="s">
        <v>10169</v>
      </c>
      <c r="I13" s="59"/>
      <c r="J13" s="59">
        <v>3023.0</v>
      </c>
      <c r="K13" s="59">
        <v>106.0</v>
      </c>
      <c r="L13" s="59">
        <v>3005.0</v>
      </c>
      <c r="M13" s="59">
        <v>16.0</v>
      </c>
      <c r="N13" s="59">
        <v>6.0</v>
      </c>
      <c r="O13" s="59">
        <v>13.0</v>
      </c>
      <c r="P13" s="59">
        <v>132.0</v>
      </c>
      <c r="Q13" s="59">
        <v>12.0</v>
      </c>
      <c r="R13" s="59" t="s">
        <v>2778</v>
      </c>
      <c r="S13" s="59" t="s">
        <v>10174</v>
      </c>
      <c r="T13" s="62">
        <v>0.014451388888888889</v>
      </c>
      <c r="U13" s="59">
        <v>0.0</v>
      </c>
      <c r="V13" s="59"/>
      <c r="W13" s="59"/>
      <c r="X13" s="59"/>
      <c r="Y13" s="59"/>
    </row>
    <row r="14">
      <c r="A14" s="64">
        <v>45.0</v>
      </c>
      <c r="B14" s="64">
        <v>20.0</v>
      </c>
      <c r="C14" s="64">
        <v>61.0</v>
      </c>
      <c r="D14" s="64" t="s">
        <v>101</v>
      </c>
      <c r="E14" s="59">
        <v>5.0</v>
      </c>
      <c r="F14" s="62">
        <v>0.028035879629629633</v>
      </c>
      <c r="G14" s="59" t="s">
        <v>3466</v>
      </c>
      <c r="H14" s="59" t="s">
        <v>3466</v>
      </c>
      <c r="I14" s="59"/>
      <c r="J14" s="59">
        <v>3024.0</v>
      </c>
      <c r="K14" s="59">
        <v>107.0</v>
      </c>
      <c r="L14" s="59">
        <v>3005.0</v>
      </c>
      <c r="M14" s="59">
        <v>16.0</v>
      </c>
      <c r="N14" s="59">
        <v>6.0</v>
      </c>
      <c r="O14" s="59">
        <v>13.0</v>
      </c>
      <c r="P14" s="59">
        <v>133.0</v>
      </c>
      <c r="Q14" s="59">
        <v>13.0</v>
      </c>
      <c r="R14" s="59" t="s">
        <v>2775</v>
      </c>
      <c r="S14" s="59" t="s">
        <v>2776</v>
      </c>
      <c r="T14" s="62">
        <v>0.014451388888888889</v>
      </c>
      <c r="U14" s="59">
        <v>0.0</v>
      </c>
      <c r="V14" s="59"/>
      <c r="W14" s="59"/>
      <c r="X14" s="59"/>
      <c r="Y14" s="59"/>
    </row>
    <row r="15">
      <c r="A15" s="64">
        <v>29.0</v>
      </c>
      <c r="B15" s="64">
        <v>14.0</v>
      </c>
      <c r="C15" s="64">
        <v>58.0</v>
      </c>
      <c r="D15" s="64" t="s">
        <v>96</v>
      </c>
      <c r="E15" s="59">
        <v>1.0</v>
      </c>
      <c r="F15" s="62">
        <v>0.028035879629629633</v>
      </c>
      <c r="G15" s="59" t="s">
        <v>3495</v>
      </c>
      <c r="H15" s="59" t="s">
        <v>3495</v>
      </c>
      <c r="I15" s="59"/>
      <c r="J15" s="59">
        <v>3025.0</v>
      </c>
      <c r="K15" s="59">
        <v>108.0</v>
      </c>
      <c r="L15" s="59">
        <v>3005.0</v>
      </c>
      <c r="M15" s="59">
        <v>16.0</v>
      </c>
      <c r="N15" s="59">
        <v>6.0</v>
      </c>
      <c r="O15" s="59">
        <v>13.0</v>
      </c>
      <c r="P15" s="59">
        <v>134.0</v>
      </c>
      <c r="Q15" s="59">
        <v>14.0</v>
      </c>
      <c r="R15" s="59" t="s">
        <v>2770</v>
      </c>
      <c r="S15" s="59" t="s">
        <v>2771</v>
      </c>
      <c r="T15" s="62">
        <v>0.014451388888888889</v>
      </c>
      <c r="U15" s="59">
        <v>0.0</v>
      </c>
      <c r="V15" s="59"/>
      <c r="W15" s="59"/>
      <c r="X15" s="59"/>
      <c r="Y15" s="59"/>
    </row>
    <row r="16">
      <c r="A16" s="64">
        <v>30.0</v>
      </c>
      <c r="B16" s="64">
        <v>12.0</v>
      </c>
      <c r="C16" s="64">
        <v>58.0</v>
      </c>
      <c r="D16" s="64" t="s">
        <v>98</v>
      </c>
      <c r="E16" s="59">
        <v>2.0</v>
      </c>
      <c r="F16" s="62">
        <v>0.028035879629629633</v>
      </c>
      <c r="G16" s="59" t="s">
        <v>3421</v>
      </c>
      <c r="H16" s="59" t="s">
        <v>3421</v>
      </c>
      <c r="I16" s="59"/>
      <c r="J16" s="59">
        <v>5300.0</v>
      </c>
      <c r="K16" s="59">
        <v>935.0</v>
      </c>
      <c r="L16" s="59">
        <v>3005.0</v>
      </c>
      <c r="M16" s="59">
        <v>16.0</v>
      </c>
      <c r="N16" s="59">
        <v>6.0</v>
      </c>
      <c r="O16" s="59">
        <v>13.0</v>
      </c>
      <c r="P16" s="59">
        <v>135.0</v>
      </c>
      <c r="Q16" s="59">
        <v>15.0</v>
      </c>
      <c r="R16" s="59" t="s">
        <v>1881</v>
      </c>
      <c r="S16" s="59" t="s">
        <v>1882</v>
      </c>
      <c r="T16" s="62">
        <v>0.014452546296296297</v>
      </c>
      <c r="U16" s="59">
        <v>0.0</v>
      </c>
      <c r="V16" s="59"/>
      <c r="W16" s="59"/>
      <c r="X16" s="59"/>
      <c r="Y16" s="59"/>
    </row>
    <row r="17">
      <c r="A17" s="64">
        <v>32.0</v>
      </c>
      <c r="B17" s="64">
        <v>27.0</v>
      </c>
      <c r="C17" s="64">
        <v>58.0</v>
      </c>
      <c r="D17" s="64" t="s">
        <v>103</v>
      </c>
      <c r="E17" s="59">
        <v>3.0</v>
      </c>
      <c r="F17" s="62">
        <v>0.028035879629629633</v>
      </c>
      <c r="G17" s="59"/>
      <c r="H17" s="59"/>
      <c r="I17" s="59"/>
      <c r="J17" s="59">
        <v>3026.0</v>
      </c>
      <c r="K17" s="59">
        <v>109.0</v>
      </c>
      <c r="L17" s="59">
        <v>3005.0</v>
      </c>
      <c r="M17" s="59">
        <v>16.0</v>
      </c>
      <c r="N17" s="59">
        <v>6.0</v>
      </c>
      <c r="O17" s="59">
        <v>13.0</v>
      </c>
      <c r="P17" s="59">
        <v>136.0</v>
      </c>
      <c r="Q17" s="59">
        <v>16.0</v>
      </c>
      <c r="R17" s="59" t="s">
        <v>2766</v>
      </c>
      <c r="S17" s="59" t="s">
        <v>10175</v>
      </c>
      <c r="T17" s="62">
        <v>0.014452546296296297</v>
      </c>
      <c r="U17" s="59">
        <v>0.0</v>
      </c>
      <c r="V17" s="59"/>
      <c r="W17" s="59"/>
      <c r="X17" s="59"/>
      <c r="Y17" s="59"/>
    </row>
    <row r="18">
      <c r="A18" s="64">
        <v>34.0</v>
      </c>
      <c r="B18" s="64">
        <v>20.0</v>
      </c>
      <c r="C18" s="64">
        <v>58.0</v>
      </c>
      <c r="D18" s="64" t="s">
        <v>102</v>
      </c>
      <c r="E18" s="59">
        <v>5.0</v>
      </c>
      <c r="F18" s="62">
        <v>0.028035879629629633</v>
      </c>
      <c r="G18" s="59"/>
      <c r="H18" s="59"/>
      <c r="I18" s="59"/>
      <c r="J18" s="59">
        <v>3079.0</v>
      </c>
      <c r="K18" s="59">
        <v>439.0</v>
      </c>
      <c r="L18" s="59">
        <v>3005.0</v>
      </c>
      <c r="M18" s="59">
        <v>16.0</v>
      </c>
      <c r="N18" s="59">
        <v>6.0</v>
      </c>
      <c r="O18" s="59">
        <v>13.0</v>
      </c>
      <c r="P18" s="59">
        <v>137.0</v>
      </c>
      <c r="Q18" s="59">
        <v>17.0</v>
      </c>
      <c r="R18" s="59" t="s">
        <v>2317</v>
      </c>
      <c r="S18" s="59" t="s">
        <v>2318</v>
      </c>
      <c r="T18" s="62">
        <v>0.014452546296296297</v>
      </c>
      <c r="U18" s="59">
        <v>0.0</v>
      </c>
      <c r="V18" s="59"/>
      <c r="W18" s="59"/>
      <c r="X18" s="59"/>
      <c r="Y18" s="59"/>
    </row>
    <row r="19">
      <c r="A19" s="64">
        <v>35.0</v>
      </c>
      <c r="B19" s="64">
        <v>15.0</v>
      </c>
      <c r="C19" s="64">
        <v>58.0</v>
      </c>
      <c r="D19" s="64" t="s">
        <v>100</v>
      </c>
      <c r="E19" s="59">
        <v>4.0</v>
      </c>
      <c r="F19" s="62">
        <v>0.028035879629629633</v>
      </c>
      <c r="G19" s="59"/>
      <c r="H19" s="59"/>
      <c r="I19" s="59"/>
      <c r="J19" s="59">
        <v>5299.0</v>
      </c>
      <c r="K19" s="59">
        <v>276.0</v>
      </c>
      <c r="L19" s="59">
        <v>3005.0</v>
      </c>
      <c r="M19" s="59">
        <v>16.0</v>
      </c>
      <c r="N19" s="59">
        <v>6.0</v>
      </c>
      <c r="O19" s="59">
        <v>13.0</v>
      </c>
      <c r="P19" s="59">
        <v>139.0</v>
      </c>
      <c r="Q19" s="59">
        <v>18.0</v>
      </c>
      <c r="R19" s="59" t="s">
        <v>2360</v>
      </c>
      <c r="S19" s="59" t="s">
        <v>2361</v>
      </c>
      <c r="T19" s="62">
        <v>0.014452546296296297</v>
      </c>
      <c r="U19" s="59">
        <v>0.0</v>
      </c>
      <c r="V19" s="59"/>
      <c r="W19" s="59"/>
      <c r="X19" s="59"/>
      <c r="Y19" s="59"/>
    </row>
    <row r="20">
      <c r="A20" s="65">
        <v>46.0</v>
      </c>
      <c r="B20" s="65">
        <v>14.0</v>
      </c>
      <c r="C20" s="65">
        <v>64.0</v>
      </c>
      <c r="D20" s="65" t="s">
        <v>85</v>
      </c>
      <c r="E20" s="65">
        <v>1.0</v>
      </c>
      <c r="F20" s="62">
        <v>0.028035879629629633</v>
      </c>
      <c r="G20" s="59"/>
      <c r="H20" s="59"/>
      <c r="I20" s="59"/>
      <c r="J20" s="59">
        <v>3006.0</v>
      </c>
      <c r="K20" s="59">
        <v>110.0</v>
      </c>
      <c r="L20" s="59">
        <v>3000.0</v>
      </c>
      <c r="M20" s="59">
        <v>16.0</v>
      </c>
      <c r="N20" s="59">
        <v>3.0</v>
      </c>
      <c r="O20" s="59">
        <v>12.0</v>
      </c>
      <c r="P20" s="59">
        <v>140.0</v>
      </c>
      <c r="Q20" s="59">
        <v>19.0</v>
      </c>
      <c r="R20" s="59" t="s">
        <v>2763</v>
      </c>
      <c r="S20" s="59" t="s">
        <v>2764</v>
      </c>
      <c r="T20" s="62">
        <v>0.014452546296296297</v>
      </c>
      <c r="U20" s="59">
        <v>0.0</v>
      </c>
      <c r="V20" s="59"/>
      <c r="W20" s="59"/>
      <c r="X20" s="59"/>
      <c r="Y20" s="59"/>
    </row>
    <row r="21" ht="15.75" customHeight="1">
      <c r="A21" s="65">
        <v>47.0</v>
      </c>
      <c r="B21" s="65">
        <v>12.0</v>
      </c>
      <c r="C21" s="65">
        <v>64.0</v>
      </c>
      <c r="D21" s="65" t="s">
        <v>86</v>
      </c>
      <c r="E21" s="65">
        <v>2.0</v>
      </c>
      <c r="F21" s="62">
        <v>0.028035879629629633</v>
      </c>
      <c r="G21" s="59"/>
      <c r="H21" s="59"/>
      <c r="I21" s="59"/>
      <c r="J21" s="59">
        <v>3027.0</v>
      </c>
      <c r="K21" s="59">
        <v>111.0</v>
      </c>
      <c r="L21" s="59">
        <v>3006.0</v>
      </c>
      <c r="M21" s="59">
        <v>16.0</v>
      </c>
      <c r="N21" s="59">
        <v>6.0</v>
      </c>
      <c r="O21" s="59">
        <v>13.0</v>
      </c>
      <c r="P21" s="59">
        <v>141.0</v>
      </c>
      <c r="Q21" s="59">
        <v>20.0</v>
      </c>
      <c r="R21" s="59" t="s">
        <v>2761</v>
      </c>
      <c r="S21" s="59" t="s">
        <v>2762</v>
      </c>
      <c r="T21" s="62">
        <v>0.014453703703703703</v>
      </c>
      <c r="U21" s="59">
        <v>0.0</v>
      </c>
      <c r="V21" s="59"/>
      <c r="W21" s="59"/>
      <c r="X21" s="59"/>
      <c r="Y21" s="59"/>
    </row>
    <row r="22" ht="15.75" customHeight="1">
      <c r="A22" s="65">
        <v>48.0</v>
      </c>
      <c r="B22" s="65">
        <v>15.0</v>
      </c>
      <c r="C22" s="65">
        <v>64.0</v>
      </c>
      <c r="D22" s="65" t="s">
        <v>87</v>
      </c>
      <c r="E22" s="65">
        <v>4.0</v>
      </c>
      <c r="F22" s="62">
        <v>0.028035879629629633</v>
      </c>
      <c r="G22" s="59"/>
      <c r="H22" s="59"/>
      <c r="I22" s="59"/>
      <c r="J22" s="59">
        <v>3080.0</v>
      </c>
      <c r="K22" s="59">
        <v>440.0</v>
      </c>
      <c r="L22" s="59">
        <v>3006.0</v>
      </c>
      <c r="M22" s="59">
        <v>16.0</v>
      </c>
      <c r="N22" s="59">
        <v>6.0</v>
      </c>
      <c r="O22" s="59">
        <v>13.0</v>
      </c>
      <c r="P22" s="59">
        <v>149.0</v>
      </c>
      <c r="Q22" s="59">
        <v>21.0</v>
      </c>
      <c r="R22" s="59" t="s">
        <v>10176</v>
      </c>
      <c r="S22" s="59" t="s">
        <v>10177</v>
      </c>
      <c r="T22" s="62">
        <v>0.014453703703703703</v>
      </c>
      <c r="U22" s="59">
        <v>1.0</v>
      </c>
      <c r="V22" s="59"/>
      <c r="W22" s="59"/>
      <c r="X22" s="59"/>
      <c r="Y22" s="59"/>
    </row>
    <row r="23" ht="15.75" customHeight="1">
      <c r="A23" s="65">
        <v>49.0</v>
      </c>
      <c r="B23" s="65">
        <v>20.0</v>
      </c>
      <c r="C23" s="65">
        <v>64.0</v>
      </c>
      <c r="D23" s="65" t="s">
        <v>88</v>
      </c>
      <c r="E23" s="65">
        <v>5.0</v>
      </c>
      <c r="F23" s="62">
        <v>0.028035879629629633</v>
      </c>
      <c r="G23" s="59"/>
      <c r="H23" s="59"/>
      <c r="I23" s="59"/>
      <c r="J23" s="59">
        <v>3007.0</v>
      </c>
      <c r="K23" s="59">
        <v>112.0</v>
      </c>
      <c r="L23" s="59">
        <v>3000.0</v>
      </c>
      <c r="M23" s="59">
        <v>16.0</v>
      </c>
      <c r="N23" s="59">
        <v>3.0</v>
      </c>
      <c r="O23" s="59">
        <v>12.0</v>
      </c>
      <c r="P23" s="59">
        <v>150.0</v>
      </c>
      <c r="Q23" s="59">
        <v>22.0</v>
      </c>
      <c r="R23" s="59" t="s">
        <v>2759</v>
      </c>
      <c r="S23" s="59" t="s">
        <v>2760</v>
      </c>
      <c r="T23" s="62">
        <v>0.014453703703703703</v>
      </c>
      <c r="U23" s="59">
        <v>1.0</v>
      </c>
      <c r="V23" s="59"/>
      <c r="W23" s="59"/>
      <c r="X23" s="59"/>
      <c r="Y23" s="59"/>
    </row>
    <row r="24" ht="15.75" customHeight="1">
      <c r="A24" s="65">
        <v>50.0</v>
      </c>
      <c r="B24" s="65">
        <v>27.0</v>
      </c>
      <c r="C24" s="65">
        <v>64.0</v>
      </c>
      <c r="D24" s="65" t="s">
        <v>89</v>
      </c>
      <c r="E24" s="65">
        <v>3.0</v>
      </c>
      <c r="F24" s="62">
        <v>0.028035879629629633</v>
      </c>
      <c r="G24" s="59"/>
      <c r="H24" s="59"/>
      <c r="I24" s="59"/>
      <c r="J24" s="59">
        <v>3028.0</v>
      </c>
      <c r="K24" s="59">
        <v>113.0</v>
      </c>
      <c r="L24" s="59">
        <v>3007.0</v>
      </c>
      <c r="M24" s="59">
        <v>16.0</v>
      </c>
      <c r="N24" s="59">
        <v>6.0</v>
      </c>
      <c r="O24" s="59">
        <v>13.0</v>
      </c>
      <c r="P24" s="59">
        <v>151.0</v>
      </c>
      <c r="Q24" s="59">
        <v>23.0</v>
      </c>
      <c r="R24" s="59" t="s">
        <v>2757</v>
      </c>
      <c r="S24" s="59" t="s">
        <v>2758</v>
      </c>
      <c r="T24" s="62">
        <v>0.014453703703703703</v>
      </c>
      <c r="U24" s="59">
        <v>0.0</v>
      </c>
      <c r="V24" s="59"/>
      <c r="W24" s="59"/>
      <c r="X24" s="59"/>
      <c r="Y24" s="59"/>
    </row>
    <row r="25" ht="15.75" customHeight="1">
      <c r="A25" s="59">
        <v>51.0</v>
      </c>
      <c r="B25" s="59">
        <v>14.0</v>
      </c>
      <c r="C25" s="59">
        <v>65.0</v>
      </c>
      <c r="D25" s="59" t="s">
        <v>104</v>
      </c>
      <c r="E25" s="59">
        <v>1.0</v>
      </c>
      <c r="F25" s="62">
        <v>0.028035879629629633</v>
      </c>
      <c r="G25" s="59"/>
      <c r="H25" s="59"/>
      <c r="I25" s="59"/>
      <c r="J25" s="59">
        <v>3029.0</v>
      </c>
      <c r="K25" s="59">
        <v>114.0</v>
      </c>
      <c r="L25" s="59">
        <v>3007.0</v>
      </c>
      <c r="M25" s="59">
        <v>16.0</v>
      </c>
      <c r="N25" s="59">
        <v>6.0</v>
      </c>
      <c r="O25" s="59">
        <v>13.0</v>
      </c>
      <c r="P25" s="59">
        <v>152.0</v>
      </c>
      <c r="Q25" s="59">
        <v>24.0</v>
      </c>
      <c r="R25" s="59" t="s">
        <v>2754</v>
      </c>
      <c r="S25" s="59" t="s">
        <v>2755</v>
      </c>
      <c r="T25" s="62">
        <v>0.014454861111111113</v>
      </c>
      <c r="U25" s="59">
        <v>1.0</v>
      </c>
      <c r="V25" s="59"/>
      <c r="W25" s="59"/>
      <c r="X25" s="59"/>
      <c r="Y25" s="59"/>
    </row>
    <row r="26" ht="15.75" customHeight="1">
      <c r="A26" s="59">
        <v>52.0</v>
      </c>
      <c r="B26" s="59">
        <v>12.0</v>
      </c>
      <c r="C26" s="59">
        <v>65.0</v>
      </c>
      <c r="D26" s="59" t="s">
        <v>105</v>
      </c>
      <c r="E26" s="59">
        <v>3.0</v>
      </c>
      <c r="F26" s="62">
        <v>0.028035879629629633</v>
      </c>
      <c r="G26" s="59"/>
      <c r="H26" s="59"/>
      <c r="I26" s="59"/>
      <c r="J26" s="59">
        <v>3030.0</v>
      </c>
      <c r="K26" s="59">
        <v>115.0</v>
      </c>
      <c r="L26" s="59">
        <v>3007.0</v>
      </c>
      <c r="M26" s="59">
        <v>16.0</v>
      </c>
      <c r="N26" s="59">
        <v>6.0</v>
      </c>
      <c r="O26" s="59">
        <v>13.0</v>
      </c>
      <c r="P26" s="59">
        <v>153.0</v>
      </c>
      <c r="Q26" s="59">
        <v>25.0</v>
      </c>
      <c r="R26" s="59" t="s">
        <v>2752</v>
      </c>
      <c r="S26" s="59" t="s">
        <v>2753</v>
      </c>
      <c r="T26" s="62">
        <v>0.014454861111111113</v>
      </c>
      <c r="U26" s="59">
        <v>1.0</v>
      </c>
      <c r="V26" s="59"/>
      <c r="W26" s="59"/>
      <c r="X26" s="59"/>
      <c r="Y26" s="59"/>
    </row>
    <row r="27" ht="15.75" customHeight="1">
      <c r="A27" s="59">
        <v>53.0</v>
      </c>
      <c r="B27" s="59">
        <v>27.0</v>
      </c>
      <c r="C27" s="59">
        <v>65.0</v>
      </c>
      <c r="D27" s="59" t="s">
        <v>108</v>
      </c>
      <c r="E27" s="59">
        <v>2.0</v>
      </c>
      <c r="F27" s="62">
        <v>0.028035879629629633</v>
      </c>
      <c r="G27" s="59"/>
      <c r="H27" s="59"/>
      <c r="I27" s="59"/>
      <c r="J27" s="59">
        <v>5270.0</v>
      </c>
      <c r="K27" s="59">
        <v>879.0</v>
      </c>
      <c r="L27" s="59">
        <v>3007.0</v>
      </c>
      <c r="M27" s="59">
        <v>16.0</v>
      </c>
      <c r="N27" s="59">
        <v>6.0</v>
      </c>
      <c r="O27" s="59">
        <v>13.0</v>
      </c>
      <c r="P27" s="59">
        <v>154.0</v>
      </c>
      <c r="Q27" s="59">
        <v>26.0</v>
      </c>
      <c r="R27" s="59" t="s">
        <v>1905</v>
      </c>
      <c r="S27" s="59" t="s">
        <v>1906</v>
      </c>
      <c r="T27" s="62">
        <v>0.014454861111111113</v>
      </c>
      <c r="U27" s="59">
        <v>0.0</v>
      </c>
      <c r="V27" s="59"/>
      <c r="W27" s="59"/>
      <c r="X27" s="59"/>
      <c r="Y27" s="59"/>
    </row>
    <row r="28" ht="15.75" customHeight="1">
      <c r="A28" s="59">
        <v>54.0</v>
      </c>
      <c r="B28" s="59">
        <v>20.0</v>
      </c>
      <c r="C28" s="59">
        <v>65.0</v>
      </c>
      <c r="D28" s="59" t="s">
        <v>107</v>
      </c>
      <c r="E28" s="59">
        <v>5.0</v>
      </c>
      <c r="F28" s="62">
        <v>0.028035879629629633</v>
      </c>
      <c r="G28" s="59"/>
      <c r="H28" s="59"/>
      <c r="I28" s="59"/>
      <c r="J28" s="59">
        <v>3031.0</v>
      </c>
      <c r="K28" s="59">
        <v>116.0</v>
      </c>
      <c r="L28" s="59">
        <v>3007.0</v>
      </c>
      <c r="M28" s="59">
        <v>16.0</v>
      </c>
      <c r="N28" s="59">
        <v>6.0</v>
      </c>
      <c r="O28" s="59">
        <v>13.0</v>
      </c>
      <c r="P28" s="59">
        <v>155.0</v>
      </c>
      <c r="Q28" s="59">
        <v>27.0</v>
      </c>
      <c r="R28" s="59" t="s">
        <v>1669</v>
      </c>
      <c r="S28" s="59" t="s">
        <v>1670</v>
      </c>
      <c r="T28" s="62">
        <v>0.014454861111111113</v>
      </c>
      <c r="U28" s="59">
        <v>0.0</v>
      </c>
      <c r="V28" s="59"/>
      <c r="W28" s="59"/>
      <c r="X28" s="59"/>
      <c r="Y28" s="59"/>
    </row>
    <row r="29" ht="15.75" customHeight="1">
      <c r="A29" s="59">
        <v>55.0</v>
      </c>
      <c r="B29" s="59">
        <v>15.0</v>
      </c>
      <c r="C29" s="59">
        <v>65.0</v>
      </c>
      <c r="D29" s="59" t="s">
        <v>106</v>
      </c>
      <c r="E29" s="59">
        <v>4.0</v>
      </c>
      <c r="F29" s="62">
        <v>0.028035879629629633</v>
      </c>
      <c r="G29" s="59"/>
      <c r="H29" s="59"/>
      <c r="I29" s="59"/>
      <c r="J29" s="59">
        <v>3001.0</v>
      </c>
      <c r="K29" s="59">
        <v>441.0</v>
      </c>
      <c r="L29" s="59">
        <v>2996.0</v>
      </c>
      <c r="M29" s="59">
        <v>16.0</v>
      </c>
      <c r="N29" s="59">
        <v>2.0</v>
      </c>
      <c r="O29" s="59">
        <v>10.0</v>
      </c>
      <c r="P29" s="59">
        <v>200.0</v>
      </c>
      <c r="Q29" s="59">
        <v>28.0</v>
      </c>
      <c r="R29" s="59" t="s">
        <v>2309</v>
      </c>
      <c r="S29" s="59" t="s">
        <v>2310</v>
      </c>
      <c r="T29" s="62">
        <v>0.016131944444444445</v>
      </c>
      <c r="U29" s="59">
        <v>0.0</v>
      </c>
      <c r="V29" s="59"/>
      <c r="W29" s="59"/>
      <c r="X29" s="59"/>
      <c r="Y29" s="59"/>
    </row>
    <row r="30" ht="15.75" customHeight="1">
      <c r="A30" s="59">
        <v>38.0</v>
      </c>
      <c r="B30" s="59">
        <v>12.0</v>
      </c>
      <c r="C30" s="59">
        <v>59.0</v>
      </c>
      <c r="D30" s="59" t="s">
        <v>81</v>
      </c>
      <c r="E30" s="59">
        <v>2.0</v>
      </c>
      <c r="F30" s="62">
        <v>0.028035879629629633</v>
      </c>
      <c r="G30" s="59"/>
      <c r="H30" s="59"/>
      <c r="I30" s="59"/>
      <c r="J30" s="59">
        <v>3008.0</v>
      </c>
      <c r="K30" s="59">
        <v>117.0</v>
      </c>
      <c r="L30" s="59">
        <v>3001.0</v>
      </c>
      <c r="M30" s="59">
        <v>16.0</v>
      </c>
      <c r="N30" s="59">
        <v>3.0</v>
      </c>
      <c r="O30" s="59">
        <v>12.0</v>
      </c>
      <c r="P30" s="59">
        <v>210.0</v>
      </c>
      <c r="Q30" s="59">
        <v>29.0</v>
      </c>
      <c r="R30" s="59" t="s">
        <v>2750</v>
      </c>
      <c r="S30" s="59" t="s">
        <v>2751</v>
      </c>
      <c r="T30" s="62">
        <v>0.014456018518518519</v>
      </c>
      <c r="U30" s="59">
        <v>0.0</v>
      </c>
      <c r="V30" s="59"/>
      <c r="W30" s="59"/>
      <c r="X30" s="59"/>
      <c r="Y30" s="59"/>
    </row>
    <row r="31" ht="15.75" customHeight="1">
      <c r="A31" s="59">
        <v>39.0</v>
      </c>
      <c r="B31" s="59">
        <v>23.0</v>
      </c>
      <c r="C31" s="59">
        <v>59.0</v>
      </c>
      <c r="D31" s="59" t="s">
        <v>83</v>
      </c>
      <c r="E31" s="59">
        <v>4.0</v>
      </c>
      <c r="F31" s="62">
        <v>0.002278935185185185</v>
      </c>
      <c r="G31" s="59"/>
      <c r="H31" s="59"/>
      <c r="I31" s="59"/>
      <c r="J31" s="59">
        <v>3032.0</v>
      </c>
      <c r="K31" s="59">
        <v>118.0</v>
      </c>
      <c r="L31" s="59">
        <v>3008.0</v>
      </c>
      <c r="M31" s="59">
        <v>16.0</v>
      </c>
      <c r="N31" s="59">
        <v>6.0</v>
      </c>
      <c r="O31" s="59">
        <v>13.0</v>
      </c>
      <c r="P31" s="59">
        <v>211.0</v>
      </c>
      <c r="Q31" s="59">
        <v>30.0</v>
      </c>
      <c r="R31" s="59" t="s">
        <v>2748</v>
      </c>
      <c r="S31" s="59" t="s">
        <v>2749</v>
      </c>
      <c r="T31" s="62">
        <v>0.014456018518518519</v>
      </c>
      <c r="U31" s="59">
        <v>0.0</v>
      </c>
      <c r="V31" s="59"/>
      <c r="W31" s="59"/>
      <c r="X31" s="59"/>
      <c r="Y31" s="59"/>
    </row>
    <row r="32" ht="15.75" customHeight="1">
      <c r="A32" s="59">
        <v>40.0</v>
      </c>
      <c r="B32" s="59">
        <v>24.0</v>
      </c>
      <c r="C32" s="59">
        <v>59.0</v>
      </c>
      <c r="D32" s="59" t="s">
        <v>84</v>
      </c>
      <c r="E32" s="59">
        <v>5.0</v>
      </c>
      <c r="F32" s="62">
        <v>0.0027303240740740743</v>
      </c>
      <c r="G32" s="59"/>
      <c r="H32" s="59"/>
      <c r="I32" s="59"/>
      <c r="J32" s="59">
        <v>5301.0</v>
      </c>
      <c r="K32" s="59">
        <v>936.0</v>
      </c>
      <c r="L32" s="59">
        <v>3008.0</v>
      </c>
      <c r="M32" s="59">
        <v>16.0</v>
      </c>
      <c r="N32" s="59">
        <v>6.0</v>
      </c>
      <c r="O32" s="59">
        <v>13.0</v>
      </c>
      <c r="P32" s="59">
        <v>212.0</v>
      </c>
      <c r="Q32" s="59">
        <v>31.0</v>
      </c>
      <c r="R32" s="59" t="s">
        <v>1877</v>
      </c>
      <c r="S32" s="59" t="s">
        <v>10178</v>
      </c>
      <c r="T32" s="62">
        <v>0.014456018518518519</v>
      </c>
      <c r="U32" s="59">
        <v>0.0</v>
      </c>
      <c r="V32" s="59"/>
      <c r="W32" s="59"/>
      <c r="X32" s="59"/>
      <c r="Y32" s="59"/>
    </row>
    <row r="33" ht="15.75" customHeight="1">
      <c r="A33" s="59">
        <v>42.0</v>
      </c>
      <c r="B33" s="59">
        <v>14.0</v>
      </c>
      <c r="C33" s="59">
        <v>59.0</v>
      </c>
      <c r="D33" s="59" t="s">
        <v>80</v>
      </c>
      <c r="E33" s="59">
        <v>1.0</v>
      </c>
      <c r="F33" s="62">
        <v>0.0033796296296296296</v>
      </c>
      <c r="G33" s="59"/>
      <c r="H33" s="59"/>
      <c r="I33" s="59"/>
      <c r="J33" s="59">
        <v>3033.0</v>
      </c>
      <c r="K33" s="59">
        <v>119.0</v>
      </c>
      <c r="L33" s="59">
        <v>3008.0</v>
      </c>
      <c r="M33" s="59">
        <v>16.0</v>
      </c>
      <c r="N33" s="59">
        <v>6.0</v>
      </c>
      <c r="O33" s="59">
        <v>13.0</v>
      </c>
      <c r="P33" s="59">
        <v>213.0</v>
      </c>
      <c r="Q33" s="59">
        <v>32.0</v>
      </c>
      <c r="R33" s="59" t="s">
        <v>2744</v>
      </c>
      <c r="S33" s="59" t="s">
        <v>2745</v>
      </c>
      <c r="T33" s="62">
        <v>0.014456018518518519</v>
      </c>
      <c r="U33" s="59">
        <v>0.0</v>
      </c>
      <c r="V33" s="59"/>
      <c r="W33" s="59"/>
      <c r="X33" s="59"/>
      <c r="Y33" s="59"/>
    </row>
    <row r="34" ht="15.75" customHeight="1">
      <c r="A34" s="59">
        <v>43.0</v>
      </c>
      <c r="B34" s="59">
        <v>27.0</v>
      </c>
      <c r="C34" s="59">
        <v>59.0</v>
      </c>
      <c r="D34" s="59" t="s">
        <v>82</v>
      </c>
      <c r="E34" s="59">
        <v>3.0</v>
      </c>
      <c r="F34" s="62">
        <v>0.03947337962962963</v>
      </c>
      <c r="G34" s="59"/>
      <c r="H34" s="59"/>
      <c r="I34" s="59"/>
      <c r="J34" s="59">
        <v>3034.0</v>
      </c>
      <c r="K34" s="59">
        <v>120.0</v>
      </c>
      <c r="L34" s="59">
        <v>3008.0</v>
      </c>
      <c r="M34" s="59">
        <v>16.0</v>
      </c>
      <c r="N34" s="59">
        <v>6.0</v>
      </c>
      <c r="O34" s="59">
        <v>13.0</v>
      </c>
      <c r="P34" s="59">
        <v>214.0</v>
      </c>
      <c r="Q34" s="59">
        <v>33.0</v>
      </c>
      <c r="R34" s="59" t="s">
        <v>10179</v>
      </c>
      <c r="S34" s="59" t="s">
        <v>2740</v>
      </c>
      <c r="T34" s="62">
        <v>0.014456018518518519</v>
      </c>
      <c r="U34" s="59">
        <v>0.0</v>
      </c>
      <c r="V34" s="59"/>
      <c r="W34" s="59"/>
      <c r="X34" s="59"/>
      <c r="Y34" s="59"/>
    </row>
    <row r="35" ht="15.75" customHeight="1">
      <c r="A35" s="59"/>
      <c r="B35" s="59"/>
      <c r="C35" s="59"/>
      <c r="D35" s="59"/>
      <c r="E35" s="59"/>
      <c r="F35" s="59"/>
      <c r="G35" s="59"/>
      <c r="H35" s="59"/>
      <c r="I35" s="59"/>
      <c r="J35" s="59">
        <v>5302.0</v>
      </c>
      <c r="K35" s="59">
        <v>937.0</v>
      </c>
      <c r="L35" s="59">
        <v>3008.0</v>
      </c>
      <c r="M35" s="59">
        <v>16.0</v>
      </c>
      <c r="N35" s="59">
        <v>6.0</v>
      </c>
      <c r="O35" s="59">
        <v>13.0</v>
      </c>
      <c r="P35" s="59">
        <v>215.0</v>
      </c>
      <c r="Q35" s="59">
        <v>34.0</v>
      </c>
      <c r="R35" s="59" t="s">
        <v>1873</v>
      </c>
      <c r="S35" s="59" t="s">
        <v>1874</v>
      </c>
      <c r="T35" s="62">
        <v>0.014457175925925925</v>
      </c>
      <c r="U35" s="59">
        <v>0.0</v>
      </c>
      <c r="V35" s="59"/>
      <c r="W35" s="59"/>
      <c r="X35" s="59"/>
      <c r="Y35" s="59"/>
    </row>
    <row r="36" ht="15.75" customHeight="1">
      <c r="A36" s="59"/>
      <c r="B36" s="59"/>
      <c r="C36" s="59"/>
      <c r="D36" s="59"/>
      <c r="E36" s="59"/>
      <c r="F36" s="59"/>
      <c r="G36" s="59"/>
      <c r="H36" s="59"/>
      <c r="I36" s="59"/>
      <c r="J36" s="59">
        <v>3081.0</v>
      </c>
      <c r="K36" s="59">
        <v>442.0</v>
      </c>
      <c r="L36" s="59">
        <v>3008.0</v>
      </c>
      <c r="M36" s="59">
        <v>16.0</v>
      </c>
      <c r="N36" s="59">
        <v>6.0</v>
      </c>
      <c r="O36" s="59">
        <v>13.0</v>
      </c>
      <c r="P36" s="59">
        <v>216.0</v>
      </c>
      <c r="Q36" s="59">
        <v>35.0</v>
      </c>
      <c r="R36" s="59" t="s">
        <v>2305</v>
      </c>
      <c r="S36" s="59" t="s">
        <v>2306</v>
      </c>
      <c r="T36" s="62">
        <v>0.014457175925925925</v>
      </c>
      <c r="U36" s="59">
        <v>0.0</v>
      </c>
      <c r="V36" s="59"/>
      <c r="W36" s="59"/>
      <c r="X36" s="59"/>
      <c r="Y36" s="59"/>
    </row>
    <row r="37" ht="15.75" customHeight="1">
      <c r="A37" s="59"/>
      <c r="B37" s="59"/>
      <c r="C37" s="59"/>
      <c r="D37" s="59"/>
      <c r="E37" s="59"/>
      <c r="F37" s="59"/>
      <c r="G37" s="59"/>
      <c r="H37" s="59"/>
      <c r="I37" s="59"/>
      <c r="J37" s="59">
        <v>3082.0</v>
      </c>
      <c r="K37" s="59">
        <v>443.0</v>
      </c>
      <c r="L37" s="59">
        <v>3008.0</v>
      </c>
      <c r="M37" s="59">
        <v>16.0</v>
      </c>
      <c r="N37" s="59">
        <v>6.0</v>
      </c>
      <c r="O37" s="59">
        <v>13.0</v>
      </c>
      <c r="P37" s="59">
        <v>219.0</v>
      </c>
      <c r="Q37" s="59">
        <v>36.0</v>
      </c>
      <c r="R37" s="59" t="s">
        <v>2301</v>
      </c>
      <c r="S37" s="59" t="s">
        <v>2302</v>
      </c>
      <c r="T37" s="62">
        <v>0.014457175925925925</v>
      </c>
      <c r="U37" s="59">
        <v>0.0</v>
      </c>
      <c r="V37" s="59"/>
      <c r="W37" s="59"/>
      <c r="X37" s="59"/>
      <c r="Y37" s="59"/>
    </row>
    <row r="38" ht="15.75" customHeight="1">
      <c r="A38" s="59"/>
      <c r="B38" s="59"/>
      <c r="C38" s="59"/>
      <c r="D38" s="59"/>
      <c r="E38" s="59"/>
      <c r="F38" s="59">
        <v>26154.54545</v>
      </c>
      <c r="G38" s="59"/>
      <c r="H38" s="59"/>
      <c r="I38" s="59"/>
      <c r="J38" s="59">
        <v>3009.0</v>
      </c>
      <c r="K38" s="59">
        <v>121.0</v>
      </c>
      <c r="L38" s="59">
        <v>3001.0</v>
      </c>
      <c r="M38" s="59">
        <v>16.0</v>
      </c>
      <c r="N38" s="59">
        <v>3.0</v>
      </c>
      <c r="O38" s="59">
        <v>12.0</v>
      </c>
      <c r="P38" s="59">
        <v>220.0</v>
      </c>
      <c r="Q38" s="59">
        <v>37.0</v>
      </c>
      <c r="R38" s="59" t="s">
        <v>1654</v>
      </c>
      <c r="S38" s="59" t="s">
        <v>1655</v>
      </c>
      <c r="T38" s="62">
        <v>0.014457175925925925</v>
      </c>
      <c r="U38" s="59">
        <v>1.0</v>
      </c>
      <c r="V38" s="59"/>
      <c r="W38" s="59"/>
      <c r="X38" s="59"/>
      <c r="Y38" s="59"/>
    </row>
    <row r="39" ht="15.75" customHeight="1">
      <c r="A39" s="59"/>
      <c r="B39" s="59"/>
      <c r="C39" s="59"/>
      <c r="D39" s="59"/>
      <c r="E39" s="59"/>
      <c r="F39" s="59">
        <v>0.782857143</v>
      </c>
      <c r="G39" s="59"/>
      <c r="H39" s="59"/>
      <c r="I39" s="59"/>
      <c r="J39" s="59">
        <v>3035.0</v>
      </c>
      <c r="K39" s="59">
        <v>122.0</v>
      </c>
      <c r="L39" s="59">
        <v>3009.0</v>
      </c>
      <c r="M39" s="59">
        <v>16.0</v>
      </c>
      <c r="N39" s="59">
        <v>6.0</v>
      </c>
      <c r="O39" s="59">
        <v>13.0</v>
      </c>
      <c r="P39" s="59">
        <v>221.0</v>
      </c>
      <c r="Q39" s="59">
        <v>38.0</v>
      </c>
      <c r="R39" s="59" t="s">
        <v>1650</v>
      </c>
      <c r="S39" s="59" t="s">
        <v>1651</v>
      </c>
      <c r="T39" s="62">
        <v>0.014457175925925925</v>
      </c>
      <c r="U39" s="59">
        <v>0.0</v>
      </c>
      <c r="V39" s="59"/>
      <c r="W39" s="59"/>
      <c r="X39" s="59"/>
      <c r="Y39" s="59"/>
    </row>
    <row r="40" ht="15.75" customHeight="1">
      <c r="A40" s="59"/>
      <c r="B40" s="59"/>
      <c r="C40" s="59"/>
      <c r="D40" s="59"/>
      <c r="E40" s="59"/>
      <c r="F40" s="59"/>
      <c r="G40" s="59"/>
      <c r="H40" s="59"/>
      <c r="I40" s="59"/>
      <c r="J40" s="59">
        <v>3083.0</v>
      </c>
      <c r="K40" s="59">
        <v>123.0</v>
      </c>
      <c r="L40" s="59">
        <v>3035.0</v>
      </c>
      <c r="M40" s="59">
        <v>16.0</v>
      </c>
      <c r="N40" s="59">
        <v>6.0</v>
      </c>
      <c r="O40" s="59">
        <v>14.0</v>
      </c>
      <c r="P40" s="59">
        <v>222.0</v>
      </c>
      <c r="Q40" s="59">
        <v>39.0</v>
      </c>
      <c r="R40" s="59" t="s">
        <v>10180</v>
      </c>
      <c r="S40" s="59" t="s">
        <v>10181</v>
      </c>
      <c r="T40" s="62">
        <v>0.014458333333333333</v>
      </c>
      <c r="U40" s="59">
        <v>1.0</v>
      </c>
      <c r="V40" s="59"/>
      <c r="W40" s="59"/>
      <c r="X40" s="59"/>
      <c r="Y40" s="59"/>
    </row>
    <row r="41" ht="15.75" customHeight="1">
      <c r="A41" s="59"/>
      <c r="B41" s="59"/>
      <c r="C41" s="59"/>
      <c r="D41" s="59"/>
      <c r="E41" s="59"/>
      <c r="F41" s="59"/>
      <c r="G41" s="59"/>
      <c r="H41" s="59"/>
      <c r="I41" s="59"/>
      <c r="J41" s="59">
        <v>3084.0</v>
      </c>
      <c r="K41" s="59">
        <v>124.0</v>
      </c>
      <c r="L41" s="59">
        <v>3035.0</v>
      </c>
      <c r="M41" s="59">
        <v>16.0</v>
      </c>
      <c r="N41" s="59">
        <v>5.0</v>
      </c>
      <c r="O41" s="59">
        <v>14.0</v>
      </c>
      <c r="P41" s="59">
        <v>223.0</v>
      </c>
      <c r="Q41" s="59">
        <v>40.0</v>
      </c>
      <c r="R41" s="59" t="s">
        <v>10182</v>
      </c>
      <c r="S41" s="59" t="s">
        <v>10183</v>
      </c>
      <c r="T41" s="62">
        <v>0.014458333333333333</v>
      </c>
      <c r="U41" s="59">
        <v>1.0</v>
      </c>
      <c r="V41" s="59"/>
      <c r="W41" s="59"/>
      <c r="X41" s="59"/>
      <c r="Y41" s="59"/>
    </row>
    <row r="42" ht="15.75" customHeight="1">
      <c r="A42" s="59"/>
      <c r="B42" s="59"/>
      <c r="C42" s="59"/>
      <c r="D42" s="59"/>
      <c r="E42" s="59"/>
      <c r="F42" s="59"/>
      <c r="G42" s="59"/>
      <c r="H42" s="59"/>
      <c r="I42" s="59"/>
      <c r="J42" s="59">
        <v>3036.0</v>
      </c>
      <c r="K42" s="59">
        <v>125.0</v>
      </c>
      <c r="L42" s="59">
        <v>3009.0</v>
      </c>
      <c r="M42" s="59">
        <v>16.0</v>
      </c>
      <c r="N42" s="59">
        <v>6.0</v>
      </c>
      <c r="O42" s="59">
        <v>13.0</v>
      </c>
      <c r="P42" s="59">
        <v>224.0</v>
      </c>
      <c r="Q42" s="59">
        <v>41.0</v>
      </c>
      <c r="R42" s="59" t="s">
        <v>1646</v>
      </c>
      <c r="S42" s="59" t="s">
        <v>1647</v>
      </c>
      <c r="T42" s="62">
        <v>0.014458333333333333</v>
      </c>
      <c r="U42" s="59">
        <v>0.0</v>
      </c>
      <c r="V42" s="59"/>
      <c r="W42" s="59"/>
      <c r="X42" s="59"/>
      <c r="Y42" s="59"/>
    </row>
    <row r="43" ht="15.75" customHeight="1">
      <c r="A43" s="59"/>
      <c r="B43" s="59"/>
      <c r="C43" s="59"/>
      <c r="D43" s="59"/>
      <c r="E43" s="59"/>
      <c r="F43" s="59"/>
      <c r="G43" s="59"/>
      <c r="H43" s="59"/>
      <c r="I43" s="59"/>
      <c r="J43" s="59">
        <v>3085.0</v>
      </c>
      <c r="K43" s="59">
        <v>126.0</v>
      </c>
      <c r="L43" s="59">
        <v>3036.0</v>
      </c>
      <c r="M43" s="59">
        <v>16.0</v>
      </c>
      <c r="N43" s="59">
        <v>6.0</v>
      </c>
      <c r="O43" s="59">
        <v>14.0</v>
      </c>
      <c r="P43" s="59">
        <v>225.0</v>
      </c>
      <c r="Q43" s="59">
        <v>42.0</v>
      </c>
      <c r="R43" s="59" t="s">
        <v>10180</v>
      </c>
      <c r="S43" s="59" t="s">
        <v>10181</v>
      </c>
      <c r="T43" s="62">
        <v>0.014458333333333333</v>
      </c>
      <c r="U43" s="59">
        <v>1.0</v>
      </c>
      <c r="V43" s="59"/>
      <c r="W43" s="59"/>
      <c r="X43" s="59"/>
      <c r="Y43" s="59"/>
    </row>
    <row r="44" ht="15.75" customHeight="1">
      <c r="A44" s="59"/>
      <c r="B44" s="59"/>
      <c r="C44" s="59"/>
      <c r="D44" s="59"/>
      <c r="E44" s="59"/>
      <c r="F44" s="59"/>
      <c r="G44" s="59"/>
      <c r="H44" s="59"/>
      <c r="I44" s="59"/>
      <c r="J44" s="59">
        <v>3086.0</v>
      </c>
      <c r="K44" s="59">
        <v>127.0</v>
      </c>
      <c r="L44" s="59">
        <v>3036.0</v>
      </c>
      <c r="M44" s="59">
        <v>16.0</v>
      </c>
      <c r="N44" s="59">
        <v>5.0</v>
      </c>
      <c r="O44" s="59">
        <v>14.0</v>
      </c>
      <c r="P44" s="59">
        <v>226.0</v>
      </c>
      <c r="Q44" s="59">
        <v>43.0</v>
      </c>
      <c r="R44" s="59" t="s">
        <v>10182</v>
      </c>
      <c r="S44" s="59" t="s">
        <v>10183</v>
      </c>
      <c r="T44" s="62">
        <v>0.014458333333333333</v>
      </c>
      <c r="U44" s="59">
        <v>1.0</v>
      </c>
      <c r="V44" s="59"/>
      <c r="W44" s="59"/>
      <c r="X44" s="59"/>
      <c r="Y44" s="59"/>
    </row>
    <row r="45" ht="15.75" customHeight="1">
      <c r="A45" s="59"/>
      <c r="B45" s="59"/>
      <c r="C45" s="59"/>
      <c r="D45" s="59"/>
      <c r="E45" s="59"/>
      <c r="F45" s="59"/>
      <c r="G45" s="59"/>
      <c r="H45" s="59"/>
      <c r="I45" s="59"/>
      <c r="J45" s="59">
        <v>3037.0</v>
      </c>
      <c r="K45" s="59">
        <v>128.0</v>
      </c>
      <c r="L45" s="59">
        <v>3009.0</v>
      </c>
      <c r="M45" s="59">
        <v>16.0</v>
      </c>
      <c r="N45" s="59">
        <v>6.0</v>
      </c>
      <c r="O45" s="59">
        <v>13.0</v>
      </c>
      <c r="P45" s="59">
        <v>227.0</v>
      </c>
      <c r="Q45" s="59">
        <v>44.0</v>
      </c>
      <c r="R45" s="59" t="s">
        <v>1642</v>
      </c>
      <c r="S45" s="59" t="s">
        <v>1643</v>
      </c>
      <c r="T45" s="62">
        <v>0.01445949074074074</v>
      </c>
      <c r="U45" s="59">
        <v>0.0</v>
      </c>
      <c r="V45" s="59"/>
      <c r="W45" s="59"/>
      <c r="X45" s="59"/>
      <c r="Y45" s="59"/>
    </row>
    <row r="46" ht="15.75" customHeight="1">
      <c r="A46" s="59"/>
      <c r="B46" s="59"/>
      <c r="C46" s="59"/>
      <c r="D46" s="59"/>
      <c r="E46" s="59"/>
      <c r="F46" s="59"/>
      <c r="G46" s="59"/>
      <c r="H46" s="59"/>
      <c r="I46" s="59"/>
      <c r="J46" s="59">
        <v>3087.0</v>
      </c>
      <c r="K46" s="59">
        <v>129.0</v>
      </c>
      <c r="L46" s="59">
        <v>3037.0</v>
      </c>
      <c r="M46" s="59">
        <v>16.0</v>
      </c>
      <c r="N46" s="59">
        <v>6.0</v>
      </c>
      <c r="O46" s="59">
        <v>14.0</v>
      </c>
      <c r="P46" s="59">
        <v>228.0</v>
      </c>
      <c r="Q46" s="59">
        <v>45.0</v>
      </c>
      <c r="R46" s="59" t="s">
        <v>10180</v>
      </c>
      <c r="S46" s="59" t="s">
        <v>10181</v>
      </c>
      <c r="T46" s="62">
        <v>0.01445949074074074</v>
      </c>
      <c r="U46" s="59">
        <v>1.0</v>
      </c>
      <c r="V46" s="59"/>
      <c r="W46" s="59"/>
      <c r="X46" s="59"/>
      <c r="Y46" s="59"/>
    </row>
    <row r="47" ht="15.75" customHeight="1">
      <c r="A47" s="59"/>
      <c r="B47" s="59"/>
      <c r="C47" s="59"/>
      <c r="D47" s="59"/>
      <c r="E47" s="59"/>
      <c r="F47" s="59"/>
      <c r="G47" s="59"/>
      <c r="H47" s="59"/>
      <c r="I47" s="59"/>
      <c r="J47" s="59">
        <v>3088.0</v>
      </c>
      <c r="K47" s="59">
        <v>130.0</v>
      </c>
      <c r="L47" s="59">
        <v>3037.0</v>
      </c>
      <c r="M47" s="59">
        <v>16.0</v>
      </c>
      <c r="N47" s="59">
        <v>5.0</v>
      </c>
      <c r="O47" s="59">
        <v>14.0</v>
      </c>
      <c r="P47" s="59">
        <v>229.0</v>
      </c>
      <c r="Q47" s="59">
        <v>46.0</v>
      </c>
      <c r="R47" s="59" t="s">
        <v>10182</v>
      </c>
      <c r="S47" s="59" t="s">
        <v>10183</v>
      </c>
      <c r="T47" s="62">
        <v>0.01445949074074074</v>
      </c>
      <c r="U47" s="59">
        <v>1.0</v>
      </c>
      <c r="V47" s="59"/>
      <c r="W47" s="59"/>
      <c r="X47" s="59"/>
      <c r="Y47" s="59"/>
    </row>
    <row r="48" ht="15.75" customHeight="1">
      <c r="A48" s="59"/>
      <c r="B48" s="59"/>
      <c r="C48" s="59"/>
      <c r="D48" s="59"/>
      <c r="E48" s="59"/>
      <c r="F48" s="59"/>
      <c r="G48" s="59"/>
      <c r="H48" s="59"/>
      <c r="I48" s="59"/>
      <c r="J48" s="59">
        <v>3010.0</v>
      </c>
      <c r="K48" s="59">
        <v>132.0</v>
      </c>
      <c r="L48" s="59">
        <v>3001.0</v>
      </c>
      <c r="M48" s="59">
        <v>16.0</v>
      </c>
      <c r="N48" s="59">
        <v>3.0</v>
      </c>
      <c r="O48" s="59">
        <v>12.0</v>
      </c>
      <c r="P48" s="59">
        <v>230.0</v>
      </c>
      <c r="Q48" s="59">
        <v>47.0</v>
      </c>
      <c r="R48" s="59" t="s">
        <v>1635</v>
      </c>
      <c r="S48" s="59" t="s">
        <v>2714</v>
      </c>
      <c r="T48" s="62">
        <v>0.01445949074074074</v>
      </c>
      <c r="U48" s="59">
        <v>0.0</v>
      </c>
      <c r="V48" s="59"/>
      <c r="W48" s="59"/>
      <c r="X48" s="59"/>
      <c r="Y48" s="59"/>
    </row>
    <row r="49" ht="15.75" customHeight="1">
      <c r="A49" s="59"/>
      <c r="B49" s="59"/>
      <c r="C49" s="59"/>
      <c r="D49" s="59"/>
      <c r="E49" s="59"/>
      <c r="F49" s="59"/>
      <c r="G49" s="59"/>
      <c r="H49" s="59"/>
      <c r="I49" s="59"/>
      <c r="J49" s="59">
        <v>3039.0</v>
      </c>
      <c r="K49" s="59">
        <v>133.0</v>
      </c>
      <c r="L49" s="59">
        <v>3010.0</v>
      </c>
      <c r="M49" s="59">
        <v>16.0</v>
      </c>
      <c r="N49" s="59">
        <v>6.0</v>
      </c>
      <c r="O49" s="59">
        <v>14.0</v>
      </c>
      <c r="P49" s="59">
        <v>231.0</v>
      </c>
      <c r="Q49" s="59">
        <v>48.0</v>
      </c>
      <c r="R49" s="59" t="s">
        <v>10180</v>
      </c>
      <c r="S49" s="59" t="s">
        <v>10181</v>
      </c>
      <c r="T49" s="62">
        <v>0.01445949074074074</v>
      </c>
      <c r="U49" s="59">
        <v>1.0</v>
      </c>
      <c r="V49" s="59"/>
      <c r="W49" s="59"/>
      <c r="X49" s="59"/>
      <c r="Y49" s="59"/>
    </row>
    <row r="50" ht="15.75" customHeight="1">
      <c r="A50" s="59"/>
      <c r="B50" s="59"/>
      <c r="C50" s="59"/>
      <c r="D50" s="59"/>
      <c r="E50" s="59"/>
      <c r="F50" s="59"/>
      <c r="G50" s="59"/>
      <c r="H50" s="59"/>
      <c r="I50" s="59"/>
      <c r="J50" s="59">
        <v>3040.0</v>
      </c>
      <c r="K50" s="59">
        <v>134.0</v>
      </c>
      <c r="L50" s="59">
        <v>3010.0</v>
      </c>
      <c r="M50" s="59">
        <v>16.0</v>
      </c>
      <c r="N50" s="59">
        <v>5.0</v>
      </c>
      <c r="O50" s="59">
        <v>14.0</v>
      </c>
      <c r="P50" s="59">
        <v>232.0</v>
      </c>
      <c r="Q50" s="59">
        <v>49.0</v>
      </c>
      <c r="R50" s="59" t="s">
        <v>10182</v>
      </c>
      <c r="S50" s="59" t="s">
        <v>10183</v>
      </c>
      <c r="T50" s="62">
        <v>0.01446064814814815</v>
      </c>
      <c r="U50" s="59">
        <v>1.0</v>
      </c>
      <c r="V50" s="59"/>
      <c r="W50" s="59"/>
      <c r="X50" s="59"/>
      <c r="Y50" s="59"/>
    </row>
    <row r="51" ht="15.75" customHeight="1">
      <c r="A51" s="59"/>
      <c r="B51" s="59"/>
      <c r="C51" s="59"/>
      <c r="D51" s="59"/>
      <c r="E51" s="59"/>
      <c r="F51" s="59"/>
      <c r="G51" s="59"/>
      <c r="H51" s="59"/>
      <c r="I51" s="59"/>
      <c r="J51" s="59">
        <v>5298.0</v>
      </c>
      <c r="K51" s="59">
        <v>938.0</v>
      </c>
      <c r="L51" s="59">
        <v>3001.0</v>
      </c>
      <c r="M51" s="59">
        <v>16.0</v>
      </c>
      <c r="N51" s="59">
        <v>3.0</v>
      </c>
      <c r="O51" s="59">
        <v>12.0</v>
      </c>
      <c r="P51" s="59">
        <v>240.0</v>
      </c>
      <c r="Q51" s="59">
        <v>50.0</v>
      </c>
      <c r="R51" s="59" t="s">
        <v>1870</v>
      </c>
      <c r="S51" s="59" t="s">
        <v>1871</v>
      </c>
      <c r="T51" s="62">
        <v>0.01446064814814815</v>
      </c>
      <c r="U51" s="59">
        <v>0.0</v>
      </c>
      <c r="V51" s="59"/>
      <c r="W51" s="59"/>
      <c r="X51" s="59"/>
      <c r="Y51" s="59"/>
    </row>
    <row r="52" ht="15.75" customHeight="1">
      <c r="A52" s="59"/>
      <c r="B52" s="59"/>
      <c r="C52" s="59"/>
      <c r="D52" s="59"/>
      <c r="E52" s="59"/>
      <c r="F52" s="59"/>
      <c r="G52" s="59"/>
      <c r="H52" s="59"/>
      <c r="I52" s="59"/>
      <c r="J52" s="59">
        <v>5303.0</v>
      </c>
      <c r="K52" s="59">
        <v>939.0</v>
      </c>
      <c r="L52" s="59">
        <v>5298.0</v>
      </c>
      <c r="M52" s="59">
        <v>16.0</v>
      </c>
      <c r="N52" s="59">
        <v>6.0</v>
      </c>
      <c r="O52" s="59">
        <v>13.0</v>
      </c>
      <c r="P52" s="59">
        <v>241.0</v>
      </c>
      <c r="Q52" s="59">
        <v>51.0</v>
      </c>
      <c r="R52" s="59" t="s">
        <v>1867</v>
      </c>
      <c r="S52" s="59" t="s">
        <v>1868</v>
      </c>
      <c r="T52" s="62">
        <v>0.01446064814814815</v>
      </c>
      <c r="U52" s="59">
        <v>0.0</v>
      </c>
      <c r="V52" s="59"/>
      <c r="W52" s="59"/>
      <c r="X52" s="59"/>
      <c r="Y52" s="59"/>
    </row>
    <row r="53" ht="15.75" customHeight="1">
      <c r="A53" s="59"/>
      <c r="B53" s="59"/>
      <c r="C53" s="59"/>
      <c r="D53" s="59"/>
      <c r="E53" s="59"/>
      <c r="F53" s="59"/>
      <c r="G53" s="59"/>
      <c r="H53" s="59"/>
      <c r="I53" s="59"/>
      <c r="J53" s="59">
        <v>3038.0</v>
      </c>
      <c r="K53" s="59">
        <v>131.0</v>
      </c>
      <c r="L53" s="59">
        <v>5298.0</v>
      </c>
      <c r="M53" s="59">
        <v>16.0</v>
      </c>
      <c r="N53" s="59">
        <v>6.0</v>
      </c>
      <c r="O53" s="59">
        <v>13.0</v>
      </c>
      <c r="P53" s="59">
        <v>242.0</v>
      </c>
      <c r="Q53" s="59">
        <v>52.0</v>
      </c>
      <c r="R53" s="59" t="s">
        <v>2718</v>
      </c>
      <c r="S53" s="59" t="s">
        <v>2719</v>
      </c>
      <c r="T53" s="62">
        <v>0.01446064814814815</v>
      </c>
      <c r="U53" s="59">
        <v>0.0</v>
      </c>
      <c r="V53" s="59"/>
      <c r="W53" s="59"/>
      <c r="X53" s="59"/>
      <c r="Y53" s="59"/>
    </row>
    <row r="54" ht="15.75" customHeight="1">
      <c r="A54" s="59"/>
      <c r="B54" s="59"/>
      <c r="C54" s="59"/>
      <c r="D54" s="59"/>
      <c r="E54" s="59"/>
      <c r="F54" s="59"/>
      <c r="G54" s="59"/>
      <c r="H54" s="59"/>
      <c r="I54" s="59"/>
      <c r="J54" s="59">
        <v>3011.0</v>
      </c>
      <c r="K54" s="59">
        <v>135.0</v>
      </c>
      <c r="L54" s="59">
        <v>3001.0</v>
      </c>
      <c r="M54" s="59">
        <v>16.0</v>
      </c>
      <c r="N54" s="59">
        <v>3.0</v>
      </c>
      <c r="O54" s="59">
        <v>12.0</v>
      </c>
      <c r="P54" s="59">
        <v>250.0</v>
      </c>
      <c r="Q54" s="59">
        <v>53.0</v>
      </c>
      <c r="R54" s="59" t="s">
        <v>2704</v>
      </c>
      <c r="S54" s="59" t="s">
        <v>2705</v>
      </c>
      <c r="T54" s="62">
        <v>0.01446064814814815</v>
      </c>
      <c r="U54" s="59">
        <v>0.0</v>
      </c>
      <c r="V54" s="59"/>
      <c r="W54" s="59"/>
      <c r="X54" s="59"/>
      <c r="Y54" s="59"/>
    </row>
    <row r="55" ht="15.75" customHeight="1">
      <c r="A55" s="59"/>
      <c r="B55" s="59"/>
      <c r="C55" s="59"/>
      <c r="D55" s="59"/>
      <c r="E55" s="59"/>
      <c r="F55" s="59"/>
      <c r="G55" s="59"/>
      <c r="H55" s="59"/>
      <c r="I55" s="59"/>
      <c r="J55" s="59">
        <v>3041.0</v>
      </c>
      <c r="K55" s="59">
        <v>136.0</v>
      </c>
      <c r="L55" s="59">
        <v>3011.0</v>
      </c>
      <c r="M55" s="59">
        <v>16.0</v>
      </c>
      <c r="N55" s="59">
        <v>6.0</v>
      </c>
      <c r="O55" s="59">
        <v>13.0</v>
      </c>
      <c r="P55" s="59">
        <v>251.0</v>
      </c>
      <c r="Q55" s="59">
        <v>54.0</v>
      </c>
      <c r="R55" s="59" t="s">
        <v>2701</v>
      </c>
      <c r="S55" s="59" t="s">
        <v>2702</v>
      </c>
      <c r="T55" s="62">
        <v>0.014461805555555556</v>
      </c>
      <c r="U55" s="59">
        <v>0.0</v>
      </c>
      <c r="V55" s="59"/>
      <c r="W55" s="59"/>
      <c r="X55" s="59"/>
      <c r="Y55" s="59"/>
    </row>
    <row r="56" ht="15.75" customHeight="1">
      <c r="A56" s="59"/>
      <c r="B56" s="59"/>
      <c r="C56" s="59"/>
      <c r="D56" s="59"/>
      <c r="E56" s="59"/>
      <c r="F56" s="59"/>
      <c r="G56" s="59"/>
      <c r="H56" s="59"/>
      <c r="I56" s="59"/>
      <c r="J56" s="59">
        <v>3042.0</v>
      </c>
      <c r="K56" s="59">
        <v>137.0</v>
      </c>
      <c r="L56" s="59">
        <v>3011.0</v>
      </c>
      <c r="M56" s="59">
        <v>16.0</v>
      </c>
      <c r="N56" s="59">
        <v>6.0</v>
      </c>
      <c r="O56" s="59">
        <v>13.0</v>
      </c>
      <c r="P56" s="59">
        <v>252.0</v>
      </c>
      <c r="Q56" s="59">
        <v>55.0</v>
      </c>
      <c r="R56" s="59" t="s">
        <v>2700</v>
      </c>
      <c r="S56" s="59" t="s">
        <v>2098</v>
      </c>
      <c r="T56" s="62">
        <v>0.014461805555555556</v>
      </c>
      <c r="U56" s="59">
        <v>0.0</v>
      </c>
      <c r="V56" s="59"/>
      <c r="W56" s="59"/>
      <c r="X56" s="59"/>
      <c r="Y56" s="59"/>
    </row>
    <row r="57" ht="15.75" customHeight="1">
      <c r="A57" s="59"/>
      <c r="B57" s="59"/>
      <c r="C57" s="59"/>
      <c r="D57" s="59"/>
      <c r="E57" s="59"/>
      <c r="F57" s="59"/>
      <c r="G57" s="59"/>
      <c r="H57" s="59"/>
      <c r="I57" s="59"/>
      <c r="J57" s="59">
        <v>5304.0</v>
      </c>
      <c r="K57" s="59">
        <v>940.0</v>
      </c>
      <c r="L57" s="59">
        <v>3011.0</v>
      </c>
      <c r="M57" s="59">
        <v>16.0</v>
      </c>
      <c r="N57" s="59">
        <v>6.0</v>
      </c>
      <c r="O57" s="59">
        <v>13.0</v>
      </c>
      <c r="P57" s="59">
        <v>253.0</v>
      </c>
      <c r="Q57" s="59">
        <v>56.0</v>
      </c>
      <c r="R57" s="59" t="s">
        <v>1864</v>
      </c>
      <c r="S57" s="59" t="s">
        <v>1865</v>
      </c>
      <c r="T57" s="62">
        <v>0.014461805555555556</v>
      </c>
      <c r="U57" s="59">
        <v>0.0</v>
      </c>
      <c r="V57" s="59"/>
      <c r="W57" s="59"/>
      <c r="X57" s="59"/>
      <c r="Y57" s="59"/>
    </row>
    <row r="58" ht="15.75" customHeight="1">
      <c r="A58" s="59"/>
      <c r="B58" s="59"/>
      <c r="C58" s="59"/>
      <c r="D58" s="59"/>
      <c r="E58" s="59"/>
      <c r="F58" s="59"/>
      <c r="G58" s="59"/>
      <c r="H58" s="59"/>
      <c r="I58" s="59"/>
      <c r="J58" s="59">
        <v>3044.0</v>
      </c>
      <c r="K58" s="59">
        <v>139.0</v>
      </c>
      <c r="L58" s="59">
        <v>3011.0</v>
      </c>
      <c r="M58" s="59">
        <v>16.0</v>
      </c>
      <c r="N58" s="59">
        <v>6.0</v>
      </c>
      <c r="O58" s="59">
        <v>13.0</v>
      </c>
      <c r="P58" s="59">
        <v>254.0</v>
      </c>
      <c r="Q58" s="59">
        <v>57.0</v>
      </c>
      <c r="R58" s="59" t="s">
        <v>2694</v>
      </c>
      <c r="S58" s="59" t="s">
        <v>2095</v>
      </c>
      <c r="T58" s="62">
        <v>0.014461805555555556</v>
      </c>
      <c r="U58" s="59">
        <v>0.0</v>
      </c>
      <c r="V58" s="59"/>
      <c r="W58" s="59"/>
      <c r="X58" s="59"/>
      <c r="Y58" s="59"/>
    </row>
    <row r="59" ht="15.75" customHeight="1">
      <c r="A59" s="59"/>
      <c r="B59" s="59"/>
      <c r="C59" s="59"/>
      <c r="D59" s="59"/>
      <c r="E59" s="59"/>
      <c r="F59" s="59"/>
      <c r="G59" s="59"/>
      <c r="H59" s="59"/>
      <c r="I59" s="59"/>
      <c r="J59" s="59">
        <v>5312.0</v>
      </c>
      <c r="K59" s="59">
        <v>952.0</v>
      </c>
      <c r="L59" s="59">
        <v>3011.0</v>
      </c>
      <c r="M59" s="59">
        <v>16.0</v>
      </c>
      <c r="N59" s="59">
        <v>6.0</v>
      </c>
      <c r="O59" s="59">
        <v>13.0</v>
      </c>
      <c r="P59" s="59">
        <v>255.0</v>
      </c>
      <c r="Q59" s="59">
        <v>58.0</v>
      </c>
      <c r="R59" s="59" t="s">
        <v>1824</v>
      </c>
      <c r="S59" s="59" t="s">
        <v>1825</v>
      </c>
      <c r="T59" s="62">
        <v>0.014461805555555556</v>
      </c>
      <c r="U59" s="59">
        <v>0.0</v>
      </c>
      <c r="V59" s="59"/>
      <c r="W59" s="59"/>
      <c r="X59" s="59"/>
      <c r="Y59" s="59"/>
    </row>
    <row r="60" ht="15.75" customHeight="1">
      <c r="A60" s="59"/>
      <c r="B60" s="59"/>
      <c r="C60" s="59"/>
      <c r="D60" s="59"/>
      <c r="E60" s="59"/>
      <c r="F60" s="59"/>
      <c r="G60" s="59"/>
      <c r="H60" s="59"/>
      <c r="I60" s="59"/>
      <c r="J60" s="59">
        <v>3043.0</v>
      </c>
      <c r="K60" s="59">
        <v>138.0</v>
      </c>
      <c r="L60" s="59">
        <v>3011.0</v>
      </c>
      <c r="M60" s="59">
        <v>16.0</v>
      </c>
      <c r="N60" s="59">
        <v>6.0</v>
      </c>
      <c r="O60" s="59">
        <v>13.0</v>
      </c>
      <c r="P60" s="59"/>
      <c r="Q60" s="59">
        <v>59.0</v>
      </c>
      <c r="R60" s="59" t="s">
        <v>2696</v>
      </c>
      <c r="S60" s="59" t="s">
        <v>2697</v>
      </c>
      <c r="T60" s="62">
        <v>0.014462962962962962</v>
      </c>
      <c r="U60" s="59">
        <v>0.0</v>
      </c>
      <c r="V60" s="59"/>
      <c r="W60" s="59"/>
      <c r="X60" s="59" t="s">
        <v>10184</v>
      </c>
      <c r="Y60" s="59"/>
    </row>
    <row r="61" ht="15.75" customHeight="1">
      <c r="A61" s="59"/>
      <c r="B61" s="59"/>
      <c r="C61" s="59"/>
      <c r="D61" s="59"/>
      <c r="E61" s="59"/>
      <c r="F61" s="59"/>
      <c r="G61" s="59"/>
      <c r="H61" s="59"/>
      <c r="I61" s="59"/>
      <c r="J61" s="59">
        <v>3013.0</v>
      </c>
      <c r="K61" s="59">
        <v>141.0</v>
      </c>
      <c r="L61" s="59">
        <v>3001.0</v>
      </c>
      <c r="M61" s="59">
        <v>16.0</v>
      </c>
      <c r="N61" s="59">
        <v>3.0</v>
      </c>
      <c r="O61" s="59">
        <v>12.0</v>
      </c>
      <c r="P61" s="59">
        <v>260.0</v>
      </c>
      <c r="Q61" s="59">
        <v>60.0</v>
      </c>
      <c r="R61" s="59" t="s">
        <v>2687</v>
      </c>
      <c r="S61" s="59" t="s">
        <v>2688</v>
      </c>
      <c r="T61" s="62">
        <v>0.014462962962962962</v>
      </c>
      <c r="U61" s="59">
        <v>0.0</v>
      </c>
      <c r="V61" s="59"/>
      <c r="W61" s="59"/>
      <c r="X61" s="59"/>
      <c r="Y61" s="59"/>
    </row>
    <row r="62" ht="15.75" customHeight="1">
      <c r="A62" s="59"/>
      <c r="B62" s="59"/>
      <c r="C62" s="59"/>
      <c r="D62" s="59"/>
      <c r="E62" s="59"/>
      <c r="F62" s="59"/>
      <c r="G62" s="59"/>
      <c r="H62" s="59"/>
      <c r="I62" s="59"/>
      <c r="J62" s="59">
        <v>3045.0</v>
      </c>
      <c r="K62" s="59">
        <v>142.0</v>
      </c>
      <c r="L62" s="59">
        <v>3013.0</v>
      </c>
      <c r="M62" s="59">
        <v>16.0</v>
      </c>
      <c r="N62" s="59">
        <v>6.0</v>
      </c>
      <c r="O62" s="59">
        <v>13.0</v>
      </c>
      <c r="P62" s="59">
        <v>261.0</v>
      </c>
      <c r="Q62" s="59">
        <v>61.0</v>
      </c>
      <c r="R62" s="59" t="s">
        <v>2685</v>
      </c>
      <c r="S62" s="59" t="s">
        <v>2686</v>
      </c>
      <c r="T62" s="62">
        <v>0.014462962962962962</v>
      </c>
      <c r="U62" s="59">
        <v>0.0</v>
      </c>
      <c r="V62" s="59"/>
      <c r="W62" s="59"/>
      <c r="X62" s="59"/>
      <c r="Y62" s="59"/>
    </row>
    <row r="63" ht="15.75" customHeight="1">
      <c r="A63" s="59"/>
      <c r="B63" s="59"/>
      <c r="C63" s="59"/>
      <c r="D63" s="59"/>
      <c r="E63" s="59"/>
      <c r="F63" s="59"/>
      <c r="G63" s="59"/>
      <c r="H63" s="59"/>
      <c r="I63" s="59"/>
      <c r="J63" s="59">
        <v>3046.0</v>
      </c>
      <c r="K63" s="59">
        <v>143.0</v>
      </c>
      <c r="L63" s="59">
        <v>3013.0</v>
      </c>
      <c r="M63" s="59">
        <v>16.0</v>
      </c>
      <c r="N63" s="59">
        <v>6.0</v>
      </c>
      <c r="O63" s="59">
        <v>13.0</v>
      </c>
      <c r="P63" s="59">
        <v>262.0</v>
      </c>
      <c r="Q63" s="59">
        <v>62.0</v>
      </c>
      <c r="R63" s="59" t="s">
        <v>2680</v>
      </c>
      <c r="S63" s="59" t="s">
        <v>2681</v>
      </c>
      <c r="T63" s="62">
        <v>0.014462962962962962</v>
      </c>
      <c r="U63" s="59">
        <v>0.0</v>
      </c>
      <c r="V63" s="59"/>
      <c r="W63" s="59"/>
      <c r="X63" s="59"/>
      <c r="Y63" s="59"/>
    </row>
    <row r="64" ht="15.75" customHeight="1">
      <c r="A64" s="59"/>
      <c r="B64" s="59"/>
      <c r="C64" s="59"/>
      <c r="D64" s="59"/>
      <c r="E64" s="59"/>
      <c r="F64" s="59"/>
      <c r="G64" s="59"/>
      <c r="H64" s="59"/>
      <c r="I64" s="59"/>
      <c r="J64" s="59">
        <v>5305.0</v>
      </c>
      <c r="K64" s="59">
        <v>941.0</v>
      </c>
      <c r="L64" s="59">
        <v>3013.0</v>
      </c>
      <c r="M64" s="59">
        <v>16.0</v>
      </c>
      <c r="N64" s="59">
        <v>6.0</v>
      </c>
      <c r="O64" s="59">
        <v>13.0</v>
      </c>
      <c r="P64" s="59">
        <v>263.0</v>
      </c>
      <c r="Q64" s="59">
        <v>63.0</v>
      </c>
      <c r="R64" s="59" t="s">
        <v>1860</v>
      </c>
      <c r="S64" s="59" t="s">
        <v>1861</v>
      </c>
      <c r="T64" s="62">
        <v>0.01446412037037037</v>
      </c>
      <c r="U64" s="59">
        <v>0.0</v>
      </c>
      <c r="V64" s="59"/>
      <c r="W64" s="59"/>
      <c r="X64" s="59"/>
      <c r="Y64" s="59"/>
    </row>
    <row r="65" ht="15.75" customHeight="1">
      <c r="A65" s="59"/>
      <c r="B65" s="59"/>
      <c r="C65" s="59"/>
      <c r="D65" s="59"/>
      <c r="E65" s="59"/>
      <c r="F65" s="59"/>
      <c r="G65" s="59"/>
      <c r="H65" s="59"/>
      <c r="I65" s="59"/>
      <c r="J65" s="59">
        <v>3047.0</v>
      </c>
      <c r="K65" s="59">
        <v>144.0</v>
      </c>
      <c r="L65" s="59">
        <v>3013.0</v>
      </c>
      <c r="M65" s="59">
        <v>16.0</v>
      </c>
      <c r="N65" s="59">
        <v>6.0</v>
      </c>
      <c r="O65" s="59">
        <v>13.0</v>
      </c>
      <c r="P65" s="59">
        <v>268.0</v>
      </c>
      <c r="Q65" s="59">
        <v>64.0</v>
      </c>
      <c r="R65" s="59" t="s">
        <v>2678</v>
      </c>
      <c r="S65" s="59" t="s">
        <v>2679</v>
      </c>
      <c r="T65" s="62">
        <v>0.01446412037037037</v>
      </c>
      <c r="U65" s="59">
        <v>0.0</v>
      </c>
      <c r="V65" s="59"/>
      <c r="W65" s="59"/>
      <c r="X65" s="59"/>
      <c r="Y65" s="59"/>
    </row>
    <row r="66" ht="15.75" customHeight="1">
      <c r="A66" s="59"/>
      <c r="B66" s="59"/>
      <c r="C66" s="59"/>
      <c r="D66" s="59"/>
      <c r="E66" s="59"/>
      <c r="F66" s="59"/>
      <c r="G66" s="59"/>
      <c r="H66" s="59"/>
      <c r="I66" s="59"/>
      <c r="J66" s="59">
        <v>3012.0</v>
      </c>
      <c r="K66" s="59">
        <v>140.0</v>
      </c>
      <c r="L66" s="59">
        <v>3001.0</v>
      </c>
      <c r="M66" s="59">
        <v>16.0</v>
      </c>
      <c r="N66" s="59">
        <v>3.0</v>
      </c>
      <c r="O66" s="59">
        <v>12.0</v>
      </c>
      <c r="P66" s="59"/>
      <c r="Q66" s="59">
        <v>65.0</v>
      </c>
      <c r="R66" s="59" t="s">
        <v>2689</v>
      </c>
      <c r="S66" s="59" t="s">
        <v>2690</v>
      </c>
      <c r="T66" s="62">
        <v>0.01446412037037037</v>
      </c>
      <c r="U66" s="59">
        <v>1.0</v>
      </c>
      <c r="V66" s="59">
        <v>269.0</v>
      </c>
      <c r="W66" s="59">
        <v>269.0</v>
      </c>
      <c r="X66" s="59"/>
      <c r="Y66" s="59"/>
    </row>
    <row r="67" ht="15.75" customHeight="1">
      <c r="A67" s="59"/>
      <c r="B67" s="59"/>
      <c r="C67" s="59"/>
      <c r="D67" s="59"/>
      <c r="E67" s="59"/>
      <c r="F67" s="59"/>
      <c r="G67" s="59"/>
      <c r="H67" s="59"/>
      <c r="I67" s="59"/>
      <c r="J67" s="59">
        <v>2996.0</v>
      </c>
      <c r="K67" s="59">
        <v>145.0</v>
      </c>
      <c r="L67" s="59">
        <v>2996.0</v>
      </c>
      <c r="M67" s="59">
        <v>16.0</v>
      </c>
      <c r="N67" s="59">
        <v>2.0</v>
      </c>
      <c r="O67" s="59">
        <v>10.0</v>
      </c>
      <c r="P67" s="59">
        <v>280.0</v>
      </c>
      <c r="Q67" s="59">
        <v>67.0</v>
      </c>
      <c r="R67" s="59" t="s">
        <v>1599</v>
      </c>
      <c r="S67" s="59" t="s">
        <v>2676</v>
      </c>
      <c r="T67" s="62">
        <v>0.016131944444444445</v>
      </c>
      <c r="U67" s="59">
        <v>0.0</v>
      </c>
      <c r="V67" s="59">
        <v>270.0</v>
      </c>
      <c r="W67" s="59">
        <v>270.0</v>
      </c>
      <c r="X67" s="59"/>
      <c r="Y67" s="59"/>
    </row>
    <row r="68" ht="15.75" customHeight="1">
      <c r="A68" s="59"/>
      <c r="B68" s="59"/>
      <c r="C68" s="59"/>
      <c r="D68" s="59"/>
      <c r="E68" s="59"/>
      <c r="F68" s="59"/>
      <c r="G68" s="59"/>
      <c r="H68" s="59"/>
      <c r="I68" s="59"/>
      <c r="J68" s="59">
        <v>2994.0</v>
      </c>
      <c r="K68" s="59">
        <v>766.0</v>
      </c>
      <c r="L68" s="59">
        <v>2994.0</v>
      </c>
      <c r="M68" s="65">
        <v>16.0</v>
      </c>
      <c r="N68" s="59">
        <v>1.0</v>
      </c>
      <c r="O68" s="59">
        <v>10.0</v>
      </c>
      <c r="P68" s="59"/>
      <c r="Q68" s="59">
        <v>68.0</v>
      </c>
      <c r="R68" s="59" t="s">
        <v>830</v>
      </c>
      <c r="S68" s="59" t="s">
        <v>1940</v>
      </c>
      <c r="T68" s="62">
        <v>0.014465277777777777</v>
      </c>
      <c r="U68" s="59">
        <v>0.0</v>
      </c>
      <c r="V68" s="59"/>
      <c r="W68" s="59"/>
      <c r="X68" s="59"/>
      <c r="Y68" s="59"/>
    </row>
    <row r="69" ht="15.75" customHeight="1">
      <c r="A69" s="59"/>
      <c r="B69" s="59"/>
      <c r="C69" s="59"/>
      <c r="D69" s="59"/>
      <c r="E69" s="59"/>
      <c r="F69" s="59"/>
      <c r="G69" s="59"/>
      <c r="H69" s="59"/>
      <c r="I69" s="59"/>
      <c r="J69" s="59">
        <v>2997.0</v>
      </c>
      <c r="K69" s="59">
        <v>147.0</v>
      </c>
      <c r="L69" s="59">
        <v>2999.0</v>
      </c>
      <c r="M69" s="59">
        <v>16.0</v>
      </c>
      <c r="N69" s="59">
        <v>2.0</v>
      </c>
      <c r="O69" s="59">
        <v>10.0</v>
      </c>
      <c r="P69" s="59">
        <v>300.0</v>
      </c>
      <c r="Q69" s="59">
        <v>69.0</v>
      </c>
      <c r="R69" s="59" t="s">
        <v>2673</v>
      </c>
      <c r="S69" s="59" t="s">
        <v>10185</v>
      </c>
      <c r="T69" s="62">
        <v>0.016131944444444445</v>
      </c>
      <c r="U69" s="59">
        <v>1.0</v>
      </c>
      <c r="V69" s="59"/>
      <c r="W69" s="59"/>
      <c r="X69" s="59"/>
      <c r="Y69" s="59"/>
    </row>
    <row r="70" ht="15.75" customHeight="1">
      <c r="A70" s="59"/>
      <c r="B70" s="59"/>
      <c r="C70" s="59"/>
      <c r="D70" s="59"/>
      <c r="E70" s="59"/>
      <c r="F70" s="59"/>
      <c r="G70" s="59"/>
      <c r="H70" s="59"/>
      <c r="I70" s="59"/>
      <c r="J70" s="59">
        <v>3014.0</v>
      </c>
      <c r="K70" s="59">
        <v>148.0</v>
      </c>
      <c r="L70" s="59">
        <v>2997.0</v>
      </c>
      <c r="M70" s="59">
        <v>16.0</v>
      </c>
      <c r="N70" s="59">
        <v>3.0</v>
      </c>
      <c r="O70" s="59">
        <v>12.0</v>
      </c>
      <c r="P70" s="59">
        <v>310.0</v>
      </c>
      <c r="Q70" s="59">
        <v>70.0</v>
      </c>
      <c r="R70" s="59" t="s">
        <v>1588</v>
      </c>
      <c r="S70" s="59" t="s">
        <v>1589</v>
      </c>
      <c r="T70" s="62">
        <v>0.014465277777777777</v>
      </c>
      <c r="U70" s="59">
        <v>0.0</v>
      </c>
      <c r="V70" s="59"/>
      <c r="W70" s="59"/>
      <c r="X70" s="59"/>
      <c r="Y70" s="59"/>
    </row>
    <row r="71" ht="15.75" customHeight="1">
      <c r="A71" s="59"/>
      <c r="B71" s="59"/>
      <c r="C71" s="59"/>
      <c r="D71" s="59"/>
      <c r="E71" s="59"/>
      <c r="F71" s="59"/>
      <c r="G71" s="59"/>
      <c r="H71" s="59"/>
      <c r="I71" s="59"/>
      <c r="J71" s="59">
        <v>3048.0</v>
      </c>
      <c r="K71" s="59">
        <v>149.0</v>
      </c>
      <c r="L71" s="59">
        <v>3014.0</v>
      </c>
      <c r="M71" s="59">
        <v>16.0</v>
      </c>
      <c r="N71" s="59">
        <v>6.0</v>
      </c>
      <c r="O71" s="59">
        <v>13.0</v>
      </c>
      <c r="P71" s="59">
        <v>311.0</v>
      </c>
      <c r="Q71" s="59">
        <v>71.0</v>
      </c>
      <c r="R71" s="59" t="s">
        <v>2668</v>
      </c>
      <c r="S71" s="59" t="s">
        <v>10186</v>
      </c>
      <c r="T71" s="62">
        <v>0.014465277777777777</v>
      </c>
      <c r="U71" s="59">
        <v>0.0</v>
      </c>
      <c r="V71" s="59"/>
      <c r="W71" s="59"/>
      <c r="X71" s="59"/>
      <c r="Y71" s="59"/>
    </row>
    <row r="72" ht="15.75" customHeight="1">
      <c r="A72" s="59"/>
      <c r="B72" s="59"/>
      <c r="C72" s="59"/>
      <c r="D72" s="59"/>
      <c r="E72" s="59"/>
      <c r="F72" s="59"/>
      <c r="G72" s="59"/>
      <c r="H72" s="59"/>
      <c r="I72" s="59"/>
      <c r="J72" s="59">
        <v>3049.0</v>
      </c>
      <c r="K72" s="59">
        <v>150.0</v>
      </c>
      <c r="L72" s="59">
        <v>3014.0</v>
      </c>
      <c r="M72" s="59">
        <v>16.0</v>
      </c>
      <c r="N72" s="59">
        <v>6.0</v>
      </c>
      <c r="O72" s="59">
        <v>13.0</v>
      </c>
      <c r="P72" s="59">
        <v>312.0</v>
      </c>
      <c r="Q72" s="59">
        <v>72.0</v>
      </c>
      <c r="R72" s="59" t="s">
        <v>2663</v>
      </c>
      <c r="S72" s="59" t="s">
        <v>2664</v>
      </c>
      <c r="T72" s="62">
        <v>0.014466435185185186</v>
      </c>
      <c r="U72" s="59">
        <v>0.0</v>
      </c>
      <c r="V72" s="59"/>
      <c r="W72" s="59"/>
      <c r="X72" s="59"/>
      <c r="Y72" s="59"/>
    </row>
    <row r="73" ht="15.75" customHeight="1">
      <c r="A73" s="59"/>
      <c r="B73" s="59"/>
      <c r="C73" s="59"/>
      <c r="D73" s="59"/>
      <c r="E73" s="59"/>
      <c r="F73" s="59"/>
      <c r="G73" s="59"/>
      <c r="H73" s="59"/>
      <c r="I73" s="59"/>
      <c r="J73" s="59">
        <v>3050.0</v>
      </c>
      <c r="K73" s="59">
        <v>151.0</v>
      </c>
      <c r="L73" s="59">
        <v>3014.0</v>
      </c>
      <c r="M73" s="59">
        <v>16.0</v>
      </c>
      <c r="N73" s="59">
        <v>6.0</v>
      </c>
      <c r="O73" s="59">
        <v>13.0</v>
      </c>
      <c r="P73" s="59">
        <v>313.0</v>
      </c>
      <c r="Q73" s="59">
        <v>73.0</v>
      </c>
      <c r="R73" s="59" t="s">
        <v>2659</v>
      </c>
      <c r="S73" s="59" t="s">
        <v>2660</v>
      </c>
      <c r="T73" s="62">
        <v>0.014466435185185186</v>
      </c>
      <c r="U73" s="59">
        <v>0.0</v>
      </c>
      <c r="V73" s="59"/>
      <c r="W73" s="59"/>
      <c r="X73" s="59"/>
      <c r="Y73" s="59"/>
    </row>
    <row r="74" ht="15.75" customHeight="1">
      <c r="A74" s="59"/>
      <c r="B74" s="59"/>
      <c r="C74" s="59"/>
      <c r="D74" s="59"/>
      <c r="E74" s="59"/>
      <c r="F74" s="59"/>
      <c r="G74" s="59"/>
      <c r="H74" s="59"/>
      <c r="I74" s="59"/>
      <c r="J74" s="59">
        <v>3051.0</v>
      </c>
      <c r="K74" s="59">
        <v>152.0</v>
      </c>
      <c r="L74" s="59">
        <v>3014.0</v>
      </c>
      <c r="M74" s="59">
        <v>16.0</v>
      </c>
      <c r="N74" s="59">
        <v>6.0</v>
      </c>
      <c r="O74" s="59">
        <v>13.0</v>
      </c>
      <c r="P74" s="59">
        <v>314.0</v>
      </c>
      <c r="Q74" s="59">
        <v>74.0</v>
      </c>
      <c r="R74" s="59" t="s">
        <v>2654</v>
      </c>
      <c r="S74" s="59" t="s">
        <v>2655</v>
      </c>
      <c r="T74" s="62">
        <v>0.014466435185185186</v>
      </c>
      <c r="U74" s="59">
        <v>0.0</v>
      </c>
      <c r="V74" s="59"/>
      <c r="W74" s="59"/>
      <c r="X74" s="59"/>
      <c r="Y74" s="59"/>
    </row>
    <row r="75" ht="15.75" customHeight="1">
      <c r="A75" s="59"/>
      <c r="B75" s="59"/>
      <c r="C75" s="59"/>
      <c r="D75" s="59"/>
      <c r="E75" s="59"/>
      <c r="F75" s="59"/>
      <c r="G75" s="59"/>
      <c r="H75" s="59"/>
      <c r="I75" s="59"/>
      <c r="J75" s="59">
        <v>3052.0</v>
      </c>
      <c r="K75" s="59">
        <v>153.0</v>
      </c>
      <c r="L75" s="59">
        <v>3014.0</v>
      </c>
      <c r="M75" s="59">
        <v>16.0</v>
      </c>
      <c r="N75" s="59">
        <v>6.0</v>
      </c>
      <c r="O75" s="59">
        <v>13.0</v>
      </c>
      <c r="P75" s="59">
        <v>315.0</v>
      </c>
      <c r="Q75" s="59">
        <v>75.0</v>
      </c>
      <c r="R75" s="59" t="s">
        <v>2649</v>
      </c>
      <c r="S75" s="59" t="s">
        <v>2650</v>
      </c>
      <c r="T75" s="62">
        <v>0.014466435185185186</v>
      </c>
      <c r="U75" s="59">
        <v>0.0</v>
      </c>
      <c r="V75" s="59"/>
      <c r="W75" s="59"/>
      <c r="X75" s="59"/>
      <c r="Y75" s="59"/>
    </row>
    <row r="76" ht="15.75" customHeight="1">
      <c r="A76" s="59"/>
      <c r="B76" s="59"/>
      <c r="C76" s="59"/>
      <c r="D76" s="59"/>
      <c r="E76" s="59"/>
      <c r="F76" s="59"/>
      <c r="G76" s="59"/>
      <c r="H76" s="59"/>
      <c r="I76" s="59"/>
      <c r="J76" s="59">
        <v>3053.0</v>
      </c>
      <c r="K76" s="59">
        <v>154.0</v>
      </c>
      <c r="L76" s="59">
        <v>3014.0</v>
      </c>
      <c r="M76" s="59">
        <v>16.0</v>
      </c>
      <c r="N76" s="59">
        <v>6.0</v>
      </c>
      <c r="O76" s="59">
        <v>13.0</v>
      </c>
      <c r="P76" s="59">
        <v>316.0</v>
      </c>
      <c r="Q76" s="59">
        <v>76.0</v>
      </c>
      <c r="R76" s="59" t="s">
        <v>2644</v>
      </c>
      <c r="S76" s="59" t="s">
        <v>2645</v>
      </c>
      <c r="T76" s="62">
        <v>0.014467592592592593</v>
      </c>
      <c r="U76" s="59">
        <v>0.0</v>
      </c>
      <c r="V76" s="59"/>
      <c r="W76" s="59"/>
      <c r="X76" s="59"/>
      <c r="Y76" s="59"/>
    </row>
    <row r="77" ht="15.75" customHeight="1">
      <c r="A77" s="59"/>
      <c r="B77" s="59"/>
      <c r="C77" s="59"/>
      <c r="D77" s="59"/>
      <c r="E77" s="59"/>
      <c r="F77" s="59"/>
      <c r="G77" s="59"/>
      <c r="H77" s="59"/>
      <c r="I77" s="59"/>
      <c r="J77" s="59">
        <v>3054.0</v>
      </c>
      <c r="K77" s="59">
        <v>155.0</v>
      </c>
      <c r="L77" s="59">
        <v>3014.0</v>
      </c>
      <c r="M77" s="59">
        <v>16.0</v>
      </c>
      <c r="N77" s="59">
        <v>6.0</v>
      </c>
      <c r="O77" s="59">
        <v>13.0</v>
      </c>
      <c r="P77" s="59">
        <v>317.0</v>
      </c>
      <c r="Q77" s="59">
        <v>77.0</v>
      </c>
      <c r="R77" s="59" t="s">
        <v>2640</v>
      </c>
      <c r="S77" s="59" t="s">
        <v>2641</v>
      </c>
      <c r="T77" s="62">
        <v>0.014467592592592593</v>
      </c>
      <c r="U77" s="59">
        <v>0.0</v>
      </c>
      <c r="V77" s="59"/>
      <c r="W77" s="59"/>
      <c r="X77" s="59"/>
      <c r="Y77" s="59"/>
    </row>
    <row r="78" ht="15.75" customHeight="1">
      <c r="A78" s="59"/>
      <c r="B78" s="59"/>
      <c r="C78" s="59"/>
      <c r="D78" s="59"/>
      <c r="E78" s="59"/>
      <c r="F78" s="59"/>
      <c r="G78" s="59"/>
      <c r="H78" s="59"/>
      <c r="I78" s="59"/>
      <c r="J78" s="59">
        <v>4804.0</v>
      </c>
      <c r="K78" s="59">
        <v>884.0</v>
      </c>
      <c r="L78" s="59">
        <v>3014.0</v>
      </c>
      <c r="M78" s="59">
        <v>16.0</v>
      </c>
      <c r="N78" s="59">
        <v>6.0</v>
      </c>
      <c r="O78" s="59">
        <v>13.0</v>
      </c>
      <c r="P78" s="59">
        <v>318.0</v>
      </c>
      <c r="Q78" s="59">
        <v>78.0</v>
      </c>
      <c r="R78" s="59" t="s">
        <v>1897</v>
      </c>
      <c r="S78" s="59" t="s">
        <v>1898</v>
      </c>
      <c r="T78" s="62">
        <v>0.014467592592592593</v>
      </c>
      <c r="U78" s="59">
        <v>1.0</v>
      </c>
      <c r="V78" s="59"/>
      <c r="W78" s="59"/>
      <c r="X78" s="59"/>
      <c r="Y78" s="59"/>
    </row>
    <row r="79" ht="15.75" customHeight="1">
      <c r="A79" s="59"/>
      <c r="B79" s="59"/>
      <c r="C79" s="59"/>
      <c r="D79" s="59"/>
      <c r="E79" s="59"/>
      <c r="F79" s="59"/>
      <c r="G79" s="59"/>
      <c r="H79" s="59"/>
      <c r="I79" s="59"/>
      <c r="J79" s="59">
        <v>3055.0</v>
      </c>
      <c r="K79" s="59">
        <v>156.0</v>
      </c>
      <c r="L79" s="59">
        <v>3014.0</v>
      </c>
      <c r="M79" s="59">
        <v>16.0</v>
      </c>
      <c r="N79" s="59">
        <v>6.0</v>
      </c>
      <c r="O79" s="59">
        <v>13.0</v>
      </c>
      <c r="P79" s="59">
        <v>319.0</v>
      </c>
      <c r="Q79" s="59">
        <v>79.0</v>
      </c>
      <c r="R79" s="59" t="s">
        <v>2635</v>
      </c>
      <c r="S79" s="59" t="s">
        <v>2636</v>
      </c>
      <c r="T79" s="62">
        <v>0.014467592592592593</v>
      </c>
      <c r="U79" s="59">
        <v>0.0</v>
      </c>
      <c r="V79" s="59"/>
      <c r="W79" s="59"/>
      <c r="X79" s="59"/>
      <c r="Y79" s="59"/>
    </row>
    <row r="80" ht="15.75" customHeight="1">
      <c r="A80" s="59"/>
      <c r="B80" s="59"/>
      <c r="C80" s="59"/>
      <c r="D80" s="59"/>
      <c r="E80" s="59"/>
      <c r="F80" s="59"/>
      <c r="G80" s="59"/>
      <c r="H80" s="59"/>
      <c r="I80" s="59"/>
      <c r="J80" s="59">
        <v>3077.0</v>
      </c>
      <c r="K80" s="59">
        <v>289.0</v>
      </c>
      <c r="L80" s="59">
        <v>3014.0</v>
      </c>
      <c r="M80" s="59">
        <v>16.0</v>
      </c>
      <c r="N80" s="59">
        <v>6.0</v>
      </c>
      <c r="O80" s="59">
        <v>13.0</v>
      </c>
      <c r="P80" s="59">
        <v>320.0</v>
      </c>
      <c r="Q80" s="59">
        <v>80.0</v>
      </c>
      <c r="R80" s="59" t="s">
        <v>2356</v>
      </c>
      <c r="S80" s="59" t="s">
        <v>2357</v>
      </c>
      <c r="T80" s="62">
        <v>0.014468749999999999</v>
      </c>
      <c r="U80" s="59">
        <v>0.0</v>
      </c>
      <c r="V80" s="59"/>
      <c r="W80" s="59"/>
      <c r="X80" s="59"/>
      <c r="Y80" s="59"/>
    </row>
    <row r="81" ht="15.75" customHeight="1">
      <c r="A81" s="59"/>
      <c r="B81" s="59"/>
      <c r="C81" s="59"/>
      <c r="D81" s="59"/>
      <c r="E81" s="59"/>
      <c r="F81" s="59"/>
      <c r="G81" s="59"/>
      <c r="H81" s="59"/>
      <c r="I81" s="59"/>
      <c r="J81" s="59">
        <v>3056.0</v>
      </c>
      <c r="K81" s="59">
        <v>157.0</v>
      </c>
      <c r="L81" s="59">
        <v>3014.0</v>
      </c>
      <c r="M81" s="59">
        <v>16.0</v>
      </c>
      <c r="N81" s="59">
        <v>6.0</v>
      </c>
      <c r="O81" s="59">
        <v>13.0</v>
      </c>
      <c r="P81" s="59">
        <v>321.0</v>
      </c>
      <c r="Q81" s="59">
        <v>81.0</v>
      </c>
      <c r="R81" s="59" t="s">
        <v>2630</v>
      </c>
      <c r="S81" s="59" t="s">
        <v>2631</v>
      </c>
      <c r="T81" s="62">
        <v>0.014468749999999999</v>
      </c>
      <c r="U81" s="59">
        <v>0.0</v>
      </c>
      <c r="V81" s="59"/>
      <c r="W81" s="59"/>
      <c r="X81" s="59"/>
      <c r="Y81" s="59"/>
    </row>
    <row r="82" ht="15.75" customHeight="1">
      <c r="A82" s="59"/>
      <c r="B82" s="59"/>
      <c r="C82" s="59"/>
      <c r="D82" s="59"/>
      <c r="E82" s="59"/>
      <c r="F82" s="59"/>
      <c r="G82" s="59"/>
      <c r="H82" s="59"/>
      <c r="I82" s="59"/>
      <c r="J82" s="59">
        <v>3074.0</v>
      </c>
      <c r="K82" s="59">
        <v>178.0</v>
      </c>
      <c r="L82" s="59">
        <v>3014.0</v>
      </c>
      <c r="M82" s="59">
        <v>16.0</v>
      </c>
      <c r="N82" s="59">
        <v>6.0</v>
      </c>
      <c r="O82" s="59">
        <v>13.0</v>
      </c>
      <c r="P82" s="59">
        <v>322.0</v>
      </c>
      <c r="Q82" s="59">
        <v>82.0</v>
      </c>
      <c r="R82" s="59" t="s">
        <v>2541</v>
      </c>
      <c r="S82" s="59" t="s">
        <v>2542</v>
      </c>
      <c r="T82" s="62">
        <v>0.014468749999999999</v>
      </c>
      <c r="U82" s="59">
        <v>0.0</v>
      </c>
      <c r="V82" s="59"/>
      <c r="W82" s="59"/>
      <c r="X82" s="59"/>
      <c r="Y82" s="59"/>
    </row>
    <row r="83" ht="15.75" customHeight="1">
      <c r="A83" s="59"/>
      <c r="B83" s="59"/>
      <c r="C83" s="59"/>
      <c r="D83" s="59"/>
      <c r="E83" s="59"/>
      <c r="F83" s="59"/>
      <c r="G83" s="59"/>
      <c r="H83" s="59"/>
      <c r="I83" s="59"/>
      <c r="J83" s="59">
        <v>5306.0</v>
      </c>
      <c r="K83" s="59">
        <v>942.0</v>
      </c>
      <c r="L83" s="59">
        <v>3014.0</v>
      </c>
      <c r="M83" s="59">
        <v>16.0</v>
      </c>
      <c r="N83" s="59">
        <v>6.0</v>
      </c>
      <c r="O83" s="59">
        <v>13.0</v>
      </c>
      <c r="P83" s="59">
        <v>323.0</v>
      </c>
      <c r="Q83" s="59">
        <v>83.0</v>
      </c>
      <c r="R83" s="59" t="s">
        <v>1857</v>
      </c>
      <c r="S83" s="59" t="s">
        <v>1858</v>
      </c>
      <c r="T83" s="62">
        <v>0.014468749999999999</v>
      </c>
      <c r="U83" s="59">
        <v>0.0</v>
      </c>
      <c r="V83" s="59"/>
      <c r="W83" s="59"/>
      <c r="X83" s="59"/>
      <c r="Y83" s="59"/>
    </row>
    <row r="84" ht="15.75" customHeight="1">
      <c r="A84" s="59"/>
      <c r="B84" s="59"/>
      <c r="C84" s="59"/>
      <c r="D84" s="59"/>
      <c r="E84" s="59"/>
      <c r="F84" s="59"/>
      <c r="G84" s="59"/>
      <c r="H84" s="59"/>
      <c r="I84" s="59"/>
      <c r="J84" s="59">
        <v>5269.0</v>
      </c>
      <c r="K84" s="59">
        <v>816.0</v>
      </c>
      <c r="L84" s="59">
        <v>3014.0</v>
      </c>
      <c r="M84" s="59">
        <v>16.0</v>
      </c>
      <c r="N84" s="59">
        <v>6.0</v>
      </c>
      <c r="O84" s="59">
        <v>13.0</v>
      </c>
      <c r="P84" s="59">
        <v>324.0</v>
      </c>
      <c r="Q84" s="59">
        <v>84.0</v>
      </c>
      <c r="R84" s="59" t="s">
        <v>1911</v>
      </c>
      <c r="S84" s="59" t="s">
        <v>1912</v>
      </c>
      <c r="T84" s="62">
        <v>0.014469907407407409</v>
      </c>
      <c r="U84" s="59">
        <v>0.0</v>
      </c>
      <c r="V84" s="59"/>
      <c r="W84" s="59"/>
      <c r="X84" s="59"/>
      <c r="Y84" s="59"/>
    </row>
    <row r="85" ht="15.75" customHeight="1">
      <c r="A85" s="59"/>
      <c r="B85" s="59"/>
      <c r="C85" s="59"/>
      <c r="D85" s="59"/>
      <c r="E85" s="59"/>
      <c r="F85" s="59"/>
      <c r="G85" s="59"/>
      <c r="H85" s="59"/>
      <c r="I85" s="59"/>
      <c r="J85" s="59">
        <v>3017.0</v>
      </c>
      <c r="K85" s="59">
        <v>307.0</v>
      </c>
      <c r="L85" s="59">
        <v>2997.0</v>
      </c>
      <c r="M85" s="59">
        <v>16.0</v>
      </c>
      <c r="N85" s="59">
        <v>3.0</v>
      </c>
      <c r="O85" s="59">
        <v>12.0</v>
      </c>
      <c r="P85" s="59">
        <v>330.0</v>
      </c>
      <c r="Q85" s="59">
        <v>85.0</v>
      </c>
      <c r="R85" s="59" t="s">
        <v>10187</v>
      </c>
      <c r="S85" s="59" t="s">
        <v>1219</v>
      </c>
      <c r="T85" s="62">
        <v>0.014469907407407409</v>
      </c>
      <c r="U85" s="59">
        <v>0.0</v>
      </c>
      <c r="V85" s="59"/>
      <c r="W85" s="59"/>
      <c r="X85" s="59"/>
      <c r="Y85" s="59"/>
    </row>
    <row r="86" ht="15.75" customHeight="1">
      <c r="A86" s="59"/>
      <c r="B86" s="59"/>
      <c r="C86" s="59"/>
      <c r="D86" s="59"/>
      <c r="E86" s="59"/>
      <c r="F86" s="59"/>
      <c r="G86" s="59"/>
      <c r="H86" s="59"/>
      <c r="I86" s="59"/>
      <c r="J86" s="59">
        <v>3057.0</v>
      </c>
      <c r="K86" s="59">
        <v>158.0</v>
      </c>
      <c r="L86" s="59">
        <v>3017.0</v>
      </c>
      <c r="M86" s="59">
        <v>16.0</v>
      </c>
      <c r="N86" s="59">
        <v>6.0</v>
      </c>
      <c r="O86" s="59">
        <v>13.0</v>
      </c>
      <c r="P86" s="59">
        <v>331.0</v>
      </c>
      <c r="Q86" s="59">
        <v>86.0</v>
      </c>
      <c r="R86" s="59" t="s">
        <v>2628</v>
      </c>
      <c r="S86" s="59" t="s">
        <v>2629</v>
      </c>
      <c r="T86" s="62">
        <v>0.014469907407407409</v>
      </c>
      <c r="U86" s="59">
        <v>0.0</v>
      </c>
      <c r="V86" s="59"/>
      <c r="W86" s="59"/>
      <c r="X86" s="59"/>
      <c r="Y86" s="59"/>
    </row>
    <row r="87" ht="15.75" customHeight="1">
      <c r="A87" s="59"/>
      <c r="B87" s="59"/>
      <c r="C87" s="59"/>
      <c r="D87" s="59"/>
      <c r="E87" s="59"/>
      <c r="F87" s="59"/>
      <c r="G87" s="59"/>
      <c r="H87" s="59"/>
      <c r="I87" s="59"/>
      <c r="J87" s="59">
        <v>5307.0</v>
      </c>
      <c r="K87" s="59">
        <v>943.0</v>
      </c>
      <c r="L87" s="59">
        <v>3017.0</v>
      </c>
      <c r="M87" s="59">
        <v>16.0</v>
      </c>
      <c r="N87" s="59">
        <v>6.0</v>
      </c>
      <c r="O87" s="59">
        <v>13.0</v>
      </c>
      <c r="P87" s="59">
        <v>332.0</v>
      </c>
      <c r="Q87" s="59">
        <v>87.0</v>
      </c>
      <c r="R87" s="59" t="s">
        <v>1854</v>
      </c>
      <c r="S87" s="59" t="s">
        <v>1855</v>
      </c>
      <c r="T87" s="62">
        <v>0.014469907407407409</v>
      </c>
      <c r="U87" s="59">
        <v>0.0</v>
      </c>
      <c r="V87" s="59"/>
      <c r="W87" s="59"/>
      <c r="X87" s="59"/>
      <c r="Y87" s="59"/>
    </row>
    <row r="88" ht="15.75" customHeight="1">
      <c r="A88" s="59"/>
      <c r="B88" s="59"/>
      <c r="C88" s="59"/>
      <c r="D88" s="59"/>
      <c r="E88" s="59"/>
      <c r="F88" s="59"/>
      <c r="G88" s="59"/>
      <c r="H88" s="59"/>
      <c r="I88" s="59"/>
      <c r="J88" s="59">
        <v>5308.0</v>
      </c>
      <c r="K88" s="59">
        <v>944.0</v>
      </c>
      <c r="L88" s="59">
        <v>3017.0</v>
      </c>
      <c r="M88" s="59">
        <v>16.0</v>
      </c>
      <c r="N88" s="59">
        <v>6.0</v>
      </c>
      <c r="O88" s="59">
        <v>13.0</v>
      </c>
      <c r="P88" s="59">
        <v>333.0</v>
      </c>
      <c r="Q88" s="59">
        <v>88.0</v>
      </c>
      <c r="R88" s="59" t="s">
        <v>1852</v>
      </c>
      <c r="S88" s="59" t="s">
        <v>1853</v>
      </c>
      <c r="T88" s="62">
        <v>0.014471064814814815</v>
      </c>
      <c r="U88" s="59">
        <v>0.0</v>
      </c>
      <c r="V88" s="59"/>
      <c r="W88" s="59"/>
      <c r="X88" s="59"/>
      <c r="Y88" s="59"/>
    </row>
    <row r="89" ht="15.75" customHeight="1">
      <c r="A89" s="59"/>
      <c r="B89" s="59"/>
      <c r="C89" s="59"/>
      <c r="D89" s="59"/>
      <c r="E89" s="59"/>
      <c r="F89" s="59"/>
      <c r="G89" s="59"/>
      <c r="H89" s="59"/>
      <c r="I89" s="59"/>
      <c r="J89" s="59">
        <v>5309.0</v>
      </c>
      <c r="K89" s="59">
        <v>945.0</v>
      </c>
      <c r="L89" s="59">
        <v>3017.0</v>
      </c>
      <c r="M89" s="59">
        <v>16.0</v>
      </c>
      <c r="N89" s="59">
        <v>6.0</v>
      </c>
      <c r="O89" s="59">
        <v>13.0</v>
      </c>
      <c r="P89" s="59">
        <v>334.0</v>
      </c>
      <c r="Q89" s="59">
        <v>89.0</v>
      </c>
      <c r="R89" s="59" t="s">
        <v>1849</v>
      </c>
      <c r="S89" s="59" t="s">
        <v>1850</v>
      </c>
      <c r="T89" s="62">
        <v>0.014471064814814815</v>
      </c>
      <c r="U89" s="59">
        <v>0.0</v>
      </c>
      <c r="V89" s="59"/>
      <c r="W89" s="59"/>
      <c r="X89" s="59"/>
      <c r="Y89" s="59"/>
    </row>
    <row r="90" ht="15.75" customHeight="1">
      <c r="A90" s="59"/>
      <c r="B90" s="59"/>
      <c r="C90" s="59"/>
      <c r="D90" s="59"/>
      <c r="E90" s="59"/>
      <c r="F90" s="59"/>
      <c r="G90" s="59"/>
      <c r="H90" s="59"/>
      <c r="I90" s="59"/>
      <c r="J90" s="59">
        <v>3058.0</v>
      </c>
      <c r="K90" s="59">
        <v>159.0</v>
      </c>
      <c r="L90" s="59">
        <v>3017.0</v>
      </c>
      <c r="M90" s="59">
        <v>16.0</v>
      </c>
      <c r="N90" s="59">
        <v>6.0</v>
      </c>
      <c r="O90" s="59">
        <v>13.0</v>
      </c>
      <c r="P90" s="59">
        <v>335.0</v>
      </c>
      <c r="Q90" s="59">
        <v>90.0</v>
      </c>
      <c r="R90" s="59" t="s">
        <v>2623</v>
      </c>
      <c r="S90" s="59" t="s">
        <v>2624</v>
      </c>
      <c r="T90" s="62">
        <v>0.014471064814814815</v>
      </c>
      <c r="U90" s="59">
        <v>0.0</v>
      </c>
      <c r="V90" s="59"/>
      <c r="W90" s="59"/>
      <c r="X90" s="59"/>
      <c r="Y90" s="59"/>
    </row>
    <row r="91" ht="15.75" customHeight="1">
      <c r="A91" s="59"/>
      <c r="B91" s="59"/>
      <c r="C91" s="59"/>
      <c r="D91" s="59"/>
      <c r="E91" s="59"/>
      <c r="F91" s="59"/>
      <c r="G91" s="59"/>
      <c r="H91" s="59"/>
      <c r="I91" s="59"/>
      <c r="J91" s="59">
        <v>4066.0</v>
      </c>
      <c r="K91" s="59">
        <v>777.0</v>
      </c>
      <c r="L91" s="59">
        <v>3017.0</v>
      </c>
      <c r="M91" s="59">
        <v>16.0</v>
      </c>
      <c r="N91" s="59">
        <v>6.0</v>
      </c>
      <c r="O91" s="59">
        <v>13.0</v>
      </c>
      <c r="P91" s="59">
        <v>336.0</v>
      </c>
      <c r="Q91" s="59">
        <v>91.0</v>
      </c>
      <c r="R91" s="59" t="s">
        <v>1927</v>
      </c>
      <c r="S91" s="59" t="s">
        <v>1928</v>
      </c>
      <c r="T91" s="62">
        <v>0.014471064814814815</v>
      </c>
      <c r="U91" s="59">
        <v>0.0</v>
      </c>
      <c r="V91" s="59"/>
      <c r="W91" s="59"/>
      <c r="X91" s="59"/>
      <c r="Y91" s="59"/>
    </row>
    <row r="92" ht="15.75" customHeight="1">
      <c r="A92" s="59"/>
      <c r="B92" s="59"/>
      <c r="C92" s="59"/>
      <c r="D92" s="59"/>
      <c r="E92" s="59"/>
      <c r="F92" s="59"/>
      <c r="G92" s="59"/>
      <c r="H92" s="59"/>
      <c r="I92" s="59"/>
      <c r="J92" s="59">
        <v>3059.0</v>
      </c>
      <c r="K92" s="59">
        <v>160.0</v>
      </c>
      <c r="L92" s="59">
        <v>3017.0</v>
      </c>
      <c r="M92" s="59">
        <v>16.0</v>
      </c>
      <c r="N92" s="59">
        <v>6.0</v>
      </c>
      <c r="O92" s="59">
        <v>13.0</v>
      </c>
      <c r="P92" s="59">
        <v>337.0</v>
      </c>
      <c r="Q92" s="59">
        <v>92.0</v>
      </c>
      <c r="R92" s="59" t="s">
        <v>2618</v>
      </c>
      <c r="S92" s="59" t="s">
        <v>2619</v>
      </c>
      <c r="T92" s="62">
        <v>0.014472222222222223</v>
      </c>
      <c r="U92" s="59">
        <v>0.0</v>
      </c>
      <c r="V92" s="59"/>
      <c r="W92" s="59"/>
      <c r="X92" s="59"/>
      <c r="Y92" s="59"/>
    </row>
    <row r="93" ht="15.75" customHeight="1">
      <c r="A93" s="59"/>
      <c r="B93" s="59"/>
      <c r="C93" s="59"/>
      <c r="D93" s="59"/>
      <c r="E93" s="59"/>
      <c r="F93" s="59"/>
      <c r="G93" s="59"/>
      <c r="H93" s="59"/>
      <c r="I93" s="59"/>
      <c r="J93" s="59">
        <v>3078.0</v>
      </c>
      <c r="K93" s="59">
        <v>308.0</v>
      </c>
      <c r="L93" s="59">
        <v>3017.0</v>
      </c>
      <c r="M93" s="59">
        <v>16.0</v>
      </c>
      <c r="N93" s="59">
        <v>6.0</v>
      </c>
      <c r="O93" s="59">
        <v>13.0</v>
      </c>
      <c r="P93" s="59">
        <v>338.0</v>
      </c>
      <c r="Q93" s="59">
        <v>93.0</v>
      </c>
      <c r="R93" s="59" t="s">
        <v>2350</v>
      </c>
      <c r="S93" s="59" t="s">
        <v>2351</v>
      </c>
      <c r="T93" s="62">
        <v>0.014472222222222223</v>
      </c>
      <c r="U93" s="59">
        <v>0.0</v>
      </c>
      <c r="V93" s="59"/>
      <c r="W93" s="59"/>
      <c r="X93" s="59"/>
      <c r="Y93" s="59"/>
    </row>
    <row r="94" ht="15.75" customHeight="1">
      <c r="A94" s="59"/>
      <c r="B94" s="59"/>
      <c r="C94" s="59"/>
      <c r="D94" s="59"/>
      <c r="E94" s="59"/>
      <c r="F94" s="59"/>
      <c r="G94" s="59"/>
      <c r="H94" s="59"/>
      <c r="I94" s="59"/>
      <c r="J94" s="59">
        <v>5310.0</v>
      </c>
      <c r="K94" s="59">
        <v>946.0</v>
      </c>
      <c r="L94" s="59">
        <v>3017.0</v>
      </c>
      <c r="M94" s="59">
        <v>16.0</v>
      </c>
      <c r="N94" s="59">
        <v>6.0</v>
      </c>
      <c r="O94" s="59">
        <v>13.0</v>
      </c>
      <c r="P94" s="59">
        <v>339.0</v>
      </c>
      <c r="Q94" s="59">
        <v>94.0</v>
      </c>
      <c r="R94" s="59" t="s">
        <v>1847</v>
      </c>
      <c r="S94" s="59" t="s">
        <v>1848</v>
      </c>
      <c r="T94" s="62">
        <v>0.014472222222222223</v>
      </c>
      <c r="U94" s="59">
        <v>0.0</v>
      </c>
      <c r="V94" s="59"/>
      <c r="W94" s="59"/>
      <c r="X94" s="59"/>
      <c r="Y94" s="59"/>
    </row>
    <row r="95" ht="15.75" customHeight="1">
      <c r="A95" s="59"/>
      <c r="B95" s="59"/>
      <c r="C95" s="59"/>
      <c r="D95" s="59"/>
      <c r="E95" s="59"/>
      <c r="F95" s="59"/>
      <c r="G95" s="59"/>
      <c r="H95" s="59"/>
      <c r="I95" s="59"/>
      <c r="J95" s="59">
        <v>5319.0</v>
      </c>
      <c r="K95" s="59">
        <v>955.0</v>
      </c>
      <c r="L95" s="59">
        <v>3017.0</v>
      </c>
      <c r="M95" s="59">
        <v>16.0</v>
      </c>
      <c r="N95" s="59">
        <v>6.0</v>
      </c>
      <c r="O95" s="59">
        <v>13.0</v>
      </c>
      <c r="P95" s="59">
        <v>340.0</v>
      </c>
      <c r="Q95" s="59">
        <v>95.0</v>
      </c>
      <c r="R95" s="59" t="s">
        <v>1813</v>
      </c>
      <c r="S95" s="59" t="s">
        <v>1814</v>
      </c>
      <c r="T95" s="62">
        <v>0.014472222222222223</v>
      </c>
      <c r="U95" s="59">
        <v>0.0</v>
      </c>
      <c r="V95" s="59"/>
      <c r="W95" s="59"/>
      <c r="X95" s="59"/>
      <c r="Y95" s="59"/>
    </row>
    <row r="96" ht="15.75" customHeight="1">
      <c r="A96" s="59"/>
      <c r="B96" s="59"/>
      <c r="C96" s="59"/>
      <c r="D96" s="59"/>
      <c r="E96" s="59"/>
      <c r="F96" s="59"/>
      <c r="G96" s="59"/>
      <c r="H96" s="59"/>
      <c r="I96" s="59"/>
      <c r="J96" s="59">
        <v>3060.0</v>
      </c>
      <c r="K96" s="59">
        <v>161.0</v>
      </c>
      <c r="L96" s="59">
        <v>3017.0</v>
      </c>
      <c r="M96" s="59">
        <v>16.0</v>
      </c>
      <c r="N96" s="59">
        <v>6.0</v>
      </c>
      <c r="O96" s="59">
        <v>13.0</v>
      </c>
      <c r="P96" s="59">
        <v>341.0</v>
      </c>
      <c r="Q96" s="59">
        <v>96.0</v>
      </c>
      <c r="R96" s="59" t="s">
        <v>2612</v>
      </c>
      <c r="S96" s="59" t="s">
        <v>2613</v>
      </c>
      <c r="T96" s="62">
        <v>0.01447337962962963</v>
      </c>
      <c r="U96" s="59">
        <v>0.0</v>
      </c>
      <c r="V96" s="59"/>
      <c r="W96" s="59"/>
      <c r="X96" s="59"/>
      <c r="Y96" s="59"/>
    </row>
    <row r="97" ht="15.75" customHeight="1">
      <c r="A97" s="59"/>
      <c r="B97" s="59"/>
      <c r="C97" s="59"/>
      <c r="D97" s="59"/>
      <c r="E97" s="59"/>
      <c r="F97" s="59"/>
      <c r="G97" s="59"/>
      <c r="H97" s="59"/>
      <c r="I97" s="59"/>
      <c r="J97" s="59">
        <v>3062.0</v>
      </c>
      <c r="K97" s="59">
        <v>163.0</v>
      </c>
      <c r="L97" s="59">
        <v>3017.0</v>
      </c>
      <c r="M97" s="59">
        <v>16.0</v>
      </c>
      <c r="N97" s="59">
        <v>6.0</v>
      </c>
      <c r="O97" s="59">
        <v>13.0</v>
      </c>
      <c r="P97" s="59">
        <v>342.0</v>
      </c>
      <c r="Q97" s="59">
        <v>97.0</v>
      </c>
      <c r="R97" s="59" t="s">
        <v>1544</v>
      </c>
      <c r="S97" s="59" t="s">
        <v>1545</v>
      </c>
      <c r="T97" s="62">
        <v>0.01447337962962963</v>
      </c>
      <c r="U97" s="59">
        <v>0.0</v>
      </c>
      <c r="V97" s="59"/>
      <c r="W97" s="59"/>
      <c r="X97" s="59"/>
      <c r="Y97" s="59"/>
    </row>
    <row r="98" ht="15.75" customHeight="1">
      <c r="A98" s="59"/>
      <c r="B98" s="59"/>
      <c r="C98" s="59"/>
      <c r="D98" s="59"/>
      <c r="E98" s="59"/>
      <c r="F98" s="59"/>
      <c r="G98" s="59"/>
      <c r="H98" s="59"/>
      <c r="I98" s="59"/>
      <c r="J98" s="59">
        <v>4067.0</v>
      </c>
      <c r="K98" s="59">
        <v>778.0</v>
      </c>
      <c r="L98" s="59">
        <v>3017.0</v>
      </c>
      <c r="M98" s="59">
        <v>16.0</v>
      </c>
      <c r="N98" s="59">
        <v>6.0</v>
      </c>
      <c r="O98" s="59">
        <v>13.0</v>
      </c>
      <c r="P98" s="59">
        <v>343.0</v>
      </c>
      <c r="Q98" s="59">
        <v>98.0</v>
      </c>
      <c r="R98" s="59" t="s">
        <v>1921</v>
      </c>
      <c r="S98" s="59" t="s">
        <v>1922</v>
      </c>
      <c r="T98" s="62">
        <v>0.01447337962962963</v>
      </c>
      <c r="U98" s="59">
        <v>0.0</v>
      </c>
      <c r="V98" s="59"/>
      <c r="W98" s="59"/>
      <c r="X98" s="59"/>
      <c r="Y98" s="59"/>
    </row>
    <row r="99" ht="15.75" customHeight="1">
      <c r="A99" s="59"/>
      <c r="B99" s="59"/>
      <c r="C99" s="59"/>
      <c r="D99" s="59"/>
      <c r="E99" s="59"/>
      <c r="F99" s="59"/>
      <c r="G99" s="59"/>
      <c r="H99" s="59"/>
      <c r="I99" s="59"/>
      <c r="J99" s="59">
        <v>3061.0</v>
      </c>
      <c r="K99" s="59">
        <v>162.0</v>
      </c>
      <c r="L99" s="59">
        <v>3017.0</v>
      </c>
      <c r="M99" s="59">
        <v>16.0</v>
      </c>
      <c r="N99" s="59">
        <v>6.0</v>
      </c>
      <c r="O99" s="59">
        <v>13.0</v>
      </c>
      <c r="P99" s="59"/>
      <c r="Q99" s="59">
        <v>99.0</v>
      </c>
      <c r="R99" s="59" t="s">
        <v>2608</v>
      </c>
      <c r="S99" s="59" t="s">
        <v>2609</v>
      </c>
      <c r="T99" s="62">
        <v>0.01447337962962963</v>
      </c>
      <c r="U99" s="59">
        <v>0.0</v>
      </c>
      <c r="V99" s="59"/>
      <c r="W99" s="59"/>
      <c r="X99" s="59" t="s">
        <v>10188</v>
      </c>
      <c r="Y99" s="59"/>
    </row>
    <row r="100" ht="15.75" customHeight="1">
      <c r="A100" s="59"/>
      <c r="B100" s="59"/>
      <c r="C100" s="59"/>
      <c r="D100" s="59"/>
      <c r="E100" s="59"/>
      <c r="F100" s="59"/>
      <c r="G100" s="59"/>
      <c r="H100" s="59"/>
      <c r="I100" s="59"/>
      <c r="J100" s="59">
        <v>2998.0</v>
      </c>
      <c r="K100" s="59">
        <v>164.0</v>
      </c>
      <c r="L100" s="59">
        <v>2999.0</v>
      </c>
      <c r="M100" s="59">
        <v>16.0</v>
      </c>
      <c r="N100" s="59">
        <v>2.0</v>
      </c>
      <c r="O100" s="59">
        <v>10.0</v>
      </c>
      <c r="P100" s="59">
        <v>400.0</v>
      </c>
      <c r="Q100" s="59">
        <v>100.0</v>
      </c>
      <c r="R100" s="59" t="s">
        <v>2602</v>
      </c>
      <c r="S100" s="59" t="s">
        <v>2603</v>
      </c>
      <c r="T100" s="62">
        <v>0.016131944444444445</v>
      </c>
      <c r="U100" s="59">
        <v>1.0</v>
      </c>
      <c r="V100" s="59"/>
      <c r="W100" s="59"/>
      <c r="X100" s="59"/>
      <c r="Y100" s="59"/>
    </row>
    <row r="101" ht="15.75" customHeight="1">
      <c r="A101" s="59"/>
      <c r="B101" s="59"/>
      <c r="C101" s="59"/>
      <c r="D101" s="59"/>
      <c r="E101" s="59"/>
      <c r="F101" s="59"/>
      <c r="G101" s="59"/>
      <c r="H101" s="59"/>
      <c r="I101" s="59"/>
      <c r="J101" s="59">
        <v>3015.0</v>
      </c>
      <c r="K101" s="59">
        <v>165.0</v>
      </c>
      <c r="L101" s="59">
        <v>2998.0</v>
      </c>
      <c r="M101" s="59">
        <v>16.0</v>
      </c>
      <c r="N101" s="59">
        <v>3.0</v>
      </c>
      <c r="O101" s="59">
        <v>12.0</v>
      </c>
      <c r="P101" s="59">
        <v>410.0</v>
      </c>
      <c r="Q101" s="59">
        <v>101.0</v>
      </c>
      <c r="R101" s="59" t="s">
        <v>1537</v>
      </c>
      <c r="S101" s="59" t="s">
        <v>1538</v>
      </c>
      <c r="T101" s="62">
        <v>0.014474537037037036</v>
      </c>
      <c r="U101" s="59">
        <v>0.0</v>
      </c>
      <c r="V101" s="59"/>
      <c r="W101" s="59"/>
      <c r="X101" s="59"/>
      <c r="Y101" s="59"/>
    </row>
    <row r="102" ht="15.75" customHeight="1">
      <c r="A102" s="59"/>
      <c r="B102" s="59"/>
      <c r="C102" s="59"/>
      <c r="D102" s="59"/>
      <c r="E102" s="59"/>
      <c r="F102" s="59"/>
      <c r="G102" s="59"/>
      <c r="H102" s="59"/>
      <c r="I102" s="59"/>
      <c r="J102" s="59">
        <v>3063.0</v>
      </c>
      <c r="K102" s="59">
        <v>166.0</v>
      </c>
      <c r="L102" s="59">
        <v>3015.0</v>
      </c>
      <c r="M102" s="59">
        <v>16.0</v>
      </c>
      <c r="N102" s="59">
        <v>6.0</v>
      </c>
      <c r="O102" s="59">
        <v>13.0</v>
      </c>
      <c r="P102" s="59">
        <v>411.0</v>
      </c>
      <c r="Q102" s="59">
        <v>102.0</v>
      </c>
      <c r="R102" s="59" t="s">
        <v>2596</v>
      </c>
      <c r="S102" s="59" t="s">
        <v>10189</v>
      </c>
      <c r="T102" s="62">
        <v>0.014474537037037036</v>
      </c>
      <c r="U102" s="59">
        <v>0.0</v>
      </c>
      <c r="V102" s="59"/>
      <c r="W102" s="59"/>
      <c r="X102" s="59"/>
      <c r="Y102" s="59"/>
    </row>
    <row r="103" ht="15.75" customHeight="1">
      <c r="A103" s="59"/>
      <c r="B103" s="59"/>
      <c r="C103" s="59"/>
      <c r="D103" s="59"/>
      <c r="E103" s="59"/>
      <c r="F103" s="59"/>
      <c r="G103" s="59"/>
      <c r="H103" s="59"/>
      <c r="I103" s="59"/>
      <c r="J103" s="59">
        <v>5313.0</v>
      </c>
      <c r="K103" s="59">
        <v>947.0</v>
      </c>
      <c r="L103" s="59">
        <v>3063.0</v>
      </c>
      <c r="M103" s="59">
        <v>16.0</v>
      </c>
      <c r="N103" s="59">
        <v>6.0</v>
      </c>
      <c r="O103" s="59">
        <v>14.0</v>
      </c>
      <c r="P103" s="59" t="s">
        <v>1842</v>
      </c>
      <c r="Q103" s="59">
        <v>103.0</v>
      </c>
      <c r="R103" s="59" t="s">
        <v>10190</v>
      </c>
      <c r="S103" s="59" t="e">
        <v>#NAME?</v>
      </c>
      <c r="T103" s="62">
        <v>0.014474537037037036</v>
      </c>
      <c r="U103" s="59">
        <v>1.0</v>
      </c>
      <c r="V103" s="59"/>
      <c r="W103" s="59"/>
      <c r="X103" s="59"/>
      <c r="Y103" s="59"/>
    </row>
    <row r="104" ht="15.75" customHeight="1">
      <c r="A104" s="59"/>
      <c r="B104" s="59"/>
      <c r="C104" s="59"/>
      <c r="D104" s="59"/>
      <c r="E104" s="59"/>
      <c r="F104" s="59"/>
      <c r="G104" s="59"/>
      <c r="H104" s="59"/>
      <c r="I104" s="59"/>
      <c r="J104" s="59">
        <v>5318.0</v>
      </c>
      <c r="K104" s="59">
        <v>565.0</v>
      </c>
      <c r="L104" s="59">
        <v>3063.0</v>
      </c>
      <c r="M104" s="59">
        <v>16.0</v>
      </c>
      <c r="N104" s="59">
        <v>6.0</v>
      </c>
      <c r="O104" s="59">
        <v>14.0</v>
      </c>
      <c r="P104" s="59" t="s">
        <v>2052</v>
      </c>
      <c r="Q104" s="59">
        <v>104.0</v>
      </c>
      <c r="R104" s="59" t="s">
        <v>10191</v>
      </c>
      <c r="S104" s="59" t="e">
        <v>#NAME?</v>
      </c>
      <c r="T104" s="62">
        <v>0.014475694444444446</v>
      </c>
      <c r="U104" s="59">
        <v>1.0</v>
      </c>
      <c r="V104" s="59"/>
      <c r="W104" s="59"/>
      <c r="X104" s="59"/>
      <c r="Y104" s="59"/>
    </row>
    <row r="105" ht="15.75" customHeight="1">
      <c r="A105" s="59"/>
      <c r="B105" s="59"/>
      <c r="C105" s="59"/>
      <c r="D105" s="59"/>
      <c r="E105" s="59"/>
      <c r="F105" s="59"/>
      <c r="G105" s="59"/>
      <c r="H105" s="59"/>
      <c r="I105" s="59"/>
      <c r="J105" s="59">
        <v>3064.0</v>
      </c>
      <c r="K105" s="59">
        <v>167.0</v>
      </c>
      <c r="L105" s="59">
        <v>3015.0</v>
      </c>
      <c r="M105" s="59">
        <v>16.0</v>
      </c>
      <c r="N105" s="59">
        <v>6.0</v>
      </c>
      <c r="O105" s="59">
        <v>13.0</v>
      </c>
      <c r="P105" s="59">
        <v>412.0</v>
      </c>
      <c r="Q105" s="59">
        <v>105.0</v>
      </c>
      <c r="R105" s="59" t="s">
        <v>2592</v>
      </c>
      <c r="S105" s="59" t="s">
        <v>2593</v>
      </c>
      <c r="T105" s="62">
        <v>0.014475694444444446</v>
      </c>
      <c r="U105" s="59">
        <v>0.0</v>
      </c>
      <c r="V105" s="59"/>
      <c r="W105" s="59"/>
      <c r="X105" s="59"/>
      <c r="Y105" s="59"/>
    </row>
    <row r="106" ht="15.75" customHeight="1">
      <c r="A106" s="59"/>
      <c r="B106" s="59"/>
      <c r="C106" s="59"/>
      <c r="D106" s="59"/>
      <c r="E106" s="59"/>
      <c r="F106" s="59"/>
      <c r="G106" s="59"/>
      <c r="H106" s="59"/>
      <c r="I106" s="59"/>
      <c r="J106" s="59">
        <v>5311.0</v>
      </c>
      <c r="K106" s="59">
        <v>948.0</v>
      </c>
      <c r="L106" s="59">
        <v>3015.0</v>
      </c>
      <c r="M106" s="59">
        <v>16.0</v>
      </c>
      <c r="N106" s="59">
        <v>6.0</v>
      </c>
      <c r="O106" s="59">
        <v>13.0</v>
      </c>
      <c r="P106" s="59">
        <v>413.0</v>
      </c>
      <c r="Q106" s="59">
        <v>106.0</v>
      </c>
      <c r="R106" s="59" t="s">
        <v>1839</v>
      </c>
      <c r="S106" s="59" t="s">
        <v>1840</v>
      </c>
      <c r="T106" s="62">
        <v>0.014475694444444446</v>
      </c>
      <c r="U106" s="59">
        <v>0.0</v>
      </c>
      <c r="V106" s="59"/>
      <c r="W106" s="59"/>
      <c r="X106" s="59"/>
      <c r="Y106" s="59"/>
    </row>
    <row r="107" ht="15.75" customHeight="1">
      <c r="A107" s="59"/>
      <c r="B107" s="59"/>
      <c r="C107" s="59"/>
      <c r="D107" s="59"/>
      <c r="E107" s="59"/>
      <c r="F107" s="59"/>
      <c r="G107" s="59"/>
      <c r="H107" s="59"/>
      <c r="I107" s="59"/>
      <c r="J107" s="59">
        <v>3065.0</v>
      </c>
      <c r="K107" s="59">
        <v>168.0</v>
      </c>
      <c r="L107" s="59">
        <v>3015.0</v>
      </c>
      <c r="M107" s="59">
        <v>16.0</v>
      </c>
      <c r="N107" s="59">
        <v>6.0</v>
      </c>
      <c r="O107" s="59">
        <v>13.0</v>
      </c>
      <c r="P107" s="59">
        <v>414.0</v>
      </c>
      <c r="Q107" s="59">
        <v>107.0</v>
      </c>
      <c r="R107" s="59" t="s">
        <v>2585</v>
      </c>
      <c r="S107" s="59" t="s">
        <v>2586</v>
      </c>
      <c r="T107" s="62">
        <v>0.014475694444444446</v>
      </c>
      <c r="U107" s="59">
        <v>0.0</v>
      </c>
      <c r="V107" s="59"/>
      <c r="W107" s="59"/>
      <c r="X107" s="59"/>
      <c r="Y107" s="59"/>
    </row>
    <row r="108" ht="15.75" customHeight="1">
      <c r="A108" s="59"/>
      <c r="B108" s="59"/>
      <c r="C108" s="59"/>
      <c r="D108" s="59"/>
      <c r="E108" s="59"/>
      <c r="F108" s="59"/>
      <c r="G108" s="59"/>
      <c r="H108" s="59"/>
      <c r="I108" s="59"/>
      <c r="J108" s="59">
        <v>3066.0</v>
      </c>
      <c r="K108" s="59">
        <v>169.0</v>
      </c>
      <c r="L108" s="59">
        <v>3015.0</v>
      </c>
      <c r="M108" s="59">
        <v>16.0</v>
      </c>
      <c r="N108" s="59">
        <v>6.0</v>
      </c>
      <c r="O108" s="59">
        <v>13.0</v>
      </c>
      <c r="P108" s="59">
        <v>415.0</v>
      </c>
      <c r="Q108" s="59">
        <v>108.0</v>
      </c>
      <c r="R108" s="59" t="s">
        <v>2578</v>
      </c>
      <c r="S108" s="59" t="s">
        <v>2579</v>
      </c>
      <c r="T108" s="62">
        <v>0.014476851851851852</v>
      </c>
      <c r="U108" s="59">
        <v>0.0</v>
      </c>
      <c r="V108" s="59"/>
      <c r="W108" s="59"/>
      <c r="X108" s="59"/>
      <c r="Y108" s="59"/>
    </row>
    <row r="109" ht="15.75" customHeight="1">
      <c r="A109" s="59"/>
      <c r="B109" s="59"/>
      <c r="C109" s="59"/>
      <c r="D109" s="59"/>
      <c r="E109" s="59"/>
      <c r="F109" s="59"/>
      <c r="G109" s="59"/>
      <c r="H109" s="59"/>
      <c r="I109" s="59"/>
      <c r="J109" s="59">
        <v>3067.0</v>
      </c>
      <c r="K109" s="59">
        <v>170.0</v>
      </c>
      <c r="L109" s="59">
        <v>3015.0</v>
      </c>
      <c r="M109" s="59">
        <v>16.0</v>
      </c>
      <c r="N109" s="59">
        <v>6.0</v>
      </c>
      <c r="O109" s="59">
        <v>13.0</v>
      </c>
      <c r="P109" s="59">
        <v>416.0</v>
      </c>
      <c r="Q109" s="59">
        <v>109.0</v>
      </c>
      <c r="R109" s="59" t="s">
        <v>2571</v>
      </c>
      <c r="S109" s="59" t="s">
        <v>2572</v>
      </c>
      <c r="T109" s="62">
        <v>0.014476851851851852</v>
      </c>
      <c r="U109" s="59">
        <v>0.0</v>
      </c>
      <c r="V109" s="59"/>
      <c r="W109" s="59"/>
      <c r="X109" s="59"/>
      <c r="Y109" s="59"/>
    </row>
    <row r="110" ht="15.75" customHeight="1">
      <c r="A110" s="59"/>
      <c r="B110" s="59"/>
      <c r="C110" s="59"/>
      <c r="D110" s="59"/>
      <c r="E110" s="59"/>
      <c r="F110" s="59"/>
      <c r="G110" s="59"/>
      <c r="H110" s="59"/>
      <c r="I110" s="59"/>
      <c r="J110" s="59">
        <v>3068.0</v>
      </c>
      <c r="K110" s="59">
        <v>171.0</v>
      </c>
      <c r="L110" s="59">
        <v>3015.0</v>
      </c>
      <c r="M110" s="59">
        <v>16.0</v>
      </c>
      <c r="N110" s="59">
        <v>6.0</v>
      </c>
      <c r="O110" s="59">
        <v>13.0</v>
      </c>
      <c r="P110" s="59">
        <v>417.0</v>
      </c>
      <c r="Q110" s="59">
        <v>110.0</v>
      </c>
      <c r="R110" s="59" t="s">
        <v>2567</v>
      </c>
      <c r="S110" s="59" t="s">
        <v>2568</v>
      </c>
      <c r="T110" s="62">
        <v>0.014476851851851852</v>
      </c>
      <c r="U110" s="59">
        <v>0.0</v>
      </c>
      <c r="V110" s="59"/>
      <c r="W110" s="59"/>
      <c r="X110" s="59"/>
      <c r="Y110" s="59"/>
    </row>
    <row r="111" ht="15.75" customHeight="1">
      <c r="A111" s="59"/>
      <c r="B111" s="59"/>
      <c r="C111" s="59"/>
      <c r="D111" s="59"/>
      <c r="E111" s="59"/>
      <c r="F111" s="59"/>
      <c r="G111" s="59"/>
      <c r="H111" s="59"/>
      <c r="I111" s="59"/>
      <c r="J111" s="59">
        <v>3069.0</v>
      </c>
      <c r="K111" s="59">
        <v>172.0</v>
      </c>
      <c r="L111" s="59">
        <v>3015.0</v>
      </c>
      <c r="M111" s="59">
        <v>16.0</v>
      </c>
      <c r="N111" s="59">
        <v>6.0</v>
      </c>
      <c r="O111" s="59">
        <v>13.0</v>
      </c>
      <c r="P111" s="59">
        <v>418.0</v>
      </c>
      <c r="Q111" s="59">
        <v>111.0</v>
      </c>
      <c r="R111" s="59" t="s">
        <v>2562</v>
      </c>
      <c r="S111" s="59" t="s">
        <v>2563</v>
      </c>
      <c r="T111" s="62">
        <v>0.014476851851851852</v>
      </c>
      <c r="U111" s="59">
        <v>0.0</v>
      </c>
      <c r="V111" s="59"/>
      <c r="W111" s="59"/>
      <c r="X111" s="59"/>
      <c r="Y111" s="59"/>
    </row>
    <row r="112" ht="15.75" customHeight="1">
      <c r="A112" s="59"/>
      <c r="B112" s="59"/>
      <c r="C112" s="59"/>
      <c r="D112" s="59"/>
      <c r="E112" s="59"/>
      <c r="F112" s="59"/>
      <c r="G112" s="59"/>
      <c r="H112" s="59"/>
      <c r="I112" s="59"/>
      <c r="J112" s="59">
        <v>4073.0</v>
      </c>
      <c r="K112" s="59">
        <v>782.0</v>
      </c>
      <c r="L112" s="59">
        <v>3015.0</v>
      </c>
      <c r="M112" s="59">
        <v>16.0</v>
      </c>
      <c r="N112" s="59">
        <v>6.0</v>
      </c>
      <c r="O112" s="59">
        <v>13.0</v>
      </c>
      <c r="P112" s="59">
        <v>419.0</v>
      </c>
      <c r="Q112" s="59">
        <v>112.0</v>
      </c>
      <c r="R112" s="59" t="s">
        <v>1913</v>
      </c>
      <c r="S112" s="59" t="s">
        <v>1914</v>
      </c>
      <c r="T112" s="62">
        <v>0.014476851851851852</v>
      </c>
      <c r="U112" s="59">
        <v>0.0</v>
      </c>
      <c r="V112" s="59"/>
      <c r="W112" s="59"/>
      <c r="X112" s="59"/>
      <c r="Y112" s="59"/>
    </row>
    <row r="113" ht="15.75" customHeight="1">
      <c r="A113" s="59"/>
      <c r="B113" s="59"/>
      <c r="C113" s="59"/>
      <c r="D113" s="59"/>
      <c r="E113" s="59"/>
      <c r="F113" s="59"/>
      <c r="G113" s="59"/>
      <c r="H113" s="59"/>
      <c r="I113" s="59"/>
      <c r="J113" s="59">
        <v>3071.0</v>
      </c>
      <c r="K113" s="59">
        <v>174.0</v>
      </c>
      <c r="L113" s="59">
        <v>3015.0</v>
      </c>
      <c r="M113" s="59">
        <v>16.0</v>
      </c>
      <c r="N113" s="59">
        <v>6.0</v>
      </c>
      <c r="O113" s="59">
        <v>13.0</v>
      </c>
      <c r="P113" s="59">
        <v>420.0</v>
      </c>
      <c r="Q113" s="59">
        <v>113.0</v>
      </c>
      <c r="R113" s="59" t="s">
        <v>2554</v>
      </c>
      <c r="S113" s="59" t="s">
        <v>2555</v>
      </c>
      <c r="T113" s="62">
        <v>0.01447800925925926</v>
      </c>
      <c r="U113" s="59">
        <v>0.0</v>
      </c>
      <c r="V113" s="59"/>
      <c r="W113" s="59"/>
      <c r="X113" s="59"/>
      <c r="Y113" s="59"/>
    </row>
    <row r="114" ht="15.75" customHeight="1">
      <c r="A114" s="59"/>
      <c r="B114" s="59"/>
      <c r="C114" s="59"/>
      <c r="D114" s="59"/>
      <c r="E114" s="59"/>
      <c r="F114" s="59"/>
      <c r="G114" s="59"/>
      <c r="H114" s="59"/>
      <c r="I114" s="59"/>
      <c r="J114" s="59">
        <v>3072.0</v>
      </c>
      <c r="K114" s="59">
        <v>175.0</v>
      </c>
      <c r="L114" s="59">
        <v>3015.0</v>
      </c>
      <c r="M114" s="59">
        <v>16.0</v>
      </c>
      <c r="N114" s="59">
        <v>6.0</v>
      </c>
      <c r="O114" s="59">
        <v>13.0</v>
      </c>
      <c r="P114" s="59">
        <v>421.0</v>
      </c>
      <c r="Q114" s="59">
        <v>114.0</v>
      </c>
      <c r="R114" s="59" t="s">
        <v>2551</v>
      </c>
      <c r="S114" s="59" t="s">
        <v>2552</v>
      </c>
      <c r="T114" s="62">
        <v>0.01447800925925926</v>
      </c>
      <c r="U114" s="59">
        <v>0.0</v>
      </c>
      <c r="V114" s="59"/>
      <c r="W114" s="59"/>
      <c r="X114" s="59"/>
      <c r="Y114" s="59"/>
    </row>
    <row r="115" ht="15.75" customHeight="1">
      <c r="A115" s="59"/>
      <c r="B115" s="59"/>
      <c r="C115" s="59"/>
      <c r="D115" s="59"/>
      <c r="E115" s="59"/>
      <c r="F115" s="59"/>
      <c r="G115" s="59"/>
      <c r="H115" s="59"/>
      <c r="I115" s="59"/>
      <c r="J115" s="59">
        <v>5314.0</v>
      </c>
      <c r="K115" s="59">
        <v>949.0</v>
      </c>
      <c r="L115" s="59">
        <v>3072.0</v>
      </c>
      <c r="M115" s="59">
        <v>16.0</v>
      </c>
      <c r="N115" s="59">
        <v>6.0</v>
      </c>
      <c r="O115" s="59">
        <v>14.0</v>
      </c>
      <c r="P115" s="59" t="s">
        <v>1835</v>
      </c>
      <c r="Q115" s="59">
        <v>115.0</v>
      </c>
      <c r="R115" s="59" t="s">
        <v>10192</v>
      </c>
      <c r="S115" s="59" t="e">
        <v>#NAME?</v>
      </c>
      <c r="T115" s="62">
        <v>0.01447800925925926</v>
      </c>
      <c r="U115" s="59">
        <v>1.0</v>
      </c>
      <c r="V115" s="59"/>
      <c r="W115" s="59"/>
      <c r="X115" s="59"/>
      <c r="Y115" s="59"/>
    </row>
    <row r="116" ht="15.75" customHeight="1">
      <c r="A116" s="59"/>
      <c r="B116" s="59"/>
      <c r="C116" s="59"/>
      <c r="D116" s="59"/>
      <c r="E116" s="59"/>
      <c r="F116" s="59"/>
      <c r="G116" s="59"/>
      <c r="H116" s="59"/>
      <c r="I116" s="59"/>
      <c r="J116" s="59">
        <v>5315.0</v>
      </c>
      <c r="K116" s="59">
        <v>950.0</v>
      </c>
      <c r="L116" s="59">
        <v>3072.0</v>
      </c>
      <c r="M116" s="59">
        <v>16.0</v>
      </c>
      <c r="N116" s="59">
        <v>6.0</v>
      </c>
      <c r="O116" s="59">
        <v>14.0</v>
      </c>
      <c r="P116" s="59" t="s">
        <v>1831</v>
      </c>
      <c r="Q116" s="59">
        <v>116.0</v>
      </c>
      <c r="R116" s="59" t="s">
        <v>10193</v>
      </c>
      <c r="S116" s="59" t="e">
        <v>#NAME?</v>
      </c>
      <c r="T116" s="62">
        <v>0.01447800925925926</v>
      </c>
      <c r="U116" s="59">
        <v>1.0</v>
      </c>
      <c r="V116" s="59"/>
      <c r="W116" s="59"/>
      <c r="X116" s="59"/>
      <c r="Y116" s="59"/>
    </row>
    <row r="117" ht="15.75" customHeight="1">
      <c r="A117" s="59"/>
      <c r="B117" s="59"/>
      <c r="C117" s="59"/>
      <c r="D117" s="59"/>
      <c r="E117" s="59"/>
      <c r="F117" s="59"/>
      <c r="G117" s="59"/>
      <c r="H117" s="59"/>
      <c r="I117" s="59"/>
      <c r="J117" s="59">
        <v>3073.0</v>
      </c>
      <c r="K117" s="59">
        <v>176.0</v>
      </c>
      <c r="L117" s="59">
        <v>3015.0</v>
      </c>
      <c r="M117" s="59">
        <v>16.0</v>
      </c>
      <c r="N117" s="59">
        <v>6.0</v>
      </c>
      <c r="O117" s="59">
        <v>13.0</v>
      </c>
      <c r="P117" s="59">
        <v>422.0</v>
      </c>
      <c r="Q117" s="59">
        <v>117.0</v>
      </c>
      <c r="R117" s="59" t="s">
        <v>2548</v>
      </c>
      <c r="S117" s="59" t="s">
        <v>2549</v>
      </c>
      <c r="T117" s="62">
        <v>0.01447800925925926</v>
      </c>
      <c r="U117" s="59">
        <v>0.0</v>
      </c>
      <c r="V117" s="59"/>
      <c r="W117" s="59"/>
      <c r="X117" s="59"/>
      <c r="Y117" s="59"/>
    </row>
    <row r="118" ht="15.75" customHeight="1">
      <c r="A118" s="59"/>
      <c r="B118" s="59"/>
      <c r="C118" s="59"/>
      <c r="D118" s="59"/>
      <c r="E118" s="59"/>
      <c r="F118" s="59"/>
      <c r="G118" s="59"/>
      <c r="H118" s="59"/>
      <c r="I118" s="59"/>
      <c r="J118" s="59">
        <v>5320.0</v>
      </c>
      <c r="K118" s="59">
        <v>958.0</v>
      </c>
      <c r="L118" s="59">
        <v>3015.0</v>
      </c>
      <c r="M118" s="59">
        <v>16.0</v>
      </c>
      <c r="N118" s="59">
        <v>6.0</v>
      </c>
      <c r="O118" s="59">
        <v>13.0</v>
      </c>
      <c r="P118" s="59">
        <v>429.0</v>
      </c>
      <c r="Q118" s="59">
        <v>118.0</v>
      </c>
      <c r="R118" s="59" t="s">
        <v>1803</v>
      </c>
      <c r="S118" s="59" t="s">
        <v>1804</v>
      </c>
      <c r="T118" s="62">
        <v>0.014479166666666666</v>
      </c>
      <c r="U118" s="59">
        <v>0.0</v>
      </c>
      <c r="V118" s="59"/>
      <c r="W118" s="59"/>
      <c r="X118" s="59"/>
      <c r="Y118" s="59"/>
    </row>
    <row r="119" ht="15.75" customHeight="1">
      <c r="A119" s="59"/>
      <c r="B119" s="59"/>
      <c r="C119" s="59"/>
      <c r="D119" s="59"/>
      <c r="E119" s="59"/>
      <c r="F119" s="59"/>
      <c r="G119" s="59"/>
      <c r="H119" s="59"/>
      <c r="I119" s="59"/>
      <c r="J119" s="59">
        <v>3070.0</v>
      </c>
      <c r="K119" s="59">
        <v>173.0</v>
      </c>
      <c r="L119" s="59">
        <v>3015.0</v>
      </c>
      <c r="M119" s="59">
        <v>16.0</v>
      </c>
      <c r="N119" s="59">
        <v>6.0</v>
      </c>
      <c r="O119" s="59">
        <v>13.0</v>
      </c>
      <c r="P119" s="59"/>
      <c r="Q119" s="59">
        <v>119.0</v>
      </c>
      <c r="R119" s="59" t="s">
        <v>2557</v>
      </c>
      <c r="S119" s="59" t="s">
        <v>2558</v>
      </c>
      <c r="T119" s="62">
        <v>0.014479166666666666</v>
      </c>
      <c r="U119" s="59">
        <v>0.0</v>
      </c>
      <c r="V119" s="59"/>
      <c r="W119" s="59"/>
      <c r="X119" s="59" t="s">
        <v>10188</v>
      </c>
      <c r="Y119" s="59"/>
    </row>
    <row r="120" ht="15.75" customHeight="1">
      <c r="A120" s="59"/>
      <c r="B120" s="59"/>
      <c r="C120" s="59"/>
      <c r="D120" s="59"/>
      <c r="E120" s="59"/>
      <c r="F120" s="59"/>
      <c r="G120" s="59"/>
      <c r="H120" s="59"/>
      <c r="I120" s="59"/>
      <c r="J120" s="59">
        <v>3016.0</v>
      </c>
      <c r="K120" s="59">
        <v>177.0</v>
      </c>
      <c r="L120" s="59">
        <v>2998.0</v>
      </c>
      <c r="M120" s="59">
        <v>16.0</v>
      </c>
      <c r="N120" s="59">
        <v>3.0</v>
      </c>
      <c r="O120" s="59">
        <v>12.0</v>
      </c>
      <c r="P120" s="59">
        <v>430.0</v>
      </c>
      <c r="Q120" s="59">
        <v>120.0</v>
      </c>
      <c r="R120" s="59" t="s">
        <v>1496</v>
      </c>
      <c r="S120" s="59" t="s">
        <v>10194</v>
      </c>
      <c r="T120" s="62">
        <v>0.014479166666666666</v>
      </c>
      <c r="U120" s="59">
        <v>0.0</v>
      </c>
      <c r="V120" s="59"/>
      <c r="W120" s="59"/>
      <c r="X120" s="59"/>
      <c r="Y120" s="59"/>
    </row>
    <row r="121" ht="15.75" customHeight="1">
      <c r="A121" s="59"/>
      <c r="B121" s="59"/>
      <c r="C121" s="59"/>
      <c r="D121" s="59"/>
      <c r="E121" s="59"/>
      <c r="F121" s="59"/>
      <c r="G121" s="59"/>
      <c r="H121" s="59"/>
      <c r="I121" s="59"/>
      <c r="J121" s="59">
        <v>3075.0</v>
      </c>
      <c r="K121" s="59">
        <v>179.0</v>
      </c>
      <c r="L121" s="59">
        <v>3016.0</v>
      </c>
      <c r="M121" s="59">
        <v>16.0</v>
      </c>
      <c r="N121" s="59">
        <v>6.0</v>
      </c>
      <c r="O121" s="59">
        <v>13.0</v>
      </c>
      <c r="P121" s="59">
        <v>431.0</v>
      </c>
      <c r="Q121" s="59">
        <v>121.0</v>
      </c>
      <c r="R121" s="59" t="s">
        <v>1491</v>
      </c>
      <c r="S121" s="59" t="s">
        <v>1492</v>
      </c>
      <c r="T121" s="62">
        <v>0.014479166666666666</v>
      </c>
      <c r="U121" s="59">
        <v>0.0</v>
      </c>
      <c r="V121" s="59"/>
      <c r="W121" s="59"/>
      <c r="X121" s="59"/>
      <c r="Y121" s="59"/>
    </row>
    <row r="122" ht="15.75" customHeight="1">
      <c r="A122" s="59"/>
      <c r="B122" s="59"/>
      <c r="C122" s="59"/>
      <c r="D122" s="59"/>
      <c r="E122" s="59"/>
      <c r="F122" s="59"/>
      <c r="G122" s="59"/>
      <c r="H122" s="59"/>
      <c r="I122" s="59"/>
      <c r="J122" s="59">
        <v>3076.0</v>
      </c>
      <c r="K122" s="59">
        <v>180.0</v>
      </c>
      <c r="L122" s="59">
        <v>3016.0</v>
      </c>
      <c r="M122" s="59">
        <v>16.0</v>
      </c>
      <c r="N122" s="59">
        <v>6.0</v>
      </c>
      <c r="O122" s="59">
        <v>13.0</v>
      </c>
      <c r="P122" s="59">
        <v>432.0</v>
      </c>
      <c r="Q122" s="59">
        <v>122.0</v>
      </c>
      <c r="R122" s="59" t="s">
        <v>1489</v>
      </c>
      <c r="S122" s="59" t="s">
        <v>1490</v>
      </c>
      <c r="T122" s="62">
        <v>0.014479166666666666</v>
      </c>
      <c r="U122" s="59">
        <v>0.0</v>
      </c>
      <c r="V122" s="59"/>
      <c r="W122" s="59"/>
      <c r="X122" s="59"/>
      <c r="Y122" s="59"/>
    </row>
    <row r="123" ht="15.75" customHeight="1">
      <c r="A123" s="59"/>
      <c r="B123" s="59"/>
      <c r="C123" s="59"/>
      <c r="D123" s="59"/>
      <c r="E123" s="59"/>
      <c r="F123" s="59"/>
      <c r="G123" s="59"/>
      <c r="H123" s="59"/>
      <c r="I123" s="59"/>
      <c r="J123" s="59">
        <v>3002.0</v>
      </c>
      <c r="K123" s="59">
        <v>334.0</v>
      </c>
      <c r="L123" s="59">
        <v>2999.0</v>
      </c>
      <c r="M123" s="59">
        <v>16.0</v>
      </c>
      <c r="N123" s="59">
        <v>2.0</v>
      </c>
      <c r="O123" s="59">
        <v>10.0</v>
      </c>
      <c r="P123" s="59"/>
      <c r="Q123" s="59">
        <v>123.0</v>
      </c>
      <c r="R123" s="59" t="s">
        <v>2340</v>
      </c>
      <c r="S123" s="59" t="s">
        <v>2341</v>
      </c>
      <c r="T123" s="62">
        <v>0.014480324074074073</v>
      </c>
      <c r="U123" s="59">
        <v>0.0</v>
      </c>
      <c r="V123" s="59"/>
      <c r="W123" s="59"/>
      <c r="X123" s="59" t="s">
        <v>10195</v>
      </c>
      <c r="Y123" s="59"/>
    </row>
    <row r="124" ht="15.75" customHeight="1">
      <c r="A124" s="59"/>
      <c r="B124" s="59"/>
      <c r="C124" s="59"/>
      <c r="D124" s="59"/>
      <c r="E124" s="59"/>
      <c r="F124" s="59"/>
      <c r="G124" s="59"/>
      <c r="H124" s="59"/>
      <c r="I124" s="59"/>
      <c r="J124" s="59">
        <v>2999.0</v>
      </c>
      <c r="K124" s="59">
        <v>181.0</v>
      </c>
      <c r="L124" s="59">
        <v>2999.0</v>
      </c>
      <c r="M124" s="59">
        <v>16.0</v>
      </c>
      <c r="N124" s="59">
        <v>2.0</v>
      </c>
      <c r="O124" s="59">
        <v>10.0</v>
      </c>
      <c r="P124" s="59">
        <v>440.0</v>
      </c>
      <c r="Q124" s="59">
        <v>124.0</v>
      </c>
      <c r="R124" s="59" t="s">
        <v>1484</v>
      </c>
      <c r="S124" s="59" t="s">
        <v>2538</v>
      </c>
      <c r="T124" s="62">
        <v>0.016131944444444445</v>
      </c>
      <c r="U124" s="59">
        <v>0.0</v>
      </c>
      <c r="V124" s="59"/>
      <c r="W124" s="59"/>
      <c r="X124" s="59"/>
      <c r="Y124" s="59"/>
    </row>
    <row r="125"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row>
    <row r="126" ht="15.75" customHeight="1">
      <c r="A126" s="59"/>
      <c r="B126" s="59"/>
      <c r="C126" s="59"/>
      <c r="D126" s="59"/>
      <c r="E126" s="59"/>
      <c r="F126" s="59"/>
      <c r="G126" s="59"/>
      <c r="H126" s="60" t="s">
        <v>91</v>
      </c>
      <c r="I126" s="60"/>
      <c r="J126" s="59" t="s">
        <v>10157</v>
      </c>
      <c r="K126" s="59" t="s">
        <v>10158</v>
      </c>
      <c r="L126" s="59" t="s">
        <v>10159</v>
      </c>
      <c r="M126" s="59" t="s">
        <v>10154</v>
      </c>
      <c r="N126" s="59" t="s">
        <v>10160</v>
      </c>
      <c r="O126" s="59" t="s">
        <v>10161</v>
      </c>
      <c r="P126" s="59" t="s">
        <v>114</v>
      </c>
      <c r="Q126" s="59" t="s">
        <v>75</v>
      </c>
      <c r="R126" s="59" t="s">
        <v>46</v>
      </c>
      <c r="S126" s="59" t="s">
        <v>47</v>
      </c>
      <c r="T126" s="59" t="s">
        <v>35</v>
      </c>
      <c r="U126" s="59">
        <v>3.0</v>
      </c>
      <c r="V126" s="59">
        <v>4.0</v>
      </c>
      <c r="W126" s="59">
        <v>4.0</v>
      </c>
      <c r="X126" s="59"/>
      <c r="Y126" s="59"/>
    </row>
    <row r="127" ht="15.75" customHeight="1">
      <c r="A127" s="59"/>
      <c r="B127" s="59"/>
      <c r="C127" s="59"/>
      <c r="D127" s="59"/>
      <c r="E127" s="59"/>
      <c r="F127" s="59"/>
      <c r="G127" s="59"/>
      <c r="H127" s="59"/>
      <c r="I127" s="59"/>
      <c r="J127" s="59">
        <v>2206.0</v>
      </c>
      <c r="K127" s="59">
        <v>182.0</v>
      </c>
      <c r="L127" s="59">
        <v>2216.0</v>
      </c>
      <c r="M127" s="59">
        <v>17.0</v>
      </c>
      <c r="N127" s="59">
        <v>3.0</v>
      </c>
      <c r="O127" s="59">
        <v>10.0</v>
      </c>
      <c r="P127" s="59">
        <v>1.0</v>
      </c>
      <c r="Q127" s="59">
        <v>1.0</v>
      </c>
      <c r="R127" s="59" t="s">
        <v>10196</v>
      </c>
      <c r="S127" s="59" t="s">
        <v>2537</v>
      </c>
      <c r="T127" s="62">
        <v>0.03763078703703704</v>
      </c>
      <c r="U127" s="59">
        <v>0.0</v>
      </c>
      <c r="V127" s="59"/>
      <c r="W127" s="59"/>
      <c r="X127" s="59"/>
      <c r="Y127" s="59"/>
    </row>
    <row r="128" ht="15.75" customHeight="1">
      <c r="A128" s="59"/>
      <c r="B128" s="59"/>
      <c r="C128" s="59"/>
      <c r="D128" s="59"/>
      <c r="E128" s="59"/>
      <c r="F128" s="59"/>
      <c r="G128" s="59"/>
      <c r="H128" s="59"/>
      <c r="I128" s="59"/>
      <c r="J128" s="59">
        <v>2218.0</v>
      </c>
      <c r="K128" s="59">
        <v>455.0</v>
      </c>
      <c r="L128" s="59">
        <v>2216.0</v>
      </c>
      <c r="M128" s="59">
        <v>17.0</v>
      </c>
      <c r="N128" s="59">
        <v>6.0</v>
      </c>
      <c r="O128" s="59">
        <v>10.0</v>
      </c>
      <c r="P128" s="59">
        <v>2.0</v>
      </c>
      <c r="Q128" s="59">
        <v>2.0</v>
      </c>
      <c r="R128" s="59" t="s">
        <v>2269</v>
      </c>
      <c r="S128" s="59" t="s">
        <v>2270</v>
      </c>
      <c r="T128" s="62">
        <v>0.03763078703703704</v>
      </c>
      <c r="U128" s="59">
        <v>0.0</v>
      </c>
      <c r="V128" s="59"/>
      <c r="W128" s="59"/>
      <c r="X128" s="59"/>
      <c r="Y128" s="59"/>
    </row>
    <row r="129" ht="15.75" customHeight="1">
      <c r="A129" s="59"/>
      <c r="B129" s="59"/>
      <c r="C129" s="59"/>
      <c r="D129" s="59"/>
      <c r="E129" s="59"/>
      <c r="F129" s="59"/>
      <c r="G129" s="59"/>
      <c r="H129" s="59"/>
      <c r="I129" s="59"/>
      <c r="J129" s="59">
        <v>2216.0</v>
      </c>
      <c r="K129" s="59">
        <v>346.0</v>
      </c>
      <c r="L129" s="59">
        <v>2217.0</v>
      </c>
      <c r="M129" s="59">
        <v>17.0</v>
      </c>
      <c r="N129" s="59">
        <v>3.0</v>
      </c>
      <c r="O129" s="59">
        <v>10.0</v>
      </c>
      <c r="P129" s="59">
        <v>10.0</v>
      </c>
      <c r="Q129" s="59">
        <v>3.0</v>
      </c>
      <c r="R129" s="59" t="s">
        <v>2336</v>
      </c>
      <c r="S129" s="59" t="s">
        <v>10197</v>
      </c>
      <c r="T129" s="62">
        <v>0.017958333333333333</v>
      </c>
      <c r="U129" s="59">
        <v>0.0</v>
      </c>
      <c r="V129" s="59"/>
      <c r="W129" s="59"/>
      <c r="X129" s="59"/>
      <c r="Y129" s="59"/>
    </row>
    <row r="130" ht="15.75" customHeight="1">
      <c r="A130" s="59"/>
      <c r="B130" s="59"/>
      <c r="C130" s="59"/>
      <c r="D130" s="59"/>
      <c r="E130" s="59"/>
      <c r="F130" s="59"/>
      <c r="G130" s="59"/>
      <c r="H130" s="59"/>
      <c r="I130" s="59"/>
      <c r="J130" s="59">
        <v>2207.0</v>
      </c>
      <c r="K130" s="59">
        <v>183.0</v>
      </c>
      <c r="L130" s="59">
        <v>2217.0</v>
      </c>
      <c r="M130" s="59">
        <v>17.0</v>
      </c>
      <c r="N130" s="59">
        <v>6.0</v>
      </c>
      <c r="O130" s="59">
        <v>10.0</v>
      </c>
      <c r="P130" s="59">
        <v>11.0</v>
      </c>
      <c r="Q130" s="59">
        <v>4.0</v>
      </c>
      <c r="R130" s="59" t="s">
        <v>10198</v>
      </c>
      <c r="S130" s="59" t="s">
        <v>2533</v>
      </c>
      <c r="T130" s="62">
        <v>0.03763194444444445</v>
      </c>
      <c r="U130" s="59">
        <v>0.0</v>
      </c>
      <c r="V130" s="59"/>
      <c r="W130" s="59"/>
      <c r="X130" s="59"/>
      <c r="Y130" s="59"/>
    </row>
    <row r="131" ht="15.75" customHeight="1">
      <c r="A131" s="59"/>
      <c r="B131" s="59"/>
      <c r="C131" s="59"/>
      <c r="D131" s="59"/>
      <c r="E131" s="59"/>
      <c r="F131" s="59"/>
      <c r="G131" s="59"/>
      <c r="H131" s="59"/>
      <c r="I131" s="59"/>
      <c r="J131" s="59">
        <v>2217.0</v>
      </c>
      <c r="K131" s="59">
        <v>350.0</v>
      </c>
      <c r="L131" s="59">
        <v>2208.0</v>
      </c>
      <c r="M131" s="59">
        <v>17.0</v>
      </c>
      <c r="N131" s="59">
        <v>3.0</v>
      </c>
      <c r="O131" s="59">
        <v>10.0</v>
      </c>
      <c r="P131" s="59">
        <v>20.0</v>
      </c>
      <c r="Q131" s="59">
        <v>5.0</v>
      </c>
      <c r="R131" s="59" t="s">
        <v>2331</v>
      </c>
      <c r="S131" s="59" t="s">
        <v>2332</v>
      </c>
      <c r="T131" s="62">
        <v>0.017958333333333333</v>
      </c>
      <c r="U131" s="59">
        <v>0.0</v>
      </c>
      <c r="V131" s="59"/>
      <c r="W131" s="59"/>
      <c r="X131" s="59"/>
      <c r="Y131" s="59"/>
    </row>
    <row r="132" ht="15.75" customHeight="1">
      <c r="A132" s="59"/>
      <c r="B132" s="59"/>
      <c r="C132" s="59"/>
      <c r="D132" s="59"/>
      <c r="E132" s="59"/>
      <c r="F132" s="59"/>
      <c r="G132" s="59"/>
      <c r="H132" s="59"/>
      <c r="I132" s="59"/>
      <c r="J132" s="59">
        <v>2221.0</v>
      </c>
      <c r="K132" s="59">
        <v>184.0</v>
      </c>
      <c r="L132" s="59">
        <v>2208.0</v>
      </c>
      <c r="M132" s="59">
        <v>17.0</v>
      </c>
      <c r="N132" s="59">
        <v>6.0</v>
      </c>
      <c r="O132" s="59">
        <v>10.0</v>
      </c>
      <c r="P132" s="59">
        <v>21.0</v>
      </c>
      <c r="Q132" s="59">
        <v>6.0</v>
      </c>
      <c r="R132" s="59" t="s">
        <v>2528</v>
      </c>
      <c r="S132" s="59" t="s">
        <v>2529</v>
      </c>
      <c r="T132" s="62">
        <v>0.03763194444444445</v>
      </c>
      <c r="U132" s="59">
        <v>0.0</v>
      </c>
      <c r="V132" s="59"/>
      <c r="W132" s="59"/>
      <c r="X132" s="59"/>
      <c r="Y132" s="59"/>
    </row>
    <row r="133" ht="15.75" customHeight="1">
      <c r="A133" s="59"/>
      <c r="B133" s="59"/>
      <c r="C133" s="59"/>
      <c r="D133" s="59"/>
      <c r="E133" s="59"/>
      <c r="F133" s="59"/>
      <c r="G133" s="59"/>
      <c r="H133" s="59"/>
      <c r="I133" s="59"/>
      <c r="J133" s="59">
        <v>2222.0</v>
      </c>
      <c r="K133" s="59">
        <v>185.0</v>
      </c>
      <c r="L133" s="59">
        <v>2208.0</v>
      </c>
      <c r="M133" s="59">
        <v>17.0</v>
      </c>
      <c r="N133" s="59">
        <v>6.0</v>
      </c>
      <c r="O133" s="59">
        <v>10.0</v>
      </c>
      <c r="P133" s="59">
        <v>22.0</v>
      </c>
      <c r="Q133" s="59">
        <v>7.0</v>
      </c>
      <c r="R133" s="59" t="s">
        <v>10199</v>
      </c>
      <c r="S133" s="59" t="s">
        <v>2527</v>
      </c>
      <c r="T133" s="62">
        <v>0.03763194444444445</v>
      </c>
      <c r="U133" s="59">
        <v>0.0</v>
      </c>
      <c r="V133" s="59"/>
      <c r="W133" s="59"/>
      <c r="X133" s="59"/>
      <c r="Y133" s="59"/>
    </row>
    <row r="134" ht="15.75" customHeight="1">
      <c r="A134" s="59"/>
      <c r="B134" s="59"/>
      <c r="C134" s="59"/>
      <c r="D134" s="59"/>
      <c r="E134" s="59"/>
      <c r="F134" s="59"/>
      <c r="G134" s="59"/>
      <c r="H134" s="59"/>
      <c r="I134" s="59"/>
      <c r="J134" s="59">
        <v>2223.0</v>
      </c>
      <c r="K134" s="59">
        <v>186.0</v>
      </c>
      <c r="L134" s="59">
        <v>2223.0</v>
      </c>
      <c r="M134" s="59">
        <v>17.0</v>
      </c>
      <c r="N134" s="59">
        <v>5.0</v>
      </c>
      <c r="O134" s="59">
        <v>13.0</v>
      </c>
      <c r="P134" s="59">
        <v>23.0</v>
      </c>
      <c r="Q134" s="59">
        <v>8.0</v>
      </c>
      <c r="R134" s="59" t="s">
        <v>10200</v>
      </c>
      <c r="S134" s="59" t="s">
        <v>10201</v>
      </c>
      <c r="T134" s="62">
        <v>0.03763194444444445</v>
      </c>
      <c r="U134" s="59">
        <v>0.0</v>
      </c>
      <c r="V134" s="59"/>
      <c r="W134" s="59"/>
      <c r="X134" s="59"/>
      <c r="Y134" s="59"/>
    </row>
    <row r="135" ht="15.75" customHeight="1">
      <c r="A135" s="59"/>
      <c r="B135" s="59"/>
      <c r="C135" s="59"/>
      <c r="D135" s="59"/>
      <c r="E135" s="59"/>
      <c r="F135" s="59"/>
      <c r="G135" s="59"/>
      <c r="H135" s="59"/>
      <c r="I135" s="59"/>
      <c r="J135" s="59">
        <v>5321.0</v>
      </c>
      <c r="K135" s="59">
        <v>957.0</v>
      </c>
      <c r="L135" s="59">
        <v>2208.0</v>
      </c>
      <c r="M135" s="59">
        <v>17.0</v>
      </c>
      <c r="N135" s="59">
        <v>6.0</v>
      </c>
      <c r="O135" s="59">
        <v>10.0</v>
      </c>
      <c r="P135" s="59">
        <v>24.0</v>
      </c>
      <c r="Q135" s="59">
        <v>9.0</v>
      </c>
      <c r="R135" s="59" t="s">
        <v>1810</v>
      </c>
      <c r="S135" s="59" t="s">
        <v>1811</v>
      </c>
      <c r="T135" s="62">
        <v>0.03763194444444445</v>
      </c>
      <c r="U135" s="59">
        <v>0.0</v>
      </c>
      <c r="V135" s="59"/>
      <c r="W135" s="59"/>
      <c r="X135" s="59"/>
      <c r="Y135" s="59"/>
    </row>
    <row r="136" ht="15.75" customHeight="1">
      <c r="A136" s="59"/>
      <c r="B136" s="59"/>
      <c r="C136" s="59"/>
      <c r="D136" s="59"/>
      <c r="E136" s="59"/>
      <c r="F136" s="59"/>
      <c r="G136" s="59"/>
      <c r="H136" s="59"/>
      <c r="I136" s="59"/>
      <c r="J136" s="59">
        <v>2227.0</v>
      </c>
      <c r="K136" s="59">
        <v>187.0</v>
      </c>
      <c r="L136" s="59">
        <v>2208.0</v>
      </c>
      <c r="M136" s="59">
        <v>17.0</v>
      </c>
      <c r="N136" s="59">
        <v>6.0</v>
      </c>
      <c r="O136" s="59">
        <v>10.0</v>
      </c>
      <c r="P136" s="59">
        <v>25.0</v>
      </c>
      <c r="Q136" s="59">
        <v>10.0</v>
      </c>
      <c r="R136" s="59" t="s">
        <v>2520</v>
      </c>
      <c r="S136" s="59" t="s">
        <v>2521</v>
      </c>
      <c r="T136" s="62">
        <v>0.03763194444444445</v>
      </c>
      <c r="U136" s="59">
        <v>0.0</v>
      </c>
      <c r="V136" s="59"/>
      <c r="W136" s="59"/>
      <c r="X136" s="59"/>
      <c r="Y136" s="59"/>
    </row>
    <row r="137" ht="15.75" customHeight="1">
      <c r="A137" s="59"/>
      <c r="B137" s="59"/>
      <c r="C137" s="59"/>
      <c r="D137" s="59"/>
      <c r="E137" s="59"/>
      <c r="F137" s="59"/>
      <c r="G137" s="59"/>
      <c r="H137" s="59"/>
      <c r="I137" s="59"/>
      <c r="J137" s="59">
        <v>2224.0</v>
      </c>
      <c r="K137" s="59">
        <v>188.0</v>
      </c>
      <c r="L137" s="59">
        <v>2208.0</v>
      </c>
      <c r="M137" s="59">
        <v>17.0</v>
      </c>
      <c r="N137" s="59">
        <v>6.0</v>
      </c>
      <c r="O137" s="59">
        <v>10.0</v>
      </c>
      <c r="P137" s="59">
        <v>26.0</v>
      </c>
      <c r="Q137" s="59">
        <v>11.0</v>
      </c>
      <c r="R137" s="59" t="s">
        <v>2515</v>
      </c>
      <c r="S137" s="59" t="s">
        <v>2516</v>
      </c>
      <c r="T137" s="62">
        <v>0.01174537037037037</v>
      </c>
      <c r="U137" s="59">
        <v>0.0</v>
      </c>
      <c r="V137" s="59"/>
      <c r="W137" s="59"/>
      <c r="X137" s="59"/>
      <c r="Y137" s="59"/>
    </row>
    <row r="138" ht="15.75" customHeight="1">
      <c r="A138" s="59"/>
      <c r="B138" s="59"/>
      <c r="C138" s="59"/>
      <c r="D138" s="59"/>
      <c r="E138" s="59"/>
      <c r="F138" s="59"/>
      <c r="G138" s="59"/>
      <c r="H138" s="59"/>
      <c r="I138" s="59"/>
      <c r="J138" s="59">
        <v>2208.0</v>
      </c>
      <c r="K138" s="59">
        <v>189.0</v>
      </c>
      <c r="L138" s="59">
        <v>2211.0</v>
      </c>
      <c r="M138" s="59">
        <v>17.0</v>
      </c>
      <c r="N138" s="59">
        <v>3.0</v>
      </c>
      <c r="O138" s="59">
        <v>10.0</v>
      </c>
      <c r="P138" s="59">
        <v>30.0</v>
      </c>
      <c r="Q138" s="59">
        <v>12.0</v>
      </c>
      <c r="R138" s="59" t="s">
        <v>2509</v>
      </c>
      <c r="S138" s="59" t="s">
        <v>2510</v>
      </c>
      <c r="T138" s="62">
        <v>0.017958333333333333</v>
      </c>
      <c r="U138" s="59">
        <v>0.0</v>
      </c>
      <c r="V138" s="59"/>
      <c r="W138" s="59"/>
      <c r="X138" s="59"/>
      <c r="Y138" s="59"/>
    </row>
    <row r="139" ht="15.75" customHeight="1">
      <c r="A139" s="59"/>
      <c r="B139" s="59"/>
      <c r="C139" s="59"/>
      <c r="D139" s="59"/>
      <c r="E139" s="59"/>
      <c r="F139" s="59"/>
      <c r="G139" s="59"/>
      <c r="H139" s="59"/>
      <c r="I139" s="59"/>
      <c r="J139" s="59">
        <v>2225.0</v>
      </c>
      <c r="K139" s="59">
        <v>190.0</v>
      </c>
      <c r="L139" s="59">
        <v>2209.0</v>
      </c>
      <c r="M139" s="59">
        <v>17.0</v>
      </c>
      <c r="N139" s="59">
        <v>6.0</v>
      </c>
      <c r="O139" s="59">
        <v>10.0</v>
      </c>
      <c r="P139" s="59">
        <v>31.0</v>
      </c>
      <c r="Q139" s="59">
        <v>13.0</v>
      </c>
      <c r="R139" s="59" t="s">
        <v>2504</v>
      </c>
      <c r="S139" s="59" t="s">
        <v>2505</v>
      </c>
      <c r="T139" s="62">
        <v>0.037633101851851855</v>
      </c>
      <c r="U139" s="59">
        <v>0.0</v>
      </c>
      <c r="V139" s="59"/>
      <c r="W139" s="59"/>
      <c r="X139" s="59"/>
      <c r="Y139" s="59"/>
    </row>
    <row r="140" ht="15.75" customHeight="1">
      <c r="A140" s="59"/>
      <c r="B140" s="59"/>
      <c r="C140" s="59"/>
      <c r="D140" s="59"/>
      <c r="E140" s="59"/>
      <c r="F140" s="59"/>
      <c r="G140" s="59"/>
      <c r="H140" s="59"/>
      <c r="I140" s="59"/>
      <c r="J140" s="59">
        <v>2226.0</v>
      </c>
      <c r="K140" s="59">
        <v>191.0</v>
      </c>
      <c r="L140" s="59">
        <v>2209.0</v>
      </c>
      <c r="M140" s="59">
        <v>17.0</v>
      </c>
      <c r="N140" s="59">
        <v>6.0</v>
      </c>
      <c r="O140" s="59">
        <v>10.0</v>
      </c>
      <c r="P140" s="59">
        <v>32.0</v>
      </c>
      <c r="Q140" s="59">
        <v>14.0</v>
      </c>
      <c r="R140" s="59" t="s">
        <v>2497</v>
      </c>
      <c r="S140" s="59" t="s">
        <v>2498</v>
      </c>
      <c r="T140" s="62">
        <v>0.037633101851851855</v>
      </c>
      <c r="U140" s="59">
        <v>0.0</v>
      </c>
      <c r="V140" s="59"/>
      <c r="W140" s="59"/>
      <c r="X140" s="59"/>
      <c r="Y140" s="59"/>
    </row>
    <row r="141" ht="15.75" customHeight="1">
      <c r="A141" s="59"/>
      <c r="B141" s="59"/>
      <c r="C141" s="59"/>
      <c r="D141" s="59"/>
      <c r="E141" s="59"/>
      <c r="F141" s="59"/>
      <c r="G141" s="59"/>
      <c r="H141" s="59"/>
      <c r="I141" s="59"/>
      <c r="J141" s="59">
        <v>2209.0</v>
      </c>
      <c r="K141" s="59">
        <v>192.0</v>
      </c>
      <c r="L141" s="59">
        <v>2211.0</v>
      </c>
      <c r="M141" s="59">
        <v>17.0</v>
      </c>
      <c r="N141" s="59">
        <v>3.0</v>
      </c>
      <c r="O141" s="59">
        <v>10.0</v>
      </c>
      <c r="P141" s="59">
        <v>40.0</v>
      </c>
      <c r="Q141" s="59">
        <v>15.0</v>
      </c>
      <c r="R141" s="59" t="s">
        <v>2493</v>
      </c>
      <c r="S141" s="59" t="s">
        <v>2494</v>
      </c>
      <c r="T141" s="62">
        <v>0.017958333333333333</v>
      </c>
      <c r="U141" s="59">
        <v>0.0</v>
      </c>
      <c r="V141" s="59"/>
      <c r="W141" s="59"/>
      <c r="X141" s="59"/>
      <c r="Y141" s="59"/>
    </row>
    <row r="142" ht="15.75" customHeight="1">
      <c r="A142" s="59"/>
      <c r="B142" s="59"/>
      <c r="C142" s="59"/>
      <c r="D142" s="59"/>
      <c r="E142" s="59"/>
      <c r="F142" s="59"/>
      <c r="G142" s="59"/>
      <c r="H142" s="59"/>
      <c r="I142" s="59"/>
      <c r="J142" s="59">
        <v>2210.0</v>
      </c>
      <c r="K142" s="59">
        <v>193.0</v>
      </c>
      <c r="L142" s="59">
        <v>2211.0</v>
      </c>
      <c r="M142" s="59">
        <v>17.0</v>
      </c>
      <c r="N142" s="59">
        <v>3.0</v>
      </c>
      <c r="O142" s="59">
        <v>10.0</v>
      </c>
      <c r="P142" s="59"/>
      <c r="Q142" s="59">
        <v>16.0</v>
      </c>
      <c r="R142" s="59" t="s">
        <v>2490</v>
      </c>
      <c r="S142" s="59" t="s">
        <v>1454</v>
      </c>
      <c r="T142" s="62">
        <v>0.037634259259259256</v>
      </c>
      <c r="U142" s="59">
        <v>0.0</v>
      </c>
      <c r="V142" s="59"/>
      <c r="W142" s="59"/>
      <c r="X142" s="59"/>
      <c r="Y142" s="59"/>
    </row>
    <row r="143" ht="15.75" customHeight="1">
      <c r="A143" s="59"/>
      <c r="B143" s="59"/>
      <c r="C143" s="59"/>
      <c r="D143" s="59"/>
      <c r="E143" s="59"/>
      <c r="F143" s="59"/>
      <c r="G143" s="59"/>
      <c r="H143" s="59"/>
      <c r="I143" s="59"/>
      <c r="J143" s="59">
        <v>2211.0</v>
      </c>
      <c r="K143" s="59">
        <v>194.0</v>
      </c>
      <c r="L143" s="59">
        <v>2212.0</v>
      </c>
      <c r="M143" s="59">
        <v>17.0</v>
      </c>
      <c r="N143" s="59">
        <v>3.0</v>
      </c>
      <c r="O143" s="59">
        <v>10.0</v>
      </c>
      <c r="P143" s="59">
        <v>50.0</v>
      </c>
      <c r="Q143" s="59">
        <v>17.0</v>
      </c>
      <c r="R143" s="59" t="s">
        <v>2486</v>
      </c>
      <c r="S143" s="59" t="s">
        <v>2487</v>
      </c>
      <c r="T143" s="62">
        <v>0.017958333333333333</v>
      </c>
      <c r="U143" s="59">
        <v>0.0</v>
      </c>
      <c r="V143" s="59"/>
      <c r="W143" s="59"/>
      <c r="X143" s="59"/>
      <c r="Y143" s="59"/>
    </row>
    <row r="144" ht="15.75" customHeight="1">
      <c r="A144" s="59"/>
      <c r="B144" s="59"/>
      <c r="C144" s="59"/>
      <c r="D144" s="59"/>
      <c r="E144" s="59"/>
      <c r="F144" s="59"/>
      <c r="G144" s="59"/>
      <c r="H144" s="59"/>
      <c r="I144" s="59"/>
      <c r="J144" s="59">
        <v>2219.0</v>
      </c>
      <c r="K144" s="59">
        <v>501.0</v>
      </c>
      <c r="L144" s="59">
        <v>2212.0</v>
      </c>
      <c r="M144" s="59">
        <v>17.0</v>
      </c>
      <c r="N144" s="59">
        <v>6.0</v>
      </c>
      <c r="O144" s="59">
        <v>10.0</v>
      </c>
      <c r="P144" s="59">
        <v>51.0</v>
      </c>
      <c r="Q144" s="59">
        <v>18.0</v>
      </c>
      <c r="R144" s="59" t="s">
        <v>2194</v>
      </c>
      <c r="S144" s="59" t="s">
        <v>2195</v>
      </c>
      <c r="T144" s="62">
        <v>0.037634259259259256</v>
      </c>
      <c r="U144" s="59">
        <v>0.0</v>
      </c>
      <c r="V144" s="59"/>
      <c r="W144" s="59"/>
      <c r="X144" s="59"/>
      <c r="Y144" s="59"/>
    </row>
    <row r="145" ht="15.75" customHeight="1">
      <c r="A145" s="59"/>
      <c r="B145" s="59"/>
      <c r="C145" s="59"/>
      <c r="D145" s="59"/>
      <c r="E145" s="59"/>
      <c r="F145" s="59"/>
      <c r="G145" s="59"/>
      <c r="H145" s="59"/>
      <c r="I145" s="59"/>
      <c r="J145" s="59">
        <v>2220.0</v>
      </c>
      <c r="K145" s="59">
        <v>502.0</v>
      </c>
      <c r="L145" s="59">
        <v>2212.0</v>
      </c>
      <c r="M145" s="59">
        <v>17.0</v>
      </c>
      <c r="N145" s="59">
        <v>6.0</v>
      </c>
      <c r="O145" s="59">
        <v>10.0</v>
      </c>
      <c r="P145" s="59">
        <v>52.0</v>
      </c>
      <c r="Q145" s="59">
        <v>19.0</v>
      </c>
      <c r="R145" s="59" t="s">
        <v>2186</v>
      </c>
      <c r="S145" s="59" t="s">
        <v>2187</v>
      </c>
      <c r="T145" s="62">
        <v>0.037634259259259256</v>
      </c>
      <c r="U145" s="59">
        <v>0.0</v>
      </c>
      <c r="V145" s="59"/>
      <c r="W145" s="59"/>
      <c r="X145" s="59"/>
      <c r="Y145" s="59"/>
    </row>
    <row r="146" ht="15.75" customHeight="1">
      <c r="A146" s="59"/>
      <c r="B146" s="59"/>
      <c r="C146" s="59"/>
      <c r="D146" s="59"/>
      <c r="E146" s="59"/>
      <c r="F146" s="59"/>
      <c r="G146" s="59"/>
      <c r="H146" s="59"/>
      <c r="I146" s="59"/>
      <c r="J146" s="59">
        <v>2212.0</v>
      </c>
      <c r="K146" s="59">
        <v>195.0</v>
      </c>
      <c r="L146" s="59">
        <v>2214.0</v>
      </c>
      <c r="M146" s="59">
        <v>17.0</v>
      </c>
      <c r="N146" s="59">
        <v>3.0</v>
      </c>
      <c r="O146" s="59">
        <v>10.0</v>
      </c>
      <c r="P146" s="59">
        <v>60.0</v>
      </c>
      <c r="Q146" s="59">
        <v>20.0</v>
      </c>
      <c r="R146" s="59" t="s">
        <v>2480</v>
      </c>
      <c r="S146" s="59" t="s">
        <v>10202</v>
      </c>
      <c r="T146" s="62">
        <v>0.017958333333333333</v>
      </c>
      <c r="U146" s="59">
        <v>0.0</v>
      </c>
      <c r="V146" s="59"/>
      <c r="W146" s="59"/>
      <c r="X146" s="59"/>
      <c r="Y146" s="59"/>
    </row>
    <row r="147" ht="15.75" customHeight="1">
      <c r="A147" s="59"/>
      <c r="B147" s="59"/>
      <c r="C147" s="59"/>
      <c r="D147" s="59"/>
      <c r="E147" s="59"/>
      <c r="F147" s="59"/>
      <c r="G147" s="59"/>
      <c r="H147" s="59"/>
      <c r="I147" s="59"/>
      <c r="J147" s="59">
        <v>2213.0</v>
      </c>
      <c r="K147" s="59">
        <v>196.0</v>
      </c>
      <c r="L147" s="59">
        <v>2214.0</v>
      </c>
      <c r="M147" s="59">
        <v>17.0</v>
      </c>
      <c r="N147" s="59">
        <v>6.0</v>
      </c>
      <c r="O147" s="59">
        <v>10.0</v>
      </c>
      <c r="P147" s="59"/>
      <c r="Q147" s="59">
        <v>21.0</v>
      </c>
      <c r="R147" s="59" t="s">
        <v>2474</v>
      </c>
      <c r="S147" s="59" t="s">
        <v>2475</v>
      </c>
      <c r="T147" s="62">
        <v>0.037634259259259256</v>
      </c>
      <c r="U147" s="59">
        <v>0.0</v>
      </c>
      <c r="V147" s="59">
        <v>62.0</v>
      </c>
      <c r="W147" s="59">
        <v>62.0</v>
      </c>
      <c r="X147" s="59"/>
      <c r="Y147" s="59"/>
    </row>
    <row r="148" ht="15.75" customHeight="1">
      <c r="A148" s="59"/>
      <c r="B148" s="59"/>
      <c r="C148" s="59"/>
      <c r="D148" s="59"/>
      <c r="E148" s="59"/>
      <c r="F148" s="59"/>
      <c r="G148" s="59"/>
      <c r="H148" s="59"/>
      <c r="I148" s="59"/>
      <c r="J148" s="59">
        <v>2214.0</v>
      </c>
      <c r="K148" s="59">
        <v>197.0</v>
      </c>
      <c r="L148" s="59">
        <v>2214.0</v>
      </c>
      <c r="M148" s="59">
        <v>17.0</v>
      </c>
      <c r="N148" s="59">
        <v>6.0</v>
      </c>
      <c r="O148" s="59">
        <v>10.0</v>
      </c>
      <c r="P148" s="59"/>
      <c r="Q148" s="59">
        <v>22.0</v>
      </c>
      <c r="R148" s="59" t="s">
        <v>2467</v>
      </c>
      <c r="S148" s="59" t="s">
        <v>2468</v>
      </c>
      <c r="T148" s="62">
        <v>0.037634259259259256</v>
      </c>
      <c r="U148" s="59">
        <v>0.0</v>
      </c>
      <c r="V148" s="59">
        <v>61.0</v>
      </c>
      <c r="W148" s="59">
        <v>61.0</v>
      </c>
      <c r="X148" s="59" t="s">
        <v>10203</v>
      </c>
      <c r="Y148" s="59"/>
    </row>
    <row r="149" ht="15.75" customHeight="1">
      <c r="A149" s="59"/>
      <c r="B149" s="59"/>
      <c r="C149" s="59"/>
      <c r="D149" s="59"/>
      <c r="E149" s="59"/>
      <c r="F149" s="59"/>
      <c r="G149" s="59"/>
      <c r="H149" s="59"/>
      <c r="I149" s="59"/>
      <c r="J149" s="59">
        <v>2215.0</v>
      </c>
      <c r="K149" s="59">
        <v>198.0</v>
      </c>
      <c r="L149" s="59">
        <v>2215.0</v>
      </c>
      <c r="M149" s="59">
        <v>17.0</v>
      </c>
      <c r="N149" s="59">
        <v>6.0</v>
      </c>
      <c r="O149" s="59">
        <v>10.0</v>
      </c>
      <c r="P149" s="59"/>
      <c r="Q149" s="59">
        <v>23.0</v>
      </c>
      <c r="R149" s="59" t="s">
        <v>2460</v>
      </c>
      <c r="S149" s="59" t="s">
        <v>2461</v>
      </c>
      <c r="T149" s="62">
        <v>0.037635416666666664</v>
      </c>
      <c r="U149" s="59">
        <v>0.0</v>
      </c>
      <c r="V149" s="59">
        <v>70.0</v>
      </c>
      <c r="W149" s="59">
        <v>70.0</v>
      </c>
      <c r="X149" s="59" t="s">
        <v>10204</v>
      </c>
      <c r="Y149" s="59"/>
    </row>
    <row r="150" ht="15.75" customHeight="1">
      <c r="A150" s="59"/>
      <c r="B150" s="59"/>
      <c r="C150" s="59"/>
      <c r="D150" s="59"/>
      <c r="E150" s="59"/>
      <c r="F150" s="59"/>
      <c r="G150" s="59"/>
      <c r="H150" s="59"/>
      <c r="I150" s="59"/>
      <c r="J150" s="59">
        <v>5316.0</v>
      </c>
      <c r="K150" s="59">
        <v>951.0</v>
      </c>
      <c r="L150" s="59">
        <v>5316.0</v>
      </c>
      <c r="M150" s="59">
        <v>17.0</v>
      </c>
      <c r="N150" s="59">
        <v>6.0</v>
      </c>
      <c r="O150" s="59">
        <v>10.0</v>
      </c>
      <c r="P150" s="59">
        <v>71.0</v>
      </c>
      <c r="Q150" s="59">
        <v>24.0</v>
      </c>
      <c r="R150" s="59" t="s">
        <v>1828</v>
      </c>
      <c r="S150" s="59" t="s">
        <v>1829</v>
      </c>
      <c r="T150" s="62">
        <v>0.037635416666666664</v>
      </c>
      <c r="U150" s="59">
        <v>0.0</v>
      </c>
      <c r="V150" s="59"/>
      <c r="W150" s="59"/>
      <c r="X150" s="59"/>
      <c r="Y150" s="59"/>
    </row>
    <row r="151"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row>
    <row r="152" ht="15.75" customHeight="1">
      <c r="A152" s="59"/>
      <c r="B152" s="59"/>
      <c r="C152" s="59"/>
      <c r="D152" s="59"/>
      <c r="E152" s="59"/>
      <c r="F152" s="59"/>
      <c r="G152" s="59"/>
      <c r="H152" s="60" t="s">
        <v>92</v>
      </c>
      <c r="I152" s="60"/>
      <c r="J152" s="59" t="s">
        <v>10157</v>
      </c>
      <c r="K152" s="59" t="s">
        <v>10158</v>
      </c>
      <c r="L152" s="59" t="s">
        <v>10159</v>
      </c>
      <c r="M152" s="59" t="s">
        <v>10154</v>
      </c>
      <c r="N152" s="59" t="s">
        <v>10160</v>
      </c>
      <c r="O152" s="59" t="s">
        <v>10161</v>
      </c>
      <c r="P152" s="59" t="s">
        <v>114</v>
      </c>
      <c r="Q152" s="59" t="s">
        <v>75</v>
      </c>
      <c r="R152" s="59" t="s">
        <v>46</v>
      </c>
      <c r="S152" s="59" t="s">
        <v>47</v>
      </c>
      <c r="T152" s="59" t="s">
        <v>35</v>
      </c>
      <c r="U152" s="59"/>
      <c r="V152" s="59" t="s">
        <v>10205</v>
      </c>
      <c r="W152" s="59" t="s">
        <v>10205</v>
      </c>
      <c r="X152" s="59" t="s">
        <v>10205</v>
      </c>
      <c r="Y152" s="59"/>
    </row>
    <row r="153" ht="15.75" customHeight="1">
      <c r="A153" s="59"/>
      <c r="B153" s="59"/>
      <c r="C153" s="59"/>
      <c r="D153" s="59"/>
      <c r="E153" s="59"/>
      <c r="F153" s="59"/>
      <c r="G153" s="59"/>
      <c r="H153" s="59"/>
      <c r="I153" s="59"/>
      <c r="J153" s="59">
        <v>2228.0</v>
      </c>
      <c r="K153" s="59">
        <v>767.0</v>
      </c>
      <c r="L153" s="59">
        <v>2228.0</v>
      </c>
      <c r="M153" s="59">
        <v>20.0</v>
      </c>
      <c r="N153" s="59">
        <v>3.0</v>
      </c>
      <c r="O153" s="59">
        <v>12.0</v>
      </c>
      <c r="P153" s="59"/>
      <c r="Q153" s="59">
        <v>1.0</v>
      </c>
      <c r="R153" s="59" t="s">
        <v>826</v>
      </c>
      <c r="S153" s="59" t="s">
        <v>10206</v>
      </c>
      <c r="T153" s="62">
        <v>0.01326388888888889</v>
      </c>
      <c r="U153" s="59">
        <v>0.0</v>
      </c>
      <c r="V153" s="59"/>
      <c r="W153" s="59"/>
      <c r="X153" s="59">
        <v>1.0</v>
      </c>
      <c r="Y153" s="59"/>
    </row>
    <row r="154" ht="15.75" customHeight="1">
      <c r="A154" s="59"/>
      <c r="B154" s="59"/>
      <c r="C154" s="59"/>
      <c r="D154" s="59"/>
      <c r="E154" s="59"/>
      <c r="F154" s="59"/>
      <c r="G154" s="59"/>
      <c r="H154" s="59"/>
      <c r="I154" s="59"/>
      <c r="J154" s="59">
        <v>2232.0</v>
      </c>
      <c r="K154" s="59">
        <v>207.0</v>
      </c>
      <c r="L154" s="59">
        <v>2233.0</v>
      </c>
      <c r="M154" s="59">
        <v>20.0</v>
      </c>
      <c r="N154" s="59">
        <v>4.0</v>
      </c>
      <c r="O154" s="59">
        <v>13.0</v>
      </c>
      <c r="P154" s="59">
        <v>1.0</v>
      </c>
      <c r="Q154" s="59">
        <v>2.0</v>
      </c>
      <c r="R154" s="59" t="s">
        <v>1419</v>
      </c>
      <c r="S154" s="59" t="s">
        <v>1420</v>
      </c>
      <c r="T154" s="62">
        <v>0.01326388888888889</v>
      </c>
      <c r="U154" s="59">
        <v>0.0</v>
      </c>
      <c r="V154" s="59"/>
      <c r="W154" s="59"/>
      <c r="X154" s="59">
        <v>2.0</v>
      </c>
      <c r="Y154" s="59"/>
    </row>
    <row r="155" ht="15.75" customHeight="1">
      <c r="A155" s="59"/>
      <c r="B155" s="59"/>
      <c r="C155" s="59"/>
      <c r="D155" s="59"/>
      <c r="E155" s="59"/>
      <c r="F155" s="59"/>
      <c r="G155" s="59"/>
      <c r="H155" s="59"/>
      <c r="I155" s="59"/>
      <c r="J155" s="59">
        <v>2229.0</v>
      </c>
      <c r="K155" s="59">
        <v>208.0</v>
      </c>
      <c r="L155" s="59">
        <v>2233.0</v>
      </c>
      <c r="M155" s="59">
        <v>20.0</v>
      </c>
      <c r="N155" s="59">
        <v>4.0</v>
      </c>
      <c r="O155" s="59">
        <v>13.0</v>
      </c>
      <c r="P155" s="59"/>
      <c r="Q155" s="59">
        <v>3.0</v>
      </c>
      <c r="R155" s="59" t="s">
        <v>819</v>
      </c>
      <c r="S155" s="59" t="s">
        <v>10207</v>
      </c>
      <c r="T155" s="62">
        <v>0.01326388888888889</v>
      </c>
      <c r="U155" s="59">
        <v>0.0</v>
      </c>
      <c r="V155" s="59"/>
      <c r="W155" s="59"/>
      <c r="X155" s="59" t="s">
        <v>10208</v>
      </c>
      <c r="Y155" s="59"/>
    </row>
    <row r="156" ht="15.75" customHeight="1">
      <c r="A156" s="59"/>
      <c r="B156" s="59"/>
      <c r="C156" s="59"/>
      <c r="D156" s="59"/>
      <c r="E156" s="59"/>
      <c r="F156" s="59"/>
      <c r="G156" s="59"/>
      <c r="H156" s="59"/>
      <c r="I156" s="59"/>
      <c r="J156" s="59">
        <v>2242.0</v>
      </c>
      <c r="K156" s="59">
        <v>209.0</v>
      </c>
      <c r="L156" s="59">
        <v>2233.0</v>
      </c>
      <c r="M156" s="59">
        <v>20.0</v>
      </c>
      <c r="N156" s="59">
        <v>6.0</v>
      </c>
      <c r="O156" s="59">
        <v>13.0</v>
      </c>
      <c r="P156" s="59">
        <v>2.0</v>
      </c>
      <c r="Q156" s="59">
        <v>4.0</v>
      </c>
      <c r="R156" s="59" t="s">
        <v>2456</v>
      </c>
      <c r="S156" s="59" t="s">
        <v>2457</v>
      </c>
      <c r="T156" s="62">
        <v>0.01326388888888889</v>
      </c>
      <c r="U156" s="59">
        <v>0.0</v>
      </c>
      <c r="V156" s="59"/>
      <c r="W156" s="59"/>
      <c r="X156" s="59">
        <v>4.0</v>
      </c>
      <c r="Y156" s="59"/>
    </row>
    <row r="157" ht="15.75" customHeight="1">
      <c r="A157" s="59"/>
      <c r="B157" s="59"/>
      <c r="C157" s="59"/>
      <c r="D157" s="59"/>
      <c r="E157" s="59"/>
      <c r="F157" s="59"/>
      <c r="G157" s="59"/>
      <c r="H157" s="59"/>
      <c r="I157" s="59"/>
      <c r="J157" s="59">
        <v>2243.0</v>
      </c>
      <c r="K157" s="59">
        <v>210.0</v>
      </c>
      <c r="L157" s="59">
        <v>2233.0</v>
      </c>
      <c r="M157" s="59">
        <v>20.0</v>
      </c>
      <c r="N157" s="59">
        <v>6.0</v>
      </c>
      <c r="O157" s="59">
        <v>13.0</v>
      </c>
      <c r="P157" s="59">
        <v>3.0</v>
      </c>
      <c r="Q157" s="59">
        <v>5.0</v>
      </c>
      <c r="R157" s="59" t="s">
        <v>1413</v>
      </c>
      <c r="S157" s="59" t="s">
        <v>2455</v>
      </c>
      <c r="T157" s="62">
        <v>0.01326388888888889</v>
      </c>
      <c r="U157" s="59">
        <v>0.0</v>
      </c>
      <c r="V157" s="59"/>
      <c r="W157" s="59"/>
      <c r="X157" s="59">
        <v>5.0</v>
      </c>
      <c r="Y157" s="59"/>
    </row>
    <row r="158" ht="15.75" customHeight="1">
      <c r="A158" s="59"/>
      <c r="B158" s="59"/>
      <c r="C158" s="59"/>
      <c r="D158" s="59"/>
      <c r="E158" s="59"/>
      <c r="F158" s="59"/>
      <c r="G158" s="59"/>
      <c r="H158" s="59"/>
      <c r="I158" s="59"/>
      <c r="J158" s="59">
        <v>2244.0</v>
      </c>
      <c r="K158" s="59">
        <v>211.0</v>
      </c>
      <c r="L158" s="59">
        <v>2233.0</v>
      </c>
      <c r="M158" s="59">
        <v>20.0</v>
      </c>
      <c r="N158" s="59">
        <v>6.0</v>
      </c>
      <c r="O158" s="59">
        <v>13.0</v>
      </c>
      <c r="P158" s="59">
        <v>4.0</v>
      </c>
      <c r="Q158" s="59">
        <v>6.0</v>
      </c>
      <c r="R158" s="59" t="s">
        <v>2452</v>
      </c>
      <c r="S158" s="59" t="s">
        <v>2453</v>
      </c>
      <c r="T158" s="62">
        <v>0.01326388888888889</v>
      </c>
      <c r="U158" s="59">
        <v>0.0</v>
      </c>
      <c r="V158" s="59"/>
      <c r="W158" s="59"/>
      <c r="X158" s="59">
        <v>6.0</v>
      </c>
      <c r="Y158" s="59"/>
    </row>
    <row r="159" ht="15.75" customHeight="1">
      <c r="A159" s="59"/>
      <c r="B159" s="59"/>
      <c r="C159" s="59"/>
      <c r="D159" s="59"/>
      <c r="E159" s="59"/>
      <c r="F159" s="59"/>
      <c r="G159" s="59"/>
      <c r="H159" s="59"/>
      <c r="I159" s="59"/>
      <c r="J159" s="59">
        <v>2245.0</v>
      </c>
      <c r="K159" s="59">
        <v>212.0</v>
      </c>
      <c r="L159" s="59">
        <v>2233.0</v>
      </c>
      <c r="M159" s="59">
        <v>20.0</v>
      </c>
      <c r="N159" s="59">
        <v>6.0</v>
      </c>
      <c r="O159" s="59">
        <v>13.0</v>
      </c>
      <c r="P159" s="59">
        <v>5.0</v>
      </c>
      <c r="Q159" s="59">
        <v>7.0</v>
      </c>
      <c r="R159" s="59" t="s">
        <v>1407</v>
      </c>
      <c r="S159" s="59" t="s">
        <v>2451</v>
      </c>
      <c r="T159" s="62">
        <v>0.01326388888888889</v>
      </c>
      <c r="U159" s="59">
        <v>0.0</v>
      </c>
      <c r="V159" s="59"/>
      <c r="W159" s="59"/>
      <c r="X159" s="59">
        <v>7.0</v>
      </c>
      <c r="Y159" s="59"/>
    </row>
    <row r="160" ht="15.75" customHeight="1">
      <c r="A160" s="59"/>
      <c r="B160" s="59"/>
      <c r="C160" s="59"/>
      <c r="D160" s="59"/>
      <c r="E160" s="59"/>
      <c r="F160" s="59"/>
      <c r="G160" s="59"/>
      <c r="H160" s="59"/>
      <c r="I160" s="59"/>
      <c r="J160" s="59">
        <v>2241.0</v>
      </c>
      <c r="K160" s="59">
        <v>186.0</v>
      </c>
      <c r="L160" s="59">
        <v>2233.0</v>
      </c>
      <c r="M160" s="59">
        <v>20.0</v>
      </c>
      <c r="N160" s="59">
        <v>6.0</v>
      </c>
      <c r="O160" s="59">
        <v>13.0</v>
      </c>
      <c r="P160" s="59">
        <v>6.0</v>
      </c>
      <c r="Q160" s="59">
        <v>8.0</v>
      </c>
      <c r="R160" s="59" t="s">
        <v>1475</v>
      </c>
      <c r="S160" s="59" t="s">
        <v>2525</v>
      </c>
      <c r="T160" s="62">
        <v>0.01326388888888889</v>
      </c>
      <c r="U160" s="59">
        <v>0.0</v>
      </c>
      <c r="V160" s="59"/>
      <c r="W160" s="59"/>
      <c r="X160" s="59">
        <v>8.0</v>
      </c>
      <c r="Y160" s="59"/>
    </row>
    <row r="161" ht="15.75" customHeight="1">
      <c r="A161" s="59"/>
      <c r="B161" s="59"/>
      <c r="C161" s="59"/>
      <c r="D161" s="59"/>
      <c r="E161" s="59"/>
      <c r="F161" s="59"/>
      <c r="G161" s="59"/>
      <c r="H161" s="59"/>
      <c r="I161" s="59"/>
      <c r="J161" s="59">
        <v>5271.0</v>
      </c>
      <c r="K161" s="59">
        <v>676.0</v>
      </c>
      <c r="L161" s="59">
        <v>2233.0</v>
      </c>
      <c r="M161" s="59">
        <v>20.0</v>
      </c>
      <c r="N161" s="59">
        <v>6.0</v>
      </c>
      <c r="O161" s="59">
        <v>13.0</v>
      </c>
      <c r="P161" s="59"/>
      <c r="Q161" s="59">
        <v>9.0</v>
      </c>
      <c r="R161" s="59" t="s">
        <v>1958</v>
      </c>
      <c r="S161" s="59" t="s">
        <v>1959</v>
      </c>
      <c r="T161" s="62">
        <v>0.01326388888888889</v>
      </c>
      <c r="U161" s="59">
        <v>0.0</v>
      </c>
      <c r="V161" s="59"/>
      <c r="W161" s="59"/>
      <c r="X161" s="59" t="s">
        <v>10188</v>
      </c>
      <c r="Y161" s="59"/>
    </row>
    <row r="162" ht="15.75" customHeight="1">
      <c r="A162" s="59"/>
      <c r="B162" s="59"/>
      <c r="C162" s="59"/>
      <c r="D162" s="59"/>
      <c r="E162" s="59"/>
      <c r="F162" s="59"/>
      <c r="G162" s="59"/>
      <c r="H162" s="59"/>
      <c r="I162" s="59"/>
      <c r="J162" s="59">
        <v>5272.0</v>
      </c>
      <c r="K162" s="59">
        <v>931.0</v>
      </c>
      <c r="L162" s="59">
        <v>2233.0</v>
      </c>
      <c r="M162" s="59">
        <v>20.0</v>
      </c>
      <c r="N162" s="59">
        <v>6.0</v>
      </c>
      <c r="O162" s="59">
        <v>13.0</v>
      </c>
      <c r="P162" s="59"/>
      <c r="Q162" s="59">
        <v>10.0</v>
      </c>
      <c r="R162" s="59" t="s">
        <v>1892</v>
      </c>
      <c r="S162" s="59" t="s">
        <v>1893</v>
      </c>
      <c r="T162" s="62">
        <v>0.01326388888888889</v>
      </c>
      <c r="U162" s="59">
        <v>0.0</v>
      </c>
      <c r="V162" s="59"/>
      <c r="W162" s="59"/>
      <c r="X162" s="59" t="s">
        <v>10209</v>
      </c>
      <c r="Y162" s="59"/>
    </row>
    <row r="163" ht="15.75" customHeight="1">
      <c r="A163" s="59"/>
      <c r="B163" s="59"/>
      <c r="C163" s="59"/>
      <c r="D163" s="59"/>
      <c r="E163" s="59"/>
      <c r="F163" s="59"/>
      <c r="G163" s="59"/>
      <c r="H163" s="59"/>
      <c r="I163" s="59"/>
      <c r="J163" s="59">
        <v>5273.0</v>
      </c>
      <c r="K163" s="59">
        <v>932.0</v>
      </c>
      <c r="L163" s="59">
        <v>2233.0</v>
      </c>
      <c r="M163" s="59">
        <v>20.0</v>
      </c>
      <c r="N163" s="59">
        <v>6.0</v>
      </c>
      <c r="O163" s="59">
        <v>13.0</v>
      </c>
      <c r="P163" s="59"/>
      <c r="Q163" s="59">
        <v>11.0</v>
      </c>
      <c r="R163" s="59" t="s">
        <v>1890</v>
      </c>
      <c r="S163" s="59" t="s">
        <v>1891</v>
      </c>
      <c r="T163" s="62">
        <v>0.01326388888888889</v>
      </c>
      <c r="U163" s="59">
        <v>0.0</v>
      </c>
      <c r="V163" s="59"/>
      <c r="W163" s="59"/>
      <c r="X163" s="59" t="s">
        <v>10188</v>
      </c>
      <c r="Y163" s="59"/>
    </row>
    <row r="164" ht="15.75" customHeight="1">
      <c r="A164" s="59"/>
      <c r="B164" s="59"/>
      <c r="C164" s="59"/>
      <c r="D164" s="59"/>
      <c r="E164" s="59"/>
      <c r="F164" s="59"/>
      <c r="G164" s="59"/>
      <c r="H164" s="59"/>
      <c r="I164" s="59"/>
      <c r="J164" s="59">
        <v>5274.0</v>
      </c>
      <c r="K164" s="59">
        <v>933.0</v>
      </c>
      <c r="L164" s="59">
        <v>2233.0</v>
      </c>
      <c r="M164" s="59">
        <v>20.0</v>
      </c>
      <c r="N164" s="59">
        <v>6.0</v>
      </c>
      <c r="O164" s="59">
        <v>13.0</v>
      </c>
      <c r="P164" s="59"/>
      <c r="Q164" s="59">
        <v>12.0</v>
      </c>
      <c r="R164" s="59" t="s">
        <v>1888</v>
      </c>
      <c r="S164" s="59" t="s">
        <v>1889</v>
      </c>
      <c r="T164" s="62">
        <v>0.01326388888888889</v>
      </c>
      <c r="U164" s="59">
        <v>0.0</v>
      </c>
      <c r="V164" s="66">
        <v>7.0</v>
      </c>
      <c r="W164" s="66">
        <v>7.0</v>
      </c>
      <c r="X164" s="59">
        <v>12.0</v>
      </c>
      <c r="Y164" s="59"/>
    </row>
    <row r="165" ht="15.75" customHeight="1">
      <c r="A165" s="59"/>
      <c r="B165" s="59"/>
      <c r="C165" s="59"/>
      <c r="D165" s="59"/>
      <c r="E165" s="59"/>
      <c r="F165" s="59"/>
      <c r="G165" s="59"/>
      <c r="H165" s="59"/>
      <c r="I165" s="59"/>
      <c r="J165" s="59">
        <v>2233.0</v>
      </c>
      <c r="K165" s="59">
        <v>213.0</v>
      </c>
      <c r="L165" s="59">
        <v>2234.0</v>
      </c>
      <c r="M165" s="59">
        <v>20.0</v>
      </c>
      <c r="N165" s="59">
        <v>4.0</v>
      </c>
      <c r="O165" s="59">
        <v>13.0</v>
      </c>
      <c r="P165" s="59">
        <v>8.0</v>
      </c>
      <c r="Q165" s="59">
        <v>13.0</v>
      </c>
      <c r="R165" s="59" t="s">
        <v>2448</v>
      </c>
      <c r="S165" s="59" t="s">
        <v>10210</v>
      </c>
      <c r="T165" s="62">
        <v>0.01326388888888889</v>
      </c>
      <c r="U165" s="59">
        <v>0.0</v>
      </c>
      <c r="V165" s="59"/>
      <c r="W165" s="59"/>
      <c r="X165" s="59">
        <v>13.0</v>
      </c>
      <c r="Y165" s="59"/>
    </row>
    <row r="166" ht="15.75" customHeight="1">
      <c r="A166" s="59"/>
      <c r="B166" s="59"/>
      <c r="C166" s="59"/>
      <c r="D166" s="59"/>
      <c r="E166" s="59"/>
      <c r="F166" s="59"/>
      <c r="G166" s="59"/>
      <c r="H166" s="59"/>
      <c r="I166" s="59"/>
      <c r="J166" s="59">
        <v>2246.0</v>
      </c>
      <c r="K166" s="59">
        <v>214.0</v>
      </c>
      <c r="L166" s="59">
        <v>2234.0</v>
      </c>
      <c r="M166" s="59">
        <v>20.0</v>
      </c>
      <c r="N166" s="59">
        <v>6.0</v>
      </c>
      <c r="O166" s="59">
        <v>13.0</v>
      </c>
      <c r="P166" s="59">
        <v>9.0</v>
      </c>
      <c r="Q166" s="59">
        <v>14.0</v>
      </c>
      <c r="R166" s="59" t="s">
        <v>1400</v>
      </c>
      <c r="S166" s="59" t="s">
        <v>2446</v>
      </c>
      <c r="T166" s="62">
        <v>0.01326388888888889</v>
      </c>
      <c r="U166" s="59">
        <v>0.0</v>
      </c>
      <c r="V166" s="59"/>
      <c r="W166" s="59"/>
      <c r="X166" s="59">
        <v>14.0</v>
      </c>
      <c r="Y166" s="59"/>
    </row>
    <row r="167" ht="15.75" customHeight="1">
      <c r="A167" s="59"/>
      <c r="B167" s="59"/>
      <c r="C167" s="59"/>
      <c r="D167" s="59"/>
      <c r="E167" s="59"/>
      <c r="F167" s="59"/>
      <c r="G167" s="59"/>
      <c r="H167" s="59"/>
      <c r="I167" s="59"/>
      <c r="J167" s="59">
        <v>2247.0</v>
      </c>
      <c r="K167" s="59">
        <v>215.0</v>
      </c>
      <c r="L167" s="59">
        <v>2234.0</v>
      </c>
      <c r="M167" s="59">
        <v>20.0</v>
      </c>
      <c r="N167" s="59">
        <v>6.0</v>
      </c>
      <c r="O167" s="59">
        <v>13.0</v>
      </c>
      <c r="P167" s="59">
        <v>10.0</v>
      </c>
      <c r="Q167" s="59">
        <v>15.0</v>
      </c>
      <c r="R167" s="59" t="s">
        <v>1397</v>
      </c>
      <c r="S167" s="59" t="s">
        <v>2444</v>
      </c>
      <c r="T167" s="62">
        <v>0.01326388888888889</v>
      </c>
      <c r="U167" s="59">
        <v>0.0</v>
      </c>
      <c r="V167" s="59"/>
      <c r="W167" s="59"/>
      <c r="X167" s="59">
        <v>15.0</v>
      </c>
      <c r="Y167" s="59"/>
    </row>
    <row r="168" ht="15.75" customHeight="1">
      <c r="A168" s="59"/>
      <c r="B168" s="59"/>
      <c r="C168" s="59"/>
      <c r="D168" s="59"/>
      <c r="E168" s="59"/>
      <c r="F168" s="59"/>
      <c r="G168" s="59"/>
      <c r="H168" s="59"/>
      <c r="I168" s="59"/>
      <c r="J168" s="59">
        <v>2248.0</v>
      </c>
      <c r="K168" s="59">
        <v>216.0</v>
      </c>
      <c r="L168" s="59">
        <v>2234.0</v>
      </c>
      <c r="M168" s="59">
        <v>20.0</v>
      </c>
      <c r="N168" s="59">
        <v>6.0</v>
      </c>
      <c r="O168" s="59">
        <v>13.0</v>
      </c>
      <c r="P168" s="59">
        <v>11.0</v>
      </c>
      <c r="Q168" s="59">
        <v>16.0</v>
      </c>
      <c r="R168" s="59" t="s">
        <v>1394</v>
      </c>
      <c r="S168" s="59" t="s">
        <v>2442</v>
      </c>
      <c r="T168" s="62">
        <v>0.01326388888888889</v>
      </c>
      <c r="U168" s="59">
        <v>0.0</v>
      </c>
      <c r="V168" s="59"/>
      <c r="W168" s="59"/>
      <c r="X168" s="59">
        <v>16.0</v>
      </c>
      <c r="Y168" s="59"/>
    </row>
    <row r="169" ht="15.75" customHeight="1">
      <c r="A169" s="59"/>
      <c r="B169" s="59"/>
      <c r="C169" s="59"/>
      <c r="D169" s="59"/>
      <c r="E169" s="59"/>
      <c r="F169" s="59"/>
      <c r="G169" s="59"/>
      <c r="H169" s="59"/>
      <c r="I169" s="59"/>
      <c r="J169" s="59">
        <v>2249.0</v>
      </c>
      <c r="K169" s="59">
        <v>217.0</v>
      </c>
      <c r="L169" s="59">
        <v>2234.0</v>
      </c>
      <c r="M169" s="59">
        <v>20.0</v>
      </c>
      <c r="N169" s="59">
        <v>6.0</v>
      </c>
      <c r="O169" s="59">
        <v>13.0</v>
      </c>
      <c r="P169" s="59">
        <v>12.0</v>
      </c>
      <c r="Q169" s="59">
        <v>17.0</v>
      </c>
      <c r="R169" s="59" t="s">
        <v>1391</v>
      </c>
      <c r="S169" s="59" t="s">
        <v>2440</v>
      </c>
      <c r="T169" s="62">
        <v>0.01326388888888889</v>
      </c>
      <c r="U169" s="59">
        <v>0.0</v>
      </c>
      <c r="V169" s="59"/>
      <c r="W169" s="59"/>
      <c r="X169" s="59">
        <v>17.0</v>
      </c>
      <c r="Y169" s="59"/>
    </row>
    <row r="170" ht="15.75" customHeight="1">
      <c r="A170" s="59"/>
      <c r="B170" s="59"/>
      <c r="C170" s="59"/>
      <c r="D170" s="59"/>
      <c r="E170" s="59"/>
      <c r="F170" s="59"/>
      <c r="G170" s="59"/>
      <c r="H170" s="59"/>
      <c r="I170" s="59"/>
      <c r="J170" s="59">
        <v>5317.0</v>
      </c>
      <c r="K170" s="59">
        <v>953.0</v>
      </c>
      <c r="L170" s="59">
        <v>2234.0</v>
      </c>
      <c r="M170" s="59">
        <v>20.0</v>
      </c>
      <c r="N170" s="59">
        <v>6.0</v>
      </c>
      <c r="O170" s="59">
        <v>13.0</v>
      </c>
      <c r="P170" s="65">
        <v>13.0</v>
      </c>
      <c r="Q170" s="59">
        <v>17.0</v>
      </c>
      <c r="R170" s="59" t="s">
        <v>1820</v>
      </c>
      <c r="S170" s="59" t="s">
        <v>1821</v>
      </c>
      <c r="T170" s="62">
        <v>0.01326388888888889</v>
      </c>
      <c r="U170" s="59">
        <v>0.0</v>
      </c>
      <c r="V170" s="59"/>
      <c r="W170" s="59"/>
      <c r="X170" s="59">
        <v>17.0</v>
      </c>
      <c r="Y170" s="59"/>
    </row>
    <row r="171" ht="15.75" customHeight="1">
      <c r="A171" s="59"/>
      <c r="B171" s="59"/>
      <c r="C171" s="59"/>
      <c r="D171" s="59"/>
      <c r="E171" s="59"/>
      <c r="F171" s="59"/>
      <c r="G171" s="59"/>
      <c r="H171" s="59"/>
      <c r="I171" s="59"/>
      <c r="J171" s="59">
        <v>2250.0</v>
      </c>
      <c r="K171" s="59">
        <v>218.0</v>
      </c>
      <c r="L171" s="59">
        <v>2234.0</v>
      </c>
      <c r="M171" s="59">
        <v>20.0</v>
      </c>
      <c r="N171" s="59">
        <v>6.0</v>
      </c>
      <c r="O171" s="59">
        <v>13.0</v>
      </c>
      <c r="P171" s="59">
        <v>13.0</v>
      </c>
      <c r="Q171" s="59">
        <v>18.0</v>
      </c>
      <c r="R171" s="59" t="s">
        <v>1388</v>
      </c>
      <c r="S171" s="59" t="s">
        <v>2438</v>
      </c>
      <c r="T171" s="62">
        <v>0.01326388888888889</v>
      </c>
      <c r="U171" s="59">
        <v>0.0</v>
      </c>
      <c r="V171" s="59">
        <v>14.0</v>
      </c>
      <c r="W171" s="59">
        <v>14.0</v>
      </c>
      <c r="X171" s="59">
        <v>18.0</v>
      </c>
      <c r="Y171" s="59"/>
    </row>
    <row r="172" ht="15.75" customHeight="1">
      <c r="A172" s="59"/>
      <c r="B172" s="59"/>
      <c r="C172" s="59"/>
      <c r="D172" s="59"/>
      <c r="E172" s="59"/>
      <c r="F172" s="59"/>
      <c r="G172" s="59"/>
      <c r="H172" s="59"/>
      <c r="I172" s="59"/>
      <c r="J172" s="59">
        <v>2251.0</v>
      </c>
      <c r="K172" s="59">
        <v>219.0</v>
      </c>
      <c r="L172" s="59">
        <v>2234.0</v>
      </c>
      <c r="M172" s="59">
        <v>20.0</v>
      </c>
      <c r="N172" s="59">
        <v>6.0</v>
      </c>
      <c r="O172" s="59">
        <v>13.0</v>
      </c>
      <c r="P172" s="59">
        <v>14.0</v>
      </c>
      <c r="Q172" s="59">
        <v>19.0</v>
      </c>
      <c r="R172" s="59" t="s">
        <v>1385</v>
      </c>
      <c r="S172" s="59" t="s">
        <v>2435</v>
      </c>
      <c r="T172" s="62">
        <v>0.01326388888888889</v>
      </c>
      <c r="U172" s="59">
        <v>0.0</v>
      </c>
      <c r="V172" s="59">
        <v>15.0</v>
      </c>
      <c r="W172" s="59">
        <v>15.0</v>
      </c>
      <c r="X172" s="59">
        <v>19.0</v>
      </c>
      <c r="Y172" s="59"/>
    </row>
    <row r="173" ht="15.75" customHeight="1">
      <c r="A173" s="59"/>
      <c r="B173" s="59"/>
      <c r="C173" s="59"/>
      <c r="D173" s="59"/>
      <c r="E173" s="59"/>
      <c r="F173" s="59"/>
      <c r="G173" s="59"/>
      <c r="H173" s="59"/>
      <c r="I173" s="59"/>
      <c r="J173" s="59">
        <v>2252.0</v>
      </c>
      <c r="K173" s="59">
        <v>220.0</v>
      </c>
      <c r="L173" s="59">
        <v>2234.0</v>
      </c>
      <c r="M173" s="59">
        <v>20.0</v>
      </c>
      <c r="N173" s="59">
        <v>6.0</v>
      </c>
      <c r="O173" s="59">
        <v>13.0</v>
      </c>
      <c r="P173" s="59">
        <v>15.0</v>
      </c>
      <c r="Q173" s="59">
        <v>20.0</v>
      </c>
      <c r="R173" s="59" t="s">
        <v>1380</v>
      </c>
      <c r="S173" s="59" t="s">
        <v>2429</v>
      </c>
      <c r="T173" s="62">
        <v>0.01326388888888889</v>
      </c>
      <c r="U173" s="59">
        <v>0.0</v>
      </c>
      <c r="V173" s="59">
        <v>16.0</v>
      </c>
      <c r="W173" s="59">
        <v>16.0</v>
      </c>
      <c r="X173" s="59">
        <v>20.0</v>
      </c>
      <c r="Y173" s="59"/>
    </row>
    <row r="174" ht="15.75" customHeight="1">
      <c r="A174" s="59"/>
      <c r="B174" s="59"/>
      <c r="C174" s="59"/>
      <c r="D174" s="59"/>
      <c r="E174" s="59"/>
      <c r="F174" s="59"/>
      <c r="G174" s="59"/>
      <c r="H174" s="59"/>
      <c r="I174" s="59"/>
      <c r="J174" s="59">
        <v>2253.0</v>
      </c>
      <c r="K174" s="59">
        <v>221.0</v>
      </c>
      <c r="L174" s="59">
        <v>2234.0</v>
      </c>
      <c r="M174" s="59">
        <v>20.0</v>
      </c>
      <c r="N174" s="59">
        <v>6.0</v>
      </c>
      <c r="O174" s="59">
        <v>13.0</v>
      </c>
      <c r="P174" s="59">
        <v>16.0</v>
      </c>
      <c r="Q174" s="59">
        <v>21.0</v>
      </c>
      <c r="R174" s="59" t="s">
        <v>1375</v>
      </c>
      <c r="S174" s="59" t="s">
        <v>2425</v>
      </c>
      <c r="T174" s="62">
        <v>0.01326388888888889</v>
      </c>
      <c r="U174" s="59">
        <v>0.0</v>
      </c>
      <c r="V174" s="59">
        <v>17.0</v>
      </c>
      <c r="W174" s="59">
        <v>17.0</v>
      </c>
      <c r="X174" s="59">
        <v>21.0</v>
      </c>
      <c r="Y174" s="59"/>
    </row>
    <row r="175" ht="15.75" customHeight="1">
      <c r="A175" s="59"/>
      <c r="B175" s="59"/>
      <c r="C175" s="59"/>
      <c r="D175" s="59"/>
      <c r="E175" s="59"/>
      <c r="F175" s="59"/>
      <c r="G175" s="59"/>
      <c r="H175" s="59"/>
      <c r="I175" s="59"/>
      <c r="J175" s="59">
        <v>2234.0</v>
      </c>
      <c r="K175" s="59">
        <v>222.0</v>
      </c>
      <c r="L175" s="59">
        <v>2238.0</v>
      </c>
      <c r="M175" s="59">
        <v>20.0</v>
      </c>
      <c r="N175" s="59">
        <v>2.0</v>
      </c>
      <c r="O175" s="59">
        <v>10.0</v>
      </c>
      <c r="P175" s="59">
        <v>20.0</v>
      </c>
      <c r="Q175" s="59">
        <v>22.0</v>
      </c>
      <c r="R175" s="59" t="s">
        <v>1371</v>
      </c>
      <c r="S175" s="59" t="s">
        <v>2423</v>
      </c>
      <c r="T175" s="62">
        <v>0.01326388888888889</v>
      </c>
      <c r="U175" s="59">
        <v>0.0</v>
      </c>
      <c r="V175" s="59"/>
      <c r="W175" s="59"/>
      <c r="X175" s="59">
        <v>22.0</v>
      </c>
      <c r="Y175" s="59"/>
    </row>
    <row r="176" ht="15.75" customHeight="1">
      <c r="A176" s="59"/>
      <c r="B176" s="59"/>
      <c r="C176" s="59"/>
      <c r="D176" s="59"/>
      <c r="E176" s="59"/>
      <c r="F176" s="59"/>
      <c r="G176" s="59"/>
      <c r="H176" s="59"/>
      <c r="I176" s="59"/>
      <c r="J176" s="59">
        <v>2230.0</v>
      </c>
      <c r="K176" s="59">
        <v>223.0</v>
      </c>
      <c r="L176" s="59">
        <v>2230.0</v>
      </c>
      <c r="M176" s="59">
        <v>20.0</v>
      </c>
      <c r="N176" s="59">
        <v>3.0</v>
      </c>
      <c r="O176" s="59">
        <v>12.0</v>
      </c>
      <c r="P176" s="59"/>
      <c r="Q176" s="59">
        <v>23.0</v>
      </c>
      <c r="R176" s="59" t="s">
        <v>1328</v>
      </c>
      <c r="S176" s="59" t="s">
        <v>10211</v>
      </c>
      <c r="T176" s="62">
        <v>0.01326388888888889</v>
      </c>
      <c r="U176" s="59">
        <v>0.0</v>
      </c>
      <c r="V176" s="59"/>
      <c r="W176" s="59"/>
      <c r="X176" s="59">
        <v>23.0</v>
      </c>
      <c r="Y176" s="59"/>
    </row>
    <row r="177" ht="15.75" customHeight="1">
      <c r="A177" s="59"/>
      <c r="B177" s="59"/>
      <c r="C177" s="59"/>
      <c r="D177" s="59"/>
      <c r="E177" s="59"/>
      <c r="F177" s="59"/>
      <c r="G177" s="59"/>
      <c r="H177" s="59"/>
      <c r="I177" s="59"/>
      <c r="J177" s="59">
        <v>2254.0</v>
      </c>
      <c r="K177" s="59">
        <v>224.0</v>
      </c>
      <c r="L177" s="59">
        <v>2235.0</v>
      </c>
      <c r="M177" s="59">
        <v>20.0</v>
      </c>
      <c r="N177" s="59">
        <v>6.0</v>
      </c>
      <c r="O177" s="59">
        <v>13.0</v>
      </c>
      <c r="P177" s="59">
        <v>21.0</v>
      </c>
      <c r="Q177" s="59">
        <v>24.0</v>
      </c>
      <c r="R177" s="59" t="s">
        <v>1357</v>
      </c>
      <c r="S177" s="59" t="s">
        <v>1358</v>
      </c>
      <c r="T177" s="62">
        <v>0.01326388888888889</v>
      </c>
      <c r="U177" s="59">
        <v>0.0</v>
      </c>
      <c r="V177" s="59"/>
      <c r="W177" s="59"/>
      <c r="X177" s="59">
        <v>24.0</v>
      </c>
      <c r="Y177" s="59"/>
    </row>
    <row r="178" ht="15.75" customHeight="1">
      <c r="A178" s="59"/>
      <c r="B178" s="59"/>
      <c r="C178" s="59"/>
      <c r="D178" s="59"/>
      <c r="E178" s="59"/>
      <c r="F178" s="59"/>
      <c r="G178" s="59"/>
      <c r="H178" s="59"/>
      <c r="I178" s="59"/>
      <c r="J178" s="59">
        <v>2255.0</v>
      </c>
      <c r="K178" s="59">
        <v>225.0</v>
      </c>
      <c r="L178" s="59">
        <v>2235.0</v>
      </c>
      <c r="M178" s="59">
        <v>20.0</v>
      </c>
      <c r="N178" s="59">
        <v>6.0</v>
      </c>
      <c r="O178" s="59">
        <v>13.0</v>
      </c>
      <c r="P178" s="59">
        <v>22.0</v>
      </c>
      <c r="Q178" s="59">
        <v>25.0</v>
      </c>
      <c r="R178" s="59" t="s">
        <v>1012</v>
      </c>
      <c r="S178" s="59" t="s">
        <v>2414</v>
      </c>
      <c r="T178" s="62">
        <v>0.01326388888888889</v>
      </c>
      <c r="U178" s="59">
        <v>0.0</v>
      </c>
      <c r="V178" s="59"/>
      <c r="W178" s="59"/>
      <c r="X178" s="59">
        <v>25.0</v>
      </c>
      <c r="Y178" s="59"/>
    </row>
    <row r="179" ht="15.75" customHeight="1">
      <c r="A179" s="59"/>
      <c r="B179" s="59"/>
      <c r="C179" s="59"/>
      <c r="D179" s="59"/>
      <c r="E179" s="59"/>
      <c r="F179" s="59"/>
      <c r="G179" s="59"/>
      <c r="H179" s="59"/>
      <c r="I179" s="59"/>
      <c r="J179" s="59">
        <v>2256.0</v>
      </c>
      <c r="K179" s="59">
        <v>226.0</v>
      </c>
      <c r="L179" s="59">
        <v>2235.0</v>
      </c>
      <c r="M179" s="59">
        <v>20.0</v>
      </c>
      <c r="N179" s="59">
        <v>6.0</v>
      </c>
      <c r="O179" s="59">
        <v>13.0</v>
      </c>
      <c r="P179" s="59">
        <v>23.0</v>
      </c>
      <c r="Q179" s="59">
        <v>26.0</v>
      </c>
      <c r="R179" s="59" t="s">
        <v>1349</v>
      </c>
      <c r="S179" s="59" t="s">
        <v>10212</v>
      </c>
      <c r="T179" s="62">
        <v>0.01326388888888889</v>
      </c>
      <c r="U179" s="59">
        <v>0.0</v>
      </c>
      <c r="V179" s="59"/>
      <c r="W179" s="59"/>
      <c r="X179" s="59">
        <v>26.0</v>
      </c>
      <c r="Y179" s="59"/>
    </row>
    <row r="180" ht="15.75" customHeight="1">
      <c r="A180" s="59"/>
      <c r="B180" s="59"/>
      <c r="C180" s="59"/>
      <c r="D180" s="59"/>
      <c r="E180" s="59"/>
      <c r="F180" s="59"/>
      <c r="G180" s="59"/>
      <c r="H180" s="59"/>
      <c r="I180" s="59"/>
      <c r="J180" s="59">
        <v>2257.0</v>
      </c>
      <c r="K180" s="59">
        <v>227.0</v>
      </c>
      <c r="L180" s="59">
        <v>2235.0</v>
      </c>
      <c r="M180" s="59">
        <v>20.0</v>
      </c>
      <c r="N180" s="59">
        <v>6.0</v>
      </c>
      <c r="O180" s="59">
        <v>13.0</v>
      </c>
      <c r="P180" s="59">
        <v>24.0</v>
      </c>
      <c r="Q180" s="59">
        <v>28.0</v>
      </c>
      <c r="R180" s="59" t="s">
        <v>1346</v>
      </c>
      <c r="S180" s="59" t="s">
        <v>10213</v>
      </c>
      <c r="T180" s="62">
        <v>0.01326388888888889</v>
      </c>
      <c r="U180" s="59">
        <v>0.0</v>
      </c>
      <c r="V180" s="59"/>
      <c r="W180" s="59"/>
      <c r="X180" s="59">
        <v>28.0</v>
      </c>
      <c r="Y180" s="59"/>
    </row>
    <row r="181" ht="15.75" customHeight="1">
      <c r="A181" s="59"/>
      <c r="B181" s="59"/>
      <c r="C181" s="59"/>
      <c r="D181" s="59"/>
      <c r="E181" s="59"/>
      <c r="F181" s="59"/>
      <c r="G181" s="59"/>
      <c r="H181" s="59"/>
      <c r="I181" s="59"/>
      <c r="J181" s="59">
        <v>2258.0</v>
      </c>
      <c r="K181" s="59">
        <v>228.0</v>
      </c>
      <c r="L181" s="59">
        <v>2235.0</v>
      </c>
      <c r="M181" s="59">
        <v>20.0</v>
      </c>
      <c r="N181" s="59">
        <v>6.0</v>
      </c>
      <c r="O181" s="59">
        <v>13.0</v>
      </c>
      <c r="P181" s="59">
        <v>25.0</v>
      </c>
      <c r="Q181" s="59">
        <v>29.0</v>
      </c>
      <c r="R181" s="59" t="s">
        <v>1341</v>
      </c>
      <c r="S181" s="59" t="s">
        <v>1342</v>
      </c>
      <c r="T181" s="62">
        <v>0.01326388888888889</v>
      </c>
      <c r="U181" s="59">
        <v>0.0</v>
      </c>
      <c r="V181" s="59"/>
      <c r="W181" s="59"/>
      <c r="X181" s="59">
        <v>29.0</v>
      </c>
      <c r="Y181" s="59"/>
    </row>
    <row r="182" ht="15.75" customHeight="1">
      <c r="A182" s="59"/>
      <c r="B182" s="59"/>
      <c r="C182" s="59"/>
      <c r="D182" s="59"/>
      <c r="E182" s="59"/>
      <c r="F182" s="59"/>
      <c r="G182" s="59"/>
      <c r="H182" s="59"/>
      <c r="I182" s="59"/>
      <c r="J182" s="59">
        <v>2259.0</v>
      </c>
      <c r="K182" s="59">
        <v>229.0</v>
      </c>
      <c r="L182" s="59">
        <v>2235.0</v>
      </c>
      <c r="M182" s="59">
        <v>20.0</v>
      </c>
      <c r="N182" s="59">
        <v>6.0</v>
      </c>
      <c r="O182" s="59">
        <v>13.0</v>
      </c>
      <c r="P182" s="59">
        <v>26.0</v>
      </c>
      <c r="Q182" s="59">
        <v>30.0</v>
      </c>
      <c r="R182" s="59" t="s">
        <v>1335</v>
      </c>
      <c r="S182" s="59" t="s">
        <v>1336</v>
      </c>
      <c r="T182" s="62">
        <v>0.01326388888888889</v>
      </c>
      <c r="U182" s="59">
        <v>0.0</v>
      </c>
      <c r="V182" s="59"/>
      <c r="W182" s="59"/>
      <c r="X182" s="59">
        <v>30.0</v>
      </c>
      <c r="Y182" s="59"/>
    </row>
    <row r="183" ht="15.75" customHeight="1">
      <c r="A183" s="59"/>
      <c r="B183" s="59"/>
      <c r="C183" s="59"/>
      <c r="D183" s="59"/>
      <c r="E183" s="59"/>
      <c r="F183" s="59"/>
      <c r="G183" s="59"/>
      <c r="H183" s="59"/>
      <c r="I183" s="59"/>
      <c r="J183" s="59">
        <v>2260.0</v>
      </c>
      <c r="K183" s="59">
        <v>230.0</v>
      </c>
      <c r="L183" s="59">
        <v>2235.0</v>
      </c>
      <c r="M183" s="59">
        <v>20.0</v>
      </c>
      <c r="N183" s="59">
        <v>6.0</v>
      </c>
      <c r="O183" s="59">
        <v>13.0</v>
      </c>
      <c r="P183" s="59">
        <v>27.0</v>
      </c>
      <c r="Q183" s="59">
        <v>31.0</v>
      </c>
      <c r="R183" s="59" t="s">
        <v>808</v>
      </c>
      <c r="S183" s="59" t="s">
        <v>809</v>
      </c>
      <c r="T183" s="62">
        <v>0.01326388888888889</v>
      </c>
      <c r="U183" s="59">
        <v>0.0</v>
      </c>
      <c r="V183" s="59"/>
      <c r="W183" s="59"/>
      <c r="X183" s="59">
        <v>31.0</v>
      </c>
      <c r="Y183" s="59"/>
    </row>
    <row r="184" ht="15.75" customHeight="1">
      <c r="A184" s="59"/>
      <c r="B184" s="59"/>
      <c r="C184" s="59"/>
      <c r="D184" s="59"/>
      <c r="E184" s="59"/>
      <c r="F184" s="59"/>
      <c r="G184" s="59"/>
      <c r="H184" s="59"/>
      <c r="I184" s="59"/>
      <c r="J184" s="59">
        <v>5275.0</v>
      </c>
      <c r="K184" s="59">
        <v>934.0</v>
      </c>
      <c r="L184" s="59">
        <v>2235.0</v>
      </c>
      <c r="M184" s="59">
        <v>20.0</v>
      </c>
      <c r="N184" s="59">
        <v>6.0</v>
      </c>
      <c r="O184" s="59">
        <v>13.0</v>
      </c>
      <c r="P184" s="59"/>
      <c r="Q184" s="59">
        <v>31.0</v>
      </c>
      <c r="R184" s="59" t="s">
        <v>1886</v>
      </c>
      <c r="S184" s="59" t="s">
        <v>1887</v>
      </c>
      <c r="T184" s="62">
        <v>0.01326388888888889</v>
      </c>
      <c r="U184" s="59">
        <v>0.0</v>
      </c>
      <c r="V184" s="59"/>
      <c r="W184" s="59"/>
      <c r="X184" s="59" t="s">
        <v>10209</v>
      </c>
      <c r="Y184" s="59"/>
    </row>
    <row r="185" ht="15.75" customHeight="1">
      <c r="A185" s="59"/>
      <c r="B185" s="59"/>
      <c r="C185" s="59"/>
      <c r="D185" s="59"/>
      <c r="E185" s="59"/>
      <c r="F185" s="59"/>
      <c r="G185" s="59"/>
      <c r="H185" s="59"/>
      <c r="I185" s="59"/>
      <c r="J185" s="59">
        <v>4068.0</v>
      </c>
      <c r="K185" s="59">
        <v>779.0</v>
      </c>
      <c r="L185" s="59">
        <v>2235.0</v>
      </c>
      <c r="M185" s="59">
        <v>20.0</v>
      </c>
      <c r="N185" s="59">
        <v>6.0</v>
      </c>
      <c r="O185" s="59">
        <v>13.0</v>
      </c>
      <c r="P185" s="59"/>
      <c r="Q185" s="59">
        <v>32.0</v>
      </c>
      <c r="R185" s="59" t="s">
        <v>1919</v>
      </c>
      <c r="S185" s="59" t="s">
        <v>1920</v>
      </c>
      <c r="T185" s="62">
        <v>0.01326388888888889</v>
      </c>
      <c r="U185" s="59">
        <v>0.0</v>
      </c>
      <c r="V185" s="59"/>
      <c r="W185" s="59"/>
      <c r="X185" s="59" t="s">
        <v>10209</v>
      </c>
      <c r="Y185" s="59"/>
    </row>
    <row r="186" ht="15.75" customHeight="1">
      <c r="A186" s="59"/>
      <c r="B186" s="59"/>
      <c r="C186" s="59"/>
      <c r="D186" s="59"/>
      <c r="E186" s="59"/>
      <c r="F186" s="59"/>
      <c r="G186" s="59"/>
      <c r="H186" s="59"/>
      <c r="I186" s="59"/>
      <c r="J186" s="59">
        <v>5276.0</v>
      </c>
      <c r="K186" s="59">
        <v>504.0</v>
      </c>
      <c r="L186" s="59">
        <v>2235.0</v>
      </c>
      <c r="M186" s="59">
        <v>20.0</v>
      </c>
      <c r="N186" s="59">
        <v>6.0</v>
      </c>
      <c r="O186" s="59">
        <v>13.0</v>
      </c>
      <c r="P186" s="59"/>
      <c r="Q186" s="59">
        <v>33.0</v>
      </c>
      <c r="R186" s="59" t="s">
        <v>2182</v>
      </c>
      <c r="S186" s="59" t="s">
        <v>2183</v>
      </c>
      <c r="T186" s="62">
        <v>0.01326388888888889</v>
      </c>
      <c r="U186" s="59">
        <v>0.0</v>
      </c>
      <c r="V186" s="59"/>
      <c r="W186" s="59"/>
      <c r="X186" s="59" t="s">
        <v>10209</v>
      </c>
      <c r="Y186" s="59"/>
    </row>
    <row r="187" ht="15.75" customHeight="1">
      <c r="A187" s="59"/>
      <c r="B187" s="59"/>
      <c r="C187" s="59"/>
      <c r="D187" s="59"/>
      <c r="E187" s="59"/>
      <c r="F187" s="59"/>
      <c r="G187" s="59"/>
      <c r="H187" s="59"/>
      <c r="I187" s="59"/>
      <c r="J187" s="59">
        <v>5277.0</v>
      </c>
      <c r="K187" s="59">
        <v>505.0</v>
      </c>
      <c r="L187" s="59">
        <v>2235.0</v>
      </c>
      <c r="M187" s="59">
        <v>20.0</v>
      </c>
      <c r="N187" s="59">
        <v>6.0</v>
      </c>
      <c r="O187" s="59">
        <v>13.0</v>
      </c>
      <c r="P187" s="59"/>
      <c r="Q187" s="59">
        <v>34.0</v>
      </c>
      <c r="R187" s="59" t="s">
        <v>2177</v>
      </c>
      <c r="S187" s="59" t="s">
        <v>2178</v>
      </c>
      <c r="T187" s="62">
        <v>0.01326388888888889</v>
      </c>
      <c r="U187" s="59">
        <v>0.0</v>
      </c>
      <c r="V187" s="59"/>
      <c r="W187" s="59"/>
      <c r="X187" s="59" t="s">
        <v>10209</v>
      </c>
      <c r="Y187" s="59"/>
    </row>
    <row r="188" ht="15.75" customHeight="1">
      <c r="A188" s="59"/>
      <c r="B188" s="59"/>
      <c r="C188" s="59"/>
      <c r="D188" s="59"/>
      <c r="E188" s="59"/>
      <c r="F188" s="59"/>
      <c r="G188" s="59"/>
      <c r="H188" s="59"/>
      <c r="I188" s="59"/>
      <c r="J188" s="59">
        <v>2235.0</v>
      </c>
      <c r="K188" s="59">
        <v>231.0</v>
      </c>
      <c r="L188" s="59">
        <v>2238.0</v>
      </c>
      <c r="M188" s="59">
        <v>20.0</v>
      </c>
      <c r="N188" s="59">
        <v>2.0</v>
      </c>
      <c r="O188" s="59">
        <v>10.0</v>
      </c>
      <c r="P188" s="59">
        <v>30.0</v>
      </c>
      <c r="Q188" s="59">
        <v>35.0</v>
      </c>
      <c r="R188" s="59" t="s">
        <v>1329</v>
      </c>
      <c r="S188" s="59" t="s">
        <v>1330</v>
      </c>
      <c r="T188" s="62">
        <v>0.01326388888888889</v>
      </c>
      <c r="U188" s="59">
        <v>0.0</v>
      </c>
      <c r="V188" s="59"/>
      <c r="W188" s="59"/>
      <c r="X188" s="59">
        <v>35.0</v>
      </c>
      <c r="Y188" s="59"/>
    </row>
    <row r="189" ht="15.75" customHeight="1">
      <c r="A189" s="59"/>
      <c r="B189" s="59"/>
      <c r="C189" s="59"/>
      <c r="D189" s="59"/>
      <c r="E189" s="59"/>
      <c r="F189" s="59"/>
      <c r="G189" s="59"/>
      <c r="H189" s="59"/>
      <c r="I189" s="59"/>
      <c r="J189" s="59">
        <v>2231.0</v>
      </c>
      <c r="K189" s="59">
        <v>232.0</v>
      </c>
      <c r="L189" s="59">
        <v>2231.0</v>
      </c>
      <c r="M189" s="59">
        <v>20.0</v>
      </c>
      <c r="N189" s="59">
        <v>3.0</v>
      </c>
      <c r="O189" s="59">
        <v>12.0</v>
      </c>
      <c r="P189" s="59"/>
      <c r="Q189" s="59">
        <v>36.0</v>
      </c>
      <c r="R189" s="59" t="s">
        <v>1292</v>
      </c>
      <c r="S189" s="59" t="s">
        <v>10214</v>
      </c>
      <c r="T189" s="62">
        <v>0.01326388888888889</v>
      </c>
      <c r="U189" s="59">
        <v>0.0</v>
      </c>
      <c r="V189" s="59"/>
      <c r="W189" s="59"/>
      <c r="X189" s="59">
        <v>36.0</v>
      </c>
      <c r="Y189" s="59"/>
    </row>
    <row r="190" ht="15.75" customHeight="1">
      <c r="A190" s="59"/>
      <c r="B190" s="59"/>
      <c r="C190" s="59"/>
      <c r="D190" s="59"/>
      <c r="E190" s="59"/>
      <c r="F190" s="59"/>
      <c r="G190" s="59"/>
      <c r="H190" s="59"/>
      <c r="I190" s="59"/>
      <c r="J190" s="59">
        <v>2261.0</v>
      </c>
      <c r="K190" s="59">
        <v>233.0</v>
      </c>
      <c r="L190" s="59">
        <v>2236.0</v>
      </c>
      <c r="M190" s="59">
        <v>20.0</v>
      </c>
      <c r="N190" s="59">
        <v>6.0</v>
      </c>
      <c r="O190" s="59">
        <v>13.0</v>
      </c>
      <c r="P190" s="59">
        <v>31.0</v>
      </c>
      <c r="Q190" s="59">
        <v>37.0</v>
      </c>
      <c r="R190" s="59" t="s">
        <v>1317</v>
      </c>
      <c r="S190" s="59" t="s">
        <v>1318</v>
      </c>
      <c r="T190" s="62">
        <v>0.01326388888888889</v>
      </c>
      <c r="U190" s="59">
        <v>0.0</v>
      </c>
      <c r="V190" s="59"/>
      <c r="W190" s="59"/>
      <c r="X190" s="59">
        <v>37.0</v>
      </c>
      <c r="Y190" s="59"/>
    </row>
    <row r="191" ht="15.75" customHeight="1">
      <c r="A191" s="59"/>
      <c r="B191" s="59"/>
      <c r="C191" s="59"/>
      <c r="D191" s="59"/>
      <c r="E191" s="59"/>
      <c r="F191" s="59"/>
      <c r="G191" s="59"/>
      <c r="H191" s="59"/>
      <c r="I191" s="59"/>
      <c r="J191" s="59">
        <v>2262.0</v>
      </c>
      <c r="K191" s="59">
        <v>234.0</v>
      </c>
      <c r="L191" s="59">
        <v>2236.0</v>
      </c>
      <c r="M191" s="59">
        <v>20.0</v>
      </c>
      <c r="N191" s="59">
        <v>6.0</v>
      </c>
      <c r="O191" s="59">
        <v>13.0</v>
      </c>
      <c r="P191" s="59">
        <v>32.0</v>
      </c>
      <c r="Q191" s="59">
        <v>38.0</v>
      </c>
      <c r="R191" s="59" t="s">
        <v>2401</v>
      </c>
      <c r="S191" s="59" t="s">
        <v>10215</v>
      </c>
      <c r="T191" s="62">
        <v>0.01326388888888889</v>
      </c>
      <c r="U191" s="59">
        <v>0.0</v>
      </c>
      <c r="V191" s="59"/>
      <c r="W191" s="59"/>
      <c r="X191" s="59">
        <v>38.0</v>
      </c>
      <c r="Y191" s="59"/>
    </row>
    <row r="192" ht="15.75" customHeight="1">
      <c r="A192" s="59"/>
      <c r="B192" s="59"/>
      <c r="C192" s="59"/>
      <c r="D192" s="59"/>
      <c r="E192" s="59"/>
      <c r="F192" s="59"/>
      <c r="G192" s="59"/>
      <c r="H192" s="59"/>
      <c r="I192" s="59"/>
      <c r="J192" s="59">
        <v>2263.0</v>
      </c>
      <c r="K192" s="59">
        <v>235.0</v>
      </c>
      <c r="L192" s="59">
        <v>2236.0</v>
      </c>
      <c r="M192" s="59">
        <v>20.0</v>
      </c>
      <c r="N192" s="59">
        <v>6.0</v>
      </c>
      <c r="O192" s="59">
        <v>13.0</v>
      </c>
      <c r="P192" s="59">
        <v>33.0</v>
      </c>
      <c r="Q192" s="59">
        <v>39.0</v>
      </c>
      <c r="R192" s="59" t="s">
        <v>2396</v>
      </c>
      <c r="S192" s="59" t="s">
        <v>2397</v>
      </c>
      <c r="T192" s="62">
        <v>0.01326388888888889</v>
      </c>
      <c r="U192" s="59">
        <v>0.0</v>
      </c>
      <c r="V192" s="59"/>
      <c r="W192" s="59"/>
      <c r="X192" s="59">
        <v>39.0</v>
      </c>
      <c r="Y192" s="59"/>
    </row>
    <row r="193" ht="15.75" customHeight="1">
      <c r="A193" s="59"/>
      <c r="B193" s="59"/>
      <c r="C193" s="59"/>
      <c r="D193" s="59"/>
      <c r="E193" s="59"/>
      <c r="F193" s="59"/>
      <c r="G193" s="59"/>
      <c r="H193" s="59"/>
      <c r="I193" s="59"/>
      <c r="J193" s="59">
        <v>2264.0</v>
      </c>
      <c r="K193" s="59">
        <v>236.0</v>
      </c>
      <c r="L193" s="59">
        <v>2236.0</v>
      </c>
      <c r="M193" s="59">
        <v>20.0</v>
      </c>
      <c r="N193" s="59">
        <v>6.0</v>
      </c>
      <c r="O193" s="59">
        <v>13.0</v>
      </c>
      <c r="P193" s="59">
        <v>34.0</v>
      </c>
      <c r="Q193" s="59">
        <v>40.0</v>
      </c>
      <c r="R193" s="59" t="s">
        <v>1304</v>
      </c>
      <c r="S193" s="59" t="s">
        <v>10216</v>
      </c>
      <c r="T193" s="62">
        <v>0.01326388888888889</v>
      </c>
      <c r="U193" s="59">
        <v>0.0</v>
      </c>
      <c r="V193" s="59"/>
      <c r="W193" s="59"/>
      <c r="X193" s="59">
        <v>40.0</v>
      </c>
      <c r="Y193" s="59"/>
    </row>
    <row r="194" ht="15.75" customHeight="1">
      <c r="A194" s="59"/>
      <c r="B194" s="59"/>
      <c r="C194" s="59"/>
      <c r="D194" s="59"/>
      <c r="E194" s="59"/>
      <c r="F194" s="59"/>
      <c r="G194" s="59"/>
      <c r="H194" s="59"/>
      <c r="I194" s="59"/>
      <c r="J194" s="59">
        <v>2265.0</v>
      </c>
      <c r="K194" s="59">
        <v>237.0</v>
      </c>
      <c r="L194" s="59">
        <v>2236.0</v>
      </c>
      <c r="M194" s="59">
        <v>20.0</v>
      </c>
      <c r="N194" s="59">
        <v>6.0</v>
      </c>
      <c r="O194" s="59">
        <v>13.0</v>
      </c>
      <c r="P194" s="59">
        <v>35.0</v>
      </c>
      <c r="Q194" s="59">
        <v>41.0</v>
      </c>
      <c r="R194" s="59" t="s">
        <v>2387</v>
      </c>
      <c r="S194" s="59" t="s">
        <v>2388</v>
      </c>
      <c r="T194" s="62">
        <v>0.01326388888888889</v>
      </c>
      <c r="U194" s="59">
        <v>0.0</v>
      </c>
      <c r="V194" s="59"/>
      <c r="W194" s="59"/>
      <c r="X194" s="59">
        <v>41.0</v>
      </c>
      <c r="Y194" s="59"/>
    </row>
    <row r="195" ht="15.75" customHeight="1">
      <c r="A195" s="59"/>
      <c r="B195" s="59"/>
      <c r="C195" s="59"/>
      <c r="D195" s="59"/>
      <c r="E195" s="59"/>
      <c r="F195" s="59"/>
      <c r="G195" s="59"/>
      <c r="H195" s="59"/>
      <c r="I195" s="59"/>
      <c r="J195" s="59">
        <v>2266.0</v>
      </c>
      <c r="K195" s="59">
        <v>238.0</v>
      </c>
      <c r="L195" s="59">
        <v>2236.0</v>
      </c>
      <c r="M195" s="59">
        <v>20.0</v>
      </c>
      <c r="N195" s="59">
        <v>6.0</v>
      </c>
      <c r="O195" s="59">
        <v>13.0</v>
      </c>
      <c r="P195" s="59">
        <v>36.0</v>
      </c>
      <c r="Q195" s="59">
        <v>42.0</v>
      </c>
      <c r="R195" s="59" t="s">
        <v>10217</v>
      </c>
      <c r="S195" s="59" t="s">
        <v>1297</v>
      </c>
      <c r="T195" s="62">
        <v>0.01326388888888889</v>
      </c>
      <c r="U195" s="59">
        <v>0.0</v>
      </c>
      <c r="V195" s="59"/>
      <c r="W195" s="59"/>
      <c r="X195" s="59">
        <v>42.0</v>
      </c>
      <c r="Y195" s="59"/>
    </row>
    <row r="196" ht="15.75" customHeight="1">
      <c r="A196" s="59"/>
      <c r="B196" s="59"/>
      <c r="C196" s="59"/>
      <c r="D196" s="59"/>
      <c r="E196" s="59"/>
      <c r="F196" s="59"/>
      <c r="G196" s="59"/>
      <c r="H196" s="59"/>
      <c r="I196" s="59"/>
      <c r="J196" s="59">
        <v>5278.0</v>
      </c>
      <c r="K196" s="59">
        <v>506.0</v>
      </c>
      <c r="L196" s="59">
        <v>2236.0</v>
      </c>
      <c r="M196" s="59">
        <v>20.0</v>
      </c>
      <c r="N196" s="59">
        <v>6.0</v>
      </c>
      <c r="O196" s="59">
        <v>13.0</v>
      </c>
      <c r="P196" s="59"/>
      <c r="Q196" s="59">
        <v>43.0</v>
      </c>
      <c r="R196" s="59" t="s">
        <v>1119</v>
      </c>
      <c r="S196" s="59" t="s">
        <v>1120</v>
      </c>
      <c r="T196" s="62">
        <v>0.01326388888888889</v>
      </c>
      <c r="U196" s="59">
        <v>0.0</v>
      </c>
      <c r="V196" s="59">
        <v>37.0</v>
      </c>
      <c r="W196" s="59">
        <v>37.0</v>
      </c>
      <c r="X196" s="59" t="s">
        <v>10218</v>
      </c>
      <c r="Y196" s="59"/>
    </row>
    <row r="197" ht="15.75" customHeight="1">
      <c r="A197" s="59"/>
      <c r="B197" s="59"/>
      <c r="C197" s="59"/>
      <c r="D197" s="59"/>
      <c r="E197" s="59"/>
      <c r="F197" s="59"/>
      <c r="G197" s="59"/>
      <c r="H197" s="59"/>
      <c r="I197" s="59"/>
      <c r="J197" s="59">
        <v>5279.0</v>
      </c>
      <c r="K197" s="59">
        <v>507.0</v>
      </c>
      <c r="L197" s="59">
        <v>2236.0</v>
      </c>
      <c r="M197" s="59">
        <v>20.0</v>
      </c>
      <c r="N197" s="59">
        <v>6.0</v>
      </c>
      <c r="O197" s="59">
        <v>13.0</v>
      </c>
      <c r="P197" s="59"/>
      <c r="Q197" s="59">
        <v>44.0</v>
      </c>
      <c r="R197" s="59" t="s">
        <v>2170</v>
      </c>
      <c r="S197" s="59" t="s">
        <v>1117</v>
      </c>
      <c r="T197" s="62">
        <v>0.01326388888888889</v>
      </c>
      <c r="U197" s="59">
        <v>0.0</v>
      </c>
      <c r="V197" s="59"/>
      <c r="W197" s="59"/>
      <c r="X197" s="59" t="s">
        <v>10209</v>
      </c>
      <c r="Y197" s="59"/>
    </row>
    <row r="198" ht="15.75" customHeight="1">
      <c r="A198" s="59"/>
      <c r="B198" s="59"/>
      <c r="C198" s="59"/>
      <c r="D198" s="59"/>
      <c r="E198" s="59"/>
      <c r="F198" s="59"/>
      <c r="G198" s="59"/>
      <c r="H198" s="59"/>
      <c r="I198" s="59"/>
      <c r="J198" s="59">
        <v>2236.0</v>
      </c>
      <c r="K198" s="59">
        <v>239.0</v>
      </c>
      <c r="L198" s="59">
        <v>2238.0</v>
      </c>
      <c r="M198" s="59">
        <v>20.0</v>
      </c>
      <c r="N198" s="59">
        <v>2.0</v>
      </c>
      <c r="O198" s="59">
        <v>10.0</v>
      </c>
      <c r="P198" s="59">
        <v>40.0</v>
      </c>
      <c r="Q198" s="59">
        <v>45.0</v>
      </c>
      <c r="R198" s="59" t="s">
        <v>1293</v>
      </c>
      <c r="S198" s="59" t="s">
        <v>1294</v>
      </c>
      <c r="T198" s="62">
        <v>0.01326388888888889</v>
      </c>
      <c r="U198" s="59">
        <v>0.0</v>
      </c>
      <c r="V198" s="59"/>
      <c r="W198" s="59"/>
      <c r="X198" s="59">
        <v>45.0</v>
      </c>
      <c r="Y198" s="59"/>
    </row>
    <row r="199" ht="15.75" customHeight="1">
      <c r="A199" s="59"/>
      <c r="B199" s="59"/>
      <c r="C199" s="59"/>
      <c r="D199" s="59"/>
      <c r="E199" s="59"/>
      <c r="F199" s="59"/>
      <c r="G199" s="59"/>
      <c r="H199" s="59"/>
      <c r="I199" s="59"/>
      <c r="J199" s="59">
        <v>2238.0</v>
      </c>
      <c r="K199" s="59">
        <v>247.0</v>
      </c>
      <c r="L199" s="59">
        <v>2240.0</v>
      </c>
      <c r="M199" s="59">
        <v>20.0</v>
      </c>
      <c r="N199" s="59">
        <v>3.0</v>
      </c>
      <c r="O199" s="59">
        <v>10.0</v>
      </c>
      <c r="P199" s="59">
        <v>50.0</v>
      </c>
      <c r="Q199" s="59">
        <v>46.0</v>
      </c>
      <c r="R199" s="59" t="s">
        <v>1276</v>
      </c>
      <c r="S199" s="59" t="s">
        <v>10219</v>
      </c>
      <c r="T199" s="62">
        <v>0.01326388888888889</v>
      </c>
      <c r="U199" s="59">
        <v>0.0</v>
      </c>
      <c r="V199" s="59"/>
      <c r="W199" s="59"/>
      <c r="X199" s="59">
        <v>46.0</v>
      </c>
      <c r="Y199" s="59"/>
    </row>
    <row r="200" ht="15.75" customHeight="1">
      <c r="A200" s="59"/>
      <c r="B200" s="59"/>
      <c r="C200" s="59"/>
      <c r="D200" s="59"/>
      <c r="E200" s="59"/>
      <c r="F200" s="59"/>
      <c r="G200" s="59"/>
      <c r="H200" s="59"/>
      <c r="I200" s="59"/>
      <c r="J200" s="59">
        <v>2239.0</v>
      </c>
      <c r="K200" s="59">
        <v>248.0</v>
      </c>
      <c r="L200" s="59">
        <v>2240.0</v>
      </c>
      <c r="M200" s="59">
        <v>20.0</v>
      </c>
      <c r="N200" s="59">
        <v>3.0</v>
      </c>
      <c r="O200" s="59">
        <v>10.0</v>
      </c>
      <c r="P200" s="59">
        <v>60.0</v>
      </c>
      <c r="Q200" s="59">
        <v>47.0</v>
      </c>
      <c r="R200" s="59" t="s">
        <v>1270</v>
      </c>
      <c r="S200" s="59" t="s">
        <v>2368</v>
      </c>
      <c r="T200" s="62">
        <v>0.01326388888888889</v>
      </c>
      <c r="U200" s="59">
        <v>0.0</v>
      </c>
      <c r="V200" s="59"/>
      <c r="W200" s="59"/>
      <c r="X200" s="59">
        <v>47.0</v>
      </c>
      <c r="Y200" s="59"/>
    </row>
    <row r="201" ht="15.75" customHeight="1">
      <c r="A201" s="59"/>
      <c r="B201" s="59"/>
      <c r="C201" s="59"/>
      <c r="D201" s="59"/>
      <c r="E201" s="59"/>
      <c r="F201" s="59"/>
      <c r="G201" s="59"/>
      <c r="H201" s="59"/>
      <c r="I201" s="59"/>
      <c r="J201" s="59">
        <v>2237.0</v>
      </c>
      <c r="K201" s="59">
        <v>240.0</v>
      </c>
      <c r="L201" s="59">
        <v>2240.0</v>
      </c>
      <c r="M201" s="59">
        <v>20.0</v>
      </c>
      <c r="N201" s="59">
        <v>6.0</v>
      </c>
      <c r="O201" s="59">
        <v>12.0</v>
      </c>
      <c r="P201" s="59">
        <v>61.0</v>
      </c>
      <c r="Q201" s="59">
        <v>48.0</v>
      </c>
      <c r="R201" s="59" t="s">
        <v>287</v>
      </c>
      <c r="S201" s="59" t="s">
        <v>288</v>
      </c>
      <c r="T201" s="62">
        <v>0.01326388888888889</v>
      </c>
      <c r="U201" s="59">
        <v>0.0</v>
      </c>
      <c r="V201" s="59"/>
      <c r="W201" s="59"/>
      <c r="X201" s="59">
        <v>48.0</v>
      </c>
      <c r="Y201" s="59"/>
    </row>
    <row r="202" ht="15.75" customHeight="1">
      <c r="A202" s="59"/>
      <c r="B202" s="59"/>
      <c r="C202" s="59"/>
      <c r="D202" s="59"/>
      <c r="E202" s="59"/>
      <c r="F202" s="59"/>
      <c r="G202" s="59"/>
      <c r="H202" s="59"/>
      <c r="I202" s="59"/>
      <c r="J202" s="59">
        <v>2240.0</v>
      </c>
      <c r="K202" s="59">
        <v>249.0</v>
      </c>
      <c r="L202" s="59">
        <v>2240.0</v>
      </c>
      <c r="M202" s="59">
        <v>20.0</v>
      </c>
      <c r="N202" s="59">
        <v>3.0</v>
      </c>
      <c r="O202" s="59">
        <v>10.0</v>
      </c>
      <c r="P202" s="59">
        <v>70.0</v>
      </c>
      <c r="Q202" s="59">
        <v>49.0</v>
      </c>
      <c r="R202" s="59" t="s">
        <v>2364</v>
      </c>
      <c r="S202" s="59" t="s">
        <v>2365</v>
      </c>
      <c r="T202" s="62">
        <v>0.01326388888888889</v>
      </c>
      <c r="U202" s="59">
        <v>0.0</v>
      </c>
      <c r="V202" s="59"/>
      <c r="W202" s="59"/>
      <c r="X202" s="59">
        <v>49.0</v>
      </c>
      <c r="Y202" s="59"/>
    </row>
    <row r="203" ht="15.75" customHeight="1">
      <c r="A203" s="59"/>
      <c r="B203" s="59"/>
      <c r="C203" s="59"/>
      <c r="D203" s="59"/>
      <c r="E203" s="59"/>
      <c r="F203" s="59"/>
      <c r="G203" s="59"/>
      <c r="H203" s="59"/>
      <c r="I203" s="59"/>
      <c r="J203" s="59"/>
      <c r="K203" s="59"/>
      <c r="L203" s="59"/>
      <c r="M203" s="59"/>
      <c r="N203" s="59"/>
      <c r="O203" s="59"/>
      <c r="P203" s="65"/>
      <c r="Q203" s="59"/>
      <c r="R203" s="59"/>
      <c r="S203" s="59"/>
      <c r="T203" s="59"/>
      <c r="U203" s="59"/>
      <c r="V203" s="59"/>
      <c r="W203" s="59"/>
      <c r="X203" s="59"/>
      <c r="Y203" s="59"/>
    </row>
    <row r="204" ht="15.75" customHeight="1">
      <c r="A204" s="59"/>
      <c r="B204" s="59"/>
      <c r="C204" s="59"/>
      <c r="D204" s="59"/>
      <c r="E204" s="59"/>
      <c r="F204" s="59"/>
      <c r="G204" s="59"/>
      <c r="H204" s="60" t="s">
        <v>93</v>
      </c>
      <c r="I204" s="60"/>
      <c r="J204" s="59" t="s">
        <v>10157</v>
      </c>
      <c r="K204" s="59" t="s">
        <v>10158</v>
      </c>
      <c r="L204" s="59" t="s">
        <v>10159</v>
      </c>
      <c r="M204" s="59" t="s">
        <v>10154</v>
      </c>
      <c r="N204" s="59" t="s">
        <v>10160</v>
      </c>
      <c r="O204" s="59" t="s">
        <v>10161</v>
      </c>
      <c r="P204" s="59" t="s">
        <v>114</v>
      </c>
      <c r="Q204" s="59" t="s">
        <v>75</v>
      </c>
      <c r="R204" s="59" t="s">
        <v>46</v>
      </c>
      <c r="S204" s="59" t="s">
        <v>47</v>
      </c>
      <c r="T204" s="59" t="s">
        <v>35</v>
      </c>
      <c r="U204" s="59"/>
      <c r="V204" s="59"/>
      <c r="W204" s="59"/>
      <c r="X204" s="59" t="s">
        <v>10158</v>
      </c>
      <c r="Y204" s="59"/>
    </row>
    <row r="205" ht="15.75" customHeight="1">
      <c r="A205" s="59"/>
      <c r="B205" s="59"/>
      <c r="C205" s="59"/>
      <c r="D205" s="59"/>
      <c r="E205" s="59"/>
      <c r="F205" s="59"/>
      <c r="G205" s="59"/>
      <c r="H205" s="59"/>
      <c r="I205" s="59"/>
      <c r="J205" s="59">
        <v>2267.0</v>
      </c>
      <c r="K205" s="59">
        <v>767.0</v>
      </c>
      <c r="L205" s="59">
        <v>2267.0</v>
      </c>
      <c r="M205" s="59">
        <v>19.0</v>
      </c>
      <c r="N205" s="59">
        <v>3.0</v>
      </c>
      <c r="O205" s="59">
        <v>12.0</v>
      </c>
      <c r="P205" s="59"/>
      <c r="Q205" s="59">
        <v>1.0</v>
      </c>
      <c r="R205" s="59" t="s">
        <v>827</v>
      </c>
      <c r="S205" s="59" t="s">
        <v>10206</v>
      </c>
      <c r="T205" s="62">
        <v>0.01326388888888889</v>
      </c>
      <c r="U205" s="59">
        <v>0.0</v>
      </c>
      <c r="V205" s="59"/>
      <c r="W205" s="59"/>
      <c r="X205" s="59">
        <v>767.0</v>
      </c>
      <c r="Y205" s="59"/>
    </row>
    <row r="206" ht="15.75" customHeight="1">
      <c r="A206" s="59"/>
      <c r="B206" s="59"/>
      <c r="C206" s="59"/>
      <c r="D206" s="59"/>
      <c r="E206" s="59"/>
      <c r="F206" s="59"/>
      <c r="G206" s="59"/>
      <c r="H206" s="59"/>
      <c r="I206" s="59"/>
      <c r="J206" s="59">
        <v>2291.0</v>
      </c>
      <c r="K206" s="59">
        <v>241.0</v>
      </c>
      <c r="L206" s="59">
        <v>2270.0</v>
      </c>
      <c r="M206" s="59">
        <v>19.0</v>
      </c>
      <c r="N206" s="59">
        <v>6.0</v>
      </c>
      <c r="O206" s="59">
        <v>13.0</v>
      </c>
      <c r="P206" s="59">
        <v>1.0</v>
      </c>
      <c r="Q206" s="59">
        <v>2.0</v>
      </c>
      <c r="R206" s="59" t="s">
        <v>2382</v>
      </c>
      <c r="S206" s="59" t="s">
        <v>2383</v>
      </c>
      <c r="T206" s="62">
        <v>0.01326388888888889</v>
      </c>
      <c r="U206" s="59">
        <v>0.0</v>
      </c>
      <c r="V206" s="59"/>
      <c r="W206" s="59"/>
      <c r="X206" s="59">
        <v>241.0</v>
      </c>
      <c r="Y206" s="59"/>
    </row>
    <row r="207" ht="15.75" customHeight="1">
      <c r="A207" s="59"/>
      <c r="B207" s="59"/>
      <c r="C207" s="59"/>
      <c r="D207" s="59"/>
      <c r="E207" s="59"/>
      <c r="F207" s="59"/>
      <c r="G207" s="59"/>
      <c r="H207" s="59"/>
      <c r="I207" s="59"/>
      <c r="J207" s="59">
        <v>2292.0</v>
      </c>
      <c r="K207" s="59">
        <v>242.0</v>
      </c>
      <c r="L207" s="59">
        <v>2270.0</v>
      </c>
      <c r="M207" s="59">
        <v>19.0</v>
      </c>
      <c r="N207" s="59">
        <v>6.0</v>
      </c>
      <c r="O207" s="59">
        <v>13.0</v>
      </c>
      <c r="P207" s="59">
        <v>2.0</v>
      </c>
      <c r="Q207" s="59">
        <v>3.0</v>
      </c>
      <c r="R207" s="59" t="s">
        <v>2380</v>
      </c>
      <c r="S207" s="59" t="s">
        <v>2381</v>
      </c>
      <c r="T207" s="62">
        <v>0.01326388888888889</v>
      </c>
      <c r="U207" s="59">
        <v>0.0</v>
      </c>
      <c r="V207" s="59"/>
      <c r="W207" s="59"/>
      <c r="X207" s="59">
        <v>242.0</v>
      </c>
      <c r="Y207" s="59"/>
    </row>
    <row r="208" ht="15.75" customHeight="1">
      <c r="A208" s="59"/>
      <c r="B208" s="59"/>
      <c r="C208" s="59"/>
      <c r="D208" s="59"/>
      <c r="E208" s="59"/>
      <c r="F208" s="59"/>
      <c r="G208" s="59"/>
      <c r="H208" s="59"/>
      <c r="I208" s="59"/>
      <c r="J208" s="59">
        <v>2293.0</v>
      </c>
      <c r="K208" s="59">
        <v>243.0</v>
      </c>
      <c r="L208" s="59">
        <v>2270.0</v>
      </c>
      <c r="M208" s="59">
        <v>19.0</v>
      </c>
      <c r="N208" s="59">
        <v>6.0</v>
      </c>
      <c r="O208" s="59">
        <v>13.0</v>
      </c>
      <c r="P208" s="59">
        <v>3.0</v>
      </c>
      <c r="Q208" s="59">
        <v>4.0</v>
      </c>
      <c r="R208" s="59" t="s">
        <v>2377</v>
      </c>
      <c r="S208" s="59" t="s">
        <v>2378</v>
      </c>
      <c r="T208" s="62">
        <v>0.01326388888888889</v>
      </c>
      <c r="U208" s="59">
        <v>0.0</v>
      </c>
      <c r="V208" s="59"/>
      <c r="W208" s="59"/>
      <c r="X208" s="59">
        <v>243.0</v>
      </c>
      <c r="Y208" s="59"/>
    </row>
    <row r="209" ht="15.75" customHeight="1">
      <c r="A209" s="59"/>
      <c r="B209" s="59"/>
      <c r="C209" s="59"/>
      <c r="D209" s="59"/>
      <c r="E209" s="59"/>
      <c r="F209" s="59"/>
      <c r="G209" s="59"/>
      <c r="H209" s="59"/>
      <c r="I209" s="59"/>
      <c r="J209" s="59">
        <v>2294.0</v>
      </c>
      <c r="K209" s="59">
        <v>244.0</v>
      </c>
      <c r="L209" s="59">
        <v>2270.0</v>
      </c>
      <c r="M209" s="59">
        <v>19.0</v>
      </c>
      <c r="N209" s="59">
        <v>6.0</v>
      </c>
      <c r="O209" s="59">
        <v>13.0</v>
      </c>
      <c r="P209" s="59">
        <v>4.0</v>
      </c>
      <c r="Q209" s="59">
        <v>5.0</v>
      </c>
      <c r="R209" s="59" t="s">
        <v>2375</v>
      </c>
      <c r="S209" s="59" t="s">
        <v>2376</v>
      </c>
      <c r="T209" s="62">
        <v>0.01326388888888889</v>
      </c>
      <c r="U209" s="59">
        <v>0.0</v>
      </c>
      <c r="V209" s="59"/>
      <c r="W209" s="59"/>
      <c r="X209" s="59">
        <v>244.0</v>
      </c>
      <c r="Y209" s="59"/>
    </row>
    <row r="210" ht="15.75" customHeight="1">
      <c r="A210" s="59"/>
      <c r="B210" s="59"/>
      <c r="C210" s="59"/>
      <c r="D210" s="59"/>
      <c r="E210" s="59"/>
      <c r="F210" s="59"/>
      <c r="G210" s="59"/>
      <c r="H210" s="59"/>
      <c r="I210" s="59"/>
      <c r="J210" s="59">
        <v>2295.0</v>
      </c>
      <c r="K210" s="59">
        <v>245.0</v>
      </c>
      <c r="L210" s="59">
        <v>2270.0</v>
      </c>
      <c r="M210" s="59">
        <v>19.0</v>
      </c>
      <c r="N210" s="59">
        <v>6.0</v>
      </c>
      <c r="O210" s="59">
        <v>13.0</v>
      </c>
      <c r="P210" s="59">
        <v>5.0</v>
      </c>
      <c r="Q210" s="59">
        <v>6.0</v>
      </c>
      <c r="R210" s="59" t="s">
        <v>2373</v>
      </c>
      <c r="S210" s="59" t="s">
        <v>2374</v>
      </c>
      <c r="T210" s="62">
        <v>0.01326388888888889</v>
      </c>
      <c r="U210" s="59">
        <v>0.0</v>
      </c>
      <c r="V210" s="59"/>
      <c r="W210" s="59"/>
      <c r="X210" s="59">
        <v>245.0</v>
      </c>
      <c r="Y210" s="59"/>
    </row>
    <row r="211" ht="15.75" customHeight="1">
      <c r="A211" s="59"/>
      <c r="B211" s="59"/>
      <c r="C211" s="59"/>
      <c r="D211" s="59"/>
      <c r="E211" s="59"/>
      <c r="F211" s="59"/>
      <c r="G211" s="59"/>
      <c r="H211" s="59"/>
      <c r="I211" s="59"/>
      <c r="J211" s="59">
        <v>2277.0</v>
      </c>
      <c r="K211" s="59">
        <v>220.0</v>
      </c>
      <c r="L211" s="59">
        <v>2270.0</v>
      </c>
      <c r="M211" s="59">
        <v>19.0</v>
      </c>
      <c r="N211" s="59">
        <v>6.0</v>
      </c>
      <c r="O211" s="59">
        <v>13.0</v>
      </c>
      <c r="P211" s="59">
        <v>6.0</v>
      </c>
      <c r="Q211" s="59">
        <v>7.0</v>
      </c>
      <c r="R211" s="59" t="s">
        <v>2430</v>
      </c>
      <c r="S211" s="59" t="s">
        <v>2431</v>
      </c>
      <c r="T211" s="62">
        <v>0.01326388888888889</v>
      </c>
      <c r="U211" s="59">
        <v>0.0</v>
      </c>
      <c r="V211" s="59"/>
      <c r="W211" s="59"/>
      <c r="X211" s="59">
        <v>220.0</v>
      </c>
      <c r="Y211" s="59"/>
    </row>
    <row r="212" ht="15.75" customHeight="1">
      <c r="A212" s="59"/>
      <c r="B212" s="59"/>
      <c r="C212" s="59"/>
      <c r="D212" s="59"/>
      <c r="E212" s="59"/>
      <c r="F212" s="59"/>
      <c r="G212" s="59"/>
      <c r="H212" s="59"/>
      <c r="I212" s="59"/>
      <c r="J212" s="59">
        <v>2296.0</v>
      </c>
      <c r="K212" s="59">
        <v>246.0</v>
      </c>
      <c r="L212" s="59">
        <v>2270.0</v>
      </c>
      <c r="M212" s="59">
        <v>19.0</v>
      </c>
      <c r="N212" s="59">
        <v>6.0</v>
      </c>
      <c r="O212" s="59">
        <v>13.0</v>
      </c>
      <c r="P212" s="59">
        <v>7.0</v>
      </c>
      <c r="Q212" s="59">
        <v>8.0</v>
      </c>
      <c r="R212" s="59" t="s">
        <v>2371</v>
      </c>
      <c r="S212" s="59" t="s">
        <v>2372</v>
      </c>
      <c r="T212" s="62">
        <v>0.01326388888888889</v>
      </c>
      <c r="U212" s="59">
        <v>0.0</v>
      </c>
      <c r="V212" s="59"/>
      <c r="W212" s="59"/>
      <c r="X212" s="59">
        <v>246.0</v>
      </c>
      <c r="Y212" s="59"/>
    </row>
    <row r="213" ht="15.75" customHeight="1">
      <c r="A213" s="59"/>
      <c r="B213" s="59"/>
      <c r="C213" s="59"/>
      <c r="D213" s="59"/>
      <c r="E213" s="59"/>
      <c r="F213" s="59"/>
      <c r="G213" s="59"/>
      <c r="H213" s="59"/>
      <c r="I213" s="59"/>
      <c r="J213" s="59">
        <v>2270.0</v>
      </c>
      <c r="K213" s="59">
        <v>222.0</v>
      </c>
      <c r="L213" s="59">
        <v>2274.0</v>
      </c>
      <c r="M213" s="59">
        <v>19.0</v>
      </c>
      <c r="N213" s="59">
        <v>2.0</v>
      </c>
      <c r="O213" s="59">
        <v>10.0</v>
      </c>
      <c r="P213" s="59">
        <v>20.0</v>
      </c>
      <c r="Q213" s="59">
        <v>9.0</v>
      </c>
      <c r="R213" s="59" t="s">
        <v>1372</v>
      </c>
      <c r="S213" s="59" t="s">
        <v>2423</v>
      </c>
      <c r="T213" s="62">
        <v>0.01326388888888889</v>
      </c>
      <c r="U213" s="59">
        <v>0.0</v>
      </c>
      <c r="V213" s="59"/>
      <c r="W213" s="59"/>
      <c r="X213" s="59">
        <v>222.0</v>
      </c>
      <c r="Y213" s="59"/>
    </row>
    <row r="214" ht="15.75" customHeight="1">
      <c r="A214" s="59"/>
      <c r="B214" s="59"/>
      <c r="C214" s="59"/>
      <c r="D214" s="59"/>
      <c r="E214" s="59"/>
      <c r="F214" s="59"/>
      <c r="G214" s="59"/>
      <c r="H214" s="59"/>
      <c r="I214" s="59"/>
      <c r="J214" s="59">
        <v>2268.0</v>
      </c>
      <c r="K214" s="59">
        <v>223.0</v>
      </c>
      <c r="L214" s="59">
        <v>2268.0</v>
      </c>
      <c r="M214" s="59">
        <v>19.0</v>
      </c>
      <c r="N214" s="59">
        <v>3.0</v>
      </c>
      <c r="O214" s="59">
        <v>12.0</v>
      </c>
      <c r="P214" s="59"/>
      <c r="Q214" s="59">
        <v>10.0</v>
      </c>
      <c r="R214" s="59" t="s">
        <v>1366</v>
      </c>
      <c r="S214" s="59" t="s">
        <v>10211</v>
      </c>
      <c r="T214" s="62">
        <v>0.01326388888888889</v>
      </c>
      <c r="U214" s="59">
        <v>0.0</v>
      </c>
      <c r="V214" s="59"/>
      <c r="W214" s="59"/>
      <c r="X214" s="59">
        <v>223.0</v>
      </c>
      <c r="Y214" s="59"/>
    </row>
    <row r="215" ht="15.75" customHeight="1">
      <c r="A215" s="59"/>
      <c r="B215" s="59"/>
      <c r="C215" s="59"/>
      <c r="D215" s="59"/>
      <c r="E215" s="59"/>
      <c r="F215" s="59"/>
      <c r="G215" s="59"/>
      <c r="H215" s="59"/>
      <c r="I215" s="59"/>
      <c r="J215" s="59">
        <v>2278.0</v>
      </c>
      <c r="K215" s="59">
        <v>224.0</v>
      </c>
      <c r="L215" s="59">
        <v>2271.0</v>
      </c>
      <c r="M215" s="59">
        <v>19.0</v>
      </c>
      <c r="N215" s="59">
        <v>6.0</v>
      </c>
      <c r="O215" s="59">
        <v>13.0</v>
      </c>
      <c r="P215" s="59">
        <v>21.0</v>
      </c>
      <c r="Q215" s="59">
        <v>11.0</v>
      </c>
      <c r="R215" s="59" t="s">
        <v>2417</v>
      </c>
      <c r="S215" s="59" t="s">
        <v>1358</v>
      </c>
      <c r="T215" s="62">
        <v>0.01326388888888889</v>
      </c>
      <c r="U215" s="59">
        <v>0.0</v>
      </c>
      <c r="V215" s="59"/>
      <c r="W215" s="59"/>
      <c r="X215" s="59">
        <v>224.0</v>
      </c>
      <c r="Y215" s="59"/>
    </row>
    <row r="216" ht="15.75" customHeight="1">
      <c r="A216" s="59"/>
      <c r="B216" s="59"/>
      <c r="C216" s="59"/>
      <c r="D216" s="59"/>
      <c r="E216" s="59"/>
      <c r="F216" s="59"/>
      <c r="G216" s="59"/>
      <c r="H216" s="59"/>
      <c r="I216" s="59"/>
      <c r="J216" s="59">
        <v>2279.0</v>
      </c>
      <c r="K216" s="59">
        <v>225.0</v>
      </c>
      <c r="L216" s="59">
        <v>2271.0</v>
      </c>
      <c r="M216" s="59">
        <v>19.0</v>
      </c>
      <c r="N216" s="59">
        <v>6.0</v>
      </c>
      <c r="O216" s="59">
        <v>13.0</v>
      </c>
      <c r="P216" s="59">
        <v>22.0</v>
      </c>
      <c r="Q216" s="59">
        <v>12.0</v>
      </c>
      <c r="R216" s="59" t="s">
        <v>2415</v>
      </c>
      <c r="S216" s="59" t="s">
        <v>2414</v>
      </c>
      <c r="T216" s="62">
        <v>0.01326388888888889</v>
      </c>
      <c r="U216" s="59">
        <v>0.0</v>
      </c>
      <c r="V216" s="59"/>
      <c r="W216" s="59"/>
      <c r="X216" s="59">
        <v>225.0</v>
      </c>
      <c r="Y216" s="59"/>
    </row>
    <row r="217" ht="15.75" customHeight="1">
      <c r="A217" s="59"/>
      <c r="B217" s="59"/>
      <c r="C217" s="59"/>
      <c r="D217" s="59"/>
      <c r="E217" s="59"/>
      <c r="F217" s="59"/>
      <c r="G217" s="59"/>
      <c r="H217" s="59"/>
      <c r="I217" s="59"/>
      <c r="J217" s="59">
        <v>2280.0</v>
      </c>
      <c r="K217" s="59">
        <v>226.0</v>
      </c>
      <c r="L217" s="59">
        <v>2271.0</v>
      </c>
      <c r="M217" s="59">
        <v>19.0</v>
      </c>
      <c r="N217" s="59">
        <v>6.0</v>
      </c>
      <c r="O217" s="59">
        <v>13.0</v>
      </c>
      <c r="P217" s="59">
        <v>23.0</v>
      </c>
      <c r="Q217" s="59">
        <v>13.0</v>
      </c>
      <c r="R217" s="59" t="s">
        <v>1349</v>
      </c>
      <c r="S217" s="59" t="s">
        <v>10212</v>
      </c>
      <c r="T217" s="62">
        <v>0.01326388888888889</v>
      </c>
      <c r="U217" s="59">
        <v>0.0</v>
      </c>
      <c r="V217" s="59"/>
      <c r="W217" s="59"/>
      <c r="X217" s="59">
        <v>226.0</v>
      </c>
      <c r="Y217" s="59"/>
    </row>
    <row r="218" ht="15.75" customHeight="1">
      <c r="A218" s="59"/>
      <c r="B218" s="59"/>
      <c r="C218" s="59"/>
      <c r="D218" s="59"/>
      <c r="E218" s="59"/>
      <c r="F218" s="59"/>
      <c r="G218" s="59"/>
      <c r="H218" s="59"/>
      <c r="I218" s="59"/>
      <c r="J218" s="59">
        <v>2281.0</v>
      </c>
      <c r="K218" s="59">
        <v>227.0</v>
      </c>
      <c r="L218" s="59">
        <v>2271.0</v>
      </c>
      <c r="M218" s="59">
        <v>19.0</v>
      </c>
      <c r="N218" s="59">
        <v>6.0</v>
      </c>
      <c r="O218" s="59">
        <v>13.0</v>
      </c>
      <c r="P218" s="59">
        <v>24.0</v>
      </c>
      <c r="Q218" s="59">
        <v>14.0</v>
      </c>
      <c r="R218" s="59" t="s">
        <v>2412</v>
      </c>
      <c r="S218" s="59" t="s">
        <v>10213</v>
      </c>
      <c r="T218" s="62">
        <v>0.01326388888888889</v>
      </c>
      <c r="U218" s="59">
        <v>0.0</v>
      </c>
      <c r="V218" s="59"/>
      <c r="W218" s="59"/>
      <c r="X218" s="59">
        <v>227.0</v>
      </c>
      <c r="Y218" s="59"/>
    </row>
    <row r="219" ht="15.75" customHeight="1">
      <c r="A219" s="59"/>
      <c r="B219" s="59"/>
      <c r="C219" s="59"/>
      <c r="D219" s="59"/>
      <c r="E219" s="59"/>
      <c r="F219" s="59"/>
      <c r="G219" s="59"/>
      <c r="H219" s="59"/>
      <c r="I219" s="59"/>
      <c r="J219" s="59">
        <v>2282.0</v>
      </c>
      <c r="K219" s="59">
        <v>228.0</v>
      </c>
      <c r="L219" s="59">
        <v>2271.0</v>
      </c>
      <c r="M219" s="59">
        <v>19.0</v>
      </c>
      <c r="N219" s="59">
        <v>6.0</v>
      </c>
      <c r="O219" s="59">
        <v>13.0</v>
      </c>
      <c r="P219" s="59">
        <v>25.0</v>
      </c>
      <c r="Q219" s="59">
        <v>15.0</v>
      </c>
      <c r="R219" s="59" t="s">
        <v>2411</v>
      </c>
      <c r="S219" s="59" t="s">
        <v>1342</v>
      </c>
      <c r="T219" s="62">
        <v>0.01326388888888889</v>
      </c>
      <c r="U219" s="59">
        <v>0.0</v>
      </c>
      <c r="V219" s="59"/>
      <c r="W219" s="59"/>
      <c r="X219" s="59">
        <v>228.0</v>
      </c>
      <c r="Y219" s="59"/>
    </row>
    <row r="220" ht="15.75" customHeight="1">
      <c r="A220" s="59"/>
      <c r="B220" s="59"/>
      <c r="C220" s="59"/>
      <c r="D220" s="59"/>
      <c r="E220" s="59"/>
      <c r="F220" s="59"/>
      <c r="G220" s="59"/>
      <c r="H220" s="59"/>
      <c r="I220" s="59"/>
      <c r="J220" s="59">
        <v>2283.0</v>
      </c>
      <c r="K220" s="59">
        <v>229.0</v>
      </c>
      <c r="L220" s="59">
        <v>2271.0</v>
      </c>
      <c r="M220" s="59">
        <v>19.0</v>
      </c>
      <c r="N220" s="59">
        <v>6.0</v>
      </c>
      <c r="O220" s="59">
        <v>13.0</v>
      </c>
      <c r="P220" s="59">
        <v>26.0</v>
      </c>
      <c r="Q220" s="59">
        <v>16.0</v>
      </c>
      <c r="R220" s="59" t="s">
        <v>2408</v>
      </c>
      <c r="S220" s="59" t="s">
        <v>1336</v>
      </c>
      <c r="T220" s="62">
        <v>0.01326388888888889</v>
      </c>
      <c r="U220" s="59">
        <v>0.0</v>
      </c>
      <c r="V220" s="59"/>
      <c r="W220" s="59"/>
      <c r="X220" s="59">
        <v>229.0</v>
      </c>
      <c r="Y220" s="59"/>
    </row>
    <row r="221" ht="15.75" customHeight="1">
      <c r="A221" s="59"/>
      <c r="B221" s="59"/>
      <c r="C221" s="59"/>
      <c r="D221" s="59"/>
      <c r="E221" s="59"/>
      <c r="F221" s="59"/>
      <c r="G221" s="59"/>
      <c r="H221" s="59"/>
      <c r="I221" s="59"/>
      <c r="J221" s="59">
        <v>2284.0</v>
      </c>
      <c r="K221" s="59">
        <v>230.0</v>
      </c>
      <c r="L221" s="59">
        <v>2271.0</v>
      </c>
      <c r="M221" s="59">
        <v>19.0</v>
      </c>
      <c r="N221" s="59">
        <v>6.0</v>
      </c>
      <c r="O221" s="59">
        <v>13.0</v>
      </c>
      <c r="P221" s="59">
        <v>27.0</v>
      </c>
      <c r="Q221" s="59">
        <v>17.0</v>
      </c>
      <c r="R221" s="59" t="s">
        <v>2407</v>
      </c>
      <c r="S221" s="59" t="s">
        <v>809</v>
      </c>
      <c r="T221" s="62">
        <v>0.01326388888888889</v>
      </c>
      <c r="U221" s="59">
        <v>0.0</v>
      </c>
      <c r="V221" s="59"/>
      <c r="W221" s="59"/>
      <c r="X221" s="59">
        <v>230.0</v>
      </c>
      <c r="Y221" s="59"/>
    </row>
    <row r="222" ht="15.75" customHeight="1">
      <c r="A222" s="59"/>
      <c r="B222" s="59"/>
      <c r="C222" s="59"/>
      <c r="D222" s="59"/>
      <c r="E222" s="59"/>
      <c r="F222" s="59"/>
      <c r="G222" s="59"/>
      <c r="H222" s="59"/>
      <c r="I222" s="59"/>
      <c r="J222" s="59">
        <v>5280.0</v>
      </c>
      <c r="K222" s="59">
        <v>504.0</v>
      </c>
      <c r="L222" s="59">
        <v>2271.0</v>
      </c>
      <c r="M222" s="59">
        <v>19.0</v>
      </c>
      <c r="N222" s="59">
        <v>6.0</v>
      </c>
      <c r="O222" s="59">
        <v>13.0</v>
      </c>
      <c r="P222" s="59"/>
      <c r="Q222" s="59">
        <v>18.0</v>
      </c>
      <c r="R222" s="59" t="s">
        <v>1129</v>
      </c>
      <c r="S222" s="59" t="s">
        <v>1130</v>
      </c>
      <c r="T222" s="62">
        <v>0.01326388888888889</v>
      </c>
      <c r="U222" s="59">
        <v>0.0</v>
      </c>
      <c r="V222" s="59"/>
      <c r="W222" s="59"/>
      <c r="X222" s="59" t="s">
        <v>10209</v>
      </c>
      <c r="Y222" s="59"/>
    </row>
    <row r="223" ht="15.75" customHeight="1">
      <c r="A223" s="59"/>
      <c r="B223" s="59"/>
      <c r="C223" s="59"/>
      <c r="D223" s="59"/>
      <c r="E223" s="59"/>
      <c r="F223" s="59"/>
      <c r="G223" s="59"/>
      <c r="H223" s="59"/>
      <c r="I223" s="59"/>
      <c r="J223" s="59">
        <v>5281.0</v>
      </c>
      <c r="K223" s="59">
        <v>505.0</v>
      </c>
      <c r="L223" s="59">
        <v>2271.0</v>
      </c>
      <c r="M223" s="59">
        <v>19.0</v>
      </c>
      <c r="N223" s="59">
        <v>6.0</v>
      </c>
      <c r="O223" s="59">
        <v>13.0</v>
      </c>
      <c r="P223" s="59"/>
      <c r="Q223" s="59">
        <v>19.0</v>
      </c>
      <c r="R223" s="59" t="s">
        <v>2179</v>
      </c>
      <c r="S223" s="59" t="s">
        <v>1125</v>
      </c>
      <c r="T223" s="62">
        <v>0.01326388888888889</v>
      </c>
      <c r="U223" s="59">
        <v>0.0</v>
      </c>
      <c r="V223" s="59"/>
      <c r="W223" s="59"/>
      <c r="X223" s="59" t="s">
        <v>10209</v>
      </c>
      <c r="Y223" s="59"/>
    </row>
    <row r="224" ht="15.75" customHeight="1">
      <c r="A224" s="59"/>
      <c r="B224" s="59"/>
      <c r="C224" s="59"/>
      <c r="D224" s="59"/>
      <c r="E224" s="59"/>
      <c r="F224" s="59"/>
      <c r="G224" s="59"/>
      <c r="H224" s="59"/>
      <c r="I224" s="59"/>
      <c r="J224" s="59">
        <v>2271.0</v>
      </c>
      <c r="K224" s="59">
        <v>231.0</v>
      </c>
      <c r="L224" s="59">
        <v>2274.0</v>
      </c>
      <c r="M224" s="59">
        <v>19.0</v>
      </c>
      <c r="N224" s="59">
        <v>2.0</v>
      </c>
      <c r="O224" s="59">
        <v>10.0</v>
      </c>
      <c r="P224" s="59">
        <v>30.0</v>
      </c>
      <c r="Q224" s="59">
        <v>20.0</v>
      </c>
      <c r="R224" s="59" t="s">
        <v>1331</v>
      </c>
      <c r="S224" s="59" t="s">
        <v>1330</v>
      </c>
      <c r="T224" s="62">
        <v>0.01326388888888889</v>
      </c>
      <c r="U224" s="59">
        <v>0.0</v>
      </c>
      <c r="V224" s="59"/>
      <c r="W224" s="59"/>
      <c r="X224" s="59">
        <v>231.0</v>
      </c>
      <c r="Y224" s="59"/>
    </row>
    <row r="225" ht="15.75" customHeight="1">
      <c r="A225" s="59"/>
      <c r="B225" s="59"/>
      <c r="C225" s="59"/>
      <c r="D225" s="59"/>
      <c r="E225" s="59"/>
      <c r="F225" s="59"/>
      <c r="G225" s="59"/>
      <c r="H225" s="59"/>
      <c r="I225" s="59"/>
      <c r="J225" s="59">
        <v>2269.0</v>
      </c>
      <c r="K225" s="59">
        <v>232.0</v>
      </c>
      <c r="L225" s="59">
        <v>2269.0</v>
      </c>
      <c r="M225" s="59">
        <v>19.0</v>
      </c>
      <c r="N225" s="59">
        <v>3.0</v>
      </c>
      <c r="O225" s="59">
        <v>12.0</v>
      </c>
      <c r="P225" s="59"/>
      <c r="Q225" s="59">
        <v>21.0</v>
      </c>
      <c r="R225" s="59" t="s">
        <v>1326</v>
      </c>
      <c r="S225" s="59" t="s">
        <v>10214</v>
      </c>
      <c r="T225" s="62">
        <v>0.01326388888888889</v>
      </c>
      <c r="U225" s="59">
        <v>0.0</v>
      </c>
      <c r="V225" s="59"/>
      <c r="W225" s="59"/>
      <c r="X225" s="59">
        <v>232.0</v>
      </c>
      <c r="Y225" s="59"/>
    </row>
    <row r="226" ht="15.75" customHeight="1">
      <c r="A226" s="59"/>
      <c r="B226" s="59"/>
      <c r="C226" s="59"/>
      <c r="D226" s="59"/>
      <c r="E226" s="59"/>
      <c r="F226" s="59"/>
      <c r="G226" s="59"/>
      <c r="H226" s="59"/>
      <c r="I226" s="59"/>
      <c r="J226" s="59">
        <v>2285.0</v>
      </c>
      <c r="K226" s="59">
        <v>233.0</v>
      </c>
      <c r="L226" s="59">
        <v>2272.0</v>
      </c>
      <c r="M226" s="59">
        <v>19.0</v>
      </c>
      <c r="N226" s="59">
        <v>6.0</v>
      </c>
      <c r="O226" s="59">
        <v>13.0</v>
      </c>
      <c r="P226" s="59">
        <v>31.0</v>
      </c>
      <c r="Q226" s="59">
        <v>22.0</v>
      </c>
      <c r="R226" s="59" t="s">
        <v>2403</v>
      </c>
      <c r="S226" s="59" t="s">
        <v>1318</v>
      </c>
      <c r="T226" s="62">
        <v>0.01326388888888889</v>
      </c>
      <c r="U226" s="59">
        <v>0.0</v>
      </c>
      <c r="V226" s="59"/>
      <c r="W226" s="59"/>
      <c r="X226" s="59">
        <v>233.0</v>
      </c>
      <c r="Y226" s="59"/>
    </row>
    <row r="227" ht="15.75" customHeight="1">
      <c r="A227" s="59"/>
      <c r="B227" s="59"/>
      <c r="C227" s="59"/>
      <c r="D227" s="59"/>
      <c r="E227" s="59"/>
      <c r="F227" s="59"/>
      <c r="G227" s="59"/>
      <c r="H227" s="59"/>
      <c r="I227" s="59"/>
      <c r="J227" s="59">
        <v>2286.0</v>
      </c>
      <c r="K227" s="59">
        <v>234.0</v>
      </c>
      <c r="L227" s="59">
        <v>2272.0</v>
      </c>
      <c r="M227" s="59">
        <v>19.0</v>
      </c>
      <c r="N227" s="59">
        <v>6.0</v>
      </c>
      <c r="O227" s="59">
        <v>13.0</v>
      </c>
      <c r="P227" s="59">
        <v>32.0</v>
      </c>
      <c r="Q227" s="59">
        <v>23.0</v>
      </c>
      <c r="R227" s="59" t="s">
        <v>2402</v>
      </c>
      <c r="S227" s="59" t="s">
        <v>10215</v>
      </c>
      <c r="T227" s="62">
        <v>0.01326388888888889</v>
      </c>
      <c r="U227" s="59">
        <v>0.0</v>
      </c>
      <c r="V227" s="59"/>
      <c r="W227" s="59"/>
      <c r="X227" s="59">
        <v>234.0</v>
      </c>
      <c r="Y227" s="59"/>
    </row>
    <row r="228" ht="15.75" customHeight="1">
      <c r="A228" s="59"/>
      <c r="B228" s="59"/>
      <c r="C228" s="59"/>
      <c r="D228" s="59"/>
      <c r="E228" s="59"/>
      <c r="F228" s="59"/>
      <c r="G228" s="59"/>
      <c r="H228" s="59"/>
      <c r="I228" s="59"/>
      <c r="J228" s="59">
        <v>2287.0</v>
      </c>
      <c r="K228" s="59">
        <v>235.0</v>
      </c>
      <c r="L228" s="59">
        <v>2272.0</v>
      </c>
      <c r="M228" s="59">
        <v>19.0</v>
      </c>
      <c r="N228" s="59">
        <v>6.0</v>
      </c>
      <c r="O228" s="59">
        <v>13.0</v>
      </c>
      <c r="P228" s="59">
        <v>33.0</v>
      </c>
      <c r="Q228" s="59">
        <v>24.0</v>
      </c>
      <c r="R228" s="59" t="s">
        <v>2398</v>
      </c>
      <c r="S228" s="59" t="s">
        <v>2397</v>
      </c>
      <c r="T228" s="62">
        <v>0.01326388888888889</v>
      </c>
      <c r="U228" s="59">
        <v>0.0</v>
      </c>
      <c r="V228" s="59"/>
      <c r="W228" s="59"/>
      <c r="X228" s="59">
        <v>235.0</v>
      </c>
      <c r="Y228" s="59"/>
    </row>
    <row r="229" ht="15.75" customHeight="1">
      <c r="A229" s="59"/>
      <c r="B229" s="59"/>
      <c r="C229" s="59"/>
      <c r="D229" s="59"/>
      <c r="E229" s="59"/>
      <c r="F229" s="59"/>
      <c r="G229" s="59"/>
      <c r="H229" s="59"/>
      <c r="I229" s="59"/>
      <c r="J229" s="59">
        <v>2288.0</v>
      </c>
      <c r="K229" s="59">
        <v>236.0</v>
      </c>
      <c r="L229" s="59">
        <v>2272.0</v>
      </c>
      <c r="M229" s="59">
        <v>19.0</v>
      </c>
      <c r="N229" s="59">
        <v>6.0</v>
      </c>
      <c r="O229" s="59">
        <v>13.0</v>
      </c>
      <c r="P229" s="59">
        <v>34.0</v>
      </c>
      <c r="Q229" s="59">
        <v>25.0</v>
      </c>
      <c r="R229" s="59" t="s">
        <v>2392</v>
      </c>
      <c r="S229" s="59" t="s">
        <v>10216</v>
      </c>
      <c r="T229" s="62">
        <v>0.01326388888888889</v>
      </c>
      <c r="U229" s="59">
        <v>0.0</v>
      </c>
      <c r="V229" s="59"/>
      <c r="W229" s="59"/>
      <c r="X229" s="59">
        <v>236.0</v>
      </c>
      <c r="Y229" s="59"/>
    </row>
    <row r="230" ht="15.75" customHeight="1">
      <c r="A230" s="59"/>
      <c r="B230" s="59"/>
      <c r="C230" s="59"/>
      <c r="D230" s="59"/>
      <c r="E230" s="59"/>
      <c r="F230" s="59"/>
      <c r="G230" s="59"/>
      <c r="H230" s="59"/>
      <c r="I230" s="59"/>
      <c r="J230" s="59">
        <v>2289.0</v>
      </c>
      <c r="K230" s="59">
        <v>237.0</v>
      </c>
      <c r="L230" s="59">
        <v>2272.0</v>
      </c>
      <c r="M230" s="59">
        <v>19.0</v>
      </c>
      <c r="N230" s="59">
        <v>6.0</v>
      </c>
      <c r="O230" s="59">
        <v>13.0</v>
      </c>
      <c r="P230" s="59">
        <v>35.0</v>
      </c>
      <c r="Q230" s="59">
        <v>26.0</v>
      </c>
      <c r="R230" s="59" t="s">
        <v>2389</v>
      </c>
      <c r="S230" s="59" t="s">
        <v>2388</v>
      </c>
      <c r="T230" s="62">
        <v>0.01326388888888889</v>
      </c>
      <c r="U230" s="59">
        <v>0.0</v>
      </c>
      <c r="V230" s="59"/>
      <c r="W230" s="59"/>
      <c r="X230" s="59">
        <v>237.0</v>
      </c>
      <c r="Y230" s="59"/>
    </row>
    <row r="231" ht="15.75" customHeight="1">
      <c r="A231" s="59"/>
      <c r="B231" s="59"/>
      <c r="C231" s="59"/>
      <c r="D231" s="59"/>
      <c r="E231" s="59"/>
      <c r="F231" s="59"/>
      <c r="G231" s="59"/>
      <c r="H231" s="59"/>
      <c r="I231" s="59"/>
      <c r="J231" s="59">
        <v>2290.0</v>
      </c>
      <c r="K231" s="59">
        <v>238.0</v>
      </c>
      <c r="L231" s="59">
        <v>2272.0</v>
      </c>
      <c r="M231" s="59">
        <v>19.0</v>
      </c>
      <c r="N231" s="59">
        <v>6.0</v>
      </c>
      <c r="O231" s="59">
        <v>13.0</v>
      </c>
      <c r="P231" s="59">
        <v>36.0</v>
      </c>
      <c r="Q231" s="59">
        <v>27.0</v>
      </c>
      <c r="R231" s="59" t="s">
        <v>2384</v>
      </c>
      <c r="S231" s="59" t="s">
        <v>1297</v>
      </c>
      <c r="T231" s="62">
        <v>0.01326388888888889</v>
      </c>
      <c r="U231" s="59">
        <v>0.0</v>
      </c>
      <c r="V231" s="59"/>
      <c r="W231" s="59"/>
      <c r="X231" s="59">
        <v>238.0</v>
      </c>
      <c r="Y231" s="59"/>
    </row>
    <row r="232" ht="15.75" customHeight="1">
      <c r="A232" s="59"/>
      <c r="B232" s="59"/>
      <c r="C232" s="59"/>
      <c r="D232" s="59"/>
      <c r="E232" s="59"/>
      <c r="F232" s="59"/>
      <c r="G232" s="59"/>
      <c r="H232" s="59"/>
      <c r="I232" s="59"/>
      <c r="J232" s="59">
        <v>5282.0</v>
      </c>
      <c r="K232" s="59">
        <v>506.0</v>
      </c>
      <c r="L232" s="59">
        <v>2272.0</v>
      </c>
      <c r="M232" s="59">
        <v>19.0</v>
      </c>
      <c r="N232" s="59">
        <v>6.0</v>
      </c>
      <c r="O232" s="59">
        <v>13.0</v>
      </c>
      <c r="P232" s="59"/>
      <c r="Q232" s="59">
        <v>28.0</v>
      </c>
      <c r="R232" s="59" t="s">
        <v>1119</v>
      </c>
      <c r="S232" s="59" t="s">
        <v>1120</v>
      </c>
      <c r="T232" s="62">
        <v>0.01326388888888889</v>
      </c>
      <c r="U232" s="59">
        <v>0.0</v>
      </c>
      <c r="V232" s="59">
        <v>37.0</v>
      </c>
      <c r="W232" s="59">
        <v>37.0</v>
      </c>
      <c r="X232" s="59" t="s">
        <v>10218</v>
      </c>
      <c r="Y232" s="59"/>
    </row>
    <row r="233" ht="15.75" customHeight="1">
      <c r="A233" s="59"/>
      <c r="B233" s="59"/>
      <c r="C233" s="59"/>
      <c r="D233" s="59"/>
      <c r="E233" s="59"/>
      <c r="F233" s="59"/>
      <c r="G233" s="59"/>
      <c r="H233" s="59"/>
      <c r="I233" s="59"/>
      <c r="J233" s="59">
        <v>5283.0</v>
      </c>
      <c r="K233" s="59">
        <v>507.0</v>
      </c>
      <c r="L233" s="59">
        <v>2272.0</v>
      </c>
      <c r="M233" s="59">
        <v>19.0</v>
      </c>
      <c r="N233" s="59">
        <v>6.0</v>
      </c>
      <c r="O233" s="59">
        <v>13.0</v>
      </c>
      <c r="P233" s="59"/>
      <c r="Q233" s="59">
        <v>29.0</v>
      </c>
      <c r="R233" s="59" t="s">
        <v>2170</v>
      </c>
      <c r="S233" s="59" t="s">
        <v>1117</v>
      </c>
      <c r="T233" s="62">
        <v>0.01326388888888889</v>
      </c>
      <c r="U233" s="59">
        <v>0.0</v>
      </c>
      <c r="V233" s="59"/>
      <c r="W233" s="59"/>
      <c r="X233" s="59" t="s">
        <v>10209</v>
      </c>
      <c r="Y233" s="59"/>
    </row>
    <row r="234" ht="15.75" customHeight="1">
      <c r="A234" s="59"/>
      <c r="B234" s="59"/>
      <c r="C234" s="59"/>
      <c r="D234" s="59"/>
      <c r="E234" s="59"/>
      <c r="F234" s="59"/>
      <c r="G234" s="59"/>
      <c r="H234" s="59"/>
      <c r="I234" s="59"/>
      <c r="J234" s="59">
        <v>2272.0</v>
      </c>
      <c r="K234" s="59">
        <v>239.0</v>
      </c>
      <c r="L234" s="59">
        <v>2274.0</v>
      </c>
      <c r="M234" s="59">
        <v>19.0</v>
      </c>
      <c r="N234" s="59">
        <v>2.0</v>
      </c>
      <c r="O234" s="59">
        <v>10.0</v>
      </c>
      <c r="P234" s="59">
        <v>40.0</v>
      </c>
      <c r="Q234" s="59">
        <v>30.0</v>
      </c>
      <c r="R234" s="59" t="s">
        <v>1295</v>
      </c>
      <c r="S234" s="59" t="s">
        <v>1294</v>
      </c>
      <c r="T234" s="62">
        <v>0.01326388888888889</v>
      </c>
      <c r="U234" s="59">
        <v>0.0</v>
      </c>
      <c r="V234" s="59"/>
      <c r="W234" s="59"/>
      <c r="X234" s="59">
        <v>45.0</v>
      </c>
      <c r="Y234" s="59"/>
    </row>
    <row r="235" ht="15.75" customHeight="1">
      <c r="A235" s="59"/>
      <c r="B235" s="59"/>
      <c r="C235" s="59"/>
      <c r="D235" s="59"/>
      <c r="E235" s="59"/>
      <c r="F235" s="59"/>
      <c r="G235" s="59"/>
      <c r="H235" s="59"/>
      <c r="I235" s="59"/>
      <c r="J235" s="59">
        <v>2274.0</v>
      </c>
      <c r="K235" s="59">
        <v>247.0</v>
      </c>
      <c r="L235" s="59">
        <v>2276.0</v>
      </c>
      <c r="M235" s="59">
        <v>19.0</v>
      </c>
      <c r="N235" s="59">
        <v>3.0</v>
      </c>
      <c r="O235" s="59">
        <v>10.0</v>
      </c>
      <c r="P235" s="59">
        <v>50.0</v>
      </c>
      <c r="Q235" s="59">
        <v>31.0</v>
      </c>
      <c r="R235" s="59" t="s">
        <v>2370</v>
      </c>
      <c r="S235" s="59" t="s">
        <v>10219</v>
      </c>
      <c r="T235" s="62">
        <v>0.01326388888888889</v>
      </c>
      <c r="U235" s="59">
        <v>0.0</v>
      </c>
      <c r="V235" s="59"/>
      <c r="W235" s="59"/>
      <c r="X235" s="59">
        <v>247.0</v>
      </c>
      <c r="Y235" s="59"/>
    </row>
    <row r="236" ht="15.75" customHeight="1">
      <c r="A236" s="59"/>
      <c r="B236" s="59"/>
      <c r="C236" s="59"/>
      <c r="D236" s="59"/>
      <c r="E236" s="59"/>
      <c r="F236" s="59"/>
      <c r="G236" s="59"/>
      <c r="H236" s="59"/>
      <c r="I236" s="59"/>
      <c r="J236" s="59">
        <v>2275.0</v>
      </c>
      <c r="K236" s="59">
        <v>248.0</v>
      </c>
      <c r="L236" s="59">
        <v>2276.0</v>
      </c>
      <c r="M236" s="59">
        <v>19.0</v>
      </c>
      <c r="N236" s="59">
        <v>3.0</v>
      </c>
      <c r="O236" s="59">
        <v>10.0</v>
      </c>
      <c r="P236" s="59">
        <v>60.0</v>
      </c>
      <c r="Q236" s="59">
        <v>32.0</v>
      </c>
      <c r="R236" s="59" t="s">
        <v>1271</v>
      </c>
      <c r="S236" s="59" t="s">
        <v>2368</v>
      </c>
      <c r="T236" s="62">
        <v>0.01326388888888889</v>
      </c>
      <c r="U236" s="59">
        <v>0.0</v>
      </c>
      <c r="V236" s="59"/>
      <c r="W236" s="59"/>
      <c r="X236" s="59">
        <v>248.0</v>
      </c>
      <c r="Y236" s="59"/>
    </row>
    <row r="237" ht="15.75" customHeight="1">
      <c r="A237" s="59"/>
      <c r="B237" s="59"/>
      <c r="C237" s="59"/>
      <c r="D237" s="59"/>
      <c r="E237" s="59"/>
      <c r="F237" s="59"/>
      <c r="G237" s="59"/>
      <c r="H237" s="59"/>
      <c r="I237" s="59"/>
      <c r="J237" s="59">
        <v>2273.0</v>
      </c>
      <c r="K237" s="59">
        <v>240.0</v>
      </c>
      <c r="L237" s="59">
        <v>2276.0</v>
      </c>
      <c r="M237" s="59">
        <v>19.0</v>
      </c>
      <c r="N237" s="59">
        <v>6.0</v>
      </c>
      <c r="O237" s="59">
        <v>12.0</v>
      </c>
      <c r="P237" s="59">
        <v>61.0</v>
      </c>
      <c r="Q237" s="59">
        <v>33.0</v>
      </c>
      <c r="R237" s="59" t="s">
        <v>1290</v>
      </c>
      <c r="S237" s="59" t="s">
        <v>288</v>
      </c>
      <c r="T237" s="62">
        <v>0.01326388888888889</v>
      </c>
      <c r="U237" s="59">
        <v>0.0</v>
      </c>
      <c r="V237" s="59"/>
      <c r="W237" s="59"/>
      <c r="X237" s="59">
        <v>240.0</v>
      </c>
      <c r="Y237" s="59"/>
    </row>
    <row r="238" ht="15.75" customHeight="1">
      <c r="A238" s="59"/>
      <c r="B238" s="59"/>
      <c r="C238" s="59"/>
      <c r="D238" s="59"/>
      <c r="E238" s="59"/>
      <c r="F238" s="59"/>
      <c r="G238" s="59"/>
      <c r="H238" s="59"/>
      <c r="I238" s="59"/>
      <c r="J238" s="59">
        <v>2276.0</v>
      </c>
      <c r="K238" s="59">
        <v>249.0</v>
      </c>
      <c r="L238" s="59">
        <v>2276.0</v>
      </c>
      <c r="M238" s="59">
        <v>19.0</v>
      </c>
      <c r="N238" s="59">
        <v>3.0</v>
      </c>
      <c r="O238" s="59">
        <v>10.0</v>
      </c>
      <c r="P238" s="59">
        <v>70.0</v>
      </c>
      <c r="Q238" s="59">
        <v>34.0</v>
      </c>
      <c r="R238" s="59" t="s">
        <v>2366</v>
      </c>
      <c r="S238" s="59" t="s">
        <v>2365</v>
      </c>
      <c r="T238" s="62">
        <v>0.01326388888888889</v>
      </c>
      <c r="U238" s="59">
        <v>0.0</v>
      </c>
      <c r="V238" s="59"/>
      <c r="W238" s="59"/>
      <c r="X238" s="59">
        <v>249.0</v>
      </c>
      <c r="Y238" s="59"/>
    </row>
    <row r="239" ht="15.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row>
    <row r="240" ht="15.75" customHeight="1">
      <c r="A240" s="59"/>
      <c r="B240" s="59"/>
      <c r="C240" s="59"/>
      <c r="D240" s="59"/>
      <c r="E240" s="61">
        <v>18.0</v>
      </c>
      <c r="F240" s="61">
        <v>14.0</v>
      </c>
      <c r="G240" s="61">
        <v>57.0</v>
      </c>
      <c r="H240" s="61" t="s">
        <v>76</v>
      </c>
      <c r="I240" s="61"/>
      <c r="J240" s="59" t="s">
        <v>10157</v>
      </c>
      <c r="K240" s="59" t="s">
        <v>10158</v>
      </c>
      <c r="L240" s="59" t="s">
        <v>10159</v>
      </c>
      <c r="M240" s="59" t="s">
        <v>10154</v>
      </c>
      <c r="N240" s="59" t="s">
        <v>10160</v>
      </c>
      <c r="O240" s="59" t="s">
        <v>10161</v>
      </c>
      <c r="P240" s="59" t="s">
        <v>114</v>
      </c>
      <c r="Q240" s="59">
        <v>34.0</v>
      </c>
      <c r="R240" s="59" t="s">
        <v>46</v>
      </c>
      <c r="S240" s="59" t="s">
        <v>47</v>
      </c>
      <c r="T240" s="59" t="s">
        <v>35</v>
      </c>
      <c r="U240" s="59"/>
      <c r="V240" s="59"/>
      <c r="W240" s="59"/>
      <c r="X240" s="59" t="s">
        <v>10158</v>
      </c>
      <c r="Y240" s="59"/>
    </row>
    <row r="241" ht="15.75" customHeight="1">
      <c r="A241" s="59"/>
      <c r="B241" s="59"/>
      <c r="C241" s="59"/>
      <c r="D241" s="59"/>
      <c r="E241" s="59"/>
      <c r="F241" s="59"/>
      <c r="G241" s="59"/>
      <c r="H241" s="59"/>
      <c r="I241" s="59"/>
      <c r="J241" s="59">
        <v>3094.0</v>
      </c>
      <c r="K241" s="59">
        <v>524.0</v>
      </c>
      <c r="L241" s="59">
        <v>3094.0</v>
      </c>
      <c r="M241" s="59">
        <v>18.0</v>
      </c>
      <c r="N241" s="59">
        <v>1.0</v>
      </c>
      <c r="O241" s="59">
        <v>10.0</v>
      </c>
      <c r="P241" s="59"/>
      <c r="Q241" s="59">
        <v>1.0</v>
      </c>
      <c r="R241" s="59" t="s">
        <v>10164</v>
      </c>
      <c r="S241" s="59" t="s">
        <v>1111</v>
      </c>
      <c r="T241" s="62">
        <v>0.00506712962962963</v>
      </c>
      <c r="U241" s="59">
        <v>524.0</v>
      </c>
      <c r="V241" s="59"/>
      <c r="W241" s="59"/>
      <c r="X241" s="59">
        <v>524.0</v>
      </c>
      <c r="Y241" s="59"/>
    </row>
    <row r="242" ht="15.75" customHeight="1">
      <c r="A242" s="59"/>
      <c r="B242" s="59"/>
      <c r="C242" s="59"/>
      <c r="D242" s="59"/>
      <c r="E242" s="59"/>
      <c r="F242" s="59"/>
      <c r="G242" s="59"/>
      <c r="H242" s="59"/>
      <c r="I242" s="59"/>
      <c r="J242" s="59">
        <v>3099.0</v>
      </c>
      <c r="K242" s="59">
        <v>438.0</v>
      </c>
      <c r="L242" s="59">
        <v>3095.0</v>
      </c>
      <c r="M242" s="59">
        <v>18.0</v>
      </c>
      <c r="N242" s="59">
        <v>2.0</v>
      </c>
      <c r="O242" s="59">
        <v>10.0</v>
      </c>
      <c r="P242" s="59">
        <v>100.0</v>
      </c>
      <c r="Q242" s="59">
        <v>2.0</v>
      </c>
      <c r="R242" s="59" t="s">
        <v>2325</v>
      </c>
      <c r="S242" s="59" t="s">
        <v>2323</v>
      </c>
      <c r="T242" s="62">
        <v>0.005146990740740741</v>
      </c>
      <c r="U242" s="59">
        <v>438.0</v>
      </c>
      <c r="V242" s="59"/>
      <c r="W242" s="59"/>
      <c r="X242" s="59">
        <v>438.0</v>
      </c>
      <c r="Y242" s="59"/>
    </row>
    <row r="243" ht="15.75" customHeight="1">
      <c r="A243" s="59"/>
      <c r="B243" s="59"/>
      <c r="C243" s="59"/>
      <c r="D243" s="59"/>
      <c r="E243" s="59"/>
      <c r="F243" s="59"/>
      <c r="G243" s="59"/>
      <c r="H243" s="59"/>
      <c r="I243" s="59"/>
      <c r="J243" s="59">
        <v>3102.0</v>
      </c>
      <c r="K243" s="59">
        <v>98.0</v>
      </c>
      <c r="L243" s="59">
        <v>3099.0</v>
      </c>
      <c r="M243" s="59">
        <v>18.0</v>
      </c>
      <c r="N243" s="59">
        <v>3.0</v>
      </c>
      <c r="O243" s="59">
        <v>12.0</v>
      </c>
      <c r="P243" s="59">
        <v>110.0</v>
      </c>
      <c r="Q243" s="59">
        <v>3.0</v>
      </c>
      <c r="R243" s="59" t="s">
        <v>10167</v>
      </c>
      <c r="S243" s="59" t="s">
        <v>1726</v>
      </c>
      <c r="T243" s="62">
        <v>0.0051655092592592594</v>
      </c>
      <c r="U243" s="59">
        <v>0.0</v>
      </c>
      <c r="V243" s="59"/>
      <c r="W243" s="59"/>
      <c r="X243" s="59">
        <v>98.0</v>
      </c>
      <c r="Y243" s="59"/>
    </row>
    <row r="244" ht="15.75" customHeight="1">
      <c r="A244" s="59"/>
      <c r="B244" s="59"/>
      <c r="C244" s="59"/>
      <c r="D244" s="59"/>
      <c r="E244" s="59"/>
      <c r="F244" s="59"/>
      <c r="G244" s="59"/>
      <c r="H244" s="59"/>
      <c r="I244" s="59"/>
      <c r="J244" s="59">
        <v>3118.0</v>
      </c>
      <c r="K244" s="59">
        <v>99.0</v>
      </c>
      <c r="L244" s="59">
        <v>3102.0</v>
      </c>
      <c r="M244" s="59">
        <v>18.0</v>
      </c>
      <c r="N244" s="59">
        <v>6.0</v>
      </c>
      <c r="O244" s="59">
        <v>13.0</v>
      </c>
      <c r="P244" s="59">
        <v>111.0</v>
      </c>
      <c r="Q244" s="59">
        <v>4.0</v>
      </c>
      <c r="R244" s="59" t="s">
        <v>1720</v>
      </c>
      <c r="S244" s="59" t="s">
        <v>2802</v>
      </c>
      <c r="T244" s="62">
        <v>0.005193287037037037</v>
      </c>
      <c r="U244" s="59">
        <v>99.0</v>
      </c>
      <c r="V244" s="59"/>
      <c r="W244" s="59"/>
      <c r="X244" s="59">
        <v>99.0</v>
      </c>
      <c r="Y244" s="59"/>
    </row>
    <row r="245" ht="15.75" customHeight="1">
      <c r="A245" s="59"/>
      <c r="B245" s="59"/>
      <c r="C245" s="59"/>
      <c r="D245" s="59"/>
      <c r="E245" s="59"/>
      <c r="F245" s="59"/>
      <c r="G245" s="59"/>
      <c r="H245" s="59"/>
      <c r="I245" s="59"/>
      <c r="J245" s="59">
        <v>3119.0</v>
      </c>
      <c r="K245" s="59">
        <v>100.0</v>
      </c>
      <c r="L245" s="59">
        <v>3102.0</v>
      </c>
      <c r="M245" s="59">
        <v>18.0</v>
      </c>
      <c r="N245" s="59">
        <v>6.0</v>
      </c>
      <c r="O245" s="59">
        <v>13.0</v>
      </c>
      <c r="P245" s="59">
        <v>112.0</v>
      </c>
      <c r="Q245" s="59">
        <v>5.0</v>
      </c>
      <c r="R245" s="59" t="s">
        <v>2799</v>
      </c>
      <c r="S245" s="59" t="s">
        <v>2800</v>
      </c>
      <c r="T245" s="62">
        <v>0.005217592592592593</v>
      </c>
      <c r="U245" s="59">
        <v>100.0</v>
      </c>
      <c r="V245" s="59"/>
      <c r="W245" s="59"/>
      <c r="X245" s="59">
        <v>100.0</v>
      </c>
      <c r="Y245" s="59"/>
    </row>
    <row r="246" ht="15.75" customHeight="1">
      <c r="A246" s="59"/>
      <c r="B246" s="59"/>
      <c r="C246" s="59"/>
      <c r="D246" s="59"/>
      <c r="E246" s="59"/>
      <c r="F246" s="59"/>
      <c r="G246" s="59"/>
      <c r="H246" s="59"/>
      <c r="I246" s="59"/>
      <c r="J246" s="59">
        <v>3103.0</v>
      </c>
      <c r="K246" s="59">
        <v>101.0</v>
      </c>
      <c r="L246" s="59">
        <v>3099.0</v>
      </c>
      <c r="M246" s="59">
        <v>18.0</v>
      </c>
      <c r="N246" s="59">
        <v>3.0</v>
      </c>
      <c r="O246" s="59">
        <v>12.0</v>
      </c>
      <c r="P246" s="59">
        <v>120.0</v>
      </c>
      <c r="Q246" s="59">
        <v>6.0</v>
      </c>
      <c r="R246" s="59" t="s">
        <v>10170</v>
      </c>
      <c r="S246" s="59" t="s">
        <v>10220</v>
      </c>
      <c r="T246" s="62">
        <v>0.005229166666666667</v>
      </c>
      <c r="U246" s="59">
        <v>101.0</v>
      </c>
      <c r="V246" s="59"/>
      <c r="W246" s="59"/>
      <c r="X246" s="59">
        <v>101.0</v>
      </c>
      <c r="Y246" s="59"/>
    </row>
    <row r="247" ht="15.75" customHeight="1">
      <c r="A247" s="59"/>
      <c r="B247" s="59"/>
      <c r="C247" s="59"/>
      <c r="D247" s="59"/>
      <c r="E247" s="59"/>
      <c r="F247" s="59"/>
      <c r="G247" s="59"/>
      <c r="H247" s="59"/>
      <c r="I247" s="59"/>
      <c r="J247" s="59">
        <v>3120.0</v>
      </c>
      <c r="K247" s="59">
        <v>102.0</v>
      </c>
      <c r="L247" s="59">
        <v>3103.0</v>
      </c>
      <c r="M247" s="59">
        <v>18.0</v>
      </c>
      <c r="N247" s="59">
        <v>6.0</v>
      </c>
      <c r="O247" s="59">
        <v>13.0</v>
      </c>
      <c r="P247" s="59">
        <v>121.0</v>
      </c>
      <c r="Q247" s="59">
        <v>7.0</v>
      </c>
      <c r="R247" s="59" t="s">
        <v>2119</v>
      </c>
      <c r="S247" s="59" t="s">
        <v>2793</v>
      </c>
      <c r="T247" s="62">
        <v>0.005252314814814815</v>
      </c>
      <c r="U247" s="59">
        <v>102.0</v>
      </c>
      <c r="V247" s="59"/>
      <c r="W247" s="59"/>
      <c r="X247" s="59">
        <v>102.0</v>
      </c>
      <c r="Y247" s="59"/>
    </row>
    <row r="248" ht="15.75" customHeight="1">
      <c r="A248" s="59"/>
      <c r="B248" s="59"/>
      <c r="C248" s="59"/>
      <c r="D248" s="59"/>
      <c r="E248" s="59"/>
      <c r="F248" s="59"/>
      <c r="G248" s="59"/>
      <c r="H248" s="59"/>
      <c r="I248" s="59"/>
      <c r="J248" s="59">
        <v>4055.0</v>
      </c>
      <c r="K248" s="59">
        <v>103.0</v>
      </c>
      <c r="L248" s="59">
        <v>3103.0</v>
      </c>
      <c r="M248" s="59">
        <v>18.0</v>
      </c>
      <c r="N248" s="59">
        <v>6.0</v>
      </c>
      <c r="O248" s="59">
        <v>13.0</v>
      </c>
      <c r="P248" s="59">
        <v>122.0</v>
      </c>
      <c r="Q248" s="59">
        <v>8.0</v>
      </c>
      <c r="R248" s="59" t="s">
        <v>2789</v>
      </c>
      <c r="S248" s="59" t="s">
        <v>2790</v>
      </c>
      <c r="T248" s="62">
        <v>0.005273148148148148</v>
      </c>
      <c r="U248" s="59">
        <v>103.0</v>
      </c>
      <c r="V248" s="59"/>
      <c r="W248" s="59"/>
      <c r="X248" s="59">
        <v>103.0</v>
      </c>
      <c r="Y248" s="59"/>
    </row>
    <row r="249" ht="15.75" customHeight="1">
      <c r="A249" s="59"/>
      <c r="B249" s="59"/>
      <c r="C249" s="59"/>
      <c r="D249" s="59"/>
      <c r="E249" s="59"/>
      <c r="F249" s="59"/>
      <c r="G249" s="59"/>
      <c r="H249" s="59"/>
      <c r="I249" s="59"/>
      <c r="J249" s="59">
        <v>5353.0</v>
      </c>
      <c r="K249" s="59">
        <v>954.0</v>
      </c>
      <c r="L249" s="59">
        <v>3103.0</v>
      </c>
      <c r="M249" s="59">
        <v>18.0</v>
      </c>
      <c r="N249" s="59">
        <v>6.0</v>
      </c>
      <c r="O249" s="59">
        <v>13.0</v>
      </c>
      <c r="P249" s="59">
        <v>123.0</v>
      </c>
      <c r="Q249" s="59">
        <v>9.0</v>
      </c>
      <c r="R249" s="59" t="s">
        <v>1816</v>
      </c>
      <c r="S249" s="59"/>
      <c r="T249" s="62">
        <v>0.005295138888888889</v>
      </c>
      <c r="U249" s="59">
        <v>954.0</v>
      </c>
      <c r="V249" s="59"/>
      <c r="W249" s="59"/>
      <c r="X249" s="59">
        <v>954.0</v>
      </c>
      <c r="Y249" s="59"/>
    </row>
    <row r="250" ht="15.75" customHeight="1">
      <c r="A250" s="59"/>
      <c r="B250" s="59"/>
      <c r="C250" s="59"/>
      <c r="D250" s="59"/>
      <c r="E250" s="59"/>
      <c r="F250" s="59"/>
      <c r="G250" s="59"/>
      <c r="H250" s="59"/>
      <c r="I250" s="59"/>
      <c r="J250" s="59">
        <v>3104.0</v>
      </c>
      <c r="K250" s="59">
        <v>104.0</v>
      </c>
      <c r="L250" s="59">
        <v>3099.0</v>
      </c>
      <c r="M250" s="59">
        <v>18.0</v>
      </c>
      <c r="N250" s="59">
        <v>3.0</v>
      </c>
      <c r="O250" s="59">
        <v>12.0</v>
      </c>
      <c r="P250" s="59">
        <v>130.0</v>
      </c>
      <c r="Q250" s="59">
        <v>10.0</v>
      </c>
      <c r="R250" s="59" t="s">
        <v>2785</v>
      </c>
      <c r="S250" s="59" t="s">
        <v>2786</v>
      </c>
      <c r="T250" s="62">
        <v>0.005318287037037037</v>
      </c>
      <c r="U250" s="59">
        <v>104.0</v>
      </c>
      <c r="V250" s="59"/>
      <c r="W250" s="59"/>
      <c r="X250" s="59">
        <v>104.0</v>
      </c>
      <c r="Y250" s="59"/>
    </row>
    <row r="251" ht="15.75" customHeight="1">
      <c r="A251" s="59"/>
      <c r="B251" s="59"/>
      <c r="C251" s="59"/>
      <c r="D251" s="59"/>
      <c r="E251" s="59"/>
      <c r="F251" s="59"/>
      <c r="G251" s="59"/>
      <c r="H251" s="59"/>
      <c r="I251" s="59"/>
      <c r="J251" s="59">
        <v>3121.0</v>
      </c>
      <c r="K251" s="59">
        <v>105.0</v>
      </c>
      <c r="L251" s="59">
        <v>3104.0</v>
      </c>
      <c r="M251" s="59">
        <v>18.0</v>
      </c>
      <c r="N251" s="59">
        <v>6.0</v>
      </c>
      <c r="O251" s="59">
        <v>13.0</v>
      </c>
      <c r="P251" s="59">
        <v>131.0</v>
      </c>
      <c r="Q251" s="59">
        <v>11.0</v>
      </c>
      <c r="R251" s="59" t="s">
        <v>2781</v>
      </c>
      <c r="S251" s="59" t="s">
        <v>2783</v>
      </c>
      <c r="T251" s="62">
        <v>0.005333333333333333</v>
      </c>
      <c r="U251" s="59">
        <v>105.0</v>
      </c>
      <c r="V251" s="59"/>
      <c r="W251" s="59"/>
      <c r="X251" s="59">
        <v>105.0</v>
      </c>
      <c r="Y251" s="59"/>
    </row>
    <row r="252" ht="15.75" customHeight="1">
      <c r="A252" s="59"/>
      <c r="B252" s="59"/>
      <c r="C252" s="59"/>
      <c r="D252" s="59"/>
      <c r="E252" s="59"/>
      <c r="F252" s="59"/>
      <c r="G252" s="59"/>
      <c r="H252" s="59"/>
      <c r="I252" s="59"/>
      <c r="J252" s="59">
        <v>5329.0</v>
      </c>
      <c r="K252" s="59">
        <v>975.0</v>
      </c>
      <c r="L252" s="59">
        <v>3121.0</v>
      </c>
      <c r="M252" s="59">
        <v>18.0</v>
      </c>
      <c r="N252" s="59">
        <v>6.0</v>
      </c>
      <c r="O252" s="59">
        <v>14.0</v>
      </c>
      <c r="P252" s="59"/>
      <c r="Q252" s="59">
        <v>12.0</v>
      </c>
      <c r="R252" s="59" t="s">
        <v>1760</v>
      </c>
      <c r="S252" s="59"/>
      <c r="T252" s="62">
        <v>0.005356481481481482</v>
      </c>
      <c r="U252" s="59">
        <v>975.0</v>
      </c>
      <c r="V252" s="59"/>
      <c r="W252" s="59"/>
      <c r="X252" s="59">
        <v>975.0</v>
      </c>
      <c r="Y252" s="59"/>
    </row>
    <row r="253" ht="15.75" customHeight="1">
      <c r="A253" s="59"/>
      <c r="B253" s="59"/>
      <c r="C253" s="59"/>
      <c r="D253" s="59"/>
      <c r="E253" s="59"/>
      <c r="F253" s="59"/>
      <c r="G253" s="59"/>
      <c r="H253" s="59"/>
      <c r="I253" s="59"/>
      <c r="J253" s="59">
        <v>5330.0</v>
      </c>
      <c r="K253" s="59">
        <v>976.0</v>
      </c>
      <c r="L253" s="59">
        <v>3121.0</v>
      </c>
      <c r="M253" s="59">
        <v>18.0</v>
      </c>
      <c r="N253" s="59">
        <v>6.0</v>
      </c>
      <c r="O253" s="59">
        <v>14.0</v>
      </c>
      <c r="P253" s="59"/>
      <c r="Q253" s="59">
        <v>13.0</v>
      </c>
      <c r="R253" s="59" t="s">
        <v>1758</v>
      </c>
      <c r="S253" s="59"/>
      <c r="T253" s="62">
        <v>0.005359953703703704</v>
      </c>
      <c r="U253" s="59">
        <v>976.0</v>
      </c>
      <c r="V253" s="59"/>
      <c r="W253" s="59"/>
      <c r="X253" s="59">
        <v>976.0</v>
      </c>
      <c r="Y253" s="59"/>
    </row>
    <row r="254" ht="15.75" customHeight="1">
      <c r="A254" s="59"/>
      <c r="B254" s="59"/>
      <c r="C254" s="59"/>
      <c r="D254" s="59"/>
      <c r="E254" s="59"/>
      <c r="F254" s="59"/>
      <c r="G254" s="59"/>
      <c r="H254" s="59"/>
      <c r="I254" s="59"/>
      <c r="J254" s="59">
        <v>3122.0</v>
      </c>
      <c r="K254" s="59">
        <v>106.0</v>
      </c>
      <c r="L254" s="59">
        <v>3104.0</v>
      </c>
      <c r="M254" s="59">
        <v>18.0</v>
      </c>
      <c r="N254" s="59">
        <v>6.0</v>
      </c>
      <c r="O254" s="59">
        <v>13.0</v>
      </c>
      <c r="P254" s="59">
        <v>132.0</v>
      </c>
      <c r="Q254" s="59">
        <v>14.0</v>
      </c>
      <c r="R254" s="59" t="s">
        <v>2778</v>
      </c>
      <c r="S254" s="59" t="s">
        <v>2780</v>
      </c>
      <c r="T254" s="62">
        <v>0.005361111111111111</v>
      </c>
      <c r="U254" s="59">
        <v>106.0</v>
      </c>
      <c r="V254" s="59"/>
      <c r="W254" s="59"/>
      <c r="X254" s="59">
        <v>106.0</v>
      </c>
      <c r="Y254" s="59"/>
    </row>
    <row r="255" ht="15.75" customHeight="1">
      <c r="A255" s="59"/>
      <c r="B255" s="59"/>
      <c r="C255" s="59"/>
      <c r="D255" s="59"/>
      <c r="E255" s="59"/>
      <c r="F255" s="59"/>
      <c r="G255" s="59"/>
      <c r="H255" s="59"/>
      <c r="I255" s="59"/>
      <c r="J255" s="59">
        <v>3123.0</v>
      </c>
      <c r="K255" s="59">
        <v>107.0</v>
      </c>
      <c r="L255" s="59">
        <v>3104.0</v>
      </c>
      <c r="M255" s="59">
        <v>18.0</v>
      </c>
      <c r="N255" s="59">
        <v>6.0</v>
      </c>
      <c r="O255" s="59">
        <v>13.0</v>
      </c>
      <c r="P255" s="59">
        <v>133.0</v>
      </c>
      <c r="Q255" s="59">
        <v>15.0</v>
      </c>
      <c r="R255" s="59" t="s">
        <v>2775</v>
      </c>
      <c r="S255" s="59" t="s">
        <v>2776</v>
      </c>
      <c r="T255" s="62">
        <v>0.005361111111111111</v>
      </c>
      <c r="U255" s="59">
        <v>107.0</v>
      </c>
      <c r="V255" s="59"/>
      <c r="W255" s="59"/>
      <c r="X255" s="59">
        <v>107.0</v>
      </c>
      <c r="Y255" s="59"/>
    </row>
    <row r="256" ht="15.75" customHeight="1">
      <c r="A256" s="59"/>
      <c r="B256" s="59"/>
      <c r="C256" s="59"/>
      <c r="D256" s="59"/>
      <c r="E256" s="59"/>
      <c r="F256" s="59"/>
      <c r="G256" s="59"/>
      <c r="H256" s="59"/>
      <c r="I256" s="59"/>
      <c r="J256" s="59">
        <v>5355.0</v>
      </c>
      <c r="K256" s="59">
        <v>935.0</v>
      </c>
      <c r="L256" s="59">
        <v>5325.0</v>
      </c>
      <c r="M256" s="59">
        <v>18.0</v>
      </c>
      <c r="N256" s="59">
        <v>6.0</v>
      </c>
      <c r="O256" s="59">
        <v>13.0</v>
      </c>
      <c r="P256" s="59"/>
      <c r="Q256" s="59">
        <v>16.0</v>
      </c>
      <c r="R256" s="59" t="s">
        <v>1884</v>
      </c>
      <c r="S256" s="59"/>
      <c r="T256" s="62">
        <v>0.005362268518518519</v>
      </c>
      <c r="U256" s="59">
        <v>935.0</v>
      </c>
      <c r="V256" s="59"/>
      <c r="W256" s="59">
        <v>135.0</v>
      </c>
      <c r="X256" s="59">
        <v>935.0</v>
      </c>
      <c r="Y256" s="59"/>
    </row>
    <row r="257" ht="15.75" customHeight="1">
      <c r="A257" s="59"/>
      <c r="B257" s="59"/>
      <c r="C257" s="59"/>
      <c r="D257" s="59"/>
      <c r="E257" s="59"/>
      <c r="F257" s="59"/>
      <c r="G257" s="59"/>
      <c r="H257" s="59"/>
      <c r="I257" s="59"/>
      <c r="J257" s="59">
        <v>3125.0</v>
      </c>
      <c r="K257" s="59">
        <v>109.0</v>
      </c>
      <c r="L257" s="59">
        <v>3104.0</v>
      </c>
      <c r="M257" s="59">
        <v>18.0</v>
      </c>
      <c r="N257" s="59">
        <v>6.0</v>
      </c>
      <c r="O257" s="59">
        <v>13.0</v>
      </c>
      <c r="P257" s="59">
        <v>138.0</v>
      </c>
      <c r="Q257" s="59">
        <v>17.0</v>
      </c>
      <c r="R257" s="59" t="s">
        <v>2768</v>
      </c>
      <c r="S257" s="59" t="s">
        <v>1249</v>
      </c>
      <c r="T257" s="62">
        <v>0.005396990740740741</v>
      </c>
      <c r="U257" s="59">
        <v>109.0</v>
      </c>
      <c r="V257" s="59"/>
      <c r="W257" s="59">
        <v>136.0</v>
      </c>
      <c r="X257" s="59">
        <v>109.0</v>
      </c>
      <c r="Y257" s="59" t="s">
        <v>10221</v>
      </c>
    </row>
    <row r="258" ht="15.75" customHeight="1">
      <c r="A258" s="59"/>
      <c r="B258" s="59"/>
      <c r="C258" s="59"/>
      <c r="D258" s="59"/>
      <c r="E258" s="59"/>
      <c r="F258" s="59"/>
      <c r="G258" s="59"/>
      <c r="H258" s="59"/>
      <c r="I258" s="59"/>
      <c r="J258" s="59">
        <v>3179.0</v>
      </c>
      <c r="K258" s="59">
        <v>439.0</v>
      </c>
      <c r="L258" s="59">
        <v>3104.0</v>
      </c>
      <c r="M258" s="59">
        <v>18.0</v>
      </c>
      <c r="N258" s="59">
        <v>6.0</v>
      </c>
      <c r="O258" s="59">
        <v>13.0</v>
      </c>
      <c r="P258" s="59">
        <v>139.0</v>
      </c>
      <c r="Q258" s="59">
        <v>18.0</v>
      </c>
      <c r="R258" s="59" t="s">
        <v>2319</v>
      </c>
      <c r="S258" s="59" t="s">
        <v>2320</v>
      </c>
      <c r="T258" s="62">
        <v>0.005414351851851852</v>
      </c>
      <c r="U258" s="59">
        <v>439.0</v>
      </c>
      <c r="V258" s="59"/>
      <c r="W258" s="59">
        <v>137.0</v>
      </c>
      <c r="X258" s="59">
        <v>439.0</v>
      </c>
      <c r="Y258" s="59"/>
    </row>
    <row r="259" ht="15.75" customHeight="1">
      <c r="A259" s="59"/>
      <c r="B259" s="59"/>
      <c r="C259" s="59"/>
      <c r="D259" s="59"/>
      <c r="E259" s="59"/>
      <c r="F259" s="59"/>
      <c r="G259" s="59"/>
      <c r="H259" s="59"/>
      <c r="I259" s="59"/>
      <c r="J259" s="59">
        <v>5356.0</v>
      </c>
      <c r="K259" s="59">
        <v>276.0</v>
      </c>
      <c r="L259" s="59">
        <v>3104.0</v>
      </c>
      <c r="M259" s="59">
        <v>18.0</v>
      </c>
      <c r="N259" s="59">
        <v>6.0</v>
      </c>
      <c r="O259" s="59">
        <v>13.0</v>
      </c>
      <c r="P259" s="59"/>
      <c r="Q259" s="59">
        <v>19.0</v>
      </c>
      <c r="R259" s="59" t="s">
        <v>2362</v>
      </c>
      <c r="S259" s="59"/>
      <c r="T259" s="62">
        <v>0.005435185185185185</v>
      </c>
      <c r="U259" s="59">
        <v>276.0</v>
      </c>
      <c r="V259" s="59"/>
      <c r="W259" s="59"/>
      <c r="X259" s="59">
        <v>276.0</v>
      </c>
      <c r="Y259" s="59"/>
    </row>
    <row r="260" ht="15.75" customHeight="1">
      <c r="A260" s="59"/>
      <c r="B260" s="59"/>
      <c r="C260" s="59"/>
      <c r="D260" s="59"/>
      <c r="E260" s="59"/>
      <c r="F260" s="59"/>
      <c r="G260" s="59"/>
      <c r="H260" s="59"/>
      <c r="I260" s="59"/>
      <c r="J260" s="59">
        <v>3124.0</v>
      </c>
      <c r="K260" s="59">
        <v>108.0</v>
      </c>
      <c r="L260" s="59">
        <v>3104.0</v>
      </c>
      <c r="M260" s="59">
        <v>18.0</v>
      </c>
      <c r="N260" s="59">
        <v>6.0</v>
      </c>
      <c r="O260" s="59">
        <v>13.0</v>
      </c>
      <c r="P260" s="59">
        <v>134.0</v>
      </c>
      <c r="Q260" s="59">
        <v>20.0</v>
      </c>
      <c r="R260" s="59" t="s">
        <v>2773</v>
      </c>
      <c r="S260" s="59" t="s">
        <v>2771</v>
      </c>
      <c r="T260" s="62">
        <v>0.005466435185185185</v>
      </c>
      <c r="U260" s="59">
        <v>108.0</v>
      </c>
      <c r="V260" s="59"/>
      <c r="W260" s="59"/>
      <c r="X260" s="59">
        <v>108.0</v>
      </c>
      <c r="Y260" s="59"/>
    </row>
    <row r="261" ht="15.75" customHeight="1">
      <c r="A261" s="59"/>
      <c r="B261" s="59"/>
      <c r="C261" s="59"/>
      <c r="D261" s="59"/>
      <c r="E261" s="59"/>
      <c r="F261" s="59"/>
      <c r="G261" s="59"/>
      <c r="H261" s="59"/>
      <c r="I261" s="59"/>
      <c r="J261" s="59">
        <v>3105.0</v>
      </c>
      <c r="K261" s="59">
        <v>110.0</v>
      </c>
      <c r="L261" s="59">
        <v>3099.0</v>
      </c>
      <c r="M261" s="59">
        <v>18.0</v>
      </c>
      <c r="N261" s="59">
        <v>3.0</v>
      </c>
      <c r="O261" s="59">
        <v>12.0</v>
      </c>
      <c r="P261" s="59">
        <v>140.0</v>
      </c>
      <c r="Q261" s="59">
        <v>21.0</v>
      </c>
      <c r="R261" s="59" t="s">
        <v>2763</v>
      </c>
      <c r="S261" s="59" t="s">
        <v>2764</v>
      </c>
      <c r="T261" s="62">
        <v>0.0054675925925925925</v>
      </c>
      <c r="U261" s="59">
        <v>110.0</v>
      </c>
      <c r="V261" s="59"/>
      <c r="W261" s="59"/>
      <c r="X261" s="59">
        <v>110.0</v>
      </c>
      <c r="Y261" s="59"/>
    </row>
    <row r="262" ht="15.75" customHeight="1">
      <c r="A262" s="59"/>
      <c r="B262" s="59"/>
      <c r="C262" s="59"/>
      <c r="D262" s="59"/>
      <c r="E262" s="59"/>
      <c r="F262" s="59"/>
      <c r="G262" s="59"/>
      <c r="H262" s="59"/>
      <c r="I262" s="59"/>
      <c r="J262" s="59">
        <v>3126.0</v>
      </c>
      <c r="K262" s="59">
        <v>111.0</v>
      </c>
      <c r="L262" s="59">
        <v>3105.0</v>
      </c>
      <c r="M262" s="59">
        <v>18.0</v>
      </c>
      <c r="N262" s="59">
        <v>6.0</v>
      </c>
      <c r="O262" s="59">
        <v>13.0</v>
      </c>
      <c r="P262" s="59">
        <v>141.0</v>
      </c>
      <c r="Q262" s="59">
        <v>22.0</v>
      </c>
      <c r="R262" s="59" t="s">
        <v>2761</v>
      </c>
      <c r="S262" s="59" t="s">
        <v>2762</v>
      </c>
      <c r="T262" s="62">
        <v>0.00546875</v>
      </c>
      <c r="U262" s="59">
        <v>111.0</v>
      </c>
      <c r="V262" s="59"/>
      <c r="W262" s="59"/>
      <c r="X262" s="59">
        <v>111.0</v>
      </c>
      <c r="Y262" s="59"/>
    </row>
    <row r="263" ht="15.75" customHeight="1">
      <c r="A263" s="59"/>
      <c r="B263" s="59"/>
      <c r="C263" s="59"/>
      <c r="D263" s="59"/>
      <c r="E263" s="59"/>
      <c r="F263" s="59"/>
      <c r="G263" s="59"/>
      <c r="H263" s="59"/>
      <c r="I263" s="59"/>
      <c r="J263" s="59">
        <v>3180.0</v>
      </c>
      <c r="K263" s="59">
        <v>440.0</v>
      </c>
      <c r="L263" s="59">
        <v>3105.0</v>
      </c>
      <c r="M263" s="59">
        <v>18.0</v>
      </c>
      <c r="N263" s="59">
        <v>6.0</v>
      </c>
      <c r="O263" s="59">
        <v>13.0</v>
      </c>
      <c r="P263" s="59">
        <v>149.0</v>
      </c>
      <c r="Q263" s="59">
        <v>23.0</v>
      </c>
      <c r="R263" s="59" t="s">
        <v>10176</v>
      </c>
      <c r="S263" s="59" t="s">
        <v>10177</v>
      </c>
      <c r="T263" s="62">
        <v>0.00546875</v>
      </c>
      <c r="U263" s="59">
        <v>440.0</v>
      </c>
      <c r="V263" s="59"/>
      <c r="W263" s="59"/>
      <c r="X263" s="59">
        <v>440.0</v>
      </c>
      <c r="Y263" s="59"/>
    </row>
    <row r="264" ht="15.75" customHeight="1">
      <c r="A264" s="59"/>
      <c r="B264" s="59"/>
      <c r="C264" s="59"/>
      <c r="D264" s="59"/>
      <c r="E264" s="59"/>
      <c r="F264" s="59"/>
      <c r="G264" s="59"/>
      <c r="H264" s="59"/>
      <c r="I264" s="59"/>
      <c r="J264" s="59">
        <v>3106.0</v>
      </c>
      <c r="K264" s="59">
        <v>112.0</v>
      </c>
      <c r="L264" s="59">
        <v>3099.0</v>
      </c>
      <c r="M264" s="59">
        <v>18.0</v>
      </c>
      <c r="N264" s="59">
        <v>3.0</v>
      </c>
      <c r="O264" s="59">
        <v>12.0</v>
      </c>
      <c r="P264" s="59">
        <v>150.0</v>
      </c>
      <c r="Q264" s="59">
        <v>24.0</v>
      </c>
      <c r="R264" s="59" t="s">
        <v>2759</v>
      </c>
      <c r="S264" s="59" t="s">
        <v>2760</v>
      </c>
      <c r="T264" s="62">
        <v>0.00546875</v>
      </c>
      <c r="U264" s="59">
        <v>112.0</v>
      </c>
      <c r="V264" s="59"/>
      <c r="W264" s="59"/>
      <c r="X264" s="59">
        <v>112.0</v>
      </c>
      <c r="Y264" s="59"/>
    </row>
    <row r="265" ht="15.75" customHeight="1">
      <c r="A265" s="59"/>
      <c r="B265" s="59"/>
      <c r="C265" s="59"/>
      <c r="D265" s="59"/>
      <c r="E265" s="59"/>
      <c r="F265" s="59"/>
      <c r="G265" s="59"/>
      <c r="H265" s="59"/>
      <c r="I265" s="59"/>
      <c r="J265" s="59">
        <v>3127.0</v>
      </c>
      <c r="K265" s="59">
        <v>113.0</v>
      </c>
      <c r="L265" s="59">
        <v>3106.0</v>
      </c>
      <c r="M265" s="59">
        <v>18.0</v>
      </c>
      <c r="N265" s="59">
        <v>6.0</v>
      </c>
      <c r="O265" s="59">
        <v>13.0</v>
      </c>
      <c r="P265" s="59">
        <v>151.0</v>
      </c>
      <c r="Q265" s="59">
        <v>25.0</v>
      </c>
      <c r="R265" s="59" t="s">
        <v>2757</v>
      </c>
      <c r="S265" s="59" t="s">
        <v>2758</v>
      </c>
      <c r="T265" s="62">
        <v>0.005469907407407408</v>
      </c>
      <c r="U265" s="59">
        <v>113.0</v>
      </c>
      <c r="V265" s="59"/>
      <c r="W265" s="59"/>
      <c r="X265" s="59">
        <v>113.0</v>
      </c>
      <c r="Y265" s="59"/>
    </row>
    <row r="266" ht="15.75" customHeight="1">
      <c r="A266" s="59"/>
      <c r="B266" s="59"/>
      <c r="C266" s="59"/>
      <c r="D266" s="59"/>
      <c r="E266" s="59"/>
      <c r="F266" s="59"/>
      <c r="G266" s="59"/>
      <c r="H266" s="59"/>
      <c r="I266" s="59"/>
      <c r="J266" s="59">
        <v>5331.0</v>
      </c>
      <c r="K266" s="59">
        <v>977.0</v>
      </c>
      <c r="L266" s="59">
        <v>5325.0</v>
      </c>
      <c r="M266" s="59">
        <v>18.0</v>
      </c>
      <c r="N266" s="59">
        <v>6.0</v>
      </c>
      <c r="O266" s="59">
        <v>14.0</v>
      </c>
      <c r="P266" s="59"/>
      <c r="Q266" s="59">
        <v>26.0</v>
      </c>
      <c r="R266" s="59" t="s">
        <v>1756</v>
      </c>
      <c r="S266" s="59"/>
      <c r="T266" s="62">
        <v>0.005469907407407408</v>
      </c>
      <c r="U266" s="59">
        <v>977.0</v>
      </c>
      <c r="V266" s="59"/>
      <c r="W266" s="59"/>
      <c r="X266" s="59">
        <v>977.0</v>
      </c>
      <c r="Y266" s="59"/>
    </row>
    <row r="267" ht="15.75" customHeight="1">
      <c r="A267" s="59"/>
      <c r="B267" s="59"/>
      <c r="C267" s="59"/>
      <c r="D267" s="59"/>
      <c r="E267" s="59"/>
      <c r="F267" s="59"/>
      <c r="G267" s="59"/>
      <c r="H267" s="59"/>
      <c r="I267" s="59"/>
      <c r="J267" s="59">
        <v>5332.0</v>
      </c>
      <c r="K267" s="59">
        <v>978.0</v>
      </c>
      <c r="L267" s="59">
        <v>5325.0</v>
      </c>
      <c r="M267" s="59">
        <v>18.0</v>
      </c>
      <c r="N267" s="59">
        <v>6.0</v>
      </c>
      <c r="O267" s="59">
        <v>14.0</v>
      </c>
      <c r="P267" s="59"/>
      <c r="Q267" s="59">
        <v>27.0</v>
      </c>
      <c r="R267" s="59" t="s">
        <v>1754</v>
      </c>
      <c r="S267" s="59"/>
      <c r="T267" s="62">
        <v>0.005471064814814815</v>
      </c>
      <c r="U267" s="59">
        <v>978.0</v>
      </c>
      <c r="V267" s="59"/>
      <c r="W267" s="59"/>
      <c r="X267" s="59">
        <v>978.0</v>
      </c>
      <c r="Y267" s="59"/>
    </row>
    <row r="268" ht="15.75" customHeight="1">
      <c r="A268" s="59"/>
      <c r="B268" s="59"/>
      <c r="C268" s="59"/>
      <c r="D268" s="59"/>
      <c r="E268" s="59"/>
      <c r="F268" s="59"/>
      <c r="G268" s="59"/>
      <c r="H268" s="59"/>
      <c r="I268" s="59"/>
      <c r="J268" s="59">
        <v>3128.0</v>
      </c>
      <c r="K268" s="59">
        <v>114.0</v>
      </c>
      <c r="L268" s="59">
        <v>3106.0</v>
      </c>
      <c r="M268" s="59">
        <v>18.0</v>
      </c>
      <c r="N268" s="59">
        <v>6.0</v>
      </c>
      <c r="O268" s="59">
        <v>13.0</v>
      </c>
      <c r="P268" s="59">
        <v>153.0</v>
      </c>
      <c r="Q268" s="59">
        <v>28.0</v>
      </c>
      <c r="R268" s="59" t="s">
        <v>2754</v>
      </c>
      <c r="S268" s="59" t="s">
        <v>2756</v>
      </c>
      <c r="T268" s="62">
        <v>0.005471064814814815</v>
      </c>
      <c r="U268" s="59">
        <v>114.0</v>
      </c>
      <c r="V268" s="59"/>
      <c r="W268" s="59">
        <v>152.0</v>
      </c>
      <c r="X268" s="59">
        <v>114.0</v>
      </c>
      <c r="Y268" s="59"/>
    </row>
    <row r="269" ht="15.75" customHeight="1">
      <c r="A269" s="59"/>
      <c r="B269" s="59"/>
      <c r="C269" s="59"/>
      <c r="D269" s="59"/>
      <c r="E269" s="59"/>
      <c r="F269" s="59"/>
      <c r="G269" s="59"/>
      <c r="H269" s="59"/>
      <c r="I269" s="59"/>
      <c r="J269" s="59">
        <v>3129.0</v>
      </c>
      <c r="K269" s="59">
        <v>115.0</v>
      </c>
      <c r="L269" s="59">
        <v>3106.0</v>
      </c>
      <c r="M269" s="59">
        <v>18.0</v>
      </c>
      <c r="N269" s="59">
        <v>6.0</v>
      </c>
      <c r="O269" s="59">
        <v>13.0</v>
      </c>
      <c r="P269" s="59">
        <v>154.0</v>
      </c>
      <c r="Q269" s="59">
        <v>29.0</v>
      </c>
      <c r="R269" s="59" t="s">
        <v>2752</v>
      </c>
      <c r="S269" s="59" t="s">
        <v>2753</v>
      </c>
      <c r="T269" s="62">
        <v>0.005472222222222222</v>
      </c>
      <c r="U269" s="59">
        <v>115.0</v>
      </c>
      <c r="V269" s="59"/>
      <c r="W269" s="59">
        <v>153.0</v>
      </c>
      <c r="X269" s="59">
        <v>115.0</v>
      </c>
      <c r="Y269" s="59"/>
    </row>
    <row r="270" ht="15.75" customHeight="1">
      <c r="A270" s="59"/>
      <c r="B270" s="59"/>
      <c r="C270" s="59"/>
      <c r="D270" s="59"/>
      <c r="E270" s="59"/>
      <c r="F270" s="59"/>
      <c r="G270" s="59"/>
      <c r="H270" s="59"/>
      <c r="I270" s="59"/>
      <c r="J270" s="59">
        <v>4776.0</v>
      </c>
      <c r="K270" s="59">
        <v>879.0</v>
      </c>
      <c r="L270" s="59">
        <v>3106.0</v>
      </c>
      <c r="M270" s="59">
        <v>18.0</v>
      </c>
      <c r="N270" s="59">
        <v>6.0</v>
      </c>
      <c r="O270" s="59">
        <v>13.0</v>
      </c>
      <c r="P270" s="59">
        <v>155.0</v>
      </c>
      <c r="Q270" s="59">
        <v>30.0</v>
      </c>
      <c r="R270" s="59" t="s">
        <v>1902</v>
      </c>
      <c r="S270" s="59" t="s">
        <v>1903</v>
      </c>
      <c r="T270" s="62">
        <v>0.005472222222222222</v>
      </c>
      <c r="U270" s="59">
        <v>879.0</v>
      </c>
      <c r="V270" s="59"/>
      <c r="W270" s="59">
        <v>154.0</v>
      </c>
      <c r="X270" s="59">
        <v>879.0</v>
      </c>
      <c r="Y270" s="59"/>
    </row>
    <row r="271" ht="15.75" customHeight="1">
      <c r="A271" s="59"/>
      <c r="B271" s="59"/>
      <c r="C271" s="59"/>
      <c r="D271" s="59"/>
      <c r="E271" s="59"/>
      <c r="F271" s="59"/>
      <c r="G271" s="59"/>
      <c r="H271" s="59"/>
      <c r="I271" s="59"/>
      <c r="J271" s="59">
        <v>3130.0</v>
      </c>
      <c r="K271" s="59">
        <v>116.0</v>
      </c>
      <c r="L271" s="59">
        <v>3106.0</v>
      </c>
      <c r="M271" s="59">
        <v>18.0</v>
      </c>
      <c r="N271" s="59">
        <v>6.0</v>
      </c>
      <c r="O271" s="59">
        <v>13.0</v>
      </c>
      <c r="P271" s="59">
        <v>158.0</v>
      </c>
      <c r="Q271" s="59">
        <v>31.0</v>
      </c>
      <c r="R271" s="59" t="s">
        <v>1669</v>
      </c>
      <c r="S271" s="59" t="s">
        <v>1670</v>
      </c>
      <c r="T271" s="62">
        <v>0.005472222222222222</v>
      </c>
      <c r="U271" s="59">
        <v>116.0</v>
      </c>
      <c r="V271" s="59"/>
      <c r="W271" s="59"/>
      <c r="X271" s="59">
        <v>116.0</v>
      </c>
      <c r="Y271" s="59"/>
    </row>
    <row r="272" ht="15.75" customHeight="1">
      <c r="A272" s="59"/>
      <c r="B272" s="59"/>
      <c r="C272" s="59"/>
      <c r="D272" s="59"/>
      <c r="E272" s="59"/>
      <c r="F272" s="59"/>
      <c r="G272" s="59"/>
      <c r="H272" s="59"/>
      <c r="I272" s="59"/>
      <c r="J272" s="59">
        <v>5325.0</v>
      </c>
      <c r="K272" s="59">
        <v>979.0</v>
      </c>
      <c r="L272" s="59">
        <v>3099.0</v>
      </c>
      <c r="M272" s="59">
        <v>18.0</v>
      </c>
      <c r="N272" s="59">
        <v>3.0</v>
      </c>
      <c r="O272" s="59">
        <v>12.0</v>
      </c>
      <c r="P272" s="59">
        <v>190.0</v>
      </c>
      <c r="Q272" s="59">
        <v>32.0</v>
      </c>
      <c r="R272" s="59" t="s">
        <v>1753</v>
      </c>
      <c r="S272" s="59"/>
      <c r="T272" s="62">
        <v>0.005473379629629629</v>
      </c>
      <c r="U272" s="59">
        <v>979.0</v>
      </c>
      <c r="V272" s="59"/>
      <c r="W272" s="59"/>
      <c r="X272" s="59">
        <v>979.0</v>
      </c>
      <c r="Y272" s="59"/>
    </row>
    <row r="273" ht="15.75" customHeight="1">
      <c r="A273" s="59"/>
      <c r="B273" s="59"/>
      <c r="C273" s="59"/>
      <c r="D273" s="59"/>
      <c r="E273" s="59"/>
      <c r="F273" s="59"/>
      <c r="G273" s="59"/>
      <c r="H273" s="59"/>
      <c r="I273" s="59"/>
      <c r="J273" s="59">
        <v>5326.0</v>
      </c>
      <c r="K273" s="59">
        <v>980.0</v>
      </c>
      <c r="L273" s="59">
        <v>5325.0</v>
      </c>
      <c r="M273" s="59">
        <v>18.0</v>
      </c>
      <c r="N273" s="59">
        <v>6.0</v>
      </c>
      <c r="O273" s="59">
        <v>13.0</v>
      </c>
      <c r="P273" s="59">
        <v>191.0</v>
      </c>
      <c r="Q273" s="59">
        <v>33.0</v>
      </c>
      <c r="R273" s="59" t="s">
        <v>1751</v>
      </c>
      <c r="S273" s="59"/>
      <c r="T273" s="62">
        <v>0.005473379629629629</v>
      </c>
      <c r="U273" s="59">
        <v>980.0</v>
      </c>
      <c r="V273" s="59"/>
      <c r="W273" s="59"/>
      <c r="X273" s="59">
        <v>980.0</v>
      </c>
      <c r="Y273" s="59"/>
    </row>
    <row r="274" ht="15.75" customHeight="1">
      <c r="A274" s="59"/>
      <c r="B274" s="59"/>
      <c r="C274" s="59"/>
      <c r="D274" s="59"/>
      <c r="E274" s="59"/>
      <c r="F274" s="59"/>
      <c r="G274" s="59"/>
      <c r="H274" s="59"/>
      <c r="I274" s="59"/>
      <c r="J274" s="59">
        <v>5327.0</v>
      </c>
      <c r="K274" s="59">
        <v>981.0</v>
      </c>
      <c r="L274" s="59">
        <v>5325.0</v>
      </c>
      <c r="M274" s="59">
        <v>18.0</v>
      </c>
      <c r="N274" s="59">
        <v>6.0</v>
      </c>
      <c r="O274" s="59">
        <v>13.0</v>
      </c>
      <c r="P274" s="59">
        <v>192.0</v>
      </c>
      <c r="Q274" s="59">
        <v>34.0</v>
      </c>
      <c r="R274" s="59" t="s">
        <v>1749</v>
      </c>
      <c r="S274" s="59"/>
      <c r="T274" s="62">
        <v>0.005474537037037037</v>
      </c>
      <c r="U274" s="59">
        <v>981.0</v>
      </c>
      <c r="V274" s="59"/>
      <c r="W274" s="59"/>
      <c r="X274" s="59">
        <v>981.0</v>
      </c>
      <c r="Y274" s="59"/>
    </row>
    <row r="275" ht="15.75" customHeight="1">
      <c r="A275" s="59"/>
      <c r="B275" s="59"/>
      <c r="C275" s="59"/>
      <c r="D275" s="59"/>
      <c r="E275" s="59"/>
      <c r="F275" s="59"/>
      <c r="G275" s="59"/>
      <c r="H275" s="59"/>
      <c r="I275" s="59"/>
      <c r="J275" s="59">
        <v>3100.0</v>
      </c>
      <c r="K275" s="59">
        <v>441.0</v>
      </c>
      <c r="L275" s="59">
        <v>3095.0</v>
      </c>
      <c r="M275" s="59">
        <v>18.0</v>
      </c>
      <c r="N275" s="59">
        <v>2.0</v>
      </c>
      <c r="O275" s="59">
        <v>10.0</v>
      </c>
      <c r="P275" s="59">
        <v>200.0</v>
      </c>
      <c r="Q275" s="59">
        <v>35.0</v>
      </c>
      <c r="R275" s="59" t="s">
        <v>2312</v>
      </c>
      <c r="S275" s="59" t="s">
        <v>2310</v>
      </c>
      <c r="T275" s="62">
        <v>0.005474537037037037</v>
      </c>
      <c r="U275" s="59">
        <v>441.0</v>
      </c>
      <c r="V275" s="59"/>
      <c r="W275" s="59"/>
      <c r="X275" s="59">
        <v>441.0</v>
      </c>
      <c r="Y275" s="59"/>
    </row>
    <row r="276" ht="15.75" customHeight="1">
      <c r="A276" s="59"/>
      <c r="B276" s="59"/>
      <c r="C276" s="59"/>
      <c r="D276" s="59"/>
      <c r="E276" s="59"/>
      <c r="F276" s="59"/>
      <c r="G276" s="59"/>
      <c r="H276" s="59"/>
      <c r="I276" s="59"/>
      <c r="J276" s="59">
        <v>3107.0</v>
      </c>
      <c r="K276" s="59">
        <v>117.0</v>
      </c>
      <c r="L276" s="59">
        <v>3100.0</v>
      </c>
      <c r="M276" s="59">
        <v>18.0</v>
      </c>
      <c r="N276" s="59">
        <v>3.0</v>
      </c>
      <c r="O276" s="59">
        <v>12.0</v>
      </c>
      <c r="P276" s="59">
        <v>210.0</v>
      </c>
      <c r="Q276" s="59">
        <v>36.0</v>
      </c>
      <c r="R276" s="59" t="s">
        <v>2750</v>
      </c>
      <c r="S276" s="59" t="s">
        <v>2751</v>
      </c>
      <c r="T276" s="62">
        <v>0.005474537037037037</v>
      </c>
      <c r="U276" s="59">
        <v>117.0</v>
      </c>
      <c r="V276" s="59"/>
      <c r="W276" s="59"/>
      <c r="X276" s="59">
        <v>117.0</v>
      </c>
      <c r="Y276" s="59"/>
    </row>
    <row r="277" ht="15.75" customHeight="1">
      <c r="A277" s="59"/>
      <c r="B277" s="59"/>
      <c r="C277" s="59"/>
      <c r="D277" s="59"/>
      <c r="E277" s="59"/>
      <c r="F277" s="59"/>
      <c r="G277" s="59"/>
      <c r="H277" s="59"/>
      <c r="I277" s="59"/>
      <c r="J277" s="59">
        <v>3131.0</v>
      </c>
      <c r="K277" s="59">
        <v>118.0</v>
      </c>
      <c r="L277" s="59">
        <v>3107.0</v>
      </c>
      <c r="M277" s="59">
        <v>18.0</v>
      </c>
      <c r="N277" s="59">
        <v>6.0</v>
      </c>
      <c r="O277" s="59">
        <v>13.0</v>
      </c>
      <c r="P277" s="59">
        <v>211.0</v>
      </c>
      <c r="Q277" s="59">
        <v>37.0</v>
      </c>
      <c r="R277" s="59" t="s">
        <v>2748</v>
      </c>
      <c r="S277" s="59" t="s">
        <v>2749</v>
      </c>
      <c r="T277" s="62">
        <v>0.0054756944444444445</v>
      </c>
      <c r="U277" s="59">
        <v>118.0</v>
      </c>
      <c r="V277" s="59"/>
      <c r="W277" s="59"/>
      <c r="X277" s="59">
        <v>118.0</v>
      </c>
      <c r="Y277" s="59"/>
    </row>
    <row r="278" ht="15.75" customHeight="1">
      <c r="A278" s="59"/>
      <c r="B278" s="59"/>
      <c r="C278" s="59"/>
      <c r="D278" s="59"/>
      <c r="E278" s="59"/>
      <c r="F278" s="59"/>
      <c r="G278" s="59"/>
      <c r="H278" s="59"/>
      <c r="I278" s="59"/>
      <c r="J278" s="59">
        <v>5357.0</v>
      </c>
      <c r="K278" s="59">
        <v>936.0</v>
      </c>
      <c r="L278" s="59">
        <v>3107.0</v>
      </c>
      <c r="M278" s="59">
        <v>18.0</v>
      </c>
      <c r="N278" s="59">
        <v>6.0</v>
      </c>
      <c r="O278" s="59">
        <v>13.0</v>
      </c>
      <c r="P278" s="59"/>
      <c r="Q278" s="59">
        <v>38.0</v>
      </c>
      <c r="R278" s="59" t="s">
        <v>1877</v>
      </c>
      <c r="S278" s="59"/>
      <c r="T278" s="62">
        <v>0.0054756944444444445</v>
      </c>
      <c r="U278" s="59">
        <v>936.0</v>
      </c>
      <c r="V278" s="59"/>
      <c r="W278" s="59">
        <v>212.0</v>
      </c>
      <c r="X278" s="59">
        <v>936.0</v>
      </c>
      <c r="Y278" s="59"/>
    </row>
    <row r="279" ht="15.75" customHeight="1">
      <c r="A279" s="59"/>
      <c r="B279" s="59"/>
      <c r="C279" s="59"/>
      <c r="D279" s="59"/>
      <c r="E279" s="59"/>
      <c r="F279" s="59"/>
      <c r="G279" s="59"/>
      <c r="H279" s="59"/>
      <c r="I279" s="59"/>
      <c r="J279" s="59">
        <v>3132.0</v>
      </c>
      <c r="K279" s="59">
        <v>119.0</v>
      </c>
      <c r="L279" s="59">
        <v>3107.0</v>
      </c>
      <c r="M279" s="59">
        <v>18.0</v>
      </c>
      <c r="N279" s="59">
        <v>6.0</v>
      </c>
      <c r="O279" s="59">
        <v>13.0</v>
      </c>
      <c r="P279" s="59">
        <v>212.0</v>
      </c>
      <c r="Q279" s="59">
        <v>39.0</v>
      </c>
      <c r="R279" s="59" t="s">
        <v>2744</v>
      </c>
      <c r="S279" s="59" t="s">
        <v>2746</v>
      </c>
      <c r="T279" s="62">
        <v>0.005476851851851852</v>
      </c>
      <c r="U279" s="59">
        <v>119.0</v>
      </c>
      <c r="V279" s="59"/>
      <c r="W279" s="59">
        <v>213.0</v>
      </c>
      <c r="X279" s="59">
        <v>119.0</v>
      </c>
      <c r="Y279" s="59"/>
    </row>
    <row r="280" ht="15.75" customHeight="1">
      <c r="A280" s="59"/>
      <c r="B280" s="59"/>
      <c r="C280" s="59"/>
      <c r="D280" s="59"/>
      <c r="E280" s="59"/>
      <c r="F280" s="59"/>
      <c r="G280" s="59"/>
      <c r="H280" s="59"/>
      <c r="I280" s="59"/>
      <c r="J280" s="59">
        <v>3133.0</v>
      </c>
      <c r="K280" s="59">
        <v>120.0</v>
      </c>
      <c r="L280" s="59">
        <v>3107.0</v>
      </c>
      <c r="M280" s="59">
        <v>18.0</v>
      </c>
      <c r="N280" s="59">
        <v>6.0</v>
      </c>
      <c r="O280" s="59">
        <v>13.0</v>
      </c>
      <c r="P280" s="59">
        <v>213.0</v>
      </c>
      <c r="Q280" s="59">
        <v>40.0</v>
      </c>
      <c r="R280" s="59" t="s">
        <v>10222</v>
      </c>
      <c r="S280" s="59" t="s">
        <v>2742</v>
      </c>
      <c r="T280" s="62">
        <v>0.005502314814814815</v>
      </c>
      <c r="U280" s="59">
        <v>120.0</v>
      </c>
      <c r="V280" s="59"/>
      <c r="W280" s="59">
        <v>214.0</v>
      </c>
      <c r="X280" s="59">
        <v>120.0</v>
      </c>
      <c r="Y280" s="59"/>
    </row>
    <row r="281" ht="15.75" customHeight="1">
      <c r="A281" s="59"/>
      <c r="B281" s="59"/>
      <c r="C281" s="59"/>
      <c r="D281" s="59"/>
      <c r="E281" s="59"/>
      <c r="F281" s="59"/>
      <c r="G281" s="59"/>
      <c r="H281" s="59"/>
      <c r="I281" s="59"/>
      <c r="J281" s="59">
        <v>5358.0</v>
      </c>
      <c r="K281" s="59">
        <v>937.0</v>
      </c>
      <c r="L281" s="59">
        <v>3107.0</v>
      </c>
      <c r="M281" s="59">
        <v>18.0</v>
      </c>
      <c r="N281" s="59">
        <v>6.0</v>
      </c>
      <c r="O281" s="59">
        <v>13.0</v>
      </c>
      <c r="P281" s="59"/>
      <c r="Q281" s="59">
        <v>41.0</v>
      </c>
      <c r="R281" s="59" t="s">
        <v>1873</v>
      </c>
      <c r="S281" s="59"/>
      <c r="T281" s="62">
        <v>0.005519675925925925</v>
      </c>
      <c r="U281" s="59">
        <v>937.0</v>
      </c>
      <c r="V281" s="59"/>
      <c r="W281" s="59"/>
      <c r="X281" s="59">
        <v>937.0</v>
      </c>
      <c r="Y281" s="59"/>
    </row>
    <row r="282" ht="15.75" customHeight="1">
      <c r="A282" s="59"/>
      <c r="B282" s="59"/>
      <c r="C282" s="59"/>
      <c r="D282" s="59"/>
      <c r="E282" s="59"/>
      <c r="F282" s="59"/>
      <c r="G282" s="59"/>
      <c r="H282" s="59"/>
      <c r="I282" s="59"/>
      <c r="J282" s="59">
        <v>3181.0</v>
      </c>
      <c r="K282" s="59">
        <v>442.0</v>
      </c>
      <c r="L282" s="59">
        <v>3107.0</v>
      </c>
      <c r="M282" s="59">
        <v>18.0</v>
      </c>
      <c r="N282" s="59">
        <v>6.0</v>
      </c>
      <c r="O282" s="59">
        <v>13.0</v>
      </c>
      <c r="P282" s="59">
        <v>218.0</v>
      </c>
      <c r="Q282" s="59">
        <v>42.0</v>
      </c>
      <c r="R282" s="59" t="s">
        <v>2305</v>
      </c>
      <c r="S282" s="59" t="s">
        <v>2307</v>
      </c>
      <c r="T282" s="62">
        <v>0.005542824074074074</v>
      </c>
      <c r="U282" s="59">
        <v>442.0</v>
      </c>
      <c r="V282" s="59"/>
      <c r="W282" s="59">
        <v>216.0</v>
      </c>
      <c r="X282" s="59">
        <v>442.0</v>
      </c>
      <c r="Y282" s="59"/>
    </row>
    <row r="283" ht="15.75" customHeight="1">
      <c r="A283" s="59"/>
      <c r="B283" s="59"/>
      <c r="C283" s="59"/>
      <c r="D283" s="59"/>
      <c r="E283" s="59"/>
      <c r="F283" s="59"/>
      <c r="G283" s="59"/>
      <c r="H283" s="59"/>
      <c r="I283" s="59"/>
      <c r="J283" s="59">
        <v>3183.0</v>
      </c>
      <c r="K283" s="59">
        <v>444.0</v>
      </c>
      <c r="L283" s="59">
        <v>3181.0</v>
      </c>
      <c r="M283" s="59">
        <v>18.0</v>
      </c>
      <c r="N283" s="59">
        <v>6.0</v>
      </c>
      <c r="O283" s="59">
        <v>14.0</v>
      </c>
      <c r="P283" s="59">
        <v>218.1</v>
      </c>
      <c r="Q283" s="59">
        <v>43.0</v>
      </c>
      <c r="R283" s="59" t="s">
        <v>2298</v>
      </c>
      <c r="S283" s="59" t="s">
        <v>2299</v>
      </c>
      <c r="T283" s="62">
        <v>0.0055462962962962966</v>
      </c>
      <c r="U283" s="59">
        <v>444.0</v>
      </c>
      <c r="V283" s="59"/>
      <c r="W283" s="59"/>
      <c r="X283" s="59">
        <v>444.0</v>
      </c>
      <c r="Y283" s="59"/>
    </row>
    <row r="284" ht="15.75" customHeight="1">
      <c r="A284" s="59"/>
      <c r="B284" s="59"/>
      <c r="C284" s="59"/>
      <c r="D284" s="59"/>
      <c r="E284" s="59"/>
      <c r="F284" s="59"/>
      <c r="G284" s="59"/>
      <c r="H284" s="59"/>
      <c r="I284" s="59"/>
      <c r="J284" s="59">
        <v>5359.0</v>
      </c>
      <c r="K284" s="59">
        <v>989.0</v>
      </c>
      <c r="L284" s="59">
        <v>3181.0</v>
      </c>
      <c r="M284" s="59">
        <v>18.0</v>
      </c>
      <c r="N284" s="59">
        <v>6.0</v>
      </c>
      <c r="O284" s="59">
        <v>14.0</v>
      </c>
      <c r="P284" s="59">
        <v>218.2</v>
      </c>
      <c r="Q284" s="59">
        <v>44.0</v>
      </c>
      <c r="R284" s="59" t="s">
        <v>1730</v>
      </c>
      <c r="S284" s="59"/>
      <c r="T284" s="62">
        <v>0.005548611111111111</v>
      </c>
      <c r="U284" s="59">
        <v>989.0</v>
      </c>
      <c r="V284" s="59"/>
      <c r="W284" s="59"/>
      <c r="X284" s="59">
        <v>989.0</v>
      </c>
      <c r="Y284" s="59"/>
    </row>
    <row r="285" ht="15.75" customHeight="1">
      <c r="A285" s="59"/>
      <c r="B285" s="59"/>
      <c r="C285" s="59"/>
      <c r="D285" s="59"/>
      <c r="E285" s="59"/>
      <c r="F285" s="59"/>
      <c r="G285" s="59"/>
      <c r="H285" s="59"/>
      <c r="I285" s="59"/>
      <c r="J285" s="59">
        <v>3182.0</v>
      </c>
      <c r="K285" s="59">
        <v>443.0</v>
      </c>
      <c r="L285" s="59">
        <v>3107.0</v>
      </c>
      <c r="M285" s="59">
        <v>18.0</v>
      </c>
      <c r="N285" s="59">
        <v>6.0</v>
      </c>
      <c r="O285" s="59">
        <v>13.0</v>
      </c>
      <c r="P285" s="59">
        <v>219.0</v>
      </c>
      <c r="Q285" s="59">
        <v>45.0</v>
      </c>
      <c r="R285" s="59" t="s">
        <v>2301</v>
      </c>
      <c r="S285" s="59" t="s">
        <v>2303</v>
      </c>
      <c r="T285" s="62">
        <v>0.005552083333333333</v>
      </c>
      <c r="U285" s="59">
        <v>443.0</v>
      </c>
      <c r="V285" s="59"/>
      <c r="W285" s="59"/>
      <c r="X285" s="59">
        <v>443.0</v>
      </c>
      <c r="Y285" s="59"/>
    </row>
    <row r="286" ht="15.75" customHeight="1">
      <c r="A286" s="59"/>
      <c r="B286" s="59"/>
      <c r="C286" s="59"/>
      <c r="D286" s="59"/>
      <c r="E286" s="59"/>
      <c r="F286" s="59"/>
      <c r="G286" s="59"/>
      <c r="H286" s="59"/>
      <c r="I286" s="59"/>
      <c r="J286" s="59">
        <v>3108.0</v>
      </c>
      <c r="K286" s="59">
        <v>121.0</v>
      </c>
      <c r="L286" s="59">
        <v>3100.0</v>
      </c>
      <c r="M286" s="59">
        <v>18.0</v>
      </c>
      <c r="N286" s="59">
        <v>3.0</v>
      </c>
      <c r="O286" s="59">
        <v>12.0</v>
      </c>
      <c r="P286" s="59">
        <v>220.0</v>
      </c>
      <c r="Q286" s="59">
        <v>46.0</v>
      </c>
      <c r="R286" s="59" t="s">
        <v>1654</v>
      </c>
      <c r="S286" s="59" t="s">
        <v>1655</v>
      </c>
      <c r="T286" s="62">
        <v>0.0055601851851851845</v>
      </c>
      <c r="U286" s="59">
        <v>121.0</v>
      </c>
      <c r="V286" s="59"/>
      <c r="W286" s="59"/>
      <c r="X286" s="59">
        <v>121.0</v>
      </c>
      <c r="Y286" s="59"/>
    </row>
    <row r="287" ht="15.75" customHeight="1">
      <c r="A287" s="59"/>
      <c r="B287" s="59"/>
      <c r="C287" s="59"/>
      <c r="D287" s="59"/>
      <c r="E287" s="59"/>
      <c r="F287" s="59"/>
      <c r="G287" s="59"/>
      <c r="H287" s="59"/>
      <c r="I287" s="59"/>
      <c r="J287" s="59">
        <v>3134.0</v>
      </c>
      <c r="K287" s="59">
        <v>122.0</v>
      </c>
      <c r="L287" s="59">
        <v>3108.0</v>
      </c>
      <c r="M287" s="59">
        <v>18.0</v>
      </c>
      <c r="N287" s="59">
        <v>6.0</v>
      </c>
      <c r="O287" s="59">
        <v>13.0</v>
      </c>
      <c r="P287" s="59">
        <v>221.0</v>
      </c>
      <c r="Q287" s="59">
        <v>47.0</v>
      </c>
      <c r="R287" s="59" t="s">
        <v>1650</v>
      </c>
      <c r="S287" s="59" t="s">
        <v>1651</v>
      </c>
      <c r="T287" s="62">
        <v>0.005565972222222222</v>
      </c>
      <c r="U287" s="59">
        <v>122.0</v>
      </c>
      <c r="V287" s="59"/>
      <c r="W287" s="59"/>
      <c r="X287" s="59">
        <v>122.0</v>
      </c>
      <c r="Y287" s="59"/>
    </row>
    <row r="288" ht="15.75" customHeight="1">
      <c r="A288" s="59"/>
      <c r="B288" s="59"/>
      <c r="C288" s="59"/>
      <c r="D288" s="59"/>
      <c r="E288" s="59"/>
      <c r="F288" s="59"/>
      <c r="G288" s="59"/>
      <c r="H288" s="59"/>
      <c r="I288" s="59"/>
      <c r="J288" s="59">
        <v>3191.0</v>
      </c>
      <c r="K288" s="59">
        <v>123.0</v>
      </c>
      <c r="L288" s="59">
        <v>3134.0</v>
      </c>
      <c r="M288" s="59">
        <v>18.0</v>
      </c>
      <c r="N288" s="59">
        <v>6.0</v>
      </c>
      <c r="O288" s="59">
        <v>14.0</v>
      </c>
      <c r="P288" s="59">
        <v>222.0</v>
      </c>
      <c r="Q288" s="59">
        <v>48.0</v>
      </c>
      <c r="R288" s="59" t="s">
        <v>10180</v>
      </c>
      <c r="S288" s="59" t="s">
        <v>10181</v>
      </c>
      <c r="T288" s="62">
        <v>0.005594907407407407</v>
      </c>
      <c r="U288" s="59">
        <v>123.0</v>
      </c>
      <c r="V288" s="59"/>
      <c r="W288" s="59"/>
      <c r="X288" s="59">
        <v>123.0</v>
      </c>
      <c r="Y288" s="59"/>
    </row>
    <row r="289" ht="15.75" customHeight="1">
      <c r="A289" s="59"/>
      <c r="B289" s="59"/>
      <c r="C289" s="59"/>
      <c r="D289" s="59"/>
      <c r="E289" s="59"/>
      <c r="F289" s="59"/>
      <c r="G289" s="59"/>
      <c r="H289" s="59"/>
      <c r="I289" s="59"/>
      <c r="J289" s="59">
        <v>3192.0</v>
      </c>
      <c r="K289" s="59">
        <v>124.0</v>
      </c>
      <c r="L289" s="59">
        <v>3134.0</v>
      </c>
      <c r="M289" s="59">
        <v>18.0</v>
      </c>
      <c r="N289" s="59">
        <v>5.0</v>
      </c>
      <c r="O289" s="59">
        <v>14.0</v>
      </c>
      <c r="P289" s="59">
        <v>223.0</v>
      </c>
      <c r="Q289" s="59">
        <v>49.0</v>
      </c>
      <c r="R289" s="59" t="s">
        <v>10182</v>
      </c>
      <c r="S289" s="59" t="s">
        <v>10183</v>
      </c>
      <c r="T289" s="62">
        <v>0.005601851851851852</v>
      </c>
      <c r="U289" s="59">
        <v>124.0</v>
      </c>
      <c r="V289" s="59"/>
      <c r="W289" s="59"/>
      <c r="X289" s="59">
        <v>124.0</v>
      </c>
      <c r="Y289" s="59"/>
    </row>
    <row r="290" ht="15.75" customHeight="1">
      <c r="A290" s="59"/>
      <c r="B290" s="59"/>
      <c r="C290" s="59"/>
      <c r="D290" s="59"/>
      <c r="E290" s="59"/>
      <c r="F290" s="59"/>
      <c r="G290" s="59"/>
      <c r="H290" s="59"/>
      <c r="I290" s="59"/>
      <c r="J290" s="59">
        <v>3135.0</v>
      </c>
      <c r="K290" s="59">
        <v>125.0</v>
      </c>
      <c r="L290" s="59">
        <v>3108.0</v>
      </c>
      <c r="M290" s="59">
        <v>18.0</v>
      </c>
      <c r="N290" s="59">
        <v>6.0</v>
      </c>
      <c r="O290" s="59">
        <v>13.0</v>
      </c>
      <c r="P290" s="59">
        <v>224.0</v>
      </c>
      <c r="Q290" s="59">
        <v>50.0</v>
      </c>
      <c r="R290" s="59" t="s">
        <v>1646</v>
      </c>
      <c r="S290" s="59" t="s">
        <v>1647</v>
      </c>
      <c r="T290" s="62">
        <v>0.005665509259259259</v>
      </c>
      <c r="U290" s="59">
        <v>125.0</v>
      </c>
      <c r="V290" s="59"/>
      <c r="W290" s="59"/>
      <c r="X290" s="59">
        <v>125.0</v>
      </c>
      <c r="Y290" s="59"/>
    </row>
    <row r="291" ht="15.75" customHeight="1">
      <c r="A291" s="59"/>
      <c r="B291" s="59"/>
      <c r="C291" s="59"/>
      <c r="D291" s="59"/>
      <c r="E291" s="59"/>
      <c r="F291" s="59"/>
      <c r="G291" s="59"/>
      <c r="H291" s="59"/>
      <c r="I291" s="59"/>
      <c r="J291" s="59">
        <v>3193.0</v>
      </c>
      <c r="K291" s="59">
        <v>126.0</v>
      </c>
      <c r="L291" s="59">
        <v>3135.0</v>
      </c>
      <c r="M291" s="59">
        <v>18.0</v>
      </c>
      <c r="N291" s="59">
        <v>6.0</v>
      </c>
      <c r="O291" s="59">
        <v>14.0</v>
      </c>
      <c r="P291" s="59">
        <v>225.0</v>
      </c>
      <c r="Q291" s="59">
        <v>51.0</v>
      </c>
      <c r="R291" s="59" t="s">
        <v>10180</v>
      </c>
      <c r="S291" s="59" t="s">
        <v>10181</v>
      </c>
      <c r="T291" s="62">
        <v>0.005686342592592593</v>
      </c>
      <c r="U291" s="59">
        <v>126.0</v>
      </c>
      <c r="V291" s="59"/>
      <c r="W291" s="59"/>
      <c r="X291" s="59">
        <v>126.0</v>
      </c>
      <c r="Y291" s="59"/>
    </row>
    <row r="292" ht="15.75" customHeight="1">
      <c r="A292" s="59"/>
      <c r="B292" s="59"/>
      <c r="C292" s="59"/>
      <c r="D292" s="59"/>
      <c r="E292" s="59"/>
      <c r="F292" s="59"/>
      <c r="G292" s="59"/>
      <c r="H292" s="59"/>
      <c r="I292" s="59"/>
      <c r="J292" s="59">
        <v>3194.0</v>
      </c>
      <c r="K292" s="59">
        <v>127.0</v>
      </c>
      <c r="L292" s="59">
        <v>3135.0</v>
      </c>
      <c r="M292" s="59">
        <v>18.0</v>
      </c>
      <c r="N292" s="59">
        <v>5.0</v>
      </c>
      <c r="O292" s="59">
        <v>14.0</v>
      </c>
      <c r="P292" s="59">
        <v>226.0</v>
      </c>
      <c r="Q292" s="59">
        <v>52.0</v>
      </c>
      <c r="R292" s="59" t="s">
        <v>10182</v>
      </c>
      <c r="S292" s="59" t="s">
        <v>10183</v>
      </c>
      <c r="T292" s="62">
        <v>0.005711805555555556</v>
      </c>
      <c r="U292" s="59">
        <v>127.0</v>
      </c>
      <c r="V292" s="59"/>
      <c r="W292" s="59"/>
      <c r="X292" s="59">
        <v>127.0</v>
      </c>
      <c r="Y292" s="59"/>
    </row>
    <row r="293" ht="15.75" customHeight="1">
      <c r="A293" s="59"/>
      <c r="B293" s="59"/>
      <c r="C293" s="59"/>
      <c r="D293" s="59"/>
      <c r="E293" s="59"/>
      <c r="F293" s="59"/>
      <c r="G293" s="59"/>
      <c r="H293" s="59"/>
      <c r="I293" s="59"/>
      <c r="J293" s="59">
        <v>3136.0</v>
      </c>
      <c r="K293" s="59">
        <v>128.0</v>
      </c>
      <c r="L293" s="59">
        <v>3108.0</v>
      </c>
      <c r="M293" s="59">
        <v>18.0</v>
      </c>
      <c r="N293" s="59">
        <v>6.0</v>
      </c>
      <c r="O293" s="59">
        <v>13.0</v>
      </c>
      <c r="P293" s="59">
        <v>227.0</v>
      </c>
      <c r="Q293" s="59">
        <v>53.0</v>
      </c>
      <c r="R293" s="59" t="s">
        <v>1642</v>
      </c>
      <c r="S293" s="59" t="s">
        <v>1643</v>
      </c>
      <c r="T293" s="62">
        <v>0.005740740740740741</v>
      </c>
      <c r="U293" s="59">
        <v>128.0</v>
      </c>
      <c r="V293" s="59"/>
      <c r="W293" s="59"/>
      <c r="X293" s="59">
        <v>128.0</v>
      </c>
      <c r="Y293" s="59"/>
    </row>
    <row r="294" ht="15.75" customHeight="1">
      <c r="A294" s="59"/>
      <c r="B294" s="59"/>
      <c r="C294" s="59"/>
      <c r="D294" s="59"/>
      <c r="E294" s="59"/>
      <c r="F294" s="59"/>
      <c r="G294" s="59"/>
      <c r="H294" s="59"/>
      <c r="I294" s="59"/>
      <c r="J294" s="59">
        <v>3195.0</v>
      </c>
      <c r="K294" s="59">
        <v>129.0</v>
      </c>
      <c r="L294" s="59">
        <v>3136.0</v>
      </c>
      <c r="M294" s="59">
        <v>18.0</v>
      </c>
      <c r="N294" s="59">
        <v>6.0</v>
      </c>
      <c r="O294" s="59">
        <v>14.0</v>
      </c>
      <c r="P294" s="59">
        <v>228.0</v>
      </c>
      <c r="Q294" s="59">
        <v>54.0</v>
      </c>
      <c r="R294" s="59" t="s">
        <v>10180</v>
      </c>
      <c r="S294" s="59" t="s">
        <v>10181</v>
      </c>
      <c r="T294" s="62">
        <v>0.00578125</v>
      </c>
      <c r="U294" s="59">
        <v>129.0</v>
      </c>
      <c r="V294" s="59"/>
      <c r="W294" s="59"/>
      <c r="X294" s="59">
        <v>129.0</v>
      </c>
      <c r="Y294" s="59"/>
    </row>
    <row r="295" ht="15.75" customHeight="1">
      <c r="A295" s="59"/>
      <c r="B295" s="59"/>
      <c r="C295" s="59"/>
      <c r="D295" s="59"/>
      <c r="E295" s="59"/>
      <c r="F295" s="59"/>
      <c r="G295" s="59"/>
      <c r="H295" s="59"/>
      <c r="I295" s="59"/>
      <c r="J295" s="59">
        <v>3196.0</v>
      </c>
      <c r="K295" s="59">
        <v>130.0</v>
      </c>
      <c r="L295" s="59">
        <v>3136.0</v>
      </c>
      <c r="M295" s="59">
        <v>18.0</v>
      </c>
      <c r="N295" s="59">
        <v>5.0</v>
      </c>
      <c r="O295" s="59">
        <v>14.0</v>
      </c>
      <c r="P295" s="59">
        <v>229.0</v>
      </c>
      <c r="Q295" s="59">
        <v>55.0</v>
      </c>
      <c r="R295" s="59" t="s">
        <v>10182</v>
      </c>
      <c r="S295" s="59" t="s">
        <v>10183</v>
      </c>
      <c r="T295" s="62">
        <v>0.005836805555555556</v>
      </c>
      <c r="U295" s="59">
        <v>130.0</v>
      </c>
      <c r="V295" s="59"/>
      <c r="W295" s="59"/>
      <c r="X295" s="59">
        <v>130.0</v>
      </c>
      <c r="Y295" s="59"/>
    </row>
    <row r="296" ht="15.75" customHeight="1">
      <c r="A296" s="59"/>
      <c r="B296" s="59"/>
      <c r="C296" s="59"/>
      <c r="D296" s="59"/>
      <c r="E296" s="59"/>
      <c r="F296" s="59"/>
      <c r="G296" s="59"/>
      <c r="H296" s="59"/>
      <c r="I296" s="59"/>
      <c r="J296" s="59">
        <v>3109.0</v>
      </c>
      <c r="K296" s="59">
        <v>132.0</v>
      </c>
      <c r="L296" s="59">
        <v>3100.0</v>
      </c>
      <c r="M296" s="59">
        <v>18.0</v>
      </c>
      <c r="N296" s="59">
        <v>3.0</v>
      </c>
      <c r="O296" s="59">
        <v>12.0</v>
      </c>
      <c r="P296" s="59">
        <v>240.0</v>
      </c>
      <c r="Q296" s="59">
        <v>57.0</v>
      </c>
      <c r="R296" s="59" t="s">
        <v>1635</v>
      </c>
      <c r="S296" s="59" t="s">
        <v>2714</v>
      </c>
      <c r="T296" s="62">
        <v>0.0058402777777777784</v>
      </c>
      <c r="U296" s="59">
        <v>132.0</v>
      </c>
      <c r="V296" s="59"/>
      <c r="W296" s="59">
        <v>230.0</v>
      </c>
      <c r="X296" s="59">
        <v>132.0</v>
      </c>
      <c r="Y296" s="59"/>
    </row>
    <row r="297" ht="15.75" customHeight="1">
      <c r="A297" s="59"/>
      <c r="B297" s="59"/>
      <c r="C297" s="59"/>
      <c r="D297" s="59"/>
      <c r="E297" s="59"/>
      <c r="F297" s="59"/>
      <c r="G297" s="59"/>
      <c r="H297" s="59"/>
      <c r="I297" s="59"/>
      <c r="J297" s="59">
        <v>3138.0</v>
      </c>
      <c r="K297" s="59">
        <v>133.0</v>
      </c>
      <c r="L297" s="59">
        <v>3109.0</v>
      </c>
      <c r="M297" s="59">
        <v>18.0</v>
      </c>
      <c r="N297" s="59">
        <v>6.0</v>
      </c>
      <c r="O297" s="59">
        <v>14.0</v>
      </c>
      <c r="P297" s="59">
        <v>241.0</v>
      </c>
      <c r="Q297" s="59">
        <v>58.0</v>
      </c>
      <c r="R297" s="59" t="s">
        <v>10180</v>
      </c>
      <c r="S297" s="59" t="s">
        <v>10181</v>
      </c>
      <c r="T297" s="62">
        <v>0.005841435185185185</v>
      </c>
      <c r="U297" s="59">
        <v>133.0</v>
      </c>
      <c r="V297" s="59"/>
      <c r="W297" s="59">
        <v>231.0</v>
      </c>
      <c r="X297" s="59">
        <v>133.0</v>
      </c>
      <c r="Y297" s="59"/>
    </row>
    <row r="298" ht="15.75" customHeight="1">
      <c r="A298" s="59"/>
      <c r="B298" s="59"/>
      <c r="C298" s="59"/>
      <c r="D298" s="59"/>
      <c r="E298" s="59"/>
      <c r="F298" s="59"/>
      <c r="G298" s="59"/>
      <c r="H298" s="59"/>
      <c r="I298" s="59"/>
      <c r="J298" s="59">
        <v>3139.0</v>
      </c>
      <c r="K298" s="59">
        <v>134.0</v>
      </c>
      <c r="L298" s="59">
        <v>3109.0</v>
      </c>
      <c r="M298" s="59">
        <v>18.0</v>
      </c>
      <c r="N298" s="59">
        <v>5.0</v>
      </c>
      <c r="O298" s="59">
        <v>14.0</v>
      </c>
      <c r="P298" s="59">
        <v>242.0</v>
      </c>
      <c r="Q298" s="59">
        <v>59.0</v>
      </c>
      <c r="R298" s="59" t="s">
        <v>10182</v>
      </c>
      <c r="S298" s="59" t="s">
        <v>10183</v>
      </c>
      <c r="T298" s="62">
        <v>0.005841435185185185</v>
      </c>
      <c r="U298" s="59">
        <v>134.0</v>
      </c>
      <c r="V298" s="59"/>
      <c r="W298" s="59">
        <v>232.0</v>
      </c>
      <c r="X298" s="59">
        <v>134.0</v>
      </c>
      <c r="Y298" s="59"/>
    </row>
    <row r="299" ht="15.75" customHeight="1">
      <c r="A299" s="59"/>
      <c r="B299" s="59"/>
      <c r="C299" s="59"/>
      <c r="D299" s="59"/>
      <c r="E299" s="59"/>
      <c r="F299" s="59"/>
      <c r="G299" s="59"/>
      <c r="H299" s="59"/>
      <c r="I299" s="59"/>
      <c r="J299" s="59">
        <v>5360.0</v>
      </c>
      <c r="K299" s="59">
        <v>938.0</v>
      </c>
      <c r="L299" s="59">
        <v>5360.0</v>
      </c>
      <c r="M299" s="59">
        <v>18.0</v>
      </c>
      <c r="N299" s="59">
        <v>3.0</v>
      </c>
      <c r="O299" s="59">
        <v>12.0</v>
      </c>
      <c r="P299" s="59"/>
      <c r="Q299" s="59">
        <v>60.0</v>
      </c>
      <c r="R299" s="59" t="s">
        <v>1870</v>
      </c>
      <c r="S299" s="59"/>
      <c r="T299" s="62">
        <v>0.005842592592592593</v>
      </c>
      <c r="U299" s="59">
        <v>938.0</v>
      </c>
      <c r="V299" s="59"/>
      <c r="W299" s="59">
        <v>240.0</v>
      </c>
      <c r="X299" s="59">
        <v>938.0</v>
      </c>
      <c r="Y299" s="59"/>
    </row>
    <row r="300" ht="15.75" customHeight="1">
      <c r="A300" s="59"/>
      <c r="B300" s="59"/>
      <c r="C300" s="59"/>
      <c r="D300" s="59"/>
      <c r="E300" s="59"/>
      <c r="F300" s="59"/>
      <c r="G300" s="59"/>
      <c r="H300" s="59"/>
      <c r="I300" s="59"/>
      <c r="J300" s="59">
        <v>3137.0</v>
      </c>
      <c r="K300" s="59">
        <v>131.0</v>
      </c>
      <c r="L300" s="59">
        <v>5360.0</v>
      </c>
      <c r="M300" s="59">
        <v>18.0</v>
      </c>
      <c r="N300" s="59">
        <v>6.0</v>
      </c>
      <c r="O300" s="59">
        <v>13.0</v>
      </c>
      <c r="P300" s="59">
        <v>230.0</v>
      </c>
      <c r="Q300" s="59">
        <v>61.0</v>
      </c>
      <c r="R300" s="59" t="s">
        <v>2720</v>
      </c>
      <c r="S300" s="59" t="s">
        <v>2721</v>
      </c>
      <c r="T300" s="62">
        <v>0.005842592592592593</v>
      </c>
      <c r="U300" s="59">
        <v>131.0</v>
      </c>
      <c r="V300" s="59"/>
      <c r="W300" s="59">
        <v>242.0</v>
      </c>
      <c r="X300" s="59">
        <v>131.0</v>
      </c>
      <c r="Y300" s="59"/>
    </row>
    <row r="301" ht="15.75" customHeight="1">
      <c r="A301" s="59"/>
      <c r="B301" s="59"/>
      <c r="C301" s="59"/>
      <c r="D301" s="59"/>
      <c r="E301" s="59"/>
      <c r="F301" s="59"/>
      <c r="G301" s="59"/>
      <c r="H301" s="59"/>
      <c r="I301" s="59"/>
      <c r="J301" s="59">
        <v>3110.0</v>
      </c>
      <c r="K301" s="59">
        <v>135.0</v>
      </c>
      <c r="L301" s="59">
        <v>3100.0</v>
      </c>
      <c r="M301" s="59">
        <v>18.0</v>
      </c>
      <c r="N301" s="59">
        <v>3.0</v>
      </c>
      <c r="O301" s="59">
        <v>12.0</v>
      </c>
      <c r="P301" s="59">
        <v>250.0</v>
      </c>
      <c r="Q301" s="59">
        <v>62.0</v>
      </c>
      <c r="R301" s="59" t="s">
        <v>2704</v>
      </c>
      <c r="S301" s="59" t="s">
        <v>2706</v>
      </c>
      <c r="T301" s="62">
        <v>0.00584375</v>
      </c>
      <c r="U301" s="59">
        <v>135.0</v>
      </c>
      <c r="V301" s="59"/>
      <c r="W301" s="59"/>
      <c r="X301" s="59">
        <v>135.0</v>
      </c>
      <c r="Y301" s="59"/>
    </row>
    <row r="302" ht="15.75" customHeight="1">
      <c r="A302" s="59"/>
      <c r="B302" s="59"/>
      <c r="C302" s="59"/>
      <c r="D302" s="59"/>
      <c r="E302" s="59"/>
      <c r="F302" s="59"/>
      <c r="G302" s="59"/>
      <c r="H302" s="59"/>
      <c r="I302" s="59"/>
      <c r="J302" s="59">
        <v>3140.0</v>
      </c>
      <c r="K302" s="59">
        <v>136.0</v>
      </c>
      <c r="L302" s="59">
        <v>3110.0</v>
      </c>
      <c r="M302" s="59">
        <v>18.0</v>
      </c>
      <c r="N302" s="59">
        <v>6.0</v>
      </c>
      <c r="O302" s="59">
        <v>13.0</v>
      </c>
      <c r="P302" s="59">
        <v>251.0</v>
      </c>
      <c r="Q302" s="59">
        <v>63.0</v>
      </c>
      <c r="R302" s="59" t="s">
        <v>2701</v>
      </c>
      <c r="S302" s="59" t="s">
        <v>2702</v>
      </c>
      <c r="T302" s="62">
        <v>0.00584375</v>
      </c>
      <c r="U302" s="59">
        <v>136.0</v>
      </c>
      <c r="V302" s="59"/>
      <c r="W302" s="59"/>
      <c r="X302" s="59">
        <v>136.0</v>
      </c>
      <c r="Y302" s="59"/>
    </row>
    <row r="303" ht="15.75" customHeight="1">
      <c r="A303" s="59"/>
      <c r="B303" s="59"/>
      <c r="C303" s="59"/>
      <c r="D303" s="59"/>
      <c r="E303" s="59"/>
      <c r="F303" s="59"/>
      <c r="G303" s="59"/>
      <c r="H303" s="59"/>
      <c r="I303" s="59"/>
      <c r="J303" s="59">
        <v>3141.0</v>
      </c>
      <c r="K303" s="59">
        <v>137.0</v>
      </c>
      <c r="L303" s="59">
        <v>3110.0</v>
      </c>
      <c r="M303" s="59">
        <v>18.0</v>
      </c>
      <c r="N303" s="59">
        <v>6.0</v>
      </c>
      <c r="O303" s="59">
        <v>13.0</v>
      </c>
      <c r="P303" s="59">
        <v>252.0</v>
      </c>
      <c r="Q303" s="59">
        <v>64.0</v>
      </c>
      <c r="R303" s="59" t="s">
        <v>2700</v>
      </c>
      <c r="S303" s="59" t="s">
        <v>2098</v>
      </c>
      <c r="T303" s="62">
        <v>0.005844907407407407</v>
      </c>
      <c r="U303" s="59">
        <v>137.0</v>
      </c>
      <c r="V303" s="59"/>
      <c r="W303" s="59"/>
      <c r="X303" s="59">
        <v>137.0</v>
      </c>
      <c r="Y303" s="59"/>
    </row>
    <row r="304" ht="15.75" customHeight="1">
      <c r="A304" s="59"/>
      <c r="B304" s="59"/>
      <c r="C304" s="59"/>
      <c r="D304" s="59"/>
      <c r="E304" s="59"/>
      <c r="F304" s="59"/>
      <c r="G304" s="59"/>
      <c r="H304" s="59"/>
      <c r="I304" s="59"/>
      <c r="J304" s="59">
        <v>5361.0</v>
      </c>
      <c r="K304" s="59">
        <v>940.0</v>
      </c>
      <c r="L304" s="59">
        <v>3110.0</v>
      </c>
      <c r="M304" s="59">
        <v>18.0</v>
      </c>
      <c r="N304" s="59">
        <v>6.0</v>
      </c>
      <c r="O304" s="59">
        <v>13.0</v>
      </c>
      <c r="P304" s="59"/>
      <c r="Q304" s="59">
        <v>65.0</v>
      </c>
      <c r="R304" s="59" t="s">
        <v>1864</v>
      </c>
      <c r="S304" s="59"/>
      <c r="T304" s="62">
        <v>0.005844907407407407</v>
      </c>
      <c r="U304" s="59">
        <v>940.0</v>
      </c>
      <c r="V304" s="59"/>
      <c r="W304" s="59">
        <v>253.0</v>
      </c>
      <c r="X304" s="59">
        <v>940.0</v>
      </c>
      <c r="Y304" s="59"/>
    </row>
    <row r="305" ht="15.75" customHeight="1">
      <c r="A305" s="59"/>
      <c r="B305" s="59"/>
      <c r="C305" s="59"/>
      <c r="D305" s="59"/>
      <c r="E305" s="59"/>
      <c r="F305" s="59"/>
      <c r="G305" s="59"/>
      <c r="H305" s="59"/>
      <c r="I305" s="59"/>
      <c r="J305" s="59">
        <v>4056.0</v>
      </c>
      <c r="K305" s="59">
        <v>139.0</v>
      </c>
      <c r="L305" s="59">
        <v>3110.0</v>
      </c>
      <c r="M305" s="59">
        <v>18.0</v>
      </c>
      <c r="N305" s="59">
        <v>6.0</v>
      </c>
      <c r="O305" s="59">
        <v>13.0</v>
      </c>
      <c r="P305" s="59">
        <v>258.0</v>
      </c>
      <c r="Q305" s="59">
        <v>66.0</v>
      </c>
      <c r="R305" s="59" t="s">
        <v>2694</v>
      </c>
      <c r="S305" s="59" t="s">
        <v>2095</v>
      </c>
      <c r="T305" s="62">
        <v>0.005846064814814815</v>
      </c>
      <c r="U305" s="59">
        <v>139.0</v>
      </c>
      <c r="V305" s="59"/>
      <c r="W305" s="59">
        <v>254.0</v>
      </c>
      <c r="X305" s="59">
        <v>139.0</v>
      </c>
      <c r="Y305" s="59"/>
    </row>
    <row r="306" ht="15.75" customHeight="1">
      <c r="A306" s="59"/>
      <c r="B306" s="59"/>
      <c r="C306" s="59"/>
      <c r="D306" s="59"/>
      <c r="E306" s="59"/>
      <c r="F306" s="59"/>
      <c r="G306" s="59"/>
      <c r="H306" s="59"/>
      <c r="I306" s="59"/>
      <c r="J306" s="59">
        <v>5354.0</v>
      </c>
      <c r="K306" s="59">
        <v>952.0</v>
      </c>
      <c r="L306" s="59">
        <v>3110.0</v>
      </c>
      <c r="M306" s="59">
        <v>18.0</v>
      </c>
      <c r="N306" s="59">
        <v>6.0</v>
      </c>
      <c r="O306" s="59">
        <v>13.0</v>
      </c>
      <c r="P306" s="59">
        <v>259.0</v>
      </c>
      <c r="Q306" s="59">
        <v>67.0</v>
      </c>
      <c r="R306" s="59" t="s">
        <v>1824</v>
      </c>
      <c r="S306" s="59"/>
      <c r="T306" s="62">
        <v>0.005847222222222222</v>
      </c>
      <c r="U306" s="59">
        <v>952.0</v>
      </c>
      <c r="V306" s="59"/>
      <c r="W306" s="59"/>
      <c r="X306" s="59">
        <v>952.0</v>
      </c>
      <c r="Y306" s="59"/>
    </row>
    <row r="307" ht="15.75" customHeight="1">
      <c r="A307" s="59"/>
      <c r="B307" s="59"/>
      <c r="C307" s="59"/>
      <c r="D307" s="59"/>
      <c r="E307" s="59"/>
      <c r="F307" s="59"/>
      <c r="G307" s="59"/>
      <c r="H307" s="59"/>
      <c r="I307" s="59"/>
      <c r="J307" s="59">
        <v>3142.0</v>
      </c>
      <c r="K307" s="59">
        <v>138.0</v>
      </c>
      <c r="L307" s="59">
        <v>3110.0</v>
      </c>
      <c r="M307" s="59">
        <v>18.0</v>
      </c>
      <c r="N307" s="59">
        <v>6.0</v>
      </c>
      <c r="O307" s="59">
        <v>13.0</v>
      </c>
      <c r="P307" s="59"/>
      <c r="Q307" s="59">
        <v>68.0</v>
      </c>
      <c r="R307" s="59" t="s">
        <v>2696</v>
      </c>
      <c r="S307" s="59" t="s">
        <v>2698</v>
      </c>
      <c r="T307" s="62">
        <v>0.005847222222222222</v>
      </c>
      <c r="U307" s="59">
        <v>138.0</v>
      </c>
      <c r="V307" s="59"/>
      <c r="W307" s="59"/>
      <c r="X307" s="59">
        <v>138.0</v>
      </c>
      <c r="Y307" s="59"/>
    </row>
    <row r="308" ht="15.75" customHeight="1">
      <c r="A308" s="59"/>
      <c r="B308" s="59"/>
      <c r="C308" s="59"/>
      <c r="D308" s="59"/>
      <c r="E308" s="59"/>
      <c r="F308" s="59"/>
      <c r="G308" s="59"/>
      <c r="H308" s="59"/>
      <c r="I308" s="59"/>
      <c r="J308" s="59">
        <v>3112.0</v>
      </c>
      <c r="K308" s="59">
        <v>141.0</v>
      </c>
      <c r="L308" s="59">
        <v>3100.0</v>
      </c>
      <c r="M308" s="59">
        <v>18.0</v>
      </c>
      <c r="N308" s="59">
        <v>3.0</v>
      </c>
      <c r="O308" s="59">
        <v>12.0</v>
      </c>
      <c r="P308" s="59">
        <v>270.0</v>
      </c>
      <c r="Q308" s="59">
        <v>70.0</v>
      </c>
      <c r="R308" s="59" t="s">
        <v>2687</v>
      </c>
      <c r="S308" s="59" t="s">
        <v>2688</v>
      </c>
      <c r="T308" s="62">
        <v>0.005847222222222222</v>
      </c>
      <c r="U308" s="59">
        <v>141.0</v>
      </c>
      <c r="V308" s="59"/>
      <c r="W308" s="59">
        <v>260.0</v>
      </c>
      <c r="X308" s="59">
        <v>141.0</v>
      </c>
      <c r="Y308" s="59"/>
    </row>
    <row r="309" ht="15.75" customHeight="1">
      <c r="A309" s="59"/>
      <c r="B309" s="59"/>
      <c r="C309" s="59"/>
      <c r="D309" s="59"/>
      <c r="E309" s="59"/>
      <c r="F309" s="59"/>
      <c r="G309" s="59"/>
      <c r="H309" s="59"/>
      <c r="I309" s="59"/>
      <c r="J309" s="59">
        <v>3143.0</v>
      </c>
      <c r="K309" s="59">
        <v>142.0</v>
      </c>
      <c r="L309" s="59">
        <v>3112.0</v>
      </c>
      <c r="M309" s="59">
        <v>18.0</v>
      </c>
      <c r="N309" s="59">
        <v>6.0</v>
      </c>
      <c r="O309" s="59">
        <v>13.0</v>
      </c>
      <c r="P309" s="59">
        <v>271.0</v>
      </c>
      <c r="Q309" s="59">
        <v>71.0</v>
      </c>
      <c r="R309" s="59" t="s">
        <v>2685</v>
      </c>
      <c r="S309" s="59" t="s">
        <v>2686</v>
      </c>
      <c r="T309" s="62">
        <v>0.00584837962962963</v>
      </c>
      <c r="U309" s="59">
        <v>142.0</v>
      </c>
      <c r="V309" s="59"/>
      <c r="W309" s="59">
        <v>261.0</v>
      </c>
      <c r="X309" s="59">
        <v>142.0</v>
      </c>
      <c r="Y309" s="59"/>
    </row>
    <row r="310" ht="15.75" customHeight="1">
      <c r="A310" s="59"/>
      <c r="B310" s="59"/>
      <c r="C310" s="59"/>
      <c r="D310" s="59"/>
      <c r="E310" s="59"/>
      <c r="F310" s="59"/>
      <c r="G310" s="59"/>
      <c r="H310" s="59"/>
      <c r="I310" s="59"/>
      <c r="J310" s="59">
        <v>3144.0</v>
      </c>
      <c r="K310" s="59">
        <v>143.0</v>
      </c>
      <c r="L310" s="59">
        <v>3112.0</v>
      </c>
      <c r="M310" s="59">
        <v>18.0</v>
      </c>
      <c r="N310" s="59">
        <v>6.0</v>
      </c>
      <c r="O310" s="59">
        <v>13.0</v>
      </c>
      <c r="P310" s="59">
        <v>272.0</v>
      </c>
      <c r="Q310" s="59">
        <v>72.0</v>
      </c>
      <c r="R310" s="59" t="s">
        <v>2680</v>
      </c>
      <c r="S310" s="59" t="s">
        <v>2681</v>
      </c>
      <c r="T310" s="62">
        <v>0.00584837962962963</v>
      </c>
      <c r="U310" s="59">
        <v>143.0</v>
      </c>
      <c r="V310" s="59"/>
      <c r="W310" s="59">
        <v>262.0</v>
      </c>
      <c r="X310" s="59">
        <v>143.0</v>
      </c>
      <c r="Y310" s="59"/>
    </row>
    <row r="311" ht="15.75" customHeight="1">
      <c r="A311" s="59"/>
      <c r="B311" s="59"/>
      <c r="C311" s="59"/>
      <c r="D311" s="59"/>
      <c r="E311" s="59"/>
      <c r="F311" s="59"/>
      <c r="G311" s="59"/>
      <c r="H311" s="59"/>
      <c r="I311" s="59"/>
      <c r="J311" s="59">
        <v>5362.0</v>
      </c>
      <c r="K311" s="59">
        <v>941.0</v>
      </c>
      <c r="L311" s="59">
        <v>3112.0</v>
      </c>
      <c r="M311" s="59">
        <v>18.0</v>
      </c>
      <c r="N311" s="59">
        <v>6.0</v>
      </c>
      <c r="O311" s="59">
        <v>13.0</v>
      </c>
      <c r="P311" s="59"/>
      <c r="Q311" s="59">
        <v>73.0</v>
      </c>
      <c r="R311" s="59" t="s">
        <v>1860</v>
      </c>
      <c r="S311" s="59"/>
      <c r="T311" s="62">
        <v>0.005849537037037037</v>
      </c>
      <c r="U311" s="59">
        <v>941.0</v>
      </c>
      <c r="V311" s="59"/>
      <c r="W311" s="59">
        <v>263.0</v>
      </c>
      <c r="X311" s="59">
        <v>941.0</v>
      </c>
      <c r="Y311" s="59"/>
    </row>
    <row r="312" ht="15.75" customHeight="1">
      <c r="A312" s="59"/>
      <c r="B312" s="59"/>
      <c r="C312" s="59"/>
      <c r="D312" s="59"/>
      <c r="E312" s="59"/>
      <c r="F312" s="59"/>
      <c r="G312" s="59"/>
      <c r="H312" s="59"/>
      <c r="I312" s="59"/>
      <c r="J312" s="59">
        <v>3145.0</v>
      </c>
      <c r="K312" s="59">
        <v>144.0</v>
      </c>
      <c r="L312" s="59">
        <v>3112.0</v>
      </c>
      <c r="M312" s="59">
        <v>18.0</v>
      </c>
      <c r="N312" s="59">
        <v>6.0</v>
      </c>
      <c r="O312" s="59">
        <v>13.0</v>
      </c>
      <c r="P312" s="59">
        <v>278.0</v>
      </c>
      <c r="Q312" s="59">
        <v>74.0</v>
      </c>
      <c r="R312" s="59" t="s">
        <v>2678</v>
      </c>
      <c r="S312" s="59" t="s">
        <v>2679</v>
      </c>
      <c r="T312" s="62">
        <v>0.005849537037037037</v>
      </c>
      <c r="U312" s="59">
        <v>144.0</v>
      </c>
      <c r="V312" s="59"/>
      <c r="W312" s="59">
        <v>268.0</v>
      </c>
      <c r="X312" s="59">
        <v>144.0</v>
      </c>
      <c r="Y312" s="59"/>
    </row>
    <row r="313" ht="15.75" customHeight="1">
      <c r="A313" s="59"/>
      <c r="B313" s="59"/>
      <c r="C313" s="59"/>
      <c r="D313" s="59"/>
      <c r="E313" s="59"/>
      <c r="F313" s="59"/>
      <c r="G313" s="59"/>
      <c r="H313" s="59"/>
      <c r="I313" s="59"/>
      <c r="J313" s="59">
        <v>3111.0</v>
      </c>
      <c r="K313" s="59">
        <v>140.0</v>
      </c>
      <c r="L313" s="59">
        <v>3100.0</v>
      </c>
      <c r="M313" s="59">
        <v>18.0</v>
      </c>
      <c r="N313" s="59">
        <v>3.0</v>
      </c>
      <c r="O313" s="59">
        <v>12.0</v>
      </c>
      <c r="P313" s="59"/>
      <c r="Q313" s="59">
        <v>75.0</v>
      </c>
      <c r="R313" s="59" t="s">
        <v>2689</v>
      </c>
      <c r="S313" s="59" t="s">
        <v>2691</v>
      </c>
      <c r="T313" s="62">
        <v>0.005850694444444445</v>
      </c>
      <c r="U313" s="59">
        <v>140.0</v>
      </c>
      <c r="V313" s="59"/>
      <c r="W313" s="59">
        <v>269.0</v>
      </c>
      <c r="X313" s="59">
        <v>140.0</v>
      </c>
      <c r="Y313" s="59"/>
    </row>
    <row r="314" ht="15.75" customHeight="1">
      <c r="A314" s="59"/>
      <c r="B314" s="59"/>
      <c r="C314" s="59"/>
      <c r="D314" s="59"/>
      <c r="E314" s="59"/>
      <c r="F314" s="59"/>
      <c r="G314" s="59"/>
      <c r="H314" s="59"/>
      <c r="I314" s="59"/>
      <c r="J314" s="59">
        <v>3095.0</v>
      </c>
      <c r="K314" s="59">
        <v>145.0</v>
      </c>
      <c r="L314" s="59">
        <v>3095.0</v>
      </c>
      <c r="M314" s="59">
        <v>18.0</v>
      </c>
      <c r="N314" s="59">
        <v>2.0</v>
      </c>
      <c r="O314" s="59">
        <v>10.0</v>
      </c>
      <c r="P314" s="59">
        <v>280.0</v>
      </c>
      <c r="Q314" s="59">
        <v>76.0</v>
      </c>
      <c r="R314" s="59" t="s">
        <v>1600</v>
      </c>
      <c r="S314" s="59" t="s">
        <v>2676</v>
      </c>
      <c r="T314" s="62">
        <v>0.005850694444444445</v>
      </c>
      <c r="U314" s="59">
        <v>145.0</v>
      </c>
      <c r="V314" s="59"/>
      <c r="W314" s="59">
        <v>270.0</v>
      </c>
      <c r="X314" s="59">
        <v>145.0</v>
      </c>
      <c r="Y314" s="59"/>
    </row>
    <row r="315" ht="15.75" customHeight="1">
      <c r="A315" s="59"/>
      <c r="B315" s="59"/>
      <c r="C315" s="59"/>
      <c r="D315" s="59"/>
      <c r="E315" s="59"/>
      <c r="F315" s="59"/>
      <c r="G315" s="59"/>
      <c r="H315" s="59"/>
      <c r="I315" s="59"/>
      <c r="J315" s="59">
        <v>3093.0</v>
      </c>
      <c r="K315" s="59">
        <v>766.0</v>
      </c>
      <c r="L315" s="59">
        <v>3093.0</v>
      </c>
      <c r="M315" s="59">
        <v>18.0</v>
      </c>
      <c r="N315" s="59">
        <v>1.0</v>
      </c>
      <c r="O315" s="59">
        <v>10.0</v>
      </c>
      <c r="P315" s="59"/>
      <c r="Q315" s="59">
        <v>77.0</v>
      </c>
      <c r="R315" s="59" t="s">
        <v>830</v>
      </c>
      <c r="S315" s="59" t="s">
        <v>1940</v>
      </c>
      <c r="T315" s="62">
        <v>0.005851851851851852</v>
      </c>
      <c r="U315" s="59">
        <v>766.0</v>
      </c>
      <c r="V315" s="59"/>
      <c r="W315" s="59"/>
      <c r="X315" s="59">
        <v>766.0</v>
      </c>
      <c r="Y315" s="59"/>
    </row>
    <row r="316" ht="15.75" customHeight="1">
      <c r="A316" s="59"/>
      <c r="B316" s="59"/>
      <c r="C316" s="59"/>
      <c r="D316" s="59"/>
      <c r="E316" s="59"/>
      <c r="F316" s="59"/>
      <c r="G316" s="59"/>
      <c r="H316" s="59"/>
      <c r="I316" s="59"/>
      <c r="J316" s="59">
        <v>3096.0</v>
      </c>
      <c r="K316" s="59">
        <v>147.0</v>
      </c>
      <c r="L316" s="59">
        <v>3098.0</v>
      </c>
      <c r="M316" s="59">
        <v>18.0</v>
      </c>
      <c r="N316" s="59">
        <v>2.0</v>
      </c>
      <c r="O316" s="59">
        <v>10.0</v>
      </c>
      <c r="P316" s="59">
        <v>300.0</v>
      </c>
      <c r="Q316" s="59">
        <v>78.0</v>
      </c>
      <c r="R316" s="59" t="s">
        <v>2675</v>
      </c>
      <c r="S316" s="59" t="s">
        <v>10185</v>
      </c>
      <c r="T316" s="62">
        <v>0.005851851851851852</v>
      </c>
      <c r="U316" s="59">
        <v>147.0</v>
      </c>
      <c r="V316" s="59"/>
      <c r="W316" s="59"/>
      <c r="X316" s="59">
        <v>147.0</v>
      </c>
      <c r="Y316" s="59"/>
    </row>
    <row r="317" ht="15.75" customHeight="1">
      <c r="A317" s="59"/>
      <c r="B317" s="59"/>
      <c r="C317" s="59"/>
      <c r="D317" s="59"/>
      <c r="E317" s="59"/>
      <c r="F317" s="59"/>
      <c r="G317" s="59"/>
      <c r="H317" s="59"/>
      <c r="I317" s="59"/>
      <c r="J317" s="59">
        <v>3113.0</v>
      </c>
      <c r="K317" s="59">
        <v>148.0</v>
      </c>
      <c r="L317" s="59">
        <v>3096.0</v>
      </c>
      <c r="M317" s="59">
        <v>18.0</v>
      </c>
      <c r="N317" s="59">
        <v>3.0</v>
      </c>
      <c r="O317" s="59">
        <v>12.0</v>
      </c>
      <c r="P317" s="59">
        <v>310.0</v>
      </c>
      <c r="Q317" s="59">
        <v>79.0</v>
      </c>
      <c r="R317" s="59" t="s">
        <v>1588</v>
      </c>
      <c r="S317" s="59" t="s">
        <v>1589</v>
      </c>
      <c r="T317" s="62">
        <v>0.005853009259259259</v>
      </c>
      <c r="U317" s="59">
        <v>148.0</v>
      </c>
      <c r="V317" s="59"/>
      <c r="W317" s="59"/>
      <c r="X317" s="59">
        <v>148.0</v>
      </c>
      <c r="Y317" s="59"/>
    </row>
    <row r="318" ht="15.75" customHeight="1">
      <c r="A318" s="59"/>
      <c r="B318" s="59"/>
      <c r="C318" s="59"/>
      <c r="D318" s="59"/>
      <c r="E318" s="59"/>
      <c r="F318" s="59"/>
      <c r="G318" s="59"/>
      <c r="H318" s="59"/>
      <c r="I318" s="59"/>
      <c r="J318" s="59">
        <v>3177.0</v>
      </c>
      <c r="K318" s="59">
        <v>289.0</v>
      </c>
      <c r="L318" s="59">
        <v>3113.0</v>
      </c>
      <c r="M318" s="59">
        <v>18.0</v>
      </c>
      <c r="N318" s="59">
        <v>6.0</v>
      </c>
      <c r="O318" s="59">
        <v>13.0</v>
      </c>
      <c r="P318" s="59">
        <v>311.0</v>
      </c>
      <c r="Q318" s="59">
        <v>80.0</v>
      </c>
      <c r="R318" s="59" t="s">
        <v>2358</v>
      </c>
      <c r="S318" s="59" t="s">
        <v>1234</v>
      </c>
      <c r="T318" s="62">
        <v>0.005853009259259259</v>
      </c>
      <c r="U318" s="59">
        <v>289.0</v>
      </c>
      <c r="V318" s="59"/>
      <c r="W318" s="59">
        <v>320.0</v>
      </c>
      <c r="X318" s="59">
        <v>289.0</v>
      </c>
      <c r="Y318" s="59"/>
    </row>
    <row r="319" ht="15.75" customHeight="1">
      <c r="A319" s="59"/>
      <c r="B319" s="59"/>
      <c r="C319" s="59"/>
      <c r="D319" s="59"/>
      <c r="E319" s="59"/>
      <c r="F319" s="59"/>
      <c r="G319" s="59"/>
      <c r="H319" s="59"/>
      <c r="I319" s="59"/>
      <c r="J319" s="59">
        <v>3146.0</v>
      </c>
      <c r="K319" s="59">
        <v>149.0</v>
      </c>
      <c r="L319" s="59">
        <v>3113.0</v>
      </c>
      <c r="M319" s="59">
        <v>18.0</v>
      </c>
      <c r="N319" s="59">
        <v>6.0</v>
      </c>
      <c r="O319" s="59">
        <v>13.0</v>
      </c>
      <c r="P319" s="59">
        <v>312.0</v>
      </c>
      <c r="Q319" s="59">
        <v>81.0</v>
      </c>
      <c r="R319" s="59" t="s">
        <v>2670</v>
      </c>
      <c r="S319" s="59" t="s">
        <v>2671</v>
      </c>
      <c r="T319" s="62">
        <v>0.005854166666666666</v>
      </c>
      <c r="U319" s="59">
        <v>149.0</v>
      </c>
      <c r="V319" s="59"/>
      <c r="W319" s="59">
        <v>311.0</v>
      </c>
      <c r="X319" s="59">
        <v>149.0</v>
      </c>
      <c r="Y319" s="59"/>
    </row>
    <row r="320" ht="15.75" customHeight="1">
      <c r="A320" s="59"/>
      <c r="B320" s="59"/>
      <c r="C320" s="59"/>
      <c r="D320" s="59"/>
      <c r="E320" s="59"/>
      <c r="F320" s="59"/>
      <c r="G320" s="59"/>
      <c r="H320" s="59"/>
      <c r="I320" s="59"/>
      <c r="J320" s="59">
        <v>5333.0</v>
      </c>
      <c r="K320" s="59">
        <v>982.0</v>
      </c>
      <c r="L320" s="59">
        <v>5325.0</v>
      </c>
      <c r="M320" s="59">
        <v>18.0</v>
      </c>
      <c r="N320" s="59">
        <v>6.0</v>
      </c>
      <c r="O320" s="59">
        <v>14.0</v>
      </c>
      <c r="P320" s="59">
        <v>312.1</v>
      </c>
      <c r="Q320" s="59">
        <v>82.0</v>
      </c>
      <c r="R320" s="59" t="s">
        <v>1748</v>
      </c>
      <c r="S320" s="59"/>
      <c r="T320" s="62">
        <v>0.0058553240740740736</v>
      </c>
      <c r="U320" s="59">
        <v>982.0</v>
      </c>
      <c r="V320" s="59"/>
      <c r="W320" s="59"/>
      <c r="X320" s="59">
        <v>982.0</v>
      </c>
      <c r="Y320" s="59"/>
    </row>
    <row r="321" ht="15.75" customHeight="1">
      <c r="A321" s="59"/>
      <c r="B321" s="59"/>
      <c r="C321" s="59"/>
      <c r="D321" s="59"/>
      <c r="E321" s="59"/>
      <c r="F321" s="59"/>
      <c r="G321" s="59"/>
      <c r="H321" s="59"/>
      <c r="I321" s="59"/>
      <c r="J321" s="59">
        <v>5334.0</v>
      </c>
      <c r="K321" s="59">
        <v>983.0</v>
      </c>
      <c r="L321" s="59">
        <v>5325.0</v>
      </c>
      <c r="M321" s="59">
        <v>18.0</v>
      </c>
      <c r="N321" s="59">
        <v>6.0</v>
      </c>
      <c r="O321" s="59">
        <v>14.0</v>
      </c>
      <c r="P321" s="59">
        <v>312.2</v>
      </c>
      <c r="Q321" s="59">
        <v>83.0</v>
      </c>
      <c r="R321" s="59" t="s">
        <v>1746</v>
      </c>
      <c r="S321" s="59"/>
      <c r="T321" s="62">
        <v>0.0058553240740740736</v>
      </c>
      <c r="U321" s="59">
        <v>983.0</v>
      </c>
      <c r="V321" s="59"/>
      <c r="W321" s="59"/>
      <c r="X321" s="59">
        <v>983.0</v>
      </c>
      <c r="Y321" s="59"/>
    </row>
    <row r="322" ht="15.75" customHeight="1">
      <c r="A322" s="59"/>
      <c r="B322" s="59"/>
      <c r="C322" s="59"/>
      <c r="D322" s="59"/>
      <c r="E322" s="59"/>
      <c r="F322" s="59"/>
      <c r="G322" s="59"/>
      <c r="H322" s="59"/>
      <c r="I322" s="59"/>
      <c r="J322" s="59">
        <v>3147.0</v>
      </c>
      <c r="K322" s="59">
        <v>150.0</v>
      </c>
      <c r="L322" s="59">
        <v>3113.0</v>
      </c>
      <c r="M322" s="59">
        <v>18.0</v>
      </c>
      <c r="N322" s="59">
        <v>6.0</v>
      </c>
      <c r="O322" s="59">
        <v>13.0</v>
      </c>
      <c r="P322" s="59">
        <v>313.0</v>
      </c>
      <c r="Q322" s="59">
        <v>84.0</v>
      </c>
      <c r="R322" s="59" t="s">
        <v>2665</v>
      </c>
      <c r="S322" s="59" t="s">
        <v>2666</v>
      </c>
      <c r="T322" s="62">
        <v>0.005856481481481482</v>
      </c>
      <c r="U322" s="59">
        <v>150.0</v>
      </c>
      <c r="V322" s="59"/>
      <c r="W322" s="59">
        <v>312.0</v>
      </c>
      <c r="X322" s="59">
        <v>150.0</v>
      </c>
      <c r="Y322" s="59"/>
    </row>
    <row r="323" ht="15.75" customHeight="1">
      <c r="A323" s="59"/>
      <c r="B323" s="59"/>
      <c r="C323" s="59"/>
      <c r="D323" s="59"/>
      <c r="E323" s="59"/>
      <c r="F323" s="59"/>
      <c r="G323" s="59"/>
      <c r="H323" s="59"/>
      <c r="I323" s="59"/>
      <c r="J323" s="59">
        <v>3148.0</v>
      </c>
      <c r="K323" s="59">
        <v>151.0</v>
      </c>
      <c r="L323" s="59">
        <v>3113.0</v>
      </c>
      <c r="M323" s="59">
        <v>18.0</v>
      </c>
      <c r="N323" s="59">
        <v>6.0</v>
      </c>
      <c r="O323" s="59">
        <v>13.0</v>
      </c>
      <c r="P323" s="59">
        <v>314.0</v>
      </c>
      <c r="Q323" s="59">
        <v>85.0</v>
      </c>
      <c r="R323" s="59" t="s">
        <v>2661</v>
      </c>
      <c r="S323" s="59" t="s">
        <v>2662</v>
      </c>
      <c r="T323" s="62">
        <v>0.005857638888888889</v>
      </c>
      <c r="U323" s="59">
        <v>151.0</v>
      </c>
      <c r="V323" s="59"/>
      <c r="W323" s="59">
        <v>313.0</v>
      </c>
      <c r="X323" s="59">
        <v>151.0</v>
      </c>
      <c r="Y323" s="59"/>
    </row>
    <row r="324" ht="15.75" customHeight="1">
      <c r="A324" s="59"/>
      <c r="B324" s="59"/>
      <c r="C324" s="59"/>
      <c r="D324" s="59"/>
      <c r="E324" s="59"/>
      <c r="F324" s="59"/>
      <c r="G324" s="59"/>
      <c r="H324" s="59"/>
      <c r="I324" s="59"/>
      <c r="J324" s="59">
        <v>3149.0</v>
      </c>
      <c r="K324" s="59">
        <v>152.0</v>
      </c>
      <c r="L324" s="59">
        <v>3113.0</v>
      </c>
      <c r="M324" s="59">
        <v>18.0</v>
      </c>
      <c r="N324" s="59">
        <v>6.0</v>
      </c>
      <c r="O324" s="59">
        <v>13.0</v>
      </c>
      <c r="P324" s="59">
        <v>315.0</v>
      </c>
      <c r="Q324" s="59">
        <v>86.0</v>
      </c>
      <c r="R324" s="59" t="s">
        <v>2656</v>
      </c>
      <c r="S324" s="59" t="s">
        <v>2657</v>
      </c>
      <c r="T324" s="62">
        <v>0.005857638888888889</v>
      </c>
      <c r="U324" s="59">
        <v>152.0</v>
      </c>
      <c r="V324" s="59"/>
      <c r="W324" s="59">
        <v>314.0</v>
      </c>
      <c r="X324" s="59">
        <v>152.0</v>
      </c>
      <c r="Y324" s="59"/>
    </row>
    <row r="325" ht="15.75" customHeight="1">
      <c r="A325" s="59"/>
      <c r="B325" s="59"/>
      <c r="C325" s="59"/>
      <c r="D325" s="59"/>
      <c r="E325" s="59"/>
      <c r="F325" s="59"/>
      <c r="G325" s="59"/>
      <c r="H325" s="59"/>
      <c r="I325" s="59"/>
      <c r="J325" s="59">
        <v>3150.0</v>
      </c>
      <c r="K325" s="59">
        <v>153.0</v>
      </c>
      <c r="L325" s="59">
        <v>3113.0</v>
      </c>
      <c r="M325" s="59">
        <v>18.0</v>
      </c>
      <c r="N325" s="59">
        <v>6.0</v>
      </c>
      <c r="O325" s="59">
        <v>13.0</v>
      </c>
      <c r="P325" s="59">
        <v>316.0</v>
      </c>
      <c r="Q325" s="59">
        <v>87.0</v>
      </c>
      <c r="R325" s="59" t="s">
        <v>2652</v>
      </c>
      <c r="S325" s="59" t="s">
        <v>2653</v>
      </c>
      <c r="T325" s="62">
        <v>0.005858796296296296</v>
      </c>
      <c r="U325" s="59">
        <v>153.0</v>
      </c>
      <c r="V325" s="59"/>
      <c r="W325" s="59">
        <v>315.0</v>
      </c>
      <c r="X325" s="59">
        <v>153.0</v>
      </c>
      <c r="Y325" s="59"/>
    </row>
    <row r="326" ht="15.75" customHeight="1">
      <c r="A326" s="59"/>
      <c r="B326" s="59"/>
      <c r="C326" s="59"/>
      <c r="D326" s="59"/>
      <c r="E326" s="59"/>
      <c r="F326" s="59"/>
      <c r="G326" s="59"/>
      <c r="H326" s="59"/>
      <c r="I326" s="59"/>
      <c r="J326" s="59">
        <v>3151.0</v>
      </c>
      <c r="K326" s="59">
        <v>154.0</v>
      </c>
      <c r="L326" s="59">
        <v>3113.0</v>
      </c>
      <c r="M326" s="59">
        <v>18.0</v>
      </c>
      <c r="N326" s="59">
        <v>6.0</v>
      </c>
      <c r="O326" s="59">
        <v>13.0</v>
      </c>
      <c r="P326" s="59">
        <v>317.0</v>
      </c>
      <c r="Q326" s="59">
        <v>88.0</v>
      </c>
      <c r="R326" s="59" t="s">
        <v>2646</v>
      </c>
      <c r="S326" s="59" t="s">
        <v>2647</v>
      </c>
      <c r="T326" s="62">
        <v>0.005858796296296296</v>
      </c>
      <c r="U326" s="59">
        <v>154.0</v>
      </c>
      <c r="V326" s="59"/>
      <c r="W326" s="59">
        <v>316.0</v>
      </c>
      <c r="X326" s="59">
        <v>154.0</v>
      </c>
      <c r="Y326" s="59"/>
    </row>
    <row r="327" ht="15.75" customHeight="1">
      <c r="A327" s="59"/>
      <c r="B327" s="59"/>
      <c r="C327" s="59"/>
      <c r="D327" s="59"/>
      <c r="E327" s="59"/>
      <c r="F327" s="59"/>
      <c r="G327" s="59"/>
      <c r="H327" s="59"/>
      <c r="I327" s="59"/>
      <c r="J327" s="59">
        <v>3153.0</v>
      </c>
      <c r="K327" s="59">
        <v>156.0</v>
      </c>
      <c r="L327" s="59">
        <v>3113.0</v>
      </c>
      <c r="M327" s="59">
        <v>18.0</v>
      </c>
      <c r="N327" s="59">
        <v>6.0</v>
      </c>
      <c r="O327" s="59">
        <v>13.0</v>
      </c>
      <c r="P327" s="59">
        <v>319.0</v>
      </c>
      <c r="Q327" s="59">
        <v>89.0</v>
      </c>
      <c r="R327" s="59" t="s">
        <v>2637</v>
      </c>
      <c r="S327" s="59" t="s">
        <v>2638</v>
      </c>
      <c r="T327" s="62">
        <v>0.005859953703703704</v>
      </c>
      <c r="U327" s="59">
        <v>156.0</v>
      </c>
      <c r="V327" s="59"/>
      <c r="W327" s="59"/>
      <c r="X327" s="59">
        <v>156.0</v>
      </c>
      <c r="Y327" s="59"/>
    </row>
    <row r="328" ht="15.75" customHeight="1">
      <c r="A328" s="59"/>
      <c r="B328" s="59"/>
      <c r="C328" s="59"/>
      <c r="D328" s="59"/>
      <c r="E328" s="59"/>
      <c r="F328" s="59"/>
      <c r="G328" s="59"/>
      <c r="H328" s="59"/>
      <c r="I328" s="59"/>
      <c r="J328" s="59">
        <v>5328.0</v>
      </c>
      <c r="K328" s="59">
        <v>984.0</v>
      </c>
      <c r="L328" s="59">
        <v>5325.0</v>
      </c>
      <c r="M328" s="59">
        <v>18.0</v>
      </c>
      <c r="N328" s="59">
        <v>6.0</v>
      </c>
      <c r="O328" s="59">
        <v>13.0</v>
      </c>
      <c r="P328" s="59">
        <v>319.1</v>
      </c>
      <c r="Q328" s="59">
        <v>90.0</v>
      </c>
      <c r="R328" s="59" t="s">
        <v>1744</v>
      </c>
      <c r="S328" s="59"/>
      <c r="T328" s="62">
        <v>0.005861111111111111</v>
      </c>
      <c r="U328" s="59">
        <v>984.0</v>
      </c>
      <c r="V328" s="59"/>
      <c r="W328" s="59"/>
      <c r="X328" s="59">
        <v>984.0</v>
      </c>
      <c r="Y328" s="59"/>
    </row>
    <row r="329" ht="15.75" customHeight="1">
      <c r="A329" s="59"/>
      <c r="B329" s="59"/>
      <c r="C329" s="59"/>
      <c r="D329" s="59"/>
      <c r="E329" s="59"/>
      <c r="F329" s="59"/>
      <c r="G329" s="59"/>
      <c r="H329" s="59"/>
      <c r="I329" s="59"/>
      <c r="J329" s="59">
        <v>3154.0</v>
      </c>
      <c r="K329" s="59">
        <v>157.0</v>
      </c>
      <c r="L329" s="59">
        <v>3113.0</v>
      </c>
      <c r="M329" s="59">
        <v>18.0</v>
      </c>
      <c r="N329" s="59">
        <v>6.0</v>
      </c>
      <c r="O329" s="59">
        <v>13.0</v>
      </c>
      <c r="P329" s="59">
        <v>320.0</v>
      </c>
      <c r="Q329" s="59">
        <v>91.0</v>
      </c>
      <c r="R329" s="59" t="s">
        <v>2632</v>
      </c>
      <c r="S329" s="59" t="s">
        <v>2633</v>
      </c>
      <c r="T329" s="62">
        <v>0.005862268518518518</v>
      </c>
      <c r="U329" s="59">
        <v>157.0</v>
      </c>
      <c r="V329" s="59"/>
      <c r="W329" s="59">
        <v>321.0</v>
      </c>
      <c r="X329" s="59">
        <v>157.0</v>
      </c>
      <c r="Y329" s="59"/>
    </row>
    <row r="330" ht="15.75" customHeight="1">
      <c r="A330" s="59"/>
      <c r="B330" s="59"/>
      <c r="C330" s="59"/>
      <c r="D330" s="59"/>
      <c r="E330" s="59"/>
      <c r="F330" s="59"/>
      <c r="G330" s="59"/>
      <c r="H330" s="59"/>
      <c r="I330" s="59"/>
      <c r="J330" s="59">
        <v>3172.0</v>
      </c>
      <c r="K330" s="59">
        <v>178.0</v>
      </c>
      <c r="L330" s="59">
        <v>3113.0</v>
      </c>
      <c r="M330" s="59">
        <v>18.0</v>
      </c>
      <c r="N330" s="59">
        <v>6.0</v>
      </c>
      <c r="O330" s="59">
        <v>13.0</v>
      </c>
      <c r="P330" s="59">
        <v>323.0</v>
      </c>
      <c r="Q330" s="59">
        <v>92.0</v>
      </c>
      <c r="R330" s="59" t="s">
        <v>2543</v>
      </c>
      <c r="S330" s="59" t="s">
        <v>2544</v>
      </c>
      <c r="T330" s="62">
        <v>0.0058634259259259264</v>
      </c>
      <c r="U330" s="59">
        <v>178.0</v>
      </c>
      <c r="V330" s="59"/>
      <c r="W330" s="59">
        <v>322.0</v>
      </c>
      <c r="X330" s="59">
        <v>178.0</v>
      </c>
      <c r="Y330" s="59"/>
    </row>
    <row r="331" ht="15.75" customHeight="1">
      <c r="A331" s="59"/>
      <c r="B331" s="59"/>
      <c r="C331" s="59"/>
      <c r="D331" s="59"/>
      <c r="E331" s="59"/>
      <c r="F331" s="59"/>
      <c r="G331" s="59"/>
      <c r="H331" s="59"/>
      <c r="I331" s="59"/>
      <c r="J331" s="59">
        <v>4775.0</v>
      </c>
      <c r="K331" s="59">
        <v>816.0</v>
      </c>
      <c r="L331" s="59">
        <v>3113.0</v>
      </c>
      <c r="M331" s="59">
        <v>18.0</v>
      </c>
      <c r="N331" s="59">
        <v>6.0</v>
      </c>
      <c r="O331" s="59">
        <v>13.0</v>
      </c>
      <c r="P331" s="59">
        <v>327.0</v>
      </c>
      <c r="Q331" s="59">
        <v>93.0</v>
      </c>
      <c r="R331" s="59" t="s">
        <v>1908</v>
      </c>
      <c r="S331" s="59" t="s">
        <v>1909</v>
      </c>
      <c r="T331" s="62">
        <v>0.005864583333333334</v>
      </c>
      <c r="U331" s="59">
        <v>816.0</v>
      </c>
      <c r="V331" s="59"/>
      <c r="W331" s="59">
        <v>324.0</v>
      </c>
      <c r="X331" s="59">
        <v>816.0</v>
      </c>
      <c r="Y331" s="59"/>
    </row>
    <row r="332" ht="15.75" customHeight="1">
      <c r="A332" s="59"/>
      <c r="B332" s="59"/>
      <c r="C332" s="59"/>
      <c r="D332" s="59"/>
      <c r="E332" s="59"/>
      <c r="F332" s="59"/>
      <c r="G332" s="59"/>
      <c r="H332" s="59"/>
      <c r="I332" s="59"/>
      <c r="J332" s="59">
        <v>3117.0</v>
      </c>
      <c r="K332" s="59">
        <v>445.0</v>
      </c>
      <c r="L332" s="59">
        <v>3096.0</v>
      </c>
      <c r="M332" s="59">
        <v>18.0</v>
      </c>
      <c r="N332" s="59">
        <v>6.0</v>
      </c>
      <c r="O332" s="59">
        <v>13.0</v>
      </c>
      <c r="P332" s="59">
        <v>329.0</v>
      </c>
      <c r="Q332" s="59">
        <v>94.0</v>
      </c>
      <c r="R332" s="59" t="s">
        <v>2296</v>
      </c>
      <c r="S332" s="59" t="s">
        <v>2297</v>
      </c>
      <c r="T332" s="62">
        <v>0.005864583333333334</v>
      </c>
      <c r="U332" s="59">
        <v>445.0</v>
      </c>
      <c r="V332" s="59"/>
      <c r="W332" s="59"/>
      <c r="X332" s="59">
        <v>445.0</v>
      </c>
      <c r="Y332" s="59"/>
    </row>
    <row r="333" ht="15.75" customHeight="1">
      <c r="A333" s="59"/>
      <c r="B333" s="59"/>
      <c r="C333" s="59"/>
      <c r="D333" s="59"/>
      <c r="E333" s="59"/>
      <c r="F333" s="59"/>
      <c r="G333" s="59"/>
      <c r="H333" s="59"/>
      <c r="I333" s="59"/>
      <c r="J333" s="59">
        <v>3184.0</v>
      </c>
      <c r="K333" s="59">
        <v>446.0</v>
      </c>
      <c r="L333" s="59">
        <v>3117.0</v>
      </c>
      <c r="M333" s="59">
        <v>18.0</v>
      </c>
      <c r="N333" s="59">
        <v>6.0</v>
      </c>
      <c r="O333" s="59">
        <v>14.0</v>
      </c>
      <c r="P333" s="59">
        <v>329.1</v>
      </c>
      <c r="Q333" s="59">
        <v>95.0</v>
      </c>
      <c r="R333" s="59" t="s">
        <v>2293</v>
      </c>
      <c r="S333" s="59" t="s">
        <v>2294</v>
      </c>
      <c r="T333" s="62">
        <v>0.005865740740740741</v>
      </c>
      <c r="U333" s="59">
        <v>446.0</v>
      </c>
      <c r="V333" s="59"/>
      <c r="W333" s="59"/>
      <c r="X333" s="59">
        <v>446.0</v>
      </c>
      <c r="Y333" s="59"/>
    </row>
    <row r="334" ht="15.75" customHeight="1">
      <c r="A334" s="59"/>
      <c r="B334" s="59"/>
      <c r="C334" s="59"/>
      <c r="D334" s="59"/>
      <c r="E334" s="59"/>
      <c r="F334" s="59"/>
      <c r="G334" s="59"/>
      <c r="H334" s="59"/>
      <c r="I334" s="59"/>
      <c r="J334" s="59">
        <v>3186.0</v>
      </c>
      <c r="K334" s="59">
        <v>448.0</v>
      </c>
      <c r="L334" s="59">
        <v>3117.0</v>
      </c>
      <c r="M334" s="59">
        <v>18.0</v>
      </c>
      <c r="N334" s="59">
        <v>6.0</v>
      </c>
      <c r="O334" s="59">
        <v>14.0</v>
      </c>
      <c r="P334" s="59">
        <v>329.2</v>
      </c>
      <c r="Q334" s="59">
        <v>96.0</v>
      </c>
      <c r="R334" s="59" t="s">
        <v>2288</v>
      </c>
      <c r="S334" s="59" t="s">
        <v>2289</v>
      </c>
      <c r="T334" s="62">
        <v>0.005866898148148148</v>
      </c>
      <c r="U334" s="59">
        <v>448.0</v>
      </c>
      <c r="V334" s="59"/>
      <c r="W334" s="59"/>
      <c r="X334" s="59">
        <v>448.0</v>
      </c>
      <c r="Y334" s="59"/>
    </row>
    <row r="335" ht="15.75" customHeight="1">
      <c r="A335" s="59"/>
      <c r="B335" s="59"/>
      <c r="C335" s="59"/>
      <c r="D335" s="59"/>
      <c r="E335" s="59"/>
      <c r="F335" s="59"/>
      <c r="G335" s="59"/>
      <c r="H335" s="59"/>
      <c r="I335" s="59"/>
      <c r="J335" s="59">
        <v>3187.0</v>
      </c>
      <c r="K335" s="59">
        <v>449.0</v>
      </c>
      <c r="L335" s="59">
        <v>3117.0</v>
      </c>
      <c r="M335" s="59">
        <v>18.0</v>
      </c>
      <c r="N335" s="59">
        <v>6.0</v>
      </c>
      <c r="O335" s="59">
        <v>14.0</v>
      </c>
      <c r="P335" s="59">
        <v>329.3</v>
      </c>
      <c r="Q335" s="59">
        <v>97.0</v>
      </c>
      <c r="R335" s="59" t="s">
        <v>2285</v>
      </c>
      <c r="S335" s="59" t="s">
        <v>2286</v>
      </c>
      <c r="T335" s="62">
        <v>0.005868055555555555</v>
      </c>
      <c r="U335" s="59">
        <v>449.0</v>
      </c>
      <c r="V335" s="59"/>
      <c r="W335" s="59"/>
      <c r="X335" s="59">
        <v>449.0</v>
      </c>
      <c r="Y335" s="59"/>
    </row>
    <row r="336" ht="15.75" customHeight="1">
      <c r="A336" s="59"/>
      <c r="B336" s="59"/>
      <c r="C336" s="59"/>
      <c r="D336" s="59"/>
      <c r="E336" s="59"/>
      <c r="F336" s="59"/>
      <c r="G336" s="59"/>
      <c r="H336" s="59"/>
      <c r="I336" s="59"/>
      <c r="J336" s="59">
        <v>3185.0</v>
      </c>
      <c r="K336" s="59">
        <v>447.0</v>
      </c>
      <c r="L336" s="59">
        <v>3117.0</v>
      </c>
      <c r="M336" s="59">
        <v>18.0</v>
      </c>
      <c r="N336" s="59">
        <v>6.0</v>
      </c>
      <c r="O336" s="59">
        <v>14.0</v>
      </c>
      <c r="P336" s="59"/>
      <c r="Q336" s="59">
        <v>98.0</v>
      </c>
      <c r="R336" s="59" t="s">
        <v>2291</v>
      </c>
      <c r="S336" s="59" t="s">
        <v>2292</v>
      </c>
      <c r="T336" s="62">
        <v>0.005868055555555555</v>
      </c>
      <c r="U336" s="59">
        <v>447.0</v>
      </c>
      <c r="V336" s="59"/>
      <c r="W336" s="59"/>
      <c r="X336" s="59">
        <v>447.0</v>
      </c>
      <c r="Y336" s="59"/>
    </row>
    <row r="337" ht="15.75" customHeight="1">
      <c r="A337" s="59"/>
      <c r="B337" s="59"/>
      <c r="C337" s="59"/>
      <c r="D337" s="59"/>
      <c r="E337" s="59"/>
      <c r="F337" s="59"/>
      <c r="G337" s="59"/>
      <c r="H337" s="59"/>
      <c r="I337" s="59"/>
      <c r="J337" s="59">
        <v>3188.0</v>
      </c>
      <c r="K337" s="59">
        <v>450.0</v>
      </c>
      <c r="L337" s="59">
        <v>3117.0</v>
      </c>
      <c r="M337" s="59">
        <v>18.0</v>
      </c>
      <c r="N337" s="59">
        <v>6.0</v>
      </c>
      <c r="O337" s="59">
        <v>14.0</v>
      </c>
      <c r="P337" s="59"/>
      <c r="Q337" s="59">
        <v>99.0</v>
      </c>
      <c r="R337" s="59" t="s">
        <v>2283</v>
      </c>
      <c r="S337" s="59" t="s">
        <v>2284</v>
      </c>
      <c r="T337" s="62">
        <v>0.005869212962962963</v>
      </c>
      <c r="U337" s="59">
        <v>450.0</v>
      </c>
      <c r="V337" s="59"/>
      <c r="W337" s="59"/>
      <c r="X337" s="59">
        <v>450.0</v>
      </c>
      <c r="Y337" s="59"/>
    </row>
    <row r="338" ht="15.75" customHeight="1">
      <c r="A338" s="59"/>
      <c r="B338" s="59"/>
      <c r="C338" s="59"/>
      <c r="D338" s="59"/>
      <c r="E338" s="59"/>
      <c r="F338" s="59"/>
      <c r="G338" s="59"/>
      <c r="H338" s="59"/>
      <c r="I338" s="59"/>
      <c r="J338" s="59">
        <v>3189.0</v>
      </c>
      <c r="K338" s="59">
        <v>451.0</v>
      </c>
      <c r="L338" s="59">
        <v>3117.0</v>
      </c>
      <c r="M338" s="59">
        <v>18.0</v>
      </c>
      <c r="N338" s="59">
        <v>6.0</v>
      </c>
      <c r="O338" s="59">
        <v>14.0</v>
      </c>
      <c r="P338" s="59"/>
      <c r="Q338" s="59">
        <v>100.0</v>
      </c>
      <c r="R338" s="59" t="s">
        <v>2280</v>
      </c>
      <c r="S338" s="59" t="s">
        <v>2281</v>
      </c>
      <c r="T338" s="62">
        <v>0.005869212962962963</v>
      </c>
      <c r="U338" s="59">
        <v>451.0</v>
      </c>
      <c r="V338" s="59"/>
      <c r="W338" s="59"/>
      <c r="X338" s="59">
        <v>451.0</v>
      </c>
      <c r="Y338" s="59"/>
    </row>
    <row r="339" ht="15.75" customHeight="1">
      <c r="A339" s="59"/>
      <c r="B339" s="59"/>
      <c r="C339" s="59"/>
      <c r="D339" s="59"/>
      <c r="E339" s="59"/>
      <c r="F339" s="59"/>
      <c r="G339" s="59"/>
      <c r="H339" s="59"/>
      <c r="I339" s="59"/>
      <c r="J339" s="59">
        <v>5368.0</v>
      </c>
      <c r="K339" s="59">
        <v>884.0</v>
      </c>
      <c r="L339" s="59">
        <v>3113.0</v>
      </c>
      <c r="M339" s="59">
        <v>18.0</v>
      </c>
      <c r="N339" s="59">
        <v>6.0</v>
      </c>
      <c r="O339" s="59">
        <v>13.0</v>
      </c>
      <c r="P339" s="59"/>
      <c r="Q339" s="59">
        <v>101.0</v>
      </c>
      <c r="R339" s="59" t="s">
        <v>1900</v>
      </c>
      <c r="S339" s="59"/>
      <c r="T339" s="62">
        <v>0.00587037037037037</v>
      </c>
      <c r="U339" s="59">
        <v>884.0</v>
      </c>
      <c r="V339" s="59"/>
      <c r="W339" s="59">
        <v>318.0</v>
      </c>
      <c r="X339" s="59">
        <v>884.0</v>
      </c>
      <c r="Y339" s="59"/>
    </row>
    <row r="340" ht="15.75" customHeight="1">
      <c r="A340" s="59"/>
      <c r="B340" s="59"/>
      <c r="C340" s="59"/>
      <c r="D340" s="59"/>
      <c r="E340" s="59"/>
      <c r="F340" s="59"/>
      <c r="G340" s="59"/>
      <c r="H340" s="59"/>
      <c r="I340" s="59"/>
      <c r="J340" s="59">
        <v>3152.0</v>
      </c>
      <c r="K340" s="59">
        <v>155.0</v>
      </c>
      <c r="L340" s="59">
        <v>3113.0</v>
      </c>
      <c r="M340" s="59">
        <v>18.0</v>
      </c>
      <c r="N340" s="59">
        <v>6.0</v>
      </c>
      <c r="O340" s="59">
        <v>13.0</v>
      </c>
      <c r="P340" s="59"/>
      <c r="Q340" s="59">
        <v>102.0</v>
      </c>
      <c r="R340" s="59" t="s">
        <v>2642</v>
      </c>
      <c r="S340" s="59" t="s">
        <v>2643</v>
      </c>
      <c r="T340" s="62">
        <v>0.005871527777777778</v>
      </c>
      <c r="U340" s="59">
        <v>155.0</v>
      </c>
      <c r="V340" s="59"/>
      <c r="W340" s="59">
        <v>317.0</v>
      </c>
      <c r="X340" s="59">
        <v>155.0</v>
      </c>
      <c r="Y340" s="59"/>
    </row>
    <row r="341" ht="15.75" customHeight="1">
      <c r="A341" s="59"/>
      <c r="B341" s="59"/>
      <c r="C341" s="59"/>
      <c r="D341" s="59"/>
      <c r="E341" s="59"/>
      <c r="F341" s="59"/>
      <c r="G341" s="59"/>
      <c r="H341" s="59"/>
      <c r="I341" s="59"/>
      <c r="J341" s="59">
        <v>3116.0</v>
      </c>
      <c r="K341" s="59">
        <v>307.0</v>
      </c>
      <c r="L341" s="59">
        <v>3096.0</v>
      </c>
      <c r="M341" s="59">
        <v>18.0</v>
      </c>
      <c r="N341" s="59">
        <v>3.0</v>
      </c>
      <c r="O341" s="59">
        <v>12.0</v>
      </c>
      <c r="P341" s="59">
        <v>330.0</v>
      </c>
      <c r="Q341" s="59">
        <v>103.0</v>
      </c>
      <c r="R341" s="59" t="s">
        <v>10187</v>
      </c>
      <c r="S341" s="59" t="s">
        <v>1219</v>
      </c>
      <c r="T341" s="62">
        <v>0.005871527777777778</v>
      </c>
      <c r="U341" s="59">
        <v>307.0</v>
      </c>
      <c r="V341" s="59"/>
      <c r="W341" s="59"/>
      <c r="X341" s="59">
        <v>307.0</v>
      </c>
      <c r="Y341" s="59"/>
    </row>
    <row r="342" ht="15.75" customHeight="1">
      <c r="A342" s="59"/>
      <c r="B342" s="59"/>
      <c r="C342" s="59"/>
      <c r="D342" s="59"/>
      <c r="E342" s="59"/>
      <c r="F342" s="59"/>
      <c r="G342" s="59"/>
      <c r="H342" s="59"/>
      <c r="I342" s="59"/>
      <c r="J342" s="59">
        <v>3155.0</v>
      </c>
      <c r="K342" s="59">
        <v>158.0</v>
      </c>
      <c r="L342" s="59">
        <v>3116.0</v>
      </c>
      <c r="M342" s="59">
        <v>18.0</v>
      </c>
      <c r="N342" s="59">
        <v>6.0</v>
      </c>
      <c r="O342" s="59">
        <v>13.0</v>
      </c>
      <c r="P342" s="59">
        <v>331.0</v>
      </c>
      <c r="Q342" s="59">
        <v>104.0</v>
      </c>
      <c r="R342" s="59" t="s">
        <v>2628</v>
      </c>
      <c r="S342" s="59" t="s">
        <v>2629</v>
      </c>
      <c r="T342" s="62">
        <v>0.005872685185185185</v>
      </c>
      <c r="U342" s="59">
        <v>158.0</v>
      </c>
      <c r="V342" s="59"/>
      <c r="W342" s="59"/>
      <c r="X342" s="59">
        <v>158.0</v>
      </c>
      <c r="Y342" s="59"/>
    </row>
    <row r="343" ht="15.75" customHeight="1">
      <c r="A343" s="59"/>
      <c r="B343" s="59"/>
      <c r="C343" s="59"/>
      <c r="D343" s="59"/>
      <c r="E343" s="59"/>
      <c r="F343" s="59"/>
      <c r="G343" s="59"/>
      <c r="H343" s="59"/>
      <c r="I343" s="59"/>
      <c r="J343" s="59">
        <v>3156.0</v>
      </c>
      <c r="K343" s="59">
        <v>159.0</v>
      </c>
      <c r="L343" s="59">
        <v>3116.0</v>
      </c>
      <c r="M343" s="59">
        <v>18.0</v>
      </c>
      <c r="N343" s="59">
        <v>6.0</v>
      </c>
      <c r="O343" s="59">
        <v>13.0</v>
      </c>
      <c r="P343" s="59">
        <v>332.0</v>
      </c>
      <c r="Q343" s="59">
        <v>105.0</v>
      </c>
      <c r="R343" s="59" t="s">
        <v>2625</v>
      </c>
      <c r="S343" s="59" t="s">
        <v>2626</v>
      </c>
      <c r="T343" s="62">
        <v>0.005872685185185185</v>
      </c>
      <c r="U343" s="59">
        <v>159.0</v>
      </c>
      <c r="V343" s="59"/>
      <c r="W343" s="59"/>
      <c r="X343" s="59">
        <v>159.0</v>
      </c>
      <c r="Y343" s="59"/>
    </row>
    <row r="344" ht="15.75" customHeight="1">
      <c r="A344" s="59"/>
      <c r="B344" s="59"/>
      <c r="C344" s="59"/>
      <c r="D344" s="59"/>
      <c r="E344" s="59"/>
      <c r="F344" s="59"/>
      <c r="G344" s="59"/>
      <c r="H344" s="59"/>
      <c r="I344" s="59"/>
      <c r="J344" s="59">
        <v>3157.0</v>
      </c>
      <c r="K344" s="59">
        <v>160.0</v>
      </c>
      <c r="L344" s="59">
        <v>3116.0</v>
      </c>
      <c r="M344" s="59">
        <v>18.0</v>
      </c>
      <c r="N344" s="59">
        <v>6.0</v>
      </c>
      <c r="O344" s="59">
        <v>13.0</v>
      </c>
      <c r="P344" s="59">
        <v>333.0</v>
      </c>
      <c r="Q344" s="59">
        <v>106.0</v>
      </c>
      <c r="R344" s="59" t="s">
        <v>2620</v>
      </c>
      <c r="S344" s="59" t="s">
        <v>2621</v>
      </c>
      <c r="T344" s="62">
        <v>0.005873842592592593</v>
      </c>
      <c r="U344" s="59">
        <v>160.0</v>
      </c>
      <c r="V344" s="59"/>
      <c r="W344" s="59">
        <v>337.0</v>
      </c>
      <c r="X344" s="59">
        <v>160.0</v>
      </c>
      <c r="Y344" s="59"/>
    </row>
    <row r="345" ht="15.75" customHeight="1">
      <c r="A345" s="59"/>
      <c r="B345" s="59"/>
      <c r="C345" s="59"/>
      <c r="D345" s="59"/>
      <c r="E345" s="59"/>
      <c r="F345" s="59"/>
      <c r="G345" s="59"/>
      <c r="H345" s="59"/>
      <c r="I345" s="59"/>
      <c r="J345" s="59">
        <v>3178.0</v>
      </c>
      <c r="K345" s="59">
        <v>308.0</v>
      </c>
      <c r="L345" s="59">
        <v>3116.0</v>
      </c>
      <c r="M345" s="59">
        <v>18.0</v>
      </c>
      <c r="N345" s="59">
        <v>6.0</v>
      </c>
      <c r="O345" s="59">
        <v>13.0</v>
      </c>
      <c r="P345" s="59">
        <v>334.0</v>
      </c>
      <c r="Q345" s="59">
        <v>107.0</v>
      </c>
      <c r="R345" s="59" t="s">
        <v>2352</v>
      </c>
      <c r="S345" s="59" t="s">
        <v>2353</v>
      </c>
      <c r="T345" s="62">
        <v>0.005875</v>
      </c>
      <c r="U345" s="59">
        <v>308.0</v>
      </c>
      <c r="V345" s="59"/>
      <c r="W345" s="67"/>
      <c r="X345" s="59">
        <v>308.0</v>
      </c>
      <c r="Y345" s="59"/>
    </row>
    <row r="346" ht="15.75" customHeight="1">
      <c r="A346" s="59"/>
      <c r="B346" s="59"/>
      <c r="C346" s="59"/>
      <c r="D346" s="59"/>
      <c r="E346" s="59"/>
      <c r="F346" s="59"/>
      <c r="G346" s="59"/>
      <c r="H346" s="59"/>
      <c r="I346" s="59"/>
      <c r="J346" s="59">
        <v>3158.0</v>
      </c>
      <c r="K346" s="59">
        <v>161.0</v>
      </c>
      <c r="L346" s="59">
        <v>3116.0</v>
      </c>
      <c r="M346" s="59">
        <v>18.0</v>
      </c>
      <c r="N346" s="59">
        <v>6.0</v>
      </c>
      <c r="O346" s="59">
        <v>13.0</v>
      </c>
      <c r="P346" s="59">
        <v>335.0</v>
      </c>
      <c r="Q346" s="59">
        <v>108.0</v>
      </c>
      <c r="R346" s="59" t="s">
        <v>2614</v>
      </c>
      <c r="S346" s="59" t="s">
        <v>2615</v>
      </c>
      <c r="T346" s="62">
        <v>0.005875</v>
      </c>
      <c r="U346" s="59">
        <v>161.0</v>
      </c>
      <c r="V346" s="59"/>
      <c r="W346" s="59"/>
      <c r="X346" s="59">
        <v>161.0</v>
      </c>
      <c r="Y346" s="59"/>
    </row>
    <row r="347" ht="15.75" customHeight="1">
      <c r="A347" s="59"/>
      <c r="B347" s="59"/>
      <c r="C347" s="59"/>
      <c r="D347" s="59"/>
      <c r="E347" s="59"/>
      <c r="F347" s="59"/>
      <c r="G347" s="59"/>
      <c r="H347" s="59"/>
      <c r="I347" s="59"/>
      <c r="J347" s="59">
        <v>3159.0</v>
      </c>
      <c r="K347" s="59">
        <v>162.0</v>
      </c>
      <c r="L347" s="59">
        <v>3116.0</v>
      </c>
      <c r="M347" s="59">
        <v>18.0</v>
      </c>
      <c r="N347" s="59">
        <v>6.0</v>
      </c>
      <c r="O347" s="59">
        <v>13.0</v>
      </c>
      <c r="P347" s="59">
        <v>336.0</v>
      </c>
      <c r="Q347" s="59">
        <v>109.0</v>
      </c>
      <c r="R347" s="59" t="s">
        <v>2610</v>
      </c>
      <c r="S347" s="59" t="s">
        <v>2611</v>
      </c>
      <c r="T347" s="62">
        <v>0.005876157407407407</v>
      </c>
      <c r="U347" s="59">
        <v>162.0</v>
      </c>
      <c r="V347" s="59"/>
      <c r="W347" s="59"/>
      <c r="X347" s="59">
        <v>162.0</v>
      </c>
      <c r="Y347" s="59"/>
    </row>
    <row r="348" ht="15.75" customHeight="1">
      <c r="A348" s="59"/>
      <c r="B348" s="59"/>
      <c r="C348" s="59"/>
      <c r="D348" s="59"/>
      <c r="E348" s="59"/>
      <c r="F348" s="59"/>
      <c r="G348" s="59"/>
      <c r="H348" s="59"/>
      <c r="I348" s="59"/>
      <c r="J348" s="59">
        <v>3160.0</v>
      </c>
      <c r="K348" s="59">
        <v>163.0</v>
      </c>
      <c r="L348" s="59">
        <v>3116.0</v>
      </c>
      <c r="M348" s="59">
        <v>18.0</v>
      </c>
      <c r="N348" s="59">
        <v>6.0</v>
      </c>
      <c r="O348" s="59">
        <v>13.0</v>
      </c>
      <c r="P348" s="59">
        <v>337.0</v>
      </c>
      <c r="Q348" s="59">
        <v>110.0</v>
      </c>
      <c r="R348" s="59" t="s">
        <v>2605</v>
      </c>
      <c r="S348" s="59" t="s">
        <v>2606</v>
      </c>
      <c r="T348" s="62">
        <v>0.005876157407407407</v>
      </c>
      <c r="U348" s="59">
        <v>163.0</v>
      </c>
      <c r="V348" s="59"/>
      <c r="W348" s="59">
        <v>342.0</v>
      </c>
      <c r="X348" s="59">
        <v>163.0</v>
      </c>
      <c r="Y348" s="59"/>
    </row>
    <row r="349" ht="15.75" customHeight="1">
      <c r="A349" s="59"/>
      <c r="B349" s="59"/>
      <c r="C349" s="59"/>
      <c r="D349" s="59"/>
      <c r="E349" s="59"/>
      <c r="F349" s="59"/>
      <c r="G349" s="59"/>
      <c r="H349" s="59"/>
      <c r="I349" s="59"/>
      <c r="J349" s="59">
        <v>4777.0</v>
      </c>
      <c r="K349" s="59">
        <v>777.0</v>
      </c>
      <c r="L349" s="59">
        <v>3116.0</v>
      </c>
      <c r="M349" s="59">
        <v>18.0</v>
      </c>
      <c r="N349" s="59">
        <v>6.0</v>
      </c>
      <c r="O349" s="59">
        <v>13.0</v>
      </c>
      <c r="P349" s="59">
        <v>338.0</v>
      </c>
      <c r="Q349" s="59">
        <v>111.0</v>
      </c>
      <c r="R349" s="59" t="s">
        <v>1929</v>
      </c>
      <c r="S349" s="59" t="s">
        <v>1930</v>
      </c>
      <c r="T349" s="62">
        <v>0.005877314814814815</v>
      </c>
      <c r="U349" s="59">
        <v>777.0</v>
      </c>
      <c r="V349" s="59"/>
      <c r="W349" s="59">
        <v>336.0</v>
      </c>
      <c r="X349" s="59">
        <v>777.0</v>
      </c>
      <c r="Y349" s="59"/>
    </row>
    <row r="350" ht="15.75" customHeight="1">
      <c r="A350" s="59"/>
      <c r="B350" s="59"/>
      <c r="C350" s="59"/>
      <c r="D350" s="59"/>
      <c r="E350" s="59"/>
      <c r="F350" s="59"/>
      <c r="G350" s="59"/>
      <c r="H350" s="59"/>
      <c r="I350" s="59"/>
      <c r="J350" s="59">
        <v>4778.0</v>
      </c>
      <c r="K350" s="59">
        <v>778.0</v>
      </c>
      <c r="L350" s="59">
        <v>3116.0</v>
      </c>
      <c r="M350" s="59">
        <v>18.0</v>
      </c>
      <c r="N350" s="59">
        <v>6.0</v>
      </c>
      <c r="O350" s="59">
        <v>13.0</v>
      </c>
      <c r="P350" s="59">
        <v>339.0</v>
      </c>
      <c r="Q350" s="59">
        <v>112.0</v>
      </c>
      <c r="R350" s="59" t="s">
        <v>1924</v>
      </c>
      <c r="S350" s="59" t="s">
        <v>1925</v>
      </c>
      <c r="T350" s="62">
        <v>0.0058784722222222216</v>
      </c>
      <c r="U350" s="59">
        <v>778.0</v>
      </c>
      <c r="V350" s="59"/>
      <c r="W350" s="59"/>
      <c r="X350" s="59">
        <v>778.0</v>
      </c>
      <c r="Y350" s="59"/>
    </row>
    <row r="351" ht="15.75" customHeight="1">
      <c r="A351" s="59"/>
      <c r="B351" s="59"/>
      <c r="C351" s="59"/>
      <c r="D351" s="59"/>
      <c r="E351" s="59"/>
      <c r="F351" s="59"/>
      <c r="G351" s="59"/>
      <c r="H351" s="59"/>
      <c r="I351" s="59"/>
      <c r="J351" s="59">
        <v>3097.0</v>
      </c>
      <c r="K351" s="59">
        <v>164.0</v>
      </c>
      <c r="L351" s="59">
        <v>3098.0</v>
      </c>
      <c r="M351" s="59">
        <v>18.0</v>
      </c>
      <c r="N351" s="59">
        <v>2.0</v>
      </c>
      <c r="O351" s="59">
        <v>10.0</v>
      </c>
      <c r="P351" s="59">
        <v>400.0</v>
      </c>
      <c r="Q351" s="59">
        <v>113.0</v>
      </c>
      <c r="R351" s="59" t="s">
        <v>2604</v>
      </c>
      <c r="S351" s="59" t="s">
        <v>2603</v>
      </c>
      <c r="T351" s="62">
        <v>0.0058784722222222216</v>
      </c>
      <c r="U351" s="59">
        <v>164.0</v>
      </c>
      <c r="V351" s="59"/>
      <c r="W351" s="59"/>
      <c r="X351" s="59">
        <v>164.0</v>
      </c>
      <c r="Y351" s="59"/>
    </row>
    <row r="352" ht="15.75" customHeight="1">
      <c r="A352" s="59"/>
      <c r="B352" s="59"/>
      <c r="C352" s="59"/>
      <c r="D352" s="59"/>
      <c r="E352" s="59"/>
      <c r="F352" s="59"/>
      <c r="G352" s="59"/>
      <c r="H352" s="59"/>
      <c r="I352" s="59"/>
      <c r="J352" s="59">
        <v>3114.0</v>
      </c>
      <c r="K352" s="59">
        <v>165.0</v>
      </c>
      <c r="L352" s="59">
        <v>3097.0</v>
      </c>
      <c r="M352" s="59">
        <v>18.0</v>
      </c>
      <c r="N352" s="59">
        <v>3.0</v>
      </c>
      <c r="O352" s="59">
        <v>12.0</v>
      </c>
      <c r="P352" s="59">
        <v>410.0</v>
      </c>
      <c r="Q352" s="59">
        <v>114.0</v>
      </c>
      <c r="R352" s="59" t="s">
        <v>1537</v>
      </c>
      <c r="S352" s="59" t="s">
        <v>1538</v>
      </c>
      <c r="T352" s="62">
        <v>0.00587962962962963</v>
      </c>
      <c r="U352" s="59">
        <v>165.0</v>
      </c>
      <c r="V352" s="59"/>
      <c r="W352" s="59"/>
      <c r="X352" s="59">
        <v>165.0</v>
      </c>
      <c r="Y352" s="59"/>
    </row>
    <row r="353" ht="15.75" customHeight="1">
      <c r="A353" s="59"/>
      <c r="B353" s="59"/>
      <c r="C353" s="59"/>
      <c r="D353" s="59"/>
      <c r="E353" s="59"/>
      <c r="F353" s="59"/>
      <c r="G353" s="59"/>
      <c r="H353" s="59"/>
      <c r="I353" s="59"/>
      <c r="J353" s="59">
        <v>3161.0</v>
      </c>
      <c r="K353" s="59">
        <v>166.0</v>
      </c>
      <c r="L353" s="59">
        <v>3114.0</v>
      </c>
      <c r="M353" s="59">
        <v>18.0</v>
      </c>
      <c r="N353" s="59">
        <v>6.0</v>
      </c>
      <c r="O353" s="59">
        <v>13.0</v>
      </c>
      <c r="P353" s="59">
        <v>411.0</v>
      </c>
      <c r="Q353" s="59">
        <v>115.0</v>
      </c>
      <c r="R353" s="59" t="s">
        <v>2596</v>
      </c>
      <c r="S353" s="59" t="s">
        <v>2598</v>
      </c>
      <c r="T353" s="62">
        <v>0.00587962962962963</v>
      </c>
      <c r="U353" s="59">
        <v>166.0</v>
      </c>
      <c r="V353" s="59"/>
      <c r="W353" s="59"/>
      <c r="X353" s="59">
        <v>166.0</v>
      </c>
      <c r="Y353" s="59"/>
    </row>
    <row r="354" ht="15.75" customHeight="1">
      <c r="A354" s="59"/>
      <c r="B354" s="59"/>
      <c r="C354" s="59"/>
      <c r="D354" s="59"/>
      <c r="E354" s="59"/>
      <c r="F354" s="59"/>
      <c r="G354" s="59"/>
      <c r="H354" s="59"/>
      <c r="I354" s="59"/>
      <c r="J354" s="59">
        <v>5364.0</v>
      </c>
      <c r="K354" s="59">
        <v>947.0</v>
      </c>
      <c r="L354" s="59">
        <v>5363.0</v>
      </c>
      <c r="M354" s="59">
        <v>18.0</v>
      </c>
      <c r="N354" s="59">
        <v>6.0</v>
      </c>
      <c r="O354" s="59">
        <v>14.0</v>
      </c>
      <c r="P354" s="59"/>
      <c r="Q354" s="59">
        <v>116.0</v>
      </c>
      <c r="R354" s="59" t="e">
        <v>#NAME?</v>
      </c>
      <c r="S354" s="59"/>
      <c r="T354" s="62">
        <v>0.005880787037037038</v>
      </c>
      <c r="U354" s="59">
        <v>947.0</v>
      </c>
      <c r="V354" s="59"/>
      <c r="W354" s="68" t="s">
        <v>1842</v>
      </c>
      <c r="X354" s="59">
        <v>947.0</v>
      </c>
      <c r="Y354" s="59"/>
    </row>
    <row r="355" ht="15.75" customHeight="1">
      <c r="A355" s="59"/>
      <c r="B355" s="59"/>
      <c r="C355" s="59"/>
      <c r="D355" s="59"/>
      <c r="E355" s="59"/>
      <c r="F355" s="59"/>
      <c r="G355" s="59"/>
      <c r="H355" s="59"/>
      <c r="I355" s="59"/>
      <c r="J355" s="59">
        <v>5363.0</v>
      </c>
      <c r="K355" s="59">
        <v>565.0</v>
      </c>
      <c r="L355" s="59">
        <v>5363.0</v>
      </c>
      <c r="M355" s="59">
        <v>18.0</v>
      </c>
      <c r="N355" s="59">
        <v>6.0</v>
      </c>
      <c r="O355" s="59">
        <v>14.0</v>
      </c>
      <c r="P355" s="59"/>
      <c r="Q355" s="59">
        <v>117.0</v>
      </c>
      <c r="R355" s="59" t="e">
        <v>#NAME?</v>
      </c>
      <c r="S355" s="59"/>
      <c r="T355" s="62">
        <v>0.005881944444444444</v>
      </c>
      <c r="U355" s="59">
        <v>565.0</v>
      </c>
      <c r="V355" s="59"/>
      <c r="W355" s="68" t="s">
        <v>2052</v>
      </c>
      <c r="X355" s="59">
        <v>565.0</v>
      </c>
      <c r="Y355" s="59"/>
    </row>
    <row r="356" ht="15.75" customHeight="1">
      <c r="A356" s="59"/>
      <c r="B356" s="59"/>
      <c r="C356" s="59"/>
      <c r="D356" s="59"/>
      <c r="E356" s="59"/>
      <c r="F356" s="59"/>
      <c r="G356" s="59"/>
      <c r="H356" s="59"/>
      <c r="I356" s="59"/>
      <c r="J356" s="59">
        <v>3162.0</v>
      </c>
      <c r="K356" s="59">
        <v>167.0</v>
      </c>
      <c r="L356" s="59">
        <v>3114.0</v>
      </c>
      <c r="M356" s="59">
        <v>18.0</v>
      </c>
      <c r="N356" s="59">
        <v>6.0</v>
      </c>
      <c r="O356" s="59">
        <v>13.0</v>
      </c>
      <c r="P356" s="59">
        <v>412.0</v>
      </c>
      <c r="Q356" s="59">
        <v>118.0</v>
      </c>
      <c r="R356" s="59" t="s">
        <v>2592</v>
      </c>
      <c r="S356" s="59" t="s">
        <v>2593</v>
      </c>
      <c r="T356" s="62">
        <v>0.005881944444444444</v>
      </c>
      <c r="U356" s="59">
        <v>167.0</v>
      </c>
      <c r="V356" s="59"/>
      <c r="W356" s="59"/>
      <c r="X356" s="59">
        <v>167.0</v>
      </c>
      <c r="Y356" s="59"/>
    </row>
    <row r="357" ht="15.75" customHeight="1">
      <c r="A357" s="59"/>
      <c r="B357" s="59"/>
      <c r="C357" s="59"/>
      <c r="D357" s="59"/>
      <c r="E357" s="59"/>
      <c r="F357" s="59"/>
      <c r="G357" s="59"/>
      <c r="H357" s="59"/>
      <c r="I357" s="59"/>
      <c r="J357" s="59">
        <v>3163.0</v>
      </c>
      <c r="K357" s="59">
        <v>168.0</v>
      </c>
      <c r="L357" s="59">
        <v>3114.0</v>
      </c>
      <c r="M357" s="59">
        <v>18.0</v>
      </c>
      <c r="N357" s="59">
        <v>6.0</v>
      </c>
      <c r="O357" s="59">
        <v>13.0</v>
      </c>
      <c r="P357" s="59">
        <v>413.0</v>
      </c>
      <c r="Q357" s="59">
        <v>119.0</v>
      </c>
      <c r="R357" s="59" t="s">
        <v>2587</v>
      </c>
      <c r="S357" s="59" t="s">
        <v>2588</v>
      </c>
      <c r="T357" s="62">
        <v>0.005883101851851852</v>
      </c>
      <c r="U357" s="59">
        <v>168.0</v>
      </c>
      <c r="V357" s="59"/>
      <c r="W357" s="59">
        <v>414.0</v>
      </c>
      <c r="X357" s="59">
        <v>168.0</v>
      </c>
      <c r="Y357" s="59"/>
    </row>
    <row r="358" ht="15.75" customHeight="1">
      <c r="A358" s="59"/>
      <c r="B358" s="59"/>
      <c r="C358" s="59"/>
      <c r="D358" s="59"/>
      <c r="E358" s="59"/>
      <c r="F358" s="59"/>
      <c r="G358" s="59"/>
      <c r="H358" s="59"/>
      <c r="I358" s="59"/>
      <c r="J358" s="59">
        <v>3164.0</v>
      </c>
      <c r="K358" s="59">
        <v>169.0</v>
      </c>
      <c r="L358" s="59">
        <v>3114.0</v>
      </c>
      <c r="M358" s="59">
        <v>18.0</v>
      </c>
      <c r="N358" s="59">
        <v>6.0</v>
      </c>
      <c r="O358" s="59">
        <v>13.0</v>
      </c>
      <c r="P358" s="59">
        <v>414.0</v>
      </c>
      <c r="Q358" s="59">
        <v>120.0</v>
      </c>
      <c r="R358" s="59" t="s">
        <v>2580</v>
      </c>
      <c r="S358" s="59" t="s">
        <v>2581</v>
      </c>
      <c r="T358" s="62">
        <v>0.005887731481481482</v>
      </c>
      <c r="U358" s="59">
        <v>169.0</v>
      </c>
      <c r="V358" s="59"/>
      <c r="W358" s="59">
        <v>415.0</v>
      </c>
      <c r="X358" s="59">
        <v>169.0</v>
      </c>
      <c r="Y358" s="59"/>
    </row>
    <row r="359" ht="15.75" customHeight="1">
      <c r="A359" s="59"/>
      <c r="B359" s="59"/>
      <c r="C359" s="59"/>
      <c r="D359" s="59"/>
      <c r="E359" s="59"/>
      <c r="F359" s="59"/>
      <c r="G359" s="59"/>
      <c r="H359" s="59"/>
      <c r="I359" s="59"/>
      <c r="J359" s="59">
        <v>3165.0</v>
      </c>
      <c r="K359" s="59">
        <v>170.0</v>
      </c>
      <c r="L359" s="59">
        <v>3114.0</v>
      </c>
      <c r="M359" s="59">
        <v>18.0</v>
      </c>
      <c r="N359" s="59">
        <v>6.0</v>
      </c>
      <c r="O359" s="59">
        <v>13.0</v>
      </c>
      <c r="P359" s="59">
        <v>415.0</v>
      </c>
      <c r="Q359" s="59">
        <v>121.0</v>
      </c>
      <c r="R359" s="59" t="s">
        <v>2573</v>
      </c>
      <c r="S359" s="59" t="s">
        <v>2574</v>
      </c>
      <c r="T359" s="62">
        <v>0.005965277777777778</v>
      </c>
      <c r="U359" s="59">
        <v>170.0</v>
      </c>
      <c r="V359" s="59"/>
      <c r="W359" s="67">
        <v>416.0</v>
      </c>
      <c r="X359" s="59">
        <v>170.0</v>
      </c>
      <c r="Y359" s="59"/>
    </row>
    <row r="360" ht="15.75" customHeight="1">
      <c r="A360" s="59"/>
      <c r="B360" s="59"/>
      <c r="C360" s="59"/>
      <c r="D360" s="59"/>
      <c r="E360" s="59"/>
      <c r="F360" s="59"/>
      <c r="G360" s="59"/>
      <c r="H360" s="59"/>
      <c r="I360" s="59"/>
      <c r="J360" s="59">
        <v>3166.0</v>
      </c>
      <c r="K360" s="59">
        <v>171.0</v>
      </c>
      <c r="L360" s="59">
        <v>3114.0</v>
      </c>
      <c r="M360" s="59">
        <v>18.0</v>
      </c>
      <c r="N360" s="59">
        <v>6.0</v>
      </c>
      <c r="O360" s="59">
        <v>13.0</v>
      </c>
      <c r="P360" s="59">
        <v>416.0</v>
      </c>
      <c r="Q360" s="59">
        <v>122.0</v>
      </c>
      <c r="R360" s="59" t="s">
        <v>2569</v>
      </c>
      <c r="S360" s="59" t="s">
        <v>2570</v>
      </c>
      <c r="T360" s="62">
        <v>0.005966435185185185</v>
      </c>
      <c r="U360" s="59">
        <v>171.0</v>
      </c>
      <c r="V360" s="59"/>
      <c r="W360" s="67">
        <v>417.0</v>
      </c>
      <c r="X360" s="59">
        <v>171.0</v>
      </c>
      <c r="Y360" s="59"/>
    </row>
    <row r="361" ht="15.75" customHeight="1">
      <c r="A361" s="59"/>
      <c r="B361" s="59"/>
      <c r="C361" s="59"/>
      <c r="D361" s="59"/>
      <c r="E361" s="59"/>
      <c r="F361" s="59"/>
      <c r="G361" s="59"/>
      <c r="H361" s="59"/>
      <c r="I361" s="59"/>
      <c r="J361" s="59">
        <v>3167.0</v>
      </c>
      <c r="K361" s="59">
        <v>172.0</v>
      </c>
      <c r="L361" s="59">
        <v>3114.0</v>
      </c>
      <c r="M361" s="59">
        <v>18.0</v>
      </c>
      <c r="N361" s="59">
        <v>6.0</v>
      </c>
      <c r="O361" s="59">
        <v>13.0</v>
      </c>
      <c r="P361" s="59">
        <v>417.0</v>
      </c>
      <c r="Q361" s="59">
        <v>123.0</v>
      </c>
      <c r="R361" s="59" t="s">
        <v>2564</v>
      </c>
      <c r="S361" s="59" t="s">
        <v>2565</v>
      </c>
      <c r="T361" s="62">
        <v>0.005966435185185185</v>
      </c>
      <c r="U361" s="59">
        <v>172.0</v>
      </c>
      <c r="V361" s="59"/>
      <c r="W361" s="67">
        <v>418.0</v>
      </c>
      <c r="X361" s="59">
        <v>172.0</v>
      </c>
      <c r="Y361" s="59"/>
    </row>
    <row r="362" ht="15.75" customHeight="1">
      <c r="A362" s="59"/>
      <c r="B362" s="59"/>
      <c r="C362" s="59"/>
      <c r="D362" s="59"/>
      <c r="E362" s="59"/>
      <c r="F362" s="59"/>
      <c r="G362" s="59"/>
      <c r="H362" s="59"/>
      <c r="I362" s="59"/>
      <c r="J362" s="59">
        <v>3168.0</v>
      </c>
      <c r="K362" s="59">
        <v>173.0</v>
      </c>
      <c r="L362" s="59">
        <v>3114.0</v>
      </c>
      <c r="M362" s="59">
        <v>18.0</v>
      </c>
      <c r="N362" s="59">
        <v>6.0</v>
      </c>
      <c r="O362" s="59">
        <v>13.0</v>
      </c>
      <c r="P362" s="59">
        <v>418.0</v>
      </c>
      <c r="Q362" s="59">
        <v>124.0</v>
      </c>
      <c r="R362" s="59" t="s">
        <v>2559</v>
      </c>
      <c r="S362" s="59" t="s">
        <v>2560</v>
      </c>
      <c r="T362" s="62">
        <v>0.005967592592592593</v>
      </c>
      <c r="U362" s="59">
        <v>173.0</v>
      </c>
      <c r="V362" s="59"/>
      <c r="W362" s="59"/>
      <c r="X362" s="59">
        <v>173.0</v>
      </c>
      <c r="Y362" s="59"/>
    </row>
    <row r="363" ht="15.75" customHeight="1">
      <c r="A363" s="59"/>
      <c r="B363" s="59"/>
      <c r="C363" s="59"/>
      <c r="D363" s="59"/>
      <c r="E363" s="59"/>
      <c r="F363" s="59"/>
      <c r="G363" s="59"/>
      <c r="H363" s="59"/>
      <c r="I363" s="59"/>
      <c r="J363" s="59">
        <v>3190.0</v>
      </c>
      <c r="K363" s="59">
        <v>452.0</v>
      </c>
      <c r="L363" s="59">
        <v>3114.0</v>
      </c>
      <c r="M363" s="59">
        <v>18.0</v>
      </c>
      <c r="N363" s="59">
        <v>6.0</v>
      </c>
      <c r="O363" s="59">
        <v>13.0</v>
      </c>
      <c r="P363" s="59">
        <v>419.0</v>
      </c>
      <c r="Q363" s="59">
        <v>125.0</v>
      </c>
      <c r="R363" s="59" t="s">
        <v>2277</v>
      </c>
      <c r="S363" s="59" t="s">
        <v>2278</v>
      </c>
      <c r="T363" s="62">
        <v>0.00596875</v>
      </c>
      <c r="U363" s="59">
        <v>452.0</v>
      </c>
      <c r="V363" s="59"/>
      <c r="W363" s="59"/>
      <c r="X363" s="59">
        <v>452.0</v>
      </c>
      <c r="Y363" s="59"/>
    </row>
    <row r="364" ht="15.75" customHeight="1">
      <c r="A364" s="59"/>
      <c r="B364" s="59"/>
      <c r="C364" s="59"/>
      <c r="D364" s="59"/>
      <c r="E364" s="59"/>
      <c r="F364" s="59"/>
      <c r="G364" s="59"/>
      <c r="H364" s="59"/>
      <c r="I364" s="59"/>
      <c r="J364" s="59">
        <v>3169.0</v>
      </c>
      <c r="K364" s="59">
        <v>174.0</v>
      </c>
      <c r="L364" s="59">
        <v>3114.0</v>
      </c>
      <c r="M364" s="59">
        <v>18.0</v>
      </c>
      <c r="N364" s="59">
        <v>6.0</v>
      </c>
      <c r="O364" s="59">
        <v>13.0</v>
      </c>
      <c r="P364" s="59">
        <v>420.0</v>
      </c>
      <c r="Q364" s="59">
        <v>126.0</v>
      </c>
      <c r="R364" s="59" t="s">
        <v>2554</v>
      </c>
      <c r="S364" s="59" t="s">
        <v>2556</v>
      </c>
      <c r="T364" s="62">
        <v>0.00596875</v>
      </c>
      <c r="U364" s="59">
        <v>174.0</v>
      </c>
      <c r="V364" s="59"/>
      <c r="W364" s="59"/>
      <c r="X364" s="59">
        <v>174.0</v>
      </c>
      <c r="Y364" s="59"/>
    </row>
    <row r="365" ht="15.75" customHeight="1">
      <c r="A365" s="59"/>
      <c r="B365" s="59"/>
      <c r="C365" s="59"/>
      <c r="D365" s="59"/>
      <c r="E365" s="59"/>
      <c r="F365" s="59"/>
      <c r="G365" s="59"/>
      <c r="H365" s="59"/>
      <c r="I365" s="59"/>
      <c r="J365" s="59">
        <v>3170.0</v>
      </c>
      <c r="K365" s="59">
        <v>175.0</v>
      </c>
      <c r="L365" s="59">
        <v>3114.0</v>
      </c>
      <c r="M365" s="59">
        <v>18.0</v>
      </c>
      <c r="N365" s="59">
        <v>6.0</v>
      </c>
      <c r="O365" s="59">
        <v>13.0</v>
      </c>
      <c r="P365" s="59">
        <v>421.0</v>
      </c>
      <c r="Q365" s="59">
        <v>127.0</v>
      </c>
      <c r="R365" s="59" t="s">
        <v>2551</v>
      </c>
      <c r="S365" s="59" t="s">
        <v>2552</v>
      </c>
      <c r="T365" s="62">
        <v>0.005969907407407407</v>
      </c>
      <c r="U365" s="59">
        <v>175.0</v>
      </c>
      <c r="V365" s="59"/>
      <c r="W365" s="59"/>
      <c r="X365" s="59">
        <v>175.0</v>
      </c>
      <c r="Y365" s="59"/>
    </row>
    <row r="366" ht="15.75" customHeight="1">
      <c r="A366" s="59"/>
      <c r="B366" s="59"/>
      <c r="C366" s="59"/>
      <c r="D366" s="59"/>
      <c r="E366" s="59"/>
      <c r="F366" s="59"/>
      <c r="G366" s="59"/>
      <c r="H366" s="59"/>
      <c r="I366" s="59"/>
      <c r="J366" s="59">
        <v>5365.0</v>
      </c>
      <c r="K366" s="59">
        <v>949.0</v>
      </c>
      <c r="L366" s="59">
        <v>5365.0</v>
      </c>
      <c r="M366" s="59">
        <v>18.0</v>
      </c>
      <c r="N366" s="59">
        <v>6.0</v>
      </c>
      <c r="O366" s="59">
        <v>14.0</v>
      </c>
      <c r="P366" s="59"/>
      <c r="Q366" s="59">
        <v>128.0</v>
      </c>
      <c r="R366" s="59" t="e">
        <v>#NAME?</v>
      </c>
      <c r="S366" s="59"/>
      <c r="T366" s="62">
        <v>0.0059710648148148145</v>
      </c>
      <c r="U366" s="59">
        <v>949.0</v>
      </c>
      <c r="V366" s="59"/>
      <c r="W366" s="68" t="s">
        <v>1835</v>
      </c>
      <c r="X366" s="59">
        <v>949.0</v>
      </c>
      <c r="Y366" s="59"/>
    </row>
    <row r="367" ht="15.75" customHeight="1">
      <c r="A367" s="59"/>
      <c r="B367" s="59"/>
      <c r="C367" s="59"/>
      <c r="D367" s="59"/>
      <c r="E367" s="59"/>
      <c r="F367" s="59"/>
      <c r="G367" s="59"/>
      <c r="H367" s="59"/>
      <c r="I367" s="59"/>
      <c r="J367" s="59">
        <v>5366.0</v>
      </c>
      <c r="K367" s="59">
        <v>950.0</v>
      </c>
      <c r="L367" s="59">
        <v>5365.0</v>
      </c>
      <c r="M367" s="59">
        <v>18.0</v>
      </c>
      <c r="N367" s="59">
        <v>6.0</v>
      </c>
      <c r="O367" s="59">
        <v>14.0</v>
      </c>
      <c r="P367" s="59"/>
      <c r="Q367" s="59">
        <v>129.0</v>
      </c>
      <c r="R367" s="59" t="e">
        <v>#NAME?</v>
      </c>
      <c r="S367" s="59"/>
      <c r="T367" s="62">
        <v>0.00597337962962963</v>
      </c>
      <c r="U367" s="59">
        <v>950.0</v>
      </c>
      <c r="V367" s="59"/>
      <c r="W367" s="68" t="s">
        <v>1831</v>
      </c>
      <c r="X367" s="59">
        <v>950.0</v>
      </c>
      <c r="Y367" s="59"/>
    </row>
    <row r="368" ht="15.75" customHeight="1">
      <c r="A368" s="59"/>
      <c r="B368" s="59"/>
      <c r="C368" s="59"/>
      <c r="D368" s="59"/>
      <c r="E368" s="59"/>
      <c r="F368" s="59"/>
      <c r="G368" s="59"/>
      <c r="H368" s="59"/>
      <c r="I368" s="59"/>
      <c r="J368" s="59">
        <v>5367.0</v>
      </c>
      <c r="K368" s="59">
        <v>958.0</v>
      </c>
      <c r="L368" s="59">
        <v>5367.0</v>
      </c>
      <c r="M368" s="59">
        <v>18.0</v>
      </c>
      <c r="N368" s="59">
        <v>6.0</v>
      </c>
      <c r="O368" s="59">
        <v>13.0</v>
      </c>
      <c r="P368" s="59"/>
      <c r="Q368" s="59">
        <v>130.0</v>
      </c>
      <c r="R368" s="59" t="s">
        <v>1806</v>
      </c>
      <c r="S368" s="59"/>
      <c r="T368" s="62">
        <v>0.00597337962962963</v>
      </c>
      <c r="U368" s="59">
        <v>958.0</v>
      </c>
      <c r="V368" s="59"/>
      <c r="W368" s="59">
        <v>429.0</v>
      </c>
      <c r="X368" s="59">
        <v>958.0</v>
      </c>
      <c r="Y368" s="59"/>
    </row>
    <row r="369" ht="15.75" customHeight="1">
      <c r="A369" s="59"/>
      <c r="B369" s="59"/>
      <c r="C369" s="59"/>
      <c r="D369" s="59"/>
      <c r="E369" s="59"/>
      <c r="F369" s="59"/>
      <c r="G369" s="59"/>
      <c r="H369" s="59"/>
      <c r="I369" s="59"/>
      <c r="J369" s="59">
        <v>3171.0</v>
      </c>
      <c r="K369" s="59">
        <v>176.0</v>
      </c>
      <c r="L369" s="59">
        <v>3114.0</v>
      </c>
      <c r="M369" s="59">
        <v>18.0</v>
      </c>
      <c r="N369" s="59">
        <v>6.0</v>
      </c>
      <c r="O369" s="59">
        <v>13.0</v>
      </c>
      <c r="P369" s="59">
        <v>422.0</v>
      </c>
      <c r="Q369" s="59">
        <v>131.0</v>
      </c>
      <c r="R369" s="59" t="s">
        <v>2550</v>
      </c>
      <c r="S369" s="59" t="s">
        <v>2549</v>
      </c>
      <c r="T369" s="62">
        <v>0.005975694444444444</v>
      </c>
      <c r="U369" s="59">
        <v>176.0</v>
      </c>
      <c r="V369" s="59"/>
      <c r="W369" s="59"/>
      <c r="X369" s="59">
        <v>176.0</v>
      </c>
      <c r="Y369" s="59"/>
    </row>
    <row r="370" ht="15.75" customHeight="1">
      <c r="A370" s="59"/>
      <c r="B370" s="59"/>
      <c r="C370" s="59"/>
      <c r="D370" s="59"/>
      <c r="E370" s="59"/>
      <c r="F370" s="59"/>
      <c r="G370" s="59"/>
      <c r="H370" s="59"/>
      <c r="I370" s="59"/>
      <c r="J370" s="59">
        <v>4779.0</v>
      </c>
      <c r="K370" s="59">
        <v>782.0</v>
      </c>
      <c r="L370" s="59">
        <v>3114.0</v>
      </c>
      <c r="M370" s="59">
        <v>18.0</v>
      </c>
      <c r="N370" s="59">
        <v>6.0</v>
      </c>
      <c r="O370" s="59">
        <v>13.0</v>
      </c>
      <c r="P370" s="59">
        <v>433.0</v>
      </c>
      <c r="Q370" s="59">
        <v>132.0</v>
      </c>
      <c r="R370" s="59" t="s">
        <v>1916</v>
      </c>
      <c r="S370" s="59" t="s">
        <v>1917</v>
      </c>
      <c r="T370" s="62">
        <v>0.005975694444444444</v>
      </c>
      <c r="U370" s="59">
        <v>782.0</v>
      </c>
      <c r="V370" s="59"/>
      <c r="W370" s="59">
        <v>420.0</v>
      </c>
      <c r="X370" s="59">
        <v>782.0</v>
      </c>
      <c r="Y370" s="59"/>
    </row>
    <row r="371" ht="15.75" customHeight="1">
      <c r="A371" s="59"/>
      <c r="B371" s="59"/>
      <c r="C371" s="59"/>
      <c r="D371" s="59"/>
      <c r="E371" s="59"/>
      <c r="F371" s="59"/>
      <c r="G371" s="59"/>
      <c r="H371" s="59"/>
      <c r="I371" s="59"/>
      <c r="J371" s="59">
        <v>3115.0</v>
      </c>
      <c r="K371" s="59">
        <v>177.0</v>
      </c>
      <c r="L371" s="59">
        <v>3097.0</v>
      </c>
      <c r="M371" s="59">
        <v>18.0</v>
      </c>
      <c r="N371" s="59">
        <v>3.0</v>
      </c>
      <c r="O371" s="59">
        <v>12.0</v>
      </c>
      <c r="P371" s="59">
        <v>430.0</v>
      </c>
      <c r="Q371" s="59">
        <v>133.0</v>
      </c>
      <c r="R371" s="59" t="s">
        <v>1496</v>
      </c>
      <c r="S371" s="59" t="s">
        <v>10223</v>
      </c>
      <c r="T371" s="62">
        <v>0.005976851851851851</v>
      </c>
      <c r="U371" s="59">
        <v>177.0</v>
      </c>
      <c r="V371" s="59"/>
      <c r="W371" s="59"/>
      <c r="X371" s="59">
        <v>177.0</v>
      </c>
      <c r="Y371" s="59"/>
    </row>
    <row r="372" ht="15.75" customHeight="1">
      <c r="A372" s="59"/>
      <c r="B372" s="59"/>
      <c r="C372" s="59"/>
      <c r="D372" s="59"/>
      <c r="E372" s="59"/>
      <c r="F372" s="59"/>
      <c r="G372" s="59"/>
      <c r="H372" s="59"/>
      <c r="I372" s="59"/>
      <c r="J372" s="59">
        <v>3173.0</v>
      </c>
      <c r="K372" s="59">
        <v>179.0</v>
      </c>
      <c r="L372" s="59">
        <v>3115.0</v>
      </c>
      <c r="M372" s="59">
        <v>18.0</v>
      </c>
      <c r="N372" s="59">
        <v>6.0</v>
      </c>
      <c r="O372" s="59">
        <v>13.0</v>
      </c>
      <c r="P372" s="59">
        <v>432.0</v>
      </c>
      <c r="Q372" s="59">
        <v>134.0</v>
      </c>
      <c r="R372" s="59" t="s">
        <v>1491</v>
      </c>
      <c r="S372" s="59" t="s">
        <v>1492</v>
      </c>
      <c r="T372" s="62">
        <v>0.005978009259259259</v>
      </c>
      <c r="U372" s="59">
        <v>179.0</v>
      </c>
      <c r="V372" s="59"/>
      <c r="W372" s="59">
        <v>431.0</v>
      </c>
      <c r="X372" s="59">
        <v>179.0</v>
      </c>
      <c r="Y372" s="59"/>
    </row>
    <row r="373" ht="15.75" customHeight="1">
      <c r="A373" s="59"/>
      <c r="B373" s="59"/>
      <c r="C373" s="59"/>
      <c r="D373" s="59"/>
      <c r="E373" s="59"/>
      <c r="F373" s="59"/>
      <c r="G373" s="59"/>
      <c r="H373" s="59"/>
      <c r="I373" s="59"/>
      <c r="J373" s="59">
        <v>3174.0</v>
      </c>
      <c r="K373" s="59">
        <v>180.0</v>
      </c>
      <c r="L373" s="59">
        <v>3115.0</v>
      </c>
      <c r="M373" s="59">
        <v>18.0</v>
      </c>
      <c r="N373" s="59">
        <v>6.0</v>
      </c>
      <c r="O373" s="59">
        <v>13.0</v>
      </c>
      <c r="P373" s="59">
        <v>433.0</v>
      </c>
      <c r="Q373" s="59">
        <v>135.0</v>
      </c>
      <c r="R373" s="59" t="s">
        <v>1489</v>
      </c>
      <c r="S373" s="59" t="s">
        <v>1490</v>
      </c>
      <c r="T373" s="62">
        <v>0.005978009259259259</v>
      </c>
      <c r="U373" s="59">
        <v>180.0</v>
      </c>
      <c r="V373" s="59"/>
      <c r="W373" s="59">
        <v>432.0</v>
      </c>
      <c r="X373" s="59">
        <v>180.0</v>
      </c>
      <c r="Y373" s="59"/>
    </row>
    <row r="374" ht="15.75" customHeight="1">
      <c r="A374" s="59"/>
      <c r="B374" s="59"/>
      <c r="C374" s="59"/>
      <c r="D374" s="59"/>
      <c r="E374" s="59"/>
      <c r="F374" s="59"/>
      <c r="G374" s="59"/>
      <c r="H374" s="59"/>
      <c r="I374" s="59"/>
      <c r="J374" s="59">
        <v>3101.0</v>
      </c>
      <c r="K374" s="59">
        <v>334.0</v>
      </c>
      <c r="L374" s="59">
        <v>3098.0</v>
      </c>
      <c r="M374" s="59">
        <v>18.0</v>
      </c>
      <c r="N374" s="59">
        <v>2.0</v>
      </c>
      <c r="O374" s="59">
        <v>10.0</v>
      </c>
      <c r="P374" s="59">
        <v>500.0</v>
      </c>
      <c r="Q374" s="59">
        <v>136.0</v>
      </c>
      <c r="R374" s="59" t="s">
        <v>2343</v>
      </c>
      <c r="S374" s="59" t="s">
        <v>2344</v>
      </c>
      <c r="T374" s="62">
        <v>0.005979166666666667</v>
      </c>
      <c r="U374" s="59">
        <v>334.0</v>
      </c>
      <c r="V374" s="59"/>
      <c r="W374" s="59"/>
      <c r="X374" s="59">
        <v>334.0</v>
      </c>
      <c r="Y374" s="59"/>
    </row>
    <row r="375" ht="15.75" customHeight="1">
      <c r="A375" s="59"/>
      <c r="B375" s="59"/>
      <c r="C375" s="59"/>
      <c r="D375" s="59"/>
      <c r="E375" s="59"/>
      <c r="F375" s="59"/>
      <c r="G375" s="59"/>
      <c r="H375" s="59"/>
      <c r="I375" s="59"/>
      <c r="J375" s="59">
        <v>3098.0</v>
      </c>
      <c r="K375" s="59">
        <v>181.0</v>
      </c>
      <c r="L375" s="59">
        <v>3098.0</v>
      </c>
      <c r="M375" s="59">
        <v>18.0</v>
      </c>
      <c r="N375" s="59">
        <v>2.0</v>
      </c>
      <c r="O375" s="59">
        <v>10.0</v>
      </c>
      <c r="P375" s="59">
        <v>440.0</v>
      </c>
      <c r="Q375" s="59">
        <v>137.0</v>
      </c>
      <c r="R375" s="59" t="s">
        <v>1488</v>
      </c>
      <c r="S375" s="59" t="s">
        <v>2538</v>
      </c>
      <c r="T375" s="62">
        <v>0.0059803240740740745</v>
      </c>
      <c r="U375" s="59">
        <v>181.0</v>
      </c>
      <c r="V375" s="59"/>
      <c r="W375" s="59"/>
      <c r="X375" s="59">
        <v>181.0</v>
      </c>
      <c r="Y375" s="59"/>
    </row>
    <row r="376"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row>
    <row r="377" ht="15.75" customHeight="1">
      <c r="A377" s="59"/>
      <c r="B377" s="59"/>
      <c r="C377" s="59"/>
      <c r="D377" s="59"/>
      <c r="E377" s="61">
        <v>11.0</v>
      </c>
      <c r="F377" s="61">
        <v>12.0</v>
      </c>
      <c r="G377" s="61">
        <v>57.0</v>
      </c>
      <c r="H377" s="61" t="s">
        <v>77</v>
      </c>
      <c r="I377" s="61"/>
      <c r="J377" s="59" t="s">
        <v>10157</v>
      </c>
      <c r="K377" s="59" t="s">
        <v>10158</v>
      </c>
      <c r="L377" s="59" t="s">
        <v>10159</v>
      </c>
      <c r="M377" s="59" t="s">
        <v>10154</v>
      </c>
      <c r="N377" s="59" t="s">
        <v>10160</v>
      </c>
      <c r="O377" s="59" t="s">
        <v>10161</v>
      </c>
      <c r="P377" s="59" t="s">
        <v>114</v>
      </c>
      <c r="Q377" s="59" t="s">
        <v>75</v>
      </c>
      <c r="R377" s="59" t="s">
        <v>46</v>
      </c>
      <c r="S377" s="59" t="s">
        <v>47</v>
      </c>
      <c r="T377" s="59" t="s">
        <v>35</v>
      </c>
      <c r="U377" s="59"/>
      <c r="V377" s="59"/>
      <c r="W377" s="59"/>
      <c r="X377" s="59"/>
      <c r="Y377" s="59"/>
    </row>
    <row r="378" ht="15.75" customHeight="1">
      <c r="A378" s="59"/>
      <c r="B378" s="59"/>
      <c r="C378" s="59"/>
      <c r="D378" s="59"/>
      <c r="E378" s="59"/>
      <c r="F378" s="59"/>
      <c r="G378" s="59"/>
      <c r="H378" s="59"/>
      <c r="I378" s="59"/>
      <c r="J378" s="59">
        <v>5335.0</v>
      </c>
      <c r="K378" s="59">
        <v>962.0</v>
      </c>
      <c r="L378" s="59">
        <v>5336.0</v>
      </c>
      <c r="M378" s="59">
        <v>11.0</v>
      </c>
      <c r="N378" s="59">
        <v>3.0</v>
      </c>
      <c r="O378" s="59">
        <v>10.0</v>
      </c>
      <c r="P378" s="59">
        <v>1.0</v>
      </c>
      <c r="Q378" s="59">
        <v>1.0</v>
      </c>
      <c r="R378" s="59" t="s">
        <v>10224</v>
      </c>
      <c r="S378" s="59" t="s">
        <v>10225</v>
      </c>
      <c r="T378" s="62">
        <v>0.022835648148148147</v>
      </c>
      <c r="U378" s="59">
        <v>962.0</v>
      </c>
      <c r="V378" s="59"/>
      <c r="W378" s="59"/>
      <c r="X378" s="59">
        <v>962.0</v>
      </c>
      <c r="Y378" s="59"/>
    </row>
    <row r="379" ht="15.75" customHeight="1">
      <c r="A379" s="59"/>
      <c r="B379" s="59"/>
      <c r="C379" s="59"/>
      <c r="D379" s="59"/>
      <c r="E379" s="59"/>
      <c r="F379" s="59"/>
      <c r="G379" s="59"/>
      <c r="H379" s="59"/>
      <c r="I379" s="59"/>
      <c r="J379" s="59">
        <v>3207.0</v>
      </c>
      <c r="K379" s="59">
        <v>453.0</v>
      </c>
      <c r="L379" s="59">
        <v>5335.0</v>
      </c>
      <c r="M379" s="59">
        <v>11.0</v>
      </c>
      <c r="N379" s="59">
        <v>6.0</v>
      </c>
      <c r="O379" s="59">
        <v>10.0</v>
      </c>
      <c r="P379" s="59">
        <v>1.1</v>
      </c>
      <c r="Q379" s="59">
        <v>2.0</v>
      </c>
      <c r="R379" s="59" t="s">
        <v>2275</v>
      </c>
      <c r="S379" s="59" t="s">
        <v>2276</v>
      </c>
      <c r="T379" s="62">
        <v>0.022836805555555555</v>
      </c>
      <c r="U379" s="59">
        <v>453.0</v>
      </c>
      <c r="V379" s="59"/>
      <c r="W379" s="59"/>
      <c r="X379" s="59">
        <v>453.0</v>
      </c>
      <c r="Y379" s="59"/>
    </row>
    <row r="380" ht="15.75" customHeight="1">
      <c r="A380" s="59"/>
      <c r="B380" s="59"/>
      <c r="C380" s="59"/>
      <c r="D380" s="59"/>
      <c r="E380" s="59"/>
      <c r="F380" s="59"/>
      <c r="G380" s="59"/>
      <c r="H380" s="59"/>
      <c r="I380" s="59"/>
      <c r="J380" s="59">
        <v>3208.0</v>
      </c>
      <c r="K380" s="59">
        <v>454.0</v>
      </c>
      <c r="L380" s="59">
        <v>5335.0</v>
      </c>
      <c r="M380" s="59">
        <v>11.0</v>
      </c>
      <c r="N380" s="59">
        <v>6.0</v>
      </c>
      <c r="O380" s="59">
        <v>10.0</v>
      </c>
      <c r="P380" s="59">
        <v>1.2</v>
      </c>
      <c r="Q380" s="59">
        <v>3.0</v>
      </c>
      <c r="R380" s="59" t="s">
        <v>2273</v>
      </c>
      <c r="S380" s="59" t="s">
        <v>2274</v>
      </c>
      <c r="T380" s="62">
        <v>0.022836805555555555</v>
      </c>
      <c r="U380" s="59">
        <v>454.0</v>
      </c>
      <c r="V380" s="59"/>
      <c r="W380" s="59"/>
      <c r="X380" s="59">
        <v>454.0</v>
      </c>
      <c r="Y380" s="59"/>
    </row>
    <row r="381" ht="15.75" customHeight="1">
      <c r="A381" s="59"/>
      <c r="B381" s="59"/>
      <c r="C381" s="59"/>
      <c r="D381" s="59"/>
      <c r="E381" s="59"/>
      <c r="F381" s="59"/>
      <c r="G381" s="59"/>
      <c r="H381" s="59"/>
      <c r="I381" s="59"/>
      <c r="J381" s="59">
        <v>5342.0</v>
      </c>
      <c r="K381" s="59">
        <v>963.0</v>
      </c>
      <c r="L381" s="59">
        <v>5335.0</v>
      </c>
      <c r="M381" s="59">
        <v>11.0</v>
      </c>
      <c r="N381" s="59">
        <v>6.0</v>
      </c>
      <c r="O381" s="59">
        <v>10.0</v>
      </c>
      <c r="P381" s="59">
        <v>1.3</v>
      </c>
      <c r="Q381" s="59">
        <v>4.0</v>
      </c>
      <c r="R381" s="59" t="s">
        <v>1790</v>
      </c>
      <c r="S381" s="59" t="s">
        <v>1791</v>
      </c>
      <c r="T381" s="62">
        <v>0.022836805555555555</v>
      </c>
      <c r="U381" s="59">
        <v>963.0</v>
      </c>
      <c r="V381" s="59"/>
      <c r="W381" s="59"/>
      <c r="X381" s="59">
        <v>963.0</v>
      </c>
      <c r="Y381" s="59"/>
    </row>
    <row r="382" ht="15.75" customHeight="1">
      <c r="A382" s="59"/>
      <c r="B382" s="59"/>
      <c r="C382" s="59"/>
      <c r="D382" s="59"/>
      <c r="E382" s="59"/>
      <c r="F382" s="59"/>
      <c r="G382" s="59"/>
      <c r="H382" s="59"/>
      <c r="I382" s="59"/>
      <c r="J382" s="59">
        <v>5349.0</v>
      </c>
      <c r="K382" s="59">
        <v>986.0</v>
      </c>
      <c r="L382" s="59">
        <v>5336.0</v>
      </c>
      <c r="M382" s="59">
        <v>11.0</v>
      </c>
      <c r="N382" s="59">
        <v>3.0</v>
      </c>
      <c r="O382" s="59">
        <v>10.0</v>
      </c>
      <c r="P382" s="59">
        <v>2.0</v>
      </c>
      <c r="Q382" s="59">
        <v>5.0</v>
      </c>
      <c r="R382" s="59" t="s">
        <v>1738</v>
      </c>
      <c r="S382" s="59" t="s">
        <v>1739</v>
      </c>
      <c r="T382" s="62">
        <v>0.022836805555555555</v>
      </c>
      <c r="U382" s="59">
        <v>986.0</v>
      </c>
      <c r="V382" s="59"/>
      <c r="W382" s="59"/>
      <c r="X382" s="59">
        <v>986.0</v>
      </c>
      <c r="Y382" s="59"/>
    </row>
    <row r="383" ht="15.75" customHeight="1">
      <c r="A383" s="59"/>
      <c r="B383" s="59"/>
      <c r="C383" s="59"/>
      <c r="D383" s="59"/>
      <c r="E383" s="59"/>
      <c r="F383" s="59"/>
      <c r="G383" s="59"/>
      <c r="H383" s="59"/>
      <c r="I383" s="59"/>
      <c r="J383" s="59">
        <v>3234.0</v>
      </c>
      <c r="K383" s="59">
        <v>456.0</v>
      </c>
      <c r="L383" s="59">
        <v>5349.0</v>
      </c>
      <c r="M383" s="59">
        <v>11.0</v>
      </c>
      <c r="N383" s="59">
        <v>6.0</v>
      </c>
      <c r="O383" s="59">
        <v>10.0</v>
      </c>
      <c r="P383" s="59">
        <v>2.1</v>
      </c>
      <c r="Q383" s="59">
        <v>6.0</v>
      </c>
      <c r="R383" s="59" t="s">
        <v>2267</v>
      </c>
      <c r="S383" s="59" t="s">
        <v>10226</v>
      </c>
      <c r="T383" s="62">
        <v>0.022837962962962963</v>
      </c>
      <c r="U383" s="59">
        <v>456.0</v>
      </c>
      <c r="V383" s="59"/>
      <c r="W383" s="59"/>
      <c r="X383" s="59">
        <v>456.0</v>
      </c>
      <c r="Y383" s="59"/>
    </row>
    <row r="384" ht="15.75" customHeight="1">
      <c r="A384" s="59"/>
      <c r="B384" s="59"/>
      <c r="C384" s="59"/>
      <c r="D384" s="59"/>
      <c r="E384" s="59"/>
      <c r="F384" s="59"/>
      <c r="G384" s="59"/>
      <c r="H384" s="59"/>
      <c r="I384" s="59"/>
      <c r="J384" s="59">
        <v>5343.0</v>
      </c>
      <c r="K384" s="59">
        <v>964.0</v>
      </c>
      <c r="L384" s="59">
        <v>5349.0</v>
      </c>
      <c r="M384" s="59">
        <v>11.0</v>
      </c>
      <c r="N384" s="59">
        <v>6.0</v>
      </c>
      <c r="O384" s="59">
        <v>10.0</v>
      </c>
      <c r="P384" s="59">
        <v>2.2</v>
      </c>
      <c r="Q384" s="59">
        <v>7.0</v>
      </c>
      <c r="R384" s="59" t="s">
        <v>1787</v>
      </c>
      <c r="S384" s="59" t="s">
        <v>1788</v>
      </c>
      <c r="T384" s="62">
        <v>0.022837962962962963</v>
      </c>
      <c r="U384" s="59">
        <v>964.0</v>
      </c>
      <c r="V384" s="59"/>
      <c r="W384" s="59"/>
      <c r="X384" s="59">
        <v>964.0</v>
      </c>
      <c r="Y384" s="59"/>
    </row>
    <row r="385" ht="15.75" customHeight="1">
      <c r="A385" s="59"/>
      <c r="B385" s="59"/>
      <c r="C385" s="59"/>
      <c r="D385" s="59"/>
      <c r="E385" s="59"/>
      <c r="F385" s="59"/>
      <c r="G385" s="59"/>
      <c r="H385" s="59"/>
      <c r="I385" s="59"/>
      <c r="J385" s="59">
        <v>3209.0</v>
      </c>
      <c r="K385" s="59">
        <v>455.0</v>
      </c>
      <c r="L385" s="59">
        <v>5336.0</v>
      </c>
      <c r="M385" s="59">
        <v>11.0</v>
      </c>
      <c r="N385" s="59">
        <v>6.0</v>
      </c>
      <c r="O385" s="59">
        <v>10.0</v>
      </c>
      <c r="P385" s="59"/>
      <c r="Q385" s="59">
        <v>8.0</v>
      </c>
      <c r="R385" s="59" t="s">
        <v>2272</v>
      </c>
      <c r="S385" s="59" t="s">
        <v>1138</v>
      </c>
      <c r="T385" s="62">
        <v>0.022837962962962963</v>
      </c>
      <c r="U385" s="59">
        <v>455.0</v>
      </c>
      <c r="V385" s="59"/>
      <c r="W385" s="59"/>
      <c r="X385" s="59">
        <v>455.0</v>
      </c>
      <c r="Y385" s="59"/>
    </row>
    <row r="386" ht="15.75" customHeight="1">
      <c r="A386" s="59"/>
      <c r="B386" s="59"/>
      <c r="C386" s="59"/>
      <c r="D386" s="59"/>
      <c r="E386" s="59"/>
      <c r="F386" s="59"/>
      <c r="G386" s="59"/>
      <c r="H386" s="59"/>
      <c r="I386" s="59"/>
      <c r="J386" s="59">
        <v>3235.0</v>
      </c>
      <c r="K386" s="59">
        <v>457.0</v>
      </c>
      <c r="L386" s="59">
        <v>3209.0</v>
      </c>
      <c r="M386" s="59">
        <v>11.0</v>
      </c>
      <c r="N386" s="59">
        <v>5.0</v>
      </c>
      <c r="O386" s="59">
        <v>10.0</v>
      </c>
      <c r="P386" s="59"/>
      <c r="Q386" s="59">
        <v>9.0</v>
      </c>
      <c r="R386" s="59" t="s">
        <v>2265</v>
      </c>
      <c r="S386" s="59" t="s">
        <v>10227</v>
      </c>
      <c r="T386" s="62">
        <v>0.022837962962962963</v>
      </c>
      <c r="U386" s="59">
        <v>457.0</v>
      </c>
      <c r="V386" s="59"/>
      <c r="W386" s="59"/>
      <c r="X386" s="59">
        <v>457.0</v>
      </c>
      <c r="Y386" s="59"/>
    </row>
    <row r="387" ht="15.75" customHeight="1">
      <c r="A387" s="59"/>
      <c r="B387" s="59"/>
      <c r="C387" s="59"/>
      <c r="D387" s="59"/>
      <c r="E387" s="59"/>
      <c r="F387" s="59"/>
      <c r="G387" s="59"/>
      <c r="H387" s="59"/>
      <c r="I387" s="59"/>
      <c r="J387" s="59">
        <v>3236.0</v>
      </c>
      <c r="K387" s="59">
        <v>458.0</v>
      </c>
      <c r="L387" s="59">
        <v>3209.0</v>
      </c>
      <c r="M387" s="59">
        <v>11.0</v>
      </c>
      <c r="N387" s="59">
        <v>5.0</v>
      </c>
      <c r="O387" s="59">
        <v>10.0</v>
      </c>
      <c r="P387" s="59"/>
      <c r="Q387" s="59">
        <v>10.0</v>
      </c>
      <c r="R387" s="59" t="s">
        <v>2263</v>
      </c>
      <c r="S387" s="59" t="s">
        <v>10228</v>
      </c>
      <c r="T387" s="62">
        <v>0.02283912037037037</v>
      </c>
      <c r="U387" s="59">
        <v>458.0</v>
      </c>
      <c r="V387" s="59"/>
      <c r="W387" s="59"/>
      <c r="X387" s="59">
        <v>458.0</v>
      </c>
      <c r="Y387" s="59"/>
    </row>
    <row r="388" ht="15.75" customHeight="1">
      <c r="A388" s="59"/>
      <c r="B388" s="59"/>
      <c r="C388" s="59"/>
      <c r="D388" s="59"/>
      <c r="E388" s="59"/>
      <c r="F388" s="59"/>
      <c r="G388" s="59"/>
      <c r="H388" s="59"/>
      <c r="I388" s="59"/>
      <c r="J388" s="59">
        <v>3237.0</v>
      </c>
      <c r="K388" s="59">
        <v>459.0</v>
      </c>
      <c r="L388" s="59">
        <v>3209.0</v>
      </c>
      <c r="M388" s="59">
        <v>11.0</v>
      </c>
      <c r="N388" s="59">
        <v>5.0</v>
      </c>
      <c r="O388" s="59">
        <v>10.0</v>
      </c>
      <c r="P388" s="59"/>
      <c r="Q388" s="59">
        <v>11.0</v>
      </c>
      <c r="R388" s="59" t="s">
        <v>2262</v>
      </c>
      <c r="S388" s="59" t="s">
        <v>10229</v>
      </c>
      <c r="T388" s="62">
        <v>0.02283912037037037</v>
      </c>
      <c r="U388" s="59">
        <v>459.0</v>
      </c>
      <c r="V388" s="59"/>
      <c r="W388" s="59"/>
      <c r="X388" s="59">
        <v>459.0</v>
      </c>
      <c r="Y388" s="59"/>
    </row>
    <row r="389" ht="15.75" customHeight="1">
      <c r="A389" s="59"/>
      <c r="B389" s="59"/>
      <c r="C389" s="59"/>
      <c r="D389" s="59"/>
      <c r="E389" s="59"/>
      <c r="F389" s="59"/>
      <c r="G389" s="59"/>
      <c r="H389" s="59"/>
      <c r="I389" s="59"/>
      <c r="J389" s="59">
        <v>3210.0</v>
      </c>
      <c r="K389" s="59">
        <v>460.0</v>
      </c>
      <c r="L389" s="59">
        <v>5336.0</v>
      </c>
      <c r="M389" s="59">
        <v>11.0</v>
      </c>
      <c r="N389" s="59">
        <v>6.0</v>
      </c>
      <c r="O389" s="59">
        <v>10.0</v>
      </c>
      <c r="P389" s="59"/>
      <c r="Q389" s="59">
        <v>12.0</v>
      </c>
      <c r="R389" s="59" t="s">
        <v>2260</v>
      </c>
      <c r="S389" s="59" t="s">
        <v>2261</v>
      </c>
      <c r="T389" s="62">
        <v>0.02283912037037037</v>
      </c>
      <c r="U389" s="59">
        <v>460.0</v>
      </c>
      <c r="V389" s="59"/>
      <c r="W389" s="59"/>
      <c r="X389" s="59">
        <v>460.0</v>
      </c>
      <c r="Y389" s="59"/>
    </row>
    <row r="390" ht="15.75" customHeight="1">
      <c r="A390" s="59"/>
      <c r="B390" s="59"/>
      <c r="C390" s="59"/>
      <c r="D390" s="59"/>
      <c r="E390" s="59"/>
      <c r="F390" s="59"/>
      <c r="G390" s="59"/>
      <c r="H390" s="59"/>
      <c r="I390" s="59"/>
      <c r="J390" s="59">
        <v>5336.0</v>
      </c>
      <c r="K390" s="59">
        <v>965.0</v>
      </c>
      <c r="L390" s="59">
        <v>3204.0</v>
      </c>
      <c r="M390" s="59">
        <v>11.0</v>
      </c>
      <c r="N390" s="59">
        <v>3.0</v>
      </c>
      <c r="O390" s="59">
        <v>10.0</v>
      </c>
      <c r="P390" s="59">
        <v>3.0</v>
      </c>
      <c r="Q390" s="59">
        <v>13.0</v>
      </c>
      <c r="R390" s="59" t="s">
        <v>10230</v>
      </c>
      <c r="S390" s="59" t="s">
        <v>10231</v>
      </c>
      <c r="T390" s="62">
        <v>0.02283912037037037</v>
      </c>
      <c r="U390" s="59">
        <v>965.0</v>
      </c>
      <c r="V390" s="59"/>
      <c r="W390" s="59"/>
      <c r="X390" s="59">
        <v>965.0</v>
      </c>
      <c r="Y390" s="59"/>
    </row>
    <row r="391" ht="15.75" customHeight="1">
      <c r="A391" s="59"/>
      <c r="B391" s="59"/>
      <c r="C391" s="59"/>
      <c r="D391" s="59"/>
      <c r="E391" s="59"/>
      <c r="F391" s="59"/>
      <c r="G391" s="59"/>
      <c r="H391" s="59"/>
      <c r="I391" s="59"/>
      <c r="J391" s="59">
        <v>5337.0</v>
      </c>
      <c r="K391" s="59">
        <v>966.0</v>
      </c>
      <c r="L391" s="59">
        <v>3204.0</v>
      </c>
      <c r="M391" s="59">
        <v>11.0</v>
      </c>
      <c r="N391" s="59">
        <v>3.0</v>
      </c>
      <c r="O391" s="59">
        <v>10.0</v>
      </c>
      <c r="P391" s="59">
        <v>4.0</v>
      </c>
      <c r="Q391" s="59">
        <v>14.0</v>
      </c>
      <c r="R391" s="59" t="s">
        <v>10232</v>
      </c>
      <c r="S391" s="59" t="s">
        <v>10233</v>
      </c>
      <c r="T391" s="62">
        <v>0.02283912037037037</v>
      </c>
      <c r="U391" s="59">
        <v>966.0</v>
      </c>
      <c r="V391" s="59"/>
      <c r="W391" s="59"/>
      <c r="X391" s="59">
        <v>966.0</v>
      </c>
      <c r="Y391" s="59"/>
    </row>
    <row r="392" ht="15.75" customHeight="1">
      <c r="A392" s="59"/>
      <c r="B392" s="59"/>
      <c r="C392" s="59"/>
      <c r="D392" s="59"/>
      <c r="E392" s="59"/>
      <c r="F392" s="59"/>
      <c r="G392" s="59"/>
      <c r="H392" s="59"/>
      <c r="I392" s="59"/>
      <c r="J392" s="59">
        <v>3211.0</v>
      </c>
      <c r="K392" s="59">
        <v>461.0</v>
      </c>
      <c r="L392" s="59">
        <v>5337.0</v>
      </c>
      <c r="M392" s="59">
        <v>11.0</v>
      </c>
      <c r="N392" s="59">
        <v>6.0</v>
      </c>
      <c r="O392" s="59">
        <v>10.0</v>
      </c>
      <c r="P392" s="59">
        <v>4.1</v>
      </c>
      <c r="Q392" s="59">
        <v>15.0</v>
      </c>
      <c r="R392" s="59" t="s">
        <v>2258</v>
      </c>
      <c r="S392" s="59" t="s">
        <v>2259</v>
      </c>
      <c r="T392" s="62">
        <v>0.02284027777777778</v>
      </c>
      <c r="U392" s="59">
        <v>461.0</v>
      </c>
      <c r="V392" s="59"/>
      <c r="W392" s="59"/>
      <c r="X392" s="59">
        <v>461.0</v>
      </c>
      <c r="Y392" s="59"/>
    </row>
    <row r="393" ht="15.75" customHeight="1">
      <c r="A393" s="59"/>
      <c r="B393" s="59"/>
      <c r="C393" s="59"/>
      <c r="D393" s="59"/>
      <c r="E393" s="59"/>
      <c r="F393" s="59"/>
      <c r="G393" s="59"/>
      <c r="H393" s="59"/>
      <c r="I393" s="59"/>
      <c r="J393" s="59">
        <v>3212.0</v>
      </c>
      <c r="K393" s="59">
        <v>462.0</v>
      </c>
      <c r="L393" s="59">
        <v>5337.0</v>
      </c>
      <c r="M393" s="59">
        <v>11.0</v>
      </c>
      <c r="N393" s="59">
        <v>6.0</v>
      </c>
      <c r="O393" s="59">
        <v>10.0</v>
      </c>
      <c r="P393" s="59">
        <v>4.2</v>
      </c>
      <c r="Q393" s="59">
        <v>16.0</v>
      </c>
      <c r="R393" s="59" t="s">
        <v>2257</v>
      </c>
      <c r="S393" s="59" t="s">
        <v>131</v>
      </c>
      <c r="T393" s="62">
        <v>0.02284027777777778</v>
      </c>
      <c r="U393" s="59">
        <v>462.0</v>
      </c>
      <c r="V393" s="59"/>
      <c r="W393" s="59"/>
      <c r="X393" s="59">
        <v>462.0</v>
      </c>
      <c r="Y393" s="59"/>
    </row>
    <row r="394" ht="15.75" customHeight="1">
      <c r="A394" s="59"/>
      <c r="B394" s="59"/>
      <c r="C394" s="59"/>
      <c r="D394" s="59"/>
      <c r="E394" s="59"/>
      <c r="F394" s="59"/>
      <c r="G394" s="59"/>
      <c r="H394" s="59"/>
      <c r="I394" s="59"/>
      <c r="J394" s="59">
        <v>3238.0</v>
      </c>
      <c r="K394" s="59">
        <v>463.0</v>
      </c>
      <c r="L394" s="59">
        <v>3212.0</v>
      </c>
      <c r="M394" s="59">
        <v>11.0</v>
      </c>
      <c r="N394" s="59">
        <v>5.0</v>
      </c>
      <c r="O394" s="59">
        <v>10.0</v>
      </c>
      <c r="P394" s="59"/>
      <c r="Q394" s="59">
        <v>17.0</v>
      </c>
      <c r="R394" s="59" t="s">
        <v>10234</v>
      </c>
      <c r="S394" s="59" t="s">
        <v>10235</v>
      </c>
      <c r="T394" s="62">
        <v>0.02284027777777778</v>
      </c>
      <c r="U394" s="59">
        <v>463.0</v>
      </c>
      <c r="V394" s="59"/>
      <c r="W394" s="59"/>
      <c r="X394" s="59">
        <v>463.0</v>
      </c>
      <c r="Y394" s="59"/>
    </row>
    <row r="395" ht="15.75" customHeight="1">
      <c r="A395" s="59"/>
      <c r="B395" s="59"/>
      <c r="C395" s="59"/>
      <c r="D395" s="59"/>
      <c r="E395" s="59"/>
      <c r="F395" s="59"/>
      <c r="G395" s="59"/>
      <c r="H395" s="59"/>
      <c r="I395" s="59"/>
      <c r="J395" s="59">
        <v>3239.0</v>
      </c>
      <c r="K395" s="59">
        <v>464.0</v>
      </c>
      <c r="L395" s="59">
        <v>3212.0</v>
      </c>
      <c r="M395" s="59">
        <v>11.0</v>
      </c>
      <c r="N395" s="59">
        <v>5.0</v>
      </c>
      <c r="O395" s="59">
        <v>10.0</v>
      </c>
      <c r="P395" s="59"/>
      <c r="Q395" s="59">
        <v>18.0</v>
      </c>
      <c r="R395" s="59" t="s">
        <v>10236</v>
      </c>
      <c r="S395" s="59" t="s">
        <v>10237</v>
      </c>
      <c r="T395" s="62">
        <v>0.02284027777777778</v>
      </c>
      <c r="U395" s="59">
        <v>464.0</v>
      </c>
      <c r="V395" s="59"/>
      <c r="W395" s="59"/>
      <c r="X395" s="59">
        <v>464.0</v>
      </c>
      <c r="Y395" s="59"/>
    </row>
    <row r="396" ht="15.75" customHeight="1">
      <c r="A396" s="59"/>
      <c r="B396" s="59"/>
      <c r="C396" s="59"/>
      <c r="D396" s="59"/>
      <c r="E396" s="59"/>
      <c r="F396" s="59"/>
      <c r="G396" s="59"/>
      <c r="H396" s="59"/>
      <c r="I396" s="59"/>
      <c r="J396" s="59">
        <v>3240.0</v>
      </c>
      <c r="K396" s="59">
        <v>465.0</v>
      </c>
      <c r="L396" s="59">
        <v>3212.0</v>
      </c>
      <c r="M396" s="59">
        <v>11.0</v>
      </c>
      <c r="N396" s="59">
        <v>5.0</v>
      </c>
      <c r="O396" s="59">
        <v>10.0</v>
      </c>
      <c r="P396" s="59"/>
      <c r="Q396" s="59">
        <v>19.0</v>
      </c>
      <c r="R396" s="59" t="s">
        <v>10238</v>
      </c>
      <c r="S396" s="59" t="s">
        <v>10239</v>
      </c>
      <c r="T396" s="62">
        <v>0.022841435185185187</v>
      </c>
      <c r="U396" s="59">
        <v>465.0</v>
      </c>
      <c r="V396" s="59"/>
      <c r="W396" s="59"/>
      <c r="X396" s="59">
        <v>465.0</v>
      </c>
      <c r="Y396" s="59"/>
    </row>
    <row r="397" ht="15.75" customHeight="1">
      <c r="A397" s="59"/>
      <c r="B397" s="59"/>
      <c r="C397" s="59"/>
      <c r="D397" s="59"/>
      <c r="E397" s="59"/>
      <c r="F397" s="59"/>
      <c r="G397" s="59"/>
      <c r="H397" s="59"/>
      <c r="I397" s="59"/>
      <c r="J397" s="59">
        <v>3204.0</v>
      </c>
      <c r="K397" s="59">
        <v>346.0</v>
      </c>
      <c r="L397" s="59">
        <v>3205.0</v>
      </c>
      <c r="M397" s="59">
        <v>11.0</v>
      </c>
      <c r="N397" s="59">
        <v>3.0</v>
      </c>
      <c r="O397" s="59">
        <v>10.0</v>
      </c>
      <c r="P397" s="59">
        <v>10.0</v>
      </c>
      <c r="Q397" s="59">
        <v>20.0</v>
      </c>
      <c r="R397" s="59" t="s">
        <v>10240</v>
      </c>
      <c r="S397" s="59" t="s">
        <v>10241</v>
      </c>
      <c r="T397" s="62">
        <v>0.022841435185185187</v>
      </c>
      <c r="U397" s="59">
        <v>346.0</v>
      </c>
      <c r="V397" s="59"/>
      <c r="W397" s="59"/>
      <c r="X397" s="59">
        <v>346.0</v>
      </c>
      <c r="Y397" s="59"/>
    </row>
    <row r="398" ht="15.75" customHeight="1">
      <c r="A398" s="59"/>
      <c r="B398" s="59"/>
      <c r="C398" s="59"/>
      <c r="D398" s="59"/>
      <c r="E398" s="59"/>
      <c r="F398" s="59"/>
      <c r="G398" s="59"/>
      <c r="H398" s="59"/>
      <c r="I398" s="59"/>
      <c r="J398" s="59">
        <v>4820.0</v>
      </c>
      <c r="K398" s="59">
        <v>887.0</v>
      </c>
      <c r="L398" s="59">
        <v>3204.0</v>
      </c>
      <c r="M398" s="59">
        <v>11.0</v>
      </c>
      <c r="N398" s="59">
        <v>3.0</v>
      </c>
      <c r="O398" s="59">
        <v>10.0</v>
      </c>
      <c r="P398" s="59"/>
      <c r="Q398" s="59">
        <v>21.0</v>
      </c>
      <c r="R398" s="59" t="s">
        <v>1894</v>
      </c>
      <c r="S398" s="59" t="s">
        <v>1895</v>
      </c>
      <c r="T398" s="62">
        <v>0.022841435185185187</v>
      </c>
      <c r="U398" s="59">
        <v>887.0</v>
      </c>
      <c r="V398" s="59"/>
      <c r="W398" s="59"/>
      <c r="X398" s="59">
        <v>887.0</v>
      </c>
      <c r="Y398" s="59"/>
    </row>
    <row r="399" ht="15.75" customHeight="1">
      <c r="A399" s="59"/>
      <c r="B399" s="59"/>
      <c r="C399" s="59"/>
      <c r="D399" s="59"/>
      <c r="E399" s="59"/>
      <c r="F399" s="59"/>
      <c r="G399" s="59"/>
      <c r="H399" s="59"/>
      <c r="I399" s="59"/>
      <c r="J399" s="59">
        <v>3216.0</v>
      </c>
      <c r="K399" s="59">
        <v>472.0</v>
      </c>
      <c r="L399" s="59">
        <v>5340.0</v>
      </c>
      <c r="M399" s="59">
        <v>11.0</v>
      </c>
      <c r="N399" s="59">
        <v>3.0</v>
      </c>
      <c r="O399" s="59">
        <v>10.0</v>
      </c>
      <c r="P399" s="59">
        <v>11.0</v>
      </c>
      <c r="Q399" s="59">
        <v>22.0</v>
      </c>
      <c r="R399" s="59" t="s">
        <v>2245</v>
      </c>
      <c r="S399" s="59" t="s">
        <v>2246</v>
      </c>
      <c r="T399" s="62">
        <v>0.02284259259259259</v>
      </c>
      <c r="U399" s="59">
        <v>472.0</v>
      </c>
      <c r="V399" s="59"/>
      <c r="W399" s="59"/>
      <c r="X399" s="59">
        <v>472.0</v>
      </c>
      <c r="Y399" s="59"/>
    </row>
    <row r="400" ht="15.75" customHeight="1">
      <c r="A400" s="59"/>
      <c r="B400" s="59"/>
      <c r="C400" s="59"/>
      <c r="D400" s="59"/>
      <c r="E400" s="59"/>
      <c r="F400" s="59"/>
      <c r="G400" s="59"/>
      <c r="H400" s="59"/>
      <c r="I400" s="59"/>
      <c r="J400" s="59">
        <v>5344.0</v>
      </c>
      <c r="K400" s="59">
        <v>967.0</v>
      </c>
      <c r="L400" s="59">
        <v>5350.0</v>
      </c>
      <c r="M400" s="59">
        <v>11.0</v>
      </c>
      <c r="N400" s="59">
        <v>6.0</v>
      </c>
      <c r="O400" s="59">
        <v>10.0</v>
      </c>
      <c r="P400" s="59">
        <v>11.1</v>
      </c>
      <c r="Q400" s="59">
        <v>23.0</v>
      </c>
      <c r="R400" s="59" t="s">
        <v>1779</v>
      </c>
      <c r="S400" s="59" t="s">
        <v>1780</v>
      </c>
      <c r="T400" s="62">
        <v>0.02284259259259259</v>
      </c>
      <c r="U400" s="59">
        <v>967.0</v>
      </c>
      <c r="V400" s="59"/>
      <c r="W400" s="59"/>
      <c r="X400" s="59">
        <v>967.0</v>
      </c>
      <c r="Y400" s="59"/>
    </row>
    <row r="401" ht="15.75" customHeight="1">
      <c r="A401" s="59"/>
      <c r="B401" s="59"/>
      <c r="C401" s="59"/>
      <c r="D401" s="59"/>
      <c r="E401" s="59"/>
      <c r="F401" s="59"/>
      <c r="G401" s="59"/>
      <c r="H401" s="59"/>
      <c r="I401" s="59"/>
      <c r="J401" s="59">
        <v>3213.0</v>
      </c>
      <c r="K401" s="59">
        <v>466.0</v>
      </c>
      <c r="L401" s="59">
        <v>3216.0</v>
      </c>
      <c r="M401" s="59">
        <v>11.0</v>
      </c>
      <c r="N401" s="59">
        <v>5.0</v>
      </c>
      <c r="O401" s="59">
        <v>10.0</v>
      </c>
      <c r="P401" s="59"/>
      <c r="Q401" s="59">
        <v>24.0</v>
      </c>
      <c r="R401" s="59" t="s">
        <v>10242</v>
      </c>
      <c r="S401" s="59" t="s">
        <v>10243</v>
      </c>
      <c r="T401" s="62">
        <v>0.02284259259259259</v>
      </c>
      <c r="U401" s="59">
        <v>466.0</v>
      </c>
      <c r="V401" s="59"/>
      <c r="W401" s="59"/>
      <c r="X401" s="59">
        <v>466.0</v>
      </c>
      <c r="Y401" s="59"/>
    </row>
    <row r="402" ht="15.75" customHeight="1">
      <c r="A402" s="59"/>
      <c r="B402" s="59"/>
      <c r="C402" s="59"/>
      <c r="D402" s="59"/>
      <c r="E402" s="59"/>
      <c r="F402" s="59"/>
      <c r="G402" s="59"/>
      <c r="H402" s="59"/>
      <c r="I402" s="59"/>
      <c r="J402" s="59">
        <v>3214.0</v>
      </c>
      <c r="K402" s="59">
        <v>467.0</v>
      </c>
      <c r="L402" s="59">
        <v>3216.0</v>
      </c>
      <c r="M402" s="59">
        <v>11.0</v>
      </c>
      <c r="N402" s="59">
        <v>5.0</v>
      </c>
      <c r="O402" s="59">
        <v>10.0</v>
      </c>
      <c r="P402" s="59"/>
      <c r="Q402" s="59">
        <v>25.0</v>
      </c>
      <c r="R402" s="59" t="s">
        <v>10244</v>
      </c>
      <c r="S402" s="59" t="s">
        <v>10245</v>
      </c>
      <c r="T402" s="62">
        <v>0.02284259259259259</v>
      </c>
      <c r="U402" s="59">
        <v>467.0</v>
      </c>
      <c r="V402" s="59"/>
      <c r="W402" s="59"/>
      <c r="X402" s="59">
        <v>467.0</v>
      </c>
      <c r="Y402" s="59"/>
    </row>
    <row r="403" ht="15.75" customHeight="1">
      <c r="A403" s="59"/>
      <c r="B403" s="59"/>
      <c r="C403" s="59"/>
      <c r="D403" s="59"/>
      <c r="E403" s="59"/>
      <c r="F403" s="59"/>
      <c r="G403" s="59"/>
      <c r="H403" s="59"/>
      <c r="I403" s="59"/>
      <c r="J403" s="59">
        <v>3215.0</v>
      </c>
      <c r="K403" s="59">
        <v>468.0</v>
      </c>
      <c r="L403" s="59">
        <v>3216.0</v>
      </c>
      <c r="M403" s="59">
        <v>11.0</v>
      </c>
      <c r="N403" s="59">
        <v>6.0</v>
      </c>
      <c r="O403" s="59">
        <v>10.0</v>
      </c>
      <c r="P403" s="59">
        <v>11.2</v>
      </c>
      <c r="Q403" s="59">
        <v>26.0</v>
      </c>
      <c r="R403" s="59" t="s">
        <v>2251</v>
      </c>
      <c r="S403" s="59" t="s">
        <v>2252</v>
      </c>
      <c r="T403" s="62">
        <v>0.02284375</v>
      </c>
      <c r="U403" s="59">
        <v>468.0</v>
      </c>
      <c r="V403" s="59"/>
      <c r="W403" s="59"/>
      <c r="X403" s="59">
        <v>468.0</v>
      </c>
      <c r="Y403" s="59"/>
    </row>
    <row r="404" ht="15.75" customHeight="1">
      <c r="A404" s="59"/>
      <c r="B404" s="59"/>
      <c r="C404" s="59"/>
      <c r="D404" s="59"/>
      <c r="E404" s="59"/>
      <c r="F404" s="59"/>
      <c r="G404" s="59"/>
      <c r="H404" s="59"/>
      <c r="I404" s="59"/>
      <c r="J404" s="59">
        <v>3242.0</v>
      </c>
      <c r="K404" s="59">
        <v>470.0</v>
      </c>
      <c r="L404" s="59">
        <v>3215.0</v>
      </c>
      <c r="M404" s="59">
        <v>11.0</v>
      </c>
      <c r="N404" s="59">
        <v>5.0</v>
      </c>
      <c r="O404" s="59">
        <v>10.0</v>
      </c>
      <c r="P404" s="59"/>
      <c r="Q404" s="59">
        <v>27.0</v>
      </c>
      <c r="R404" s="59" t="s">
        <v>10246</v>
      </c>
      <c r="S404" s="59" t="s">
        <v>10247</v>
      </c>
      <c r="T404" s="62">
        <v>0.02284375</v>
      </c>
      <c r="U404" s="59">
        <v>470.0</v>
      </c>
      <c r="V404" s="59"/>
      <c r="W404" s="59"/>
      <c r="X404" s="59">
        <v>470.0</v>
      </c>
      <c r="Y404" s="59"/>
    </row>
    <row r="405" ht="15.75" customHeight="1">
      <c r="A405" s="59"/>
      <c r="B405" s="59"/>
      <c r="C405" s="59"/>
      <c r="D405" s="59"/>
      <c r="E405" s="59"/>
      <c r="F405" s="59"/>
      <c r="G405" s="59"/>
      <c r="H405" s="59"/>
      <c r="I405" s="59"/>
      <c r="J405" s="59">
        <v>3243.0</v>
      </c>
      <c r="K405" s="59">
        <v>471.0</v>
      </c>
      <c r="L405" s="59">
        <v>3215.0</v>
      </c>
      <c r="M405" s="59">
        <v>11.0</v>
      </c>
      <c r="N405" s="59">
        <v>5.0</v>
      </c>
      <c r="O405" s="59">
        <v>10.0</v>
      </c>
      <c r="P405" s="59"/>
      <c r="Q405" s="59">
        <v>28.0</v>
      </c>
      <c r="R405" s="59" t="s">
        <v>10248</v>
      </c>
      <c r="S405" s="59" t="s">
        <v>10249</v>
      </c>
      <c r="T405" s="62">
        <v>0.02284375</v>
      </c>
      <c r="U405" s="59">
        <v>471.0</v>
      </c>
      <c r="V405" s="59"/>
      <c r="W405" s="59"/>
      <c r="X405" s="59">
        <v>471.0</v>
      </c>
      <c r="Y405" s="59"/>
    </row>
    <row r="406" ht="15.75" customHeight="1">
      <c r="A406" s="59"/>
      <c r="B406" s="59"/>
      <c r="C406" s="59"/>
      <c r="D406" s="59"/>
      <c r="E406" s="59"/>
      <c r="F406" s="59"/>
      <c r="G406" s="59"/>
      <c r="H406" s="59"/>
      <c r="I406" s="59"/>
      <c r="J406" s="59">
        <v>3241.0</v>
      </c>
      <c r="K406" s="59">
        <v>469.0</v>
      </c>
      <c r="L406" s="59">
        <v>5340.0</v>
      </c>
      <c r="M406" s="59">
        <v>11.0</v>
      </c>
      <c r="N406" s="59">
        <v>3.0</v>
      </c>
      <c r="O406" s="59">
        <v>10.0</v>
      </c>
      <c r="P406" s="59">
        <v>12.0</v>
      </c>
      <c r="Q406" s="59">
        <v>29.0</v>
      </c>
      <c r="R406" s="59" t="s">
        <v>2249</v>
      </c>
      <c r="S406" s="59" t="s">
        <v>2250</v>
      </c>
      <c r="T406" s="62">
        <v>0.022844907407407408</v>
      </c>
      <c r="U406" s="59">
        <v>469.0</v>
      </c>
      <c r="V406" s="59"/>
      <c r="W406" s="59"/>
      <c r="X406" s="59">
        <v>469.0</v>
      </c>
      <c r="Y406" s="59"/>
    </row>
    <row r="407" ht="15.75" customHeight="1">
      <c r="A407" s="59"/>
      <c r="B407" s="59"/>
      <c r="C407" s="59"/>
      <c r="D407" s="59"/>
      <c r="E407" s="59"/>
      <c r="F407" s="59"/>
      <c r="G407" s="59"/>
      <c r="H407" s="59"/>
      <c r="I407" s="59"/>
      <c r="J407" s="59">
        <v>5348.0</v>
      </c>
      <c r="K407" s="59">
        <v>985.0</v>
      </c>
      <c r="L407" s="59">
        <v>5340.0</v>
      </c>
      <c r="M407" s="59">
        <v>11.0</v>
      </c>
      <c r="N407" s="59">
        <v>3.0</v>
      </c>
      <c r="O407" s="59">
        <v>10.0</v>
      </c>
      <c r="P407" s="59"/>
      <c r="Q407" s="59">
        <v>30.0</v>
      </c>
      <c r="R407" s="59" t="s">
        <v>1741</v>
      </c>
      <c r="S407" s="59" t="s">
        <v>1742</v>
      </c>
      <c r="T407" s="62">
        <v>0.022844907407407408</v>
      </c>
      <c r="U407" s="59">
        <v>985.0</v>
      </c>
      <c r="V407" s="59"/>
      <c r="W407" s="59"/>
      <c r="X407" s="59">
        <v>985.0</v>
      </c>
      <c r="Y407" s="59"/>
    </row>
    <row r="408" ht="15.75" customHeight="1">
      <c r="A408" s="59"/>
      <c r="B408" s="59"/>
      <c r="C408" s="59"/>
      <c r="D408" s="59"/>
      <c r="E408" s="59"/>
      <c r="F408" s="59"/>
      <c r="G408" s="59"/>
      <c r="H408" s="59"/>
      <c r="I408" s="59"/>
      <c r="J408" s="59">
        <v>5338.0</v>
      </c>
      <c r="K408" s="59">
        <v>968.0</v>
      </c>
      <c r="L408" s="59">
        <v>5340.0</v>
      </c>
      <c r="M408" s="59">
        <v>11.0</v>
      </c>
      <c r="N408" s="59">
        <v>3.0</v>
      </c>
      <c r="O408" s="59">
        <v>10.0</v>
      </c>
      <c r="P408" s="59">
        <v>13.0</v>
      </c>
      <c r="Q408" s="59">
        <v>31.0</v>
      </c>
      <c r="R408" s="59" t="s">
        <v>1777</v>
      </c>
      <c r="S408" s="59" t="s">
        <v>1778</v>
      </c>
      <c r="T408" s="62">
        <v>0.022844907407407408</v>
      </c>
      <c r="U408" s="59">
        <v>968.0</v>
      </c>
      <c r="V408" s="59"/>
      <c r="W408" s="59"/>
      <c r="X408" s="59">
        <v>968.0</v>
      </c>
      <c r="Y408" s="59"/>
    </row>
    <row r="409" ht="15.75" customHeight="1">
      <c r="A409" s="59"/>
      <c r="B409" s="59"/>
      <c r="C409" s="59"/>
      <c r="D409" s="59"/>
      <c r="E409" s="59"/>
      <c r="F409" s="59"/>
      <c r="G409" s="59"/>
      <c r="H409" s="59"/>
      <c r="I409" s="59"/>
      <c r="J409" s="59">
        <v>5339.0</v>
      </c>
      <c r="K409" s="59">
        <v>969.0</v>
      </c>
      <c r="L409" s="59">
        <v>5340.0</v>
      </c>
      <c r="M409" s="59">
        <v>11.0</v>
      </c>
      <c r="N409" s="59">
        <v>3.0</v>
      </c>
      <c r="O409" s="59">
        <v>10.0</v>
      </c>
      <c r="P409" s="59">
        <v>14.0</v>
      </c>
      <c r="Q409" s="59">
        <v>32.0</v>
      </c>
      <c r="R409" s="59" t="s">
        <v>1775</v>
      </c>
      <c r="S409" s="59" t="s">
        <v>10250</v>
      </c>
      <c r="T409" s="62">
        <v>0.022844907407407408</v>
      </c>
      <c r="U409" s="59">
        <v>969.0</v>
      </c>
      <c r="V409" s="59"/>
      <c r="W409" s="59"/>
      <c r="X409" s="59">
        <v>969.0</v>
      </c>
      <c r="Y409" s="59"/>
    </row>
    <row r="410" ht="15.75" customHeight="1">
      <c r="A410" s="59"/>
      <c r="B410" s="59"/>
      <c r="C410" s="59"/>
      <c r="D410" s="59"/>
      <c r="E410" s="59"/>
      <c r="F410" s="59"/>
      <c r="G410" s="59"/>
      <c r="H410" s="59"/>
      <c r="I410" s="59"/>
      <c r="J410" s="59">
        <v>3218.0</v>
      </c>
      <c r="K410" s="59">
        <v>474.0</v>
      </c>
      <c r="L410" s="59">
        <v>3221.0</v>
      </c>
      <c r="M410" s="59">
        <v>11.0</v>
      </c>
      <c r="N410" s="59">
        <v>6.0</v>
      </c>
      <c r="O410" s="59">
        <v>10.0</v>
      </c>
      <c r="P410" s="59"/>
      <c r="Q410" s="59">
        <v>33.0</v>
      </c>
      <c r="R410" s="59" t="s">
        <v>2241</v>
      </c>
      <c r="S410" s="59" t="s">
        <v>2242</v>
      </c>
      <c r="T410" s="62">
        <v>0.022844907407407408</v>
      </c>
      <c r="U410" s="59">
        <v>474.0</v>
      </c>
      <c r="V410" s="59"/>
      <c r="W410" s="59"/>
      <c r="X410" s="59">
        <v>474.0</v>
      </c>
      <c r="Y410" s="59"/>
    </row>
    <row r="411" ht="15.75" customHeight="1">
      <c r="A411" s="59"/>
      <c r="B411" s="59"/>
      <c r="C411" s="59"/>
      <c r="D411" s="59"/>
      <c r="E411" s="59"/>
      <c r="F411" s="59"/>
      <c r="G411" s="59"/>
      <c r="H411" s="59"/>
      <c r="I411" s="59"/>
      <c r="J411" s="59">
        <v>5340.0</v>
      </c>
      <c r="K411" s="59">
        <v>970.0</v>
      </c>
      <c r="L411" s="59">
        <v>3221.0</v>
      </c>
      <c r="M411" s="59">
        <v>11.0</v>
      </c>
      <c r="N411" s="59">
        <v>3.0</v>
      </c>
      <c r="O411" s="59">
        <v>10.0</v>
      </c>
      <c r="P411" s="59">
        <v>15.0</v>
      </c>
      <c r="Q411" s="59">
        <v>34.0</v>
      </c>
      <c r="R411" s="59" t="s">
        <v>10251</v>
      </c>
      <c r="S411" s="59" t="s">
        <v>1773</v>
      </c>
      <c r="T411" s="62">
        <v>0.022846064814814816</v>
      </c>
      <c r="U411" s="59">
        <v>970.0</v>
      </c>
      <c r="V411" s="59"/>
      <c r="W411" s="59"/>
      <c r="X411" s="59">
        <v>970.0</v>
      </c>
      <c r="Y411" s="59"/>
    </row>
    <row r="412" ht="15.75" customHeight="1">
      <c r="A412" s="59"/>
      <c r="B412" s="59"/>
      <c r="C412" s="59"/>
      <c r="D412" s="59"/>
      <c r="E412" s="59"/>
      <c r="F412" s="59"/>
      <c r="G412" s="59"/>
      <c r="H412" s="59"/>
      <c r="I412" s="59"/>
      <c r="J412" s="59">
        <v>3219.0</v>
      </c>
      <c r="K412" s="59">
        <v>475.0</v>
      </c>
      <c r="L412" s="59">
        <v>3221.0</v>
      </c>
      <c r="M412" s="59">
        <v>11.0</v>
      </c>
      <c r="N412" s="59">
        <v>3.0</v>
      </c>
      <c r="O412" s="59">
        <v>10.0</v>
      </c>
      <c r="P412" s="59">
        <v>16.0</v>
      </c>
      <c r="Q412" s="59">
        <v>35.0</v>
      </c>
      <c r="R412" s="59" t="s">
        <v>2239</v>
      </c>
      <c r="S412" s="59" t="s">
        <v>2240</v>
      </c>
      <c r="T412" s="62">
        <v>0.022846064814814816</v>
      </c>
      <c r="U412" s="59">
        <v>475.0</v>
      </c>
      <c r="V412" s="59"/>
      <c r="W412" s="59"/>
      <c r="X412" s="59">
        <v>475.0</v>
      </c>
      <c r="Y412" s="59"/>
    </row>
    <row r="413" ht="15.75" customHeight="1">
      <c r="A413" s="59"/>
      <c r="B413" s="59"/>
      <c r="C413" s="59"/>
      <c r="D413" s="59"/>
      <c r="E413" s="59"/>
      <c r="F413" s="59"/>
      <c r="G413" s="59"/>
      <c r="H413" s="59"/>
      <c r="I413" s="59"/>
      <c r="J413" s="59">
        <v>3217.0</v>
      </c>
      <c r="K413" s="59">
        <v>473.0</v>
      </c>
      <c r="L413" s="59">
        <v>3221.0</v>
      </c>
      <c r="M413" s="59">
        <v>11.0</v>
      </c>
      <c r="N413" s="59">
        <v>6.0</v>
      </c>
      <c r="O413" s="59">
        <v>10.0</v>
      </c>
      <c r="P413" s="59"/>
      <c r="Q413" s="59">
        <v>36.0</v>
      </c>
      <c r="R413" s="59" t="s">
        <v>2243</v>
      </c>
      <c r="S413" s="59" t="s">
        <v>2244</v>
      </c>
      <c r="T413" s="62">
        <v>0.022846064814814816</v>
      </c>
      <c r="U413" s="59">
        <v>473.0</v>
      </c>
      <c r="V413" s="59"/>
      <c r="W413" s="59"/>
      <c r="X413" s="59">
        <v>473.0</v>
      </c>
      <c r="Y413" s="59"/>
    </row>
    <row r="414" ht="15.75" customHeight="1">
      <c r="A414" s="59"/>
      <c r="B414" s="59"/>
      <c r="C414" s="59"/>
      <c r="D414" s="59"/>
      <c r="E414" s="59"/>
      <c r="F414" s="59"/>
      <c r="G414" s="59"/>
      <c r="H414" s="59"/>
      <c r="I414" s="59"/>
      <c r="J414" s="59">
        <v>3220.0</v>
      </c>
      <c r="K414" s="59">
        <v>476.0</v>
      </c>
      <c r="L414" s="59">
        <v>3221.0</v>
      </c>
      <c r="M414" s="59">
        <v>11.0</v>
      </c>
      <c r="N414" s="59">
        <v>3.0</v>
      </c>
      <c r="O414" s="59">
        <v>10.0</v>
      </c>
      <c r="P414" s="59">
        <v>17.0</v>
      </c>
      <c r="Q414" s="59">
        <v>37.0</v>
      </c>
      <c r="R414" s="59" t="s">
        <v>2237</v>
      </c>
      <c r="S414" s="59" t="s">
        <v>2238</v>
      </c>
      <c r="T414" s="62">
        <v>0.022846064814814816</v>
      </c>
      <c r="U414" s="59">
        <v>476.0</v>
      </c>
      <c r="V414" s="59"/>
      <c r="W414" s="59"/>
      <c r="X414" s="59">
        <v>476.0</v>
      </c>
      <c r="Y414" s="59"/>
    </row>
    <row r="415" ht="15.75" customHeight="1">
      <c r="A415" s="59"/>
      <c r="B415" s="59"/>
      <c r="C415" s="59"/>
      <c r="D415" s="59"/>
      <c r="E415" s="59"/>
      <c r="F415" s="59"/>
      <c r="G415" s="59"/>
      <c r="H415" s="59"/>
      <c r="I415" s="59"/>
      <c r="J415" s="59">
        <v>4065.0</v>
      </c>
      <c r="K415" s="59">
        <v>478.0</v>
      </c>
      <c r="L415" s="59">
        <v>3220.0</v>
      </c>
      <c r="M415" s="59">
        <v>11.0</v>
      </c>
      <c r="N415" s="59">
        <v>6.0</v>
      </c>
      <c r="O415" s="59">
        <v>10.0</v>
      </c>
      <c r="P415" s="59"/>
      <c r="Q415" s="59">
        <v>38.0</v>
      </c>
      <c r="R415" s="59" t="s">
        <v>2235</v>
      </c>
      <c r="S415" s="59" t="s">
        <v>10252</v>
      </c>
      <c r="T415" s="62">
        <v>0.022847222222222224</v>
      </c>
      <c r="U415" s="59">
        <v>478.0</v>
      </c>
      <c r="V415" s="59"/>
      <c r="W415" s="59"/>
      <c r="X415" s="59">
        <v>478.0</v>
      </c>
      <c r="Y415" s="59"/>
    </row>
    <row r="416" ht="15.75" customHeight="1">
      <c r="A416" s="59"/>
      <c r="B416" s="59"/>
      <c r="C416" s="59"/>
      <c r="D416" s="59"/>
      <c r="E416" s="59"/>
      <c r="F416" s="59"/>
      <c r="G416" s="59"/>
      <c r="H416" s="59"/>
      <c r="I416" s="59"/>
      <c r="J416" s="59">
        <v>5345.0</v>
      </c>
      <c r="K416" s="59">
        <v>971.0</v>
      </c>
      <c r="L416" s="59">
        <v>3220.0</v>
      </c>
      <c r="M416" s="59">
        <v>11.0</v>
      </c>
      <c r="N416" s="59">
        <v>6.0</v>
      </c>
      <c r="O416" s="59">
        <v>10.0</v>
      </c>
      <c r="P416" s="59"/>
      <c r="Q416" s="59">
        <v>39.0</v>
      </c>
      <c r="R416" s="59" t="s">
        <v>1769</v>
      </c>
      <c r="S416" s="59" t="s">
        <v>1770</v>
      </c>
      <c r="T416" s="62">
        <v>0.022847222222222224</v>
      </c>
      <c r="U416" s="59">
        <v>971.0</v>
      </c>
      <c r="V416" s="59"/>
      <c r="W416" s="59"/>
      <c r="X416" s="59">
        <v>971.0</v>
      </c>
      <c r="Y416" s="59"/>
    </row>
    <row r="417" ht="15.75" customHeight="1">
      <c r="A417" s="59"/>
      <c r="B417" s="59"/>
      <c r="C417" s="59"/>
      <c r="D417" s="59"/>
      <c r="E417" s="59"/>
      <c r="F417" s="59"/>
      <c r="G417" s="59"/>
      <c r="H417" s="59"/>
      <c r="I417" s="59"/>
      <c r="J417" s="59">
        <v>3244.0</v>
      </c>
      <c r="K417" s="59">
        <v>477.0</v>
      </c>
      <c r="L417" s="59">
        <v>5345.0</v>
      </c>
      <c r="M417" s="59">
        <v>11.0</v>
      </c>
      <c r="N417" s="59">
        <v>5.0</v>
      </c>
      <c r="O417" s="59">
        <v>10.0</v>
      </c>
      <c r="P417" s="59"/>
      <c r="Q417" s="59">
        <v>40.0</v>
      </c>
      <c r="R417" s="59" t="s">
        <v>10253</v>
      </c>
      <c r="S417" s="59" t="s">
        <v>10254</v>
      </c>
      <c r="T417" s="62">
        <v>0.022847222222222224</v>
      </c>
      <c r="U417" s="59">
        <v>477.0</v>
      </c>
      <c r="V417" s="59"/>
      <c r="W417" s="59"/>
      <c r="X417" s="59">
        <v>477.0</v>
      </c>
      <c r="Y417" s="59"/>
    </row>
    <row r="418" ht="15.75" customHeight="1">
      <c r="A418" s="59"/>
      <c r="B418" s="59"/>
      <c r="C418" s="59"/>
      <c r="D418" s="59"/>
      <c r="E418" s="59"/>
      <c r="F418" s="59"/>
      <c r="G418" s="59"/>
      <c r="H418" s="59"/>
      <c r="I418" s="59"/>
      <c r="J418" s="59">
        <v>3252.0</v>
      </c>
      <c r="K418" s="59">
        <v>479.0</v>
      </c>
      <c r="L418" s="59">
        <v>3244.0</v>
      </c>
      <c r="M418" s="59">
        <v>11.0</v>
      </c>
      <c r="N418" s="59">
        <v>5.0</v>
      </c>
      <c r="O418" s="59">
        <v>10.0</v>
      </c>
      <c r="P418" s="59"/>
      <c r="Q418" s="59">
        <v>41.0</v>
      </c>
      <c r="R418" s="59" t="s">
        <v>2234</v>
      </c>
      <c r="S418" s="59" t="s">
        <v>10255</v>
      </c>
      <c r="T418" s="62">
        <v>0.022847222222222224</v>
      </c>
      <c r="U418" s="59">
        <v>479.0</v>
      </c>
      <c r="V418" s="59"/>
      <c r="W418" s="59"/>
      <c r="X418" s="59">
        <v>479.0</v>
      </c>
      <c r="Y418" s="59"/>
    </row>
    <row r="419" ht="15.75" customHeight="1">
      <c r="A419" s="59"/>
      <c r="B419" s="59"/>
      <c r="C419" s="59"/>
      <c r="D419" s="59"/>
      <c r="E419" s="59"/>
      <c r="F419" s="59"/>
      <c r="G419" s="59"/>
      <c r="H419" s="59"/>
      <c r="I419" s="59"/>
      <c r="J419" s="59">
        <v>3253.0</v>
      </c>
      <c r="K419" s="59">
        <v>480.0</v>
      </c>
      <c r="L419" s="59">
        <v>3244.0</v>
      </c>
      <c r="M419" s="59">
        <v>11.0</v>
      </c>
      <c r="N419" s="59">
        <v>5.0</v>
      </c>
      <c r="O419" s="59">
        <v>10.0</v>
      </c>
      <c r="P419" s="59"/>
      <c r="Q419" s="59">
        <v>42.0</v>
      </c>
      <c r="R419" s="59" t="s">
        <v>2233</v>
      </c>
      <c r="S419" s="59" t="s">
        <v>10256</v>
      </c>
      <c r="T419" s="62">
        <v>0.022848379629629628</v>
      </c>
      <c r="U419" s="59">
        <v>480.0</v>
      </c>
      <c r="V419" s="59"/>
      <c r="W419" s="59"/>
      <c r="X419" s="59">
        <v>480.0</v>
      </c>
      <c r="Y419" s="59"/>
    </row>
    <row r="420" ht="15.75" customHeight="1">
      <c r="A420" s="59"/>
      <c r="B420" s="59"/>
      <c r="C420" s="59"/>
      <c r="D420" s="59"/>
      <c r="E420" s="59"/>
      <c r="F420" s="59"/>
      <c r="G420" s="59"/>
      <c r="H420" s="59"/>
      <c r="I420" s="59"/>
      <c r="J420" s="59">
        <v>3254.0</v>
      </c>
      <c r="K420" s="59">
        <v>481.0</v>
      </c>
      <c r="L420" s="59">
        <v>3244.0</v>
      </c>
      <c r="M420" s="59">
        <v>11.0</v>
      </c>
      <c r="N420" s="59">
        <v>5.0</v>
      </c>
      <c r="O420" s="59">
        <v>10.0</v>
      </c>
      <c r="P420" s="59"/>
      <c r="Q420" s="59">
        <v>43.0</v>
      </c>
      <c r="R420" s="59" t="s">
        <v>2232</v>
      </c>
      <c r="S420" s="59" t="s">
        <v>10257</v>
      </c>
      <c r="T420" s="62">
        <v>0.022848379629629628</v>
      </c>
      <c r="U420" s="59">
        <v>481.0</v>
      </c>
      <c r="V420" s="59"/>
      <c r="W420" s="59"/>
      <c r="X420" s="59">
        <v>481.0</v>
      </c>
      <c r="Y420" s="59"/>
    </row>
    <row r="421" ht="15.75" customHeight="1">
      <c r="A421" s="59"/>
      <c r="B421" s="59"/>
      <c r="C421" s="59"/>
      <c r="D421" s="59"/>
      <c r="E421" s="59"/>
      <c r="F421" s="59"/>
      <c r="G421" s="59"/>
      <c r="H421" s="59"/>
      <c r="I421" s="59"/>
      <c r="J421" s="59">
        <v>3255.0</v>
      </c>
      <c r="K421" s="59">
        <v>482.0</v>
      </c>
      <c r="L421" s="59">
        <v>3244.0</v>
      </c>
      <c r="M421" s="59">
        <v>11.0</v>
      </c>
      <c r="N421" s="59">
        <v>5.0</v>
      </c>
      <c r="O421" s="59">
        <v>10.0</v>
      </c>
      <c r="P421" s="59">
        <v>31.0</v>
      </c>
      <c r="Q421" s="59">
        <v>44.0</v>
      </c>
      <c r="R421" s="59" t="s">
        <v>2227</v>
      </c>
      <c r="S421" s="59" t="s">
        <v>10258</v>
      </c>
      <c r="T421" s="62">
        <v>0.022848379629629628</v>
      </c>
      <c r="U421" s="59">
        <v>482.0</v>
      </c>
      <c r="V421" s="59"/>
      <c r="W421" s="59"/>
      <c r="X421" s="59">
        <v>482.0</v>
      </c>
      <c r="Y421" s="59"/>
    </row>
    <row r="422" ht="15.75" customHeight="1">
      <c r="A422" s="59"/>
      <c r="B422" s="59"/>
      <c r="C422" s="59"/>
      <c r="D422" s="59"/>
      <c r="E422" s="59"/>
      <c r="F422" s="59"/>
      <c r="G422" s="59"/>
      <c r="H422" s="59"/>
      <c r="I422" s="59"/>
      <c r="J422" s="59">
        <v>3256.0</v>
      </c>
      <c r="K422" s="59">
        <v>483.0</v>
      </c>
      <c r="L422" s="59">
        <v>3244.0</v>
      </c>
      <c r="M422" s="59">
        <v>11.0</v>
      </c>
      <c r="N422" s="59">
        <v>5.0</v>
      </c>
      <c r="O422" s="59">
        <v>10.0</v>
      </c>
      <c r="P422" s="59"/>
      <c r="Q422" s="59">
        <v>45.0</v>
      </c>
      <c r="R422" s="59" t="s">
        <v>2230</v>
      </c>
      <c r="S422" s="59" t="s">
        <v>10259</v>
      </c>
      <c r="T422" s="62">
        <v>0.022848379629629628</v>
      </c>
      <c r="U422" s="59">
        <v>483.0</v>
      </c>
      <c r="V422" s="59"/>
      <c r="W422" s="59"/>
      <c r="X422" s="59">
        <v>483.0</v>
      </c>
      <c r="Y422" s="59"/>
    </row>
    <row r="423" ht="15.75" customHeight="1">
      <c r="A423" s="59"/>
      <c r="B423" s="59"/>
      <c r="C423" s="59"/>
      <c r="D423" s="59"/>
      <c r="E423" s="59"/>
      <c r="F423" s="59"/>
      <c r="G423" s="59"/>
      <c r="H423" s="59"/>
      <c r="I423" s="59"/>
      <c r="J423" s="59">
        <v>3257.0</v>
      </c>
      <c r="K423" s="59">
        <v>484.0</v>
      </c>
      <c r="L423" s="59">
        <v>3244.0</v>
      </c>
      <c r="M423" s="59">
        <v>11.0</v>
      </c>
      <c r="N423" s="59">
        <v>5.0</v>
      </c>
      <c r="O423" s="59">
        <v>10.0</v>
      </c>
      <c r="P423" s="59"/>
      <c r="Q423" s="59">
        <v>46.0</v>
      </c>
      <c r="R423" s="59" t="s">
        <v>2225</v>
      </c>
      <c r="S423" s="59" t="s">
        <v>10260</v>
      </c>
      <c r="T423" s="62">
        <v>0.022849537037037036</v>
      </c>
      <c r="U423" s="59">
        <v>484.0</v>
      </c>
      <c r="V423" s="59"/>
      <c r="W423" s="59"/>
      <c r="X423" s="59">
        <v>484.0</v>
      </c>
      <c r="Y423" s="59"/>
    </row>
    <row r="424" ht="15.75" customHeight="1">
      <c r="A424" s="59"/>
      <c r="B424" s="59"/>
      <c r="C424" s="59"/>
      <c r="D424" s="59"/>
      <c r="E424" s="59"/>
      <c r="F424" s="59"/>
      <c r="G424" s="59"/>
      <c r="H424" s="59"/>
      <c r="I424" s="59"/>
      <c r="J424" s="59">
        <v>3245.0</v>
      </c>
      <c r="K424" s="59">
        <v>485.0</v>
      </c>
      <c r="L424" s="59">
        <v>5345.0</v>
      </c>
      <c r="M424" s="59">
        <v>11.0</v>
      </c>
      <c r="N424" s="59">
        <v>5.0</v>
      </c>
      <c r="O424" s="59">
        <v>10.0</v>
      </c>
      <c r="P424" s="59"/>
      <c r="Q424" s="59">
        <v>47.0</v>
      </c>
      <c r="R424" s="59" t="s">
        <v>10261</v>
      </c>
      <c r="S424" s="59" t="s">
        <v>10262</v>
      </c>
      <c r="T424" s="62">
        <v>0.022849537037037036</v>
      </c>
      <c r="U424" s="59">
        <v>485.0</v>
      </c>
      <c r="V424" s="59"/>
      <c r="W424" s="59"/>
      <c r="X424" s="59">
        <v>485.0</v>
      </c>
      <c r="Y424" s="59"/>
    </row>
    <row r="425" ht="15.75" customHeight="1">
      <c r="A425" s="59"/>
      <c r="B425" s="59"/>
      <c r="C425" s="59"/>
      <c r="D425" s="59"/>
      <c r="E425" s="59"/>
      <c r="F425" s="59"/>
      <c r="G425" s="59"/>
      <c r="H425" s="59"/>
      <c r="I425" s="59"/>
      <c r="J425" s="59">
        <v>3258.0</v>
      </c>
      <c r="K425" s="59">
        <v>486.0</v>
      </c>
      <c r="L425" s="59">
        <v>3245.0</v>
      </c>
      <c r="M425" s="59">
        <v>11.0</v>
      </c>
      <c r="N425" s="59">
        <v>5.0</v>
      </c>
      <c r="O425" s="59">
        <v>10.0</v>
      </c>
      <c r="P425" s="59"/>
      <c r="Q425" s="59">
        <v>48.0</v>
      </c>
      <c r="R425" s="59" t="s">
        <v>2228</v>
      </c>
      <c r="S425" s="59" t="s">
        <v>10252</v>
      </c>
      <c r="T425" s="62">
        <v>0.022849537037037036</v>
      </c>
      <c r="U425" s="59">
        <v>486.0</v>
      </c>
      <c r="V425" s="59"/>
      <c r="W425" s="59"/>
      <c r="X425" s="59">
        <v>486.0</v>
      </c>
      <c r="Y425" s="59"/>
    </row>
    <row r="426" ht="15.75" customHeight="1">
      <c r="A426" s="59"/>
      <c r="B426" s="59"/>
      <c r="C426" s="59"/>
      <c r="D426" s="59"/>
      <c r="E426" s="59"/>
      <c r="F426" s="59"/>
      <c r="G426" s="59"/>
      <c r="H426" s="59"/>
      <c r="I426" s="59"/>
      <c r="J426" s="59">
        <v>3259.0</v>
      </c>
      <c r="K426" s="59">
        <v>487.0</v>
      </c>
      <c r="L426" s="59">
        <v>3245.0</v>
      </c>
      <c r="M426" s="59">
        <v>11.0</v>
      </c>
      <c r="N426" s="59">
        <v>5.0</v>
      </c>
      <c r="O426" s="59">
        <v>10.0</v>
      </c>
      <c r="P426" s="59"/>
      <c r="Q426" s="59">
        <v>49.0</v>
      </c>
      <c r="R426" s="59" t="s">
        <v>2227</v>
      </c>
      <c r="S426" s="59" t="s">
        <v>10258</v>
      </c>
      <c r="T426" s="62">
        <v>0.022849537037037036</v>
      </c>
      <c r="U426" s="59">
        <v>487.0</v>
      </c>
      <c r="V426" s="59"/>
      <c r="W426" s="59"/>
      <c r="X426" s="59">
        <v>487.0</v>
      </c>
      <c r="Y426" s="59"/>
    </row>
    <row r="427" ht="15.75" customHeight="1">
      <c r="A427" s="59"/>
      <c r="B427" s="59"/>
      <c r="C427" s="59"/>
      <c r="D427" s="59"/>
      <c r="E427" s="59"/>
      <c r="F427" s="59"/>
      <c r="G427" s="59"/>
      <c r="H427" s="59"/>
      <c r="I427" s="59"/>
      <c r="J427" s="59">
        <v>3260.0</v>
      </c>
      <c r="K427" s="59">
        <v>488.0</v>
      </c>
      <c r="L427" s="59">
        <v>3245.0</v>
      </c>
      <c r="M427" s="59">
        <v>11.0</v>
      </c>
      <c r="N427" s="59">
        <v>5.0</v>
      </c>
      <c r="O427" s="59">
        <v>10.0</v>
      </c>
      <c r="P427" s="59"/>
      <c r="Q427" s="59">
        <v>50.0</v>
      </c>
      <c r="R427" s="59" t="s">
        <v>2225</v>
      </c>
      <c r="S427" s="59" t="s">
        <v>10260</v>
      </c>
      <c r="T427" s="62">
        <v>0.022849537037037036</v>
      </c>
      <c r="U427" s="59">
        <v>488.0</v>
      </c>
      <c r="V427" s="59"/>
      <c r="W427" s="59"/>
      <c r="X427" s="59">
        <v>488.0</v>
      </c>
      <c r="Y427" s="59"/>
    </row>
    <row r="428" ht="15.75" customHeight="1">
      <c r="A428" s="59"/>
      <c r="B428" s="59"/>
      <c r="C428" s="59"/>
      <c r="D428" s="59"/>
      <c r="E428" s="59"/>
      <c r="F428" s="59"/>
      <c r="G428" s="59"/>
      <c r="H428" s="59"/>
      <c r="I428" s="59"/>
      <c r="J428" s="59">
        <v>3246.0</v>
      </c>
      <c r="K428" s="59">
        <v>489.0</v>
      </c>
      <c r="L428" s="59">
        <v>5345.0</v>
      </c>
      <c r="M428" s="59">
        <v>11.0</v>
      </c>
      <c r="N428" s="59">
        <v>5.0</v>
      </c>
      <c r="O428" s="59">
        <v>10.0</v>
      </c>
      <c r="P428" s="59"/>
      <c r="Q428" s="59">
        <v>51.0</v>
      </c>
      <c r="R428" s="59" t="s">
        <v>10263</v>
      </c>
      <c r="S428" s="59" t="s">
        <v>10264</v>
      </c>
      <c r="T428" s="62">
        <v>0.022850694444444444</v>
      </c>
      <c r="U428" s="59">
        <v>489.0</v>
      </c>
      <c r="V428" s="59"/>
      <c r="W428" s="59"/>
      <c r="X428" s="59">
        <v>489.0</v>
      </c>
      <c r="Y428" s="59"/>
    </row>
    <row r="429" ht="15.75" customHeight="1">
      <c r="A429" s="59"/>
      <c r="B429" s="59"/>
      <c r="C429" s="59"/>
      <c r="D429" s="59"/>
      <c r="E429" s="59"/>
      <c r="F429" s="59"/>
      <c r="G429" s="59"/>
      <c r="H429" s="59"/>
      <c r="I429" s="59"/>
      <c r="J429" s="59">
        <v>3247.0</v>
      </c>
      <c r="K429" s="59">
        <v>490.0</v>
      </c>
      <c r="L429" s="59">
        <v>5345.0</v>
      </c>
      <c r="M429" s="59">
        <v>11.0</v>
      </c>
      <c r="N429" s="59">
        <v>5.0</v>
      </c>
      <c r="O429" s="59">
        <v>10.0</v>
      </c>
      <c r="P429" s="59"/>
      <c r="Q429" s="59">
        <v>52.0</v>
      </c>
      <c r="R429" s="59" t="s">
        <v>10265</v>
      </c>
      <c r="S429" s="59" t="s">
        <v>10266</v>
      </c>
      <c r="T429" s="62">
        <v>0.022850694444444444</v>
      </c>
      <c r="U429" s="59">
        <v>490.0</v>
      </c>
      <c r="V429" s="59"/>
      <c r="W429" s="59"/>
      <c r="X429" s="59">
        <v>490.0</v>
      </c>
      <c r="Y429" s="59"/>
    </row>
    <row r="430" ht="15.75" customHeight="1">
      <c r="A430" s="59"/>
      <c r="B430" s="59"/>
      <c r="C430" s="59"/>
      <c r="D430" s="59"/>
      <c r="E430" s="59"/>
      <c r="F430" s="59"/>
      <c r="G430" s="59"/>
      <c r="H430" s="59"/>
      <c r="I430" s="59"/>
      <c r="J430" s="59">
        <v>3221.0</v>
      </c>
      <c r="K430" s="59">
        <v>491.0</v>
      </c>
      <c r="L430" s="59">
        <v>3205.0</v>
      </c>
      <c r="M430" s="59">
        <v>11.0</v>
      </c>
      <c r="N430" s="59">
        <v>3.0</v>
      </c>
      <c r="O430" s="59">
        <v>10.0</v>
      </c>
      <c r="P430" s="59">
        <v>18.0</v>
      </c>
      <c r="Q430" s="59">
        <v>53.0</v>
      </c>
      <c r="R430" s="59" t="s">
        <v>2220</v>
      </c>
      <c r="S430" s="59" t="s">
        <v>2221</v>
      </c>
      <c r="T430" s="62">
        <v>0.022850694444444444</v>
      </c>
      <c r="U430" s="59">
        <v>491.0</v>
      </c>
      <c r="V430" s="59"/>
      <c r="W430" s="59"/>
      <c r="X430" s="59">
        <v>491.0</v>
      </c>
      <c r="Y430" s="59"/>
    </row>
    <row r="431" ht="15.75" customHeight="1">
      <c r="A431" s="59"/>
      <c r="B431" s="59"/>
      <c r="C431" s="59"/>
      <c r="D431" s="59"/>
      <c r="E431" s="59"/>
      <c r="F431" s="59"/>
      <c r="G431" s="59"/>
      <c r="H431" s="59"/>
      <c r="I431" s="59"/>
      <c r="J431" s="59">
        <v>5350.0</v>
      </c>
      <c r="K431" s="59">
        <v>183.0</v>
      </c>
      <c r="L431" s="59">
        <v>5350.0</v>
      </c>
      <c r="M431" s="59">
        <v>11.0</v>
      </c>
      <c r="N431" s="59">
        <v>3.0</v>
      </c>
      <c r="O431" s="59">
        <v>10.0</v>
      </c>
      <c r="P431" s="59" t="s">
        <v>10267</v>
      </c>
      <c r="Q431" s="59">
        <v>54.0</v>
      </c>
      <c r="R431" s="59" t="s">
        <v>2534</v>
      </c>
      <c r="S431" s="59" t="s">
        <v>2535</v>
      </c>
      <c r="T431" s="62">
        <v>0.022850694444444444</v>
      </c>
      <c r="U431" s="59">
        <v>183.0</v>
      </c>
      <c r="V431" s="59"/>
      <c r="W431" s="59"/>
      <c r="X431" s="59">
        <v>183.0</v>
      </c>
      <c r="Y431" s="59"/>
    </row>
    <row r="432" ht="15.75" customHeight="1">
      <c r="A432" s="59"/>
      <c r="B432" s="59"/>
      <c r="C432" s="59"/>
      <c r="D432" s="59"/>
      <c r="E432" s="59"/>
      <c r="F432" s="59"/>
      <c r="G432" s="59"/>
      <c r="H432" s="59"/>
      <c r="I432" s="59"/>
      <c r="J432" s="59">
        <v>3205.0</v>
      </c>
      <c r="K432" s="59">
        <v>350.0</v>
      </c>
      <c r="L432" s="59">
        <v>5352.0</v>
      </c>
      <c r="M432" s="59">
        <v>11.0</v>
      </c>
      <c r="N432" s="59">
        <v>3.0</v>
      </c>
      <c r="O432" s="59">
        <v>10.0</v>
      </c>
      <c r="P432" s="59">
        <v>19.0</v>
      </c>
      <c r="Q432" s="59">
        <v>55.0</v>
      </c>
      <c r="R432" s="59" t="s">
        <v>2334</v>
      </c>
      <c r="S432" s="59" t="s">
        <v>2335</v>
      </c>
      <c r="T432" s="62">
        <v>0.022851851851851852</v>
      </c>
      <c r="U432" s="59">
        <v>350.0</v>
      </c>
      <c r="V432" s="59"/>
      <c r="W432" s="59"/>
      <c r="X432" s="59">
        <v>350.0</v>
      </c>
      <c r="Y432" s="59"/>
    </row>
    <row r="433" ht="15.75" customHeight="1">
      <c r="A433" s="59"/>
      <c r="B433" s="59"/>
      <c r="C433" s="59"/>
      <c r="D433" s="59"/>
      <c r="E433" s="59"/>
      <c r="F433" s="59"/>
      <c r="G433" s="59"/>
      <c r="H433" s="59"/>
      <c r="I433" s="59"/>
      <c r="J433" s="59">
        <v>5351.0</v>
      </c>
      <c r="K433" s="59">
        <v>987.0</v>
      </c>
      <c r="L433" s="59">
        <v>5350.0</v>
      </c>
      <c r="M433" s="59">
        <v>11.0</v>
      </c>
      <c r="N433" s="59">
        <v>6.0</v>
      </c>
      <c r="O433" s="59">
        <v>10.0</v>
      </c>
      <c r="P433" s="59"/>
      <c r="Q433" s="59">
        <v>56.0</v>
      </c>
      <c r="R433" s="59" t="s">
        <v>1735</v>
      </c>
      <c r="S433" s="59" t="s">
        <v>1736</v>
      </c>
      <c r="T433" s="62">
        <v>0.022851851851851852</v>
      </c>
      <c r="U433" s="59">
        <v>987.0</v>
      </c>
      <c r="V433" s="59"/>
      <c r="W433" s="59"/>
      <c r="X433" s="59">
        <v>987.0</v>
      </c>
      <c r="Y433" s="59"/>
    </row>
    <row r="434" ht="15.75" customHeight="1">
      <c r="A434" s="59"/>
      <c r="B434" s="59"/>
      <c r="C434" s="59"/>
      <c r="D434" s="59"/>
      <c r="E434" s="59"/>
      <c r="F434" s="59"/>
      <c r="G434" s="59"/>
      <c r="H434" s="59"/>
      <c r="I434" s="59"/>
      <c r="J434" s="59">
        <v>3197.0</v>
      </c>
      <c r="K434" s="59">
        <v>189.0</v>
      </c>
      <c r="L434" s="59">
        <v>3224.0</v>
      </c>
      <c r="M434" s="59">
        <v>11.0</v>
      </c>
      <c r="N434" s="59">
        <v>6.0</v>
      </c>
      <c r="O434" s="59">
        <v>10.0</v>
      </c>
      <c r="P434" s="59">
        <v>44.0</v>
      </c>
      <c r="Q434" s="59">
        <v>57.0</v>
      </c>
      <c r="R434" s="59" t="s">
        <v>2511</v>
      </c>
      <c r="S434" s="59" t="s">
        <v>2512</v>
      </c>
      <c r="T434" s="62">
        <v>0.022851851851851852</v>
      </c>
      <c r="U434" s="59">
        <v>189.0</v>
      </c>
      <c r="V434" s="59"/>
      <c r="W434" s="59"/>
      <c r="X434" s="59">
        <v>189.0</v>
      </c>
      <c r="Y434" s="59"/>
    </row>
    <row r="435" ht="15.75" customHeight="1">
      <c r="A435" s="59"/>
      <c r="B435" s="59"/>
      <c r="C435" s="59"/>
      <c r="D435" s="59"/>
      <c r="E435" s="59"/>
      <c r="F435" s="59"/>
      <c r="G435" s="59"/>
      <c r="H435" s="59"/>
      <c r="I435" s="59"/>
      <c r="J435" s="59">
        <v>5346.0</v>
      </c>
      <c r="K435" s="59">
        <v>972.0</v>
      </c>
      <c r="L435" s="59">
        <v>5341.0</v>
      </c>
      <c r="M435" s="59">
        <v>11.0</v>
      </c>
      <c r="N435" s="59">
        <v>6.0</v>
      </c>
      <c r="O435" s="59">
        <v>10.0</v>
      </c>
      <c r="P435" s="59">
        <v>20.0</v>
      </c>
      <c r="Q435" s="59">
        <v>58.0</v>
      </c>
      <c r="R435" s="59" t="s">
        <v>1767</v>
      </c>
      <c r="S435" s="59" t="s">
        <v>1768</v>
      </c>
      <c r="T435" s="62">
        <v>0.022851851851851852</v>
      </c>
      <c r="U435" s="59">
        <v>972.0</v>
      </c>
      <c r="V435" s="59"/>
      <c r="W435" s="59"/>
      <c r="X435" s="59">
        <v>972.0</v>
      </c>
      <c r="Y435" s="59"/>
    </row>
    <row r="436" ht="15.75" customHeight="1">
      <c r="A436" s="59"/>
      <c r="B436" s="59"/>
      <c r="C436" s="59"/>
      <c r="D436" s="59"/>
      <c r="E436" s="59"/>
      <c r="F436" s="59"/>
      <c r="G436" s="59"/>
      <c r="H436" s="59"/>
      <c r="I436" s="59"/>
      <c r="J436" s="59">
        <v>5347.0</v>
      </c>
      <c r="K436" s="59">
        <v>973.0</v>
      </c>
      <c r="L436" s="59">
        <v>5341.0</v>
      </c>
      <c r="M436" s="59">
        <v>11.0</v>
      </c>
      <c r="N436" s="59">
        <v>6.0</v>
      </c>
      <c r="O436" s="59">
        <v>10.0</v>
      </c>
      <c r="P436" s="59">
        <v>21.0</v>
      </c>
      <c r="Q436" s="59">
        <v>59.0</v>
      </c>
      <c r="R436" s="59" t="s">
        <v>1765</v>
      </c>
      <c r="S436" s="59" t="s">
        <v>1766</v>
      </c>
      <c r="T436" s="62">
        <v>0.022851851851851852</v>
      </c>
      <c r="U436" s="59">
        <v>973.0</v>
      </c>
      <c r="V436" s="59"/>
      <c r="W436" s="59"/>
      <c r="X436" s="59">
        <v>973.0</v>
      </c>
      <c r="Y436" s="59"/>
    </row>
    <row r="437" ht="15.75" customHeight="1">
      <c r="A437" s="59"/>
      <c r="B437" s="59"/>
      <c r="C437" s="59"/>
      <c r="D437" s="59"/>
      <c r="E437" s="59"/>
      <c r="F437" s="59"/>
      <c r="G437" s="59"/>
      <c r="H437" s="59"/>
      <c r="I437" s="59"/>
      <c r="J437" s="59">
        <v>5341.0</v>
      </c>
      <c r="K437" s="59">
        <v>974.0</v>
      </c>
      <c r="L437" s="59">
        <v>5352.0</v>
      </c>
      <c r="M437" s="59">
        <v>11.0</v>
      </c>
      <c r="N437" s="59">
        <v>3.0</v>
      </c>
      <c r="O437" s="59">
        <v>10.0</v>
      </c>
      <c r="P437" s="59">
        <v>22.0</v>
      </c>
      <c r="Q437" s="59">
        <v>60.0</v>
      </c>
      <c r="R437" s="59" t="s">
        <v>10268</v>
      </c>
      <c r="S437" s="59" t="s">
        <v>10269</v>
      </c>
      <c r="T437" s="62">
        <v>0.02285300925925926</v>
      </c>
      <c r="U437" s="59">
        <v>974.0</v>
      </c>
      <c r="V437" s="59"/>
      <c r="W437" s="59"/>
      <c r="X437" s="59">
        <v>974.0</v>
      </c>
      <c r="Y437" s="59"/>
    </row>
    <row r="438" ht="15.75" customHeight="1">
      <c r="A438" s="59"/>
      <c r="B438" s="59"/>
      <c r="C438" s="59"/>
      <c r="D438" s="59"/>
      <c r="E438" s="59"/>
      <c r="F438" s="59"/>
      <c r="G438" s="59"/>
      <c r="H438" s="59"/>
      <c r="I438" s="59"/>
      <c r="J438" s="59">
        <v>3230.0</v>
      </c>
      <c r="K438" s="59">
        <v>184.0</v>
      </c>
      <c r="L438" s="59">
        <v>3223.0</v>
      </c>
      <c r="M438" s="59">
        <v>11.0</v>
      </c>
      <c r="N438" s="59">
        <v>6.0</v>
      </c>
      <c r="O438" s="59">
        <v>10.0</v>
      </c>
      <c r="P438" s="59">
        <v>23.0</v>
      </c>
      <c r="Q438" s="59">
        <v>61.0</v>
      </c>
      <c r="R438" s="59" t="s">
        <v>2530</v>
      </c>
      <c r="S438" s="59" t="s">
        <v>2531</v>
      </c>
      <c r="T438" s="62">
        <v>0.02285300925925926</v>
      </c>
      <c r="U438" s="59">
        <v>184.0</v>
      </c>
      <c r="V438" s="59"/>
      <c r="W438" s="59"/>
      <c r="X438" s="59">
        <v>184.0</v>
      </c>
      <c r="Y438" s="59"/>
    </row>
    <row r="439" ht="15.75" customHeight="1">
      <c r="A439" s="59"/>
      <c r="B439" s="59"/>
      <c r="C439" s="59"/>
      <c r="D439" s="59"/>
      <c r="E439" s="59"/>
      <c r="F439" s="59"/>
      <c r="G439" s="59"/>
      <c r="H439" s="59"/>
      <c r="I439" s="59"/>
      <c r="J439" s="59">
        <v>3222.0</v>
      </c>
      <c r="K439" s="59">
        <v>492.0</v>
      </c>
      <c r="L439" s="59">
        <v>3223.0</v>
      </c>
      <c r="M439" s="59">
        <v>11.0</v>
      </c>
      <c r="N439" s="59">
        <v>6.0</v>
      </c>
      <c r="O439" s="59">
        <v>10.0</v>
      </c>
      <c r="P439" s="59">
        <v>24.0</v>
      </c>
      <c r="Q439" s="59">
        <v>62.0</v>
      </c>
      <c r="R439" s="59" t="s">
        <v>2218</v>
      </c>
      <c r="S439" s="59" t="s">
        <v>2219</v>
      </c>
      <c r="T439" s="62">
        <v>0.02285300925925926</v>
      </c>
      <c r="U439" s="59">
        <v>492.0</v>
      </c>
      <c r="V439" s="59"/>
      <c r="W439" s="59"/>
      <c r="X439" s="59">
        <v>492.0</v>
      </c>
      <c r="Y439" s="59"/>
    </row>
    <row r="440" ht="15.75" customHeight="1">
      <c r="A440" s="59"/>
      <c r="B440" s="59"/>
      <c r="C440" s="59"/>
      <c r="D440" s="59"/>
      <c r="E440" s="59"/>
      <c r="F440" s="59"/>
      <c r="G440" s="59"/>
      <c r="H440" s="59"/>
      <c r="I440" s="59"/>
      <c r="J440" s="59">
        <v>3248.0</v>
      </c>
      <c r="K440" s="59">
        <v>493.0</v>
      </c>
      <c r="L440" s="59">
        <v>3222.0</v>
      </c>
      <c r="M440" s="59">
        <v>11.0</v>
      </c>
      <c r="N440" s="59">
        <v>5.0</v>
      </c>
      <c r="O440" s="59">
        <v>10.0</v>
      </c>
      <c r="P440" s="59">
        <v>47.0</v>
      </c>
      <c r="Q440" s="59">
        <v>63.0</v>
      </c>
      <c r="R440" s="59" t="s">
        <v>2216</v>
      </c>
      <c r="S440" s="59" t="s">
        <v>10270</v>
      </c>
      <c r="T440" s="62">
        <v>0.02285300925925926</v>
      </c>
      <c r="U440" s="59">
        <v>493.0</v>
      </c>
      <c r="V440" s="59"/>
      <c r="W440" s="59"/>
      <c r="X440" s="59">
        <v>493.0</v>
      </c>
      <c r="Y440" s="59"/>
    </row>
    <row r="441" ht="15.75" customHeight="1">
      <c r="A441" s="59"/>
      <c r="B441" s="59"/>
      <c r="C441" s="59"/>
      <c r="D441" s="59"/>
      <c r="E441" s="59"/>
      <c r="F441" s="59"/>
      <c r="G441" s="59"/>
      <c r="H441" s="59"/>
      <c r="I441" s="59"/>
      <c r="J441" s="59">
        <v>3250.0</v>
      </c>
      <c r="K441" s="59">
        <v>494.0</v>
      </c>
      <c r="L441" s="59">
        <v>3222.0</v>
      </c>
      <c r="M441" s="59">
        <v>11.0</v>
      </c>
      <c r="N441" s="59">
        <v>5.0</v>
      </c>
      <c r="O441" s="59">
        <v>10.0</v>
      </c>
      <c r="P441" s="59">
        <v>48.0</v>
      </c>
      <c r="Q441" s="59">
        <v>64.0</v>
      </c>
      <c r="R441" s="59" t="s">
        <v>10271</v>
      </c>
      <c r="S441" s="59" t="s">
        <v>10272</v>
      </c>
      <c r="T441" s="62">
        <v>0.02285300925925926</v>
      </c>
      <c r="U441" s="59">
        <v>494.0</v>
      </c>
      <c r="V441" s="59"/>
      <c r="W441" s="59"/>
      <c r="X441" s="59">
        <v>494.0</v>
      </c>
      <c r="Y441" s="59"/>
    </row>
    <row r="442" ht="15.75" customHeight="1">
      <c r="A442" s="59"/>
      <c r="B442" s="59"/>
      <c r="C442" s="59"/>
      <c r="D442" s="59"/>
      <c r="E442" s="59"/>
      <c r="F442" s="59"/>
      <c r="G442" s="59"/>
      <c r="H442" s="59"/>
      <c r="I442" s="59"/>
      <c r="J442" s="59">
        <v>3249.0</v>
      </c>
      <c r="K442" s="59">
        <v>495.0</v>
      </c>
      <c r="L442" s="59">
        <v>3222.0</v>
      </c>
      <c r="M442" s="59">
        <v>11.0</v>
      </c>
      <c r="N442" s="59">
        <v>5.0</v>
      </c>
      <c r="O442" s="59">
        <v>10.0</v>
      </c>
      <c r="P442" s="59">
        <v>49.0</v>
      </c>
      <c r="Q442" s="59">
        <v>65.0</v>
      </c>
      <c r="R442" s="59" t="s">
        <v>10273</v>
      </c>
      <c r="S442" s="59" t="s">
        <v>10229</v>
      </c>
      <c r="T442" s="62">
        <v>0.022854166666666665</v>
      </c>
      <c r="U442" s="59">
        <v>495.0</v>
      </c>
      <c r="V442" s="59"/>
      <c r="W442" s="59"/>
      <c r="X442" s="59">
        <v>495.0</v>
      </c>
      <c r="Y442" s="59"/>
    </row>
    <row r="443" ht="15.75" customHeight="1">
      <c r="A443" s="59"/>
      <c r="B443" s="59"/>
      <c r="C443" s="59"/>
      <c r="D443" s="59"/>
      <c r="E443" s="59"/>
      <c r="F443" s="59"/>
      <c r="G443" s="59"/>
      <c r="H443" s="59"/>
      <c r="I443" s="59"/>
      <c r="J443" s="59">
        <v>3223.0</v>
      </c>
      <c r="K443" s="59">
        <v>496.0</v>
      </c>
      <c r="L443" s="59">
        <v>5352.0</v>
      </c>
      <c r="M443" s="59">
        <v>11.0</v>
      </c>
      <c r="N443" s="59">
        <v>3.0</v>
      </c>
      <c r="O443" s="59">
        <v>10.0</v>
      </c>
      <c r="P443" s="59">
        <v>25.0</v>
      </c>
      <c r="Q443" s="59">
        <v>66.0</v>
      </c>
      <c r="R443" s="59" t="s">
        <v>2210</v>
      </c>
      <c r="S443" s="59" t="s">
        <v>2211</v>
      </c>
      <c r="T443" s="62">
        <v>0.022854166666666665</v>
      </c>
      <c r="U443" s="59">
        <v>496.0</v>
      </c>
      <c r="V443" s="59"/>
      <c r="W443" s="59"/>
      <c r="X443" s="59">
        <v>496.0</v>
      </c>
      <c r="Y443" s="59"/>
    </row>
    <row r="444" ht="15.75" customHeight="1">
      <c r="A444" s="59"/>
      <c r="B444" s="59"/>
      <c r="C444" s="59"/>
      <c r="D444" s="59"/>
      <c r="E444" s="59"/>
      <c r="F444" s="59"/>
      <c r="G444" s="59"/>
      <c r="H444" s="59"/>
      <c r="I444" s="59"/>
      <c r="J444" s="59">
        <v>3251.0</v>
      </c>
      <c r="K444" s="59">
        <v>187.0</v>
      </c>
      <c r="L444" s="59">
        <v>3197.0</v>
      </c>
      <c r="M444" s="59">
        <v>11.0</v>
      </c>
      <c r="N444" s="59">
        <v>6.0</v>
      </c>
      <c r="O444" s="59">
        <v>10.0</v>
      </c>
      <c r="P444" s="59">
        <v>42.0</v>
      </c>
      <c r="Q444" s="59">
        <v>67.0</v>
      </c>
      <c r="R444" s="59" t="s">
        <v>2522</v>
      </c>
      <c r="S444" s="59" t="s">
        <v>2523</v>
      </c>
      <c r="T444" s="62">
        <v>0.022854166666666665</v>
      </c>
      <c r="U444" s="59">
        <v>187.0</v>
      </c>
      <c r="V444" s="59"/>
      <c r="W444" s="59"/>
      <c r="X444" s="59">
        <v>187.0</v>
      </c>
      <c r="Y444" s="59"/>
    </row>
    <row r="445" ht="15.75" customHeight="1">
      <c r="A445" s="59"/>
      <c r="B445" s="59"/>
      <c r="C445" s="59"/>
      <c r="D445" s="59"/>
      <c r="E445" s="59"/>
      <c r="F445" s="59"/>
      <c r="G445" s="59"/>
      <c r="H445" s="59"/>
      <c r="I445" s="59"/>
      <c r="J445" s="59">
        <v>3231.0</v>
      </c>
      <c r="K445" s="59">
        <v>188.0</v>
      </c>
      <c r="L445" s="59">
        <v>5352.0</v>
      </c>
      <c r="M445" s="59">
        <v>11.0</v>
      </c>
      <c r="N445" s="59">
        <v>6.0</v>
      </c>
      <c r="O445" s="59">
        <v>10.0</v>
      </c>
      <c r="P445" s="59">
        <v>26.0</v>
      </c>
      <c r="Q445" s="59">
        <v>68.0</v>
      </c>
      <c r="R445" s="59" t="s">
        <v>2518</v>
      </c>
      <c r="S445" s="59" t="s">
        <v>2519</v>
      </c>
      <c r="T445" s="62">
        <v>0.022854166666666665</v>
      </c>
      <c r="U445" s="59">
        <v>188.0</v>
      </c>
      <c r="V445" s="59"/>
      <c r="W445" s="59"/>
      <c r="X445" s="59">
        <v>188.0</v>
      </c>
      <c r="Y445" s="59"/>
    </row>
    <row r="446" ht="15.75" customHeight="1">
      <c r="A446" s="59"/>
      <c r="B446" s="59"/>
      <c r="C446" s="59"/>
      <c r="D446" s="59"/>
      <c r="E446" s="59"/>
      <c r="F446" s="59"/>
      <c r="G446" s="59"/>
      <c r="H446" s="59"/>
      <c r="I446" s="59"/>
      <c r="J446" s="59">
        <v>5352.0</v>
      </c>
      <c r="K446" s="59">
        <v>988.0</v>
      </c>
      <c r="L446" s="59">
        <v>3224.0</v>
      </c>
      <c r="M446" s="59">
        <v>11.0</v>
      </c>
      <c r="N446" s="59">
        <v>3.0</v>
      </c>
      <c r="O446" s="59">
        <v>10.0</v>
      </c>
      <c r="P446" s="59">
        <v>30.0</v>
      </c>
      <c r="Q446" s="59">
        <v>69.0</v>
      </c>
      <c r="R446" s="59" t="s">
        <v>1732</v>
      </c>
      <c r="S446" s="59" t="s">
        <v>1733</v>
      </c>
      <c r="T446" s="62">
        <v>0.022854166666666665</v>
      </c>
      <c r="U446" s="59">
        <v>988.0</v>
      </c>
      <c r="V446" s="59"/>
      <c r="W446" s="59"/>
      <c r="X446" s="59">
        <v>988.0</v>
      </c>
      <c r="Y446" s="59"/>
    </row>
    <row r="447" ht="15.75" customHeight="1">
      <c r="A447" s="59"/>
      <c r="B447" s="59"/>
      <c r="C447" s="59"/>
      <c r="D447" s="59"/>
      <c r="E447" s="59"/>
      <c r="F447" s="59"/>
      <c r="G447" s="59"/>
      <c r="H447" s="59"/>
      <c r="I447" s="59"/>
      <c r="J447" s="59">
        <v>3232.0</v>
      </c>
      <c r="K447" s="59">
        <v>190.0</v>
      </c>
      <c r="L447" s="59">
        <v>3198.0</v>
      </c>
      <c r="M447" s="59">
        <v>11.0</v>
      </c>
      <c r="N447" s="59">
        <v>6.0</v>
      </c>
      <c r="O447" s="59">
        <v>10.0</v>
      </c>
      <c r="P447" s="59">
        <v>31.0</v>
      </c>
      <c r="Q447" s="59">
        <v>70.0</v>
      </c>
      <c r="R447" s="59" t="s">
        <v>2506</v>
      </c>
      <c r="S447" s="59" t="s">
        <v>2507</v>
      </c>
      <c r="T447" s="62">
        <v>0.022855324074074073</v>
      </c>
      <c r="U447" s="59">
        <v>190.0</v>
      </c>
      <c r="V447" s="59"/>
      <c r="W447" s="59"/>
      <c r="X447" s="59">
        <v>190.0</v>
      </c>
      <c r="Y447" s="59"/>
    </row>
    <row r="448" ht="15.75" customHeight="1">
      <c r="A448" s="59"/>
      <c r="B448" s="59"/>
      <c r="C448" s="59"/>
      <c r="D448" s="59"/>
      <c r="E448" s="59"/>
      <c r="F448" s="59"/>
      <c r="G448" s="59"/>
      <c r="H448" s="59"/>
      <c r="I448" s="59"/>
      <c r="J448" s="59">
        <v>3233.0</v>
      </c>
      <c r="K448" s="59">
        <v>191.0</v>
      </c>
      <c r="L448" s="59">
        <v>3198.0</v>
      </c>
      <c r="M448" s="59">
        <v>11.0</v>
      </c>
      <c r="N448" s="59">
        <v>6.0</v>
      </c>
      <c r="O448" s="59">
        <v>10.0</v>
      </c>
      <c r="P448" s="59">
        <v>32.0</v>
      </c>
      <c r="Q448" s="59">
        <v>71.0</v>
      </c>
      <c r="R448" s="59" t="s">
        <v>10274</v>
      </c>
      <c r="S448" s="59" t="s">
        <v>2501</v>
      </c>
      <c r="T448" s="62">
        <v>0.022855324074074073</v>
      </c>
      <c r="U448" s="59">
        <v>191.0</v>
      </c>
      <c r="V448" s="59"/>
      <c r="W448" s="59"/>
      <c r="X448" s="59">
        <v>191.0</v>
      </c>
      <c r="Y448" s="59"/>
    </row>
    <row r="449" ht="15.75" customHeight="1">
      <c r="A449" s="59"/>
      <c r="B449" s="59"/>
      <c r="C449" s="59"/>
      <c r="D449" s="59"/>
      <c r="E449" s="59"/>
      <c r="F449" s="59"/>
      <c r="G449" s="59"/>
      <c r="H449" s="59"/>
      <c r="I449" s="59"/>
      <c r="J449" s="59">
        <v>3198.0</v>
      </c>
      <c r="K449" s="59">
        <v>192.0</v>
      </c>
      <c r="L449" s="59">
        <v>3224.0</v>
      </c>
      <c r="M449" s="59">
        <v>11.0</v>
      </c>
      <c r="N449" s="59">
        <v>3.0</v>
      </c>
      <c r="O449" s="59">
        <v>10.0</v>
      </c>
      <c r="P449" s="59">
        <v>40.0</v>
      </c>
      <c r="Q449" s="59">
        <v>72.0</v>
      </c>
      <c r="R449" s="59" t="s">
        <v>2495</v>
      </c>
      <c r="S449" s="59" t="s">
        <v>2496</v>
      </c>
      <c r="T449" s="62">
        <v>0.022855324074074073</v>
      </c>
      <c r="U449" s="59">
        <v>192.0</v>
      </c>
      <c r="V449" s="59"/>
      <c r="W449" s="59"/>
      <c r="X449" s="59">
        <v>192.0</v>
      </c>
      <c r="Y449" s="59"/>
    </row>
    <row r="450" ht="15.75" customHeight="1">
      <c r="A450" s="59"/>
      <c r="B450" s="59"/>
      <c r="C450" s="59"/>
      <c r="D450" s="59"/>
      <c r="E450" s="59"/>
      <c r="F450" s="59"/>
      <c r="G450" s="59"/>
      <c r="H450" s="59"/>
      <c r="I450" s="59"/>
      <c r="J450" s="59">
        <v>3199.0</v>
      </c>
      <c r="K450" s="59">
        <v>193.0</v>
      </c>
      <c r="L450" s="59">
        <v>3224.0</v>
      </c>
      <c r="M450" s="59">
        <v>11.0</v>
      </c>
      <c r="N450" s="59">
        <v>3.0</v>
      </c>
      <c r="O450" s="59">
        <v>10.0</v>
      </c>
      <c r="P450" s="59">
        <v>54.0</v>
      </c>
      <c r="Q450" s="59">
        <v>73.0</v>
      </c>
      <c r="R450" s="59" t="s">
        <v>2491</v>
      </c>
      <c r="S450" s="59" t="s">
        <v>2492</v>
      </c>
      <c r="T450" s="62">
        <v>0.022855324074074073</v>
      </c>
      <c r="U450" s="59">
        <v>193.0</v>
      </c>
      <c r="V450" s="59"/>
      <c r="W450" s="59"/>
      <c r="X450" s="59">
        <v>193.0</v>
      </c>
      <c r="Y450" s="59"/>
    </row>
    <row r="451" ht="15.75" customHeight="1">
      <c r="A451" s="59"/>
      <c r="B451" s="59"/>
      <c r="C451" s="59"/>
      <c r="D451" s="59"/>
      <c r="E451" s="59"/>
      <c r="F451" s="59"/>
      <c r="G451" s="59"/>
      <c r="H451" s="59"/>
      <c r="I451" s="59"/>
      <c r="J451" s="59">
        <v>3224.0</v>
      </c>
      <c r="K451" s="59">
        <v>497.0</v>
      </c>
      <c r="L451" s="59">
        <v>3200.0</v>
      </c>
      <c r="M451" s="59">
        <v>11.0</v>
      </c>
      <c r="N451" s="59">
        <v>3.0</v>
      </c>
      <c r="O451" s="59">
        <v>10.0</v>
      </c>
      <c r="P451" s="59">
        <v>50.0</v>
      </c>
      <c r="Q451" s="59">
        <v>74.0</v>
      </c>
      <c r="R451" s="59" t="s">
        <v>2207</v>
      </c>
      <c r="S451" s="59" t="s">
        <v>2208</v>
      </c>
      <c r="T451" s="62">
        <v>0.022855324074074073</v>
      </c>
      <c r="U451" s="59">
        <v>497.0</v>
      </c>
      <c r="V451" s="59"/>
      <c r="W451" s="59"/>
      <c r="X451" s="59">
        <v>497.0</v>
      </c>
      <c r="Y451" s="59"/>
    </row>
    <row r="452" ht="15.75" customHeight="1">
      <c r="A452" s="59"/>
      <c r="B452" s="59"/>
      <c r="C452" s="59"/>
      <c r="D452" s="59"/>
      <c r="E452" s="59"/>
      <c r="F452" s="59"/>
      <c r="G452" s="59"/>
      <c r="H452" s="59"/>
      <c r="I452" s="59"/>
      <c r="J452" s="59">
        <v>3225.0</v>
      </c>
      <c r="K452" s="59">
        <v>498.0</v>
      </c>
      <c r="L452" s="59">
        <v>3226.0</v>
      </c>
      <c r="M452" s="59">
        <v>11.0</v>
      </c>
      <c r="N452" s="59">
        <v>6.0</v>
      </c>
      <c r="O452" s="59">
        <v>10.0</v>
      </c>
      <c r="P452" s="59">
        <v>56.0</v>
      </c>
      <c r="Q452" s="59">
        <v>75.0</v>
      </c>
      <c r="R452" s="59" t="s">
        <v>2205</v>
      </c>
      <c r="S452" s="59" t="s">
        <v>2206</v>
      </c>
      <c r="T452" s="62">
        <v>0.02285648148148148</v>
      </c>
      <c r="U452" s="59">
        <v>498.0</v>
      </c>
      <c r="V452" s="59"/>
      <c r="W452" s="59"/>
      <c r="X452" s="59">
        <v>498.0</v>
      </c>
      <c r="Y452" s="59"/>
    </row>
    <row r="453" ht="15.75" customHeight="1">
      <c r="A453" s="59"/>
      <c r="B453" s="59"/>
      <c r="C453" s="59"/>
      <c r="D453" s="59"/>
      <c r="E453" s="59"/>
      <c r="F453" s="59"/>
      <c r="G453" s="59"/>
      <c r="H453" s="59"/>
      <c r="I453" s="59"/>
      <c r="J453" s="59">
        <v>3226.0</v>
      </c>
      <c r="K453" s="59">
        <v>499.0</v>
      </c>
      <c r="L453" s="59">
        <v>3206.0</v>
      </c>
      <c r="M453" s="59">
        <v>11.0</v>
      </c>
      <c r="N453" s="59">
        <v>6.0</v>
      </c>
      <c r="O453" s="59">
        <v>10.0</v>
      </c>
      <c r="P453" s="59">
        <v>57.0</v>
      </c>
      <c r="Q453" s="59">
        <v>76.0</v>
      </c>
      <c r="R453" s="59" t="s">
        <v>2203</v>
      </c>
      <c r="S453" s="59" t="s">
        <v>10275</v>
      </c>
      <c r="T453" s="62">
        <v>0.02285648148148148</v>
      </c>
      <c r="U453" s="59">
        <v>499.0</v>
      </c>
      <c r="V453" s="59"/>
      <c r="W453" s="59"/>
      <c r="X453" s="59">
        <v>499.0</v>
      </c>
      <c r="Y453" s="59"/>
    </row>
    <row r="454" ht="15.75" customHeight="1">
      <c r="A454" s="59"/>
      <c r="B454" s="59"/>
      <c r="C454" s="59"/>
      <c r="D454" s="59"/>
      <c r="E454" s="59"/>
      <c r="F454" s="59"/>
      <c r="G454" s="59"/>
      <c r="H454" s="59"/>
      <c r="I454" s="59"/>
      <c r="J454" s="59">
        <v>3227.0</v>
      </c>
      <c r="K454" s="59">
        <v>500.0</v>
      </c>
      <c r="L454" s="59">
        <v>3200.0</v>
      </c>
      <c r="M454" s="59">
        <v>11.0</v>
      </c>
      <c r="N454" s="59">
        <v>6.0</v>
      </c>
      <c r="O454" s="59">
        <v>10.0</v>
      </c>
      <c r="P454" s="59">
        <v>58.0</v>
      </c>
      <c r="Q454" s="59">
        <v>77.0</v>
      </c>
      <c r="R454" s="59" t="s">
        <v>2200</v>
      </c>
      <c r="S454" s="59" t="s">
        <v>2201</v>
      </c>
      <c r="T454" s="62">
        <v>0.02285648148148148</v>
      </c>
      <c r="U454" s="59">
        <v>500.0</v>
      </c>
      <c r="V454" s="59"/>
      <c r="W454" s="59"/>
      <c r="X454" s="59">
        <v>500.0</v>
      </c>
      <c r="Y454" s="59"/>
    </row>
    <row r="455" ht="15.75" customHeight="1">
      <c r="A455" s="59"/>
      <c r="B455" s="59"/>
      <c r="C455" s="59"/>
      <c r="D455" s="59"/>
      <c r="E455" s="59"/>
      <c r="F455" s="59"/>
      <c r="G455" s="59"/>
      <c r="H455" s="59"/>
      <c r="I455" s="59"/>
      <c r="J455" s="59">
        <v>3206.0</v>
      </c>
      <c r="K455" s="59">
        <v>351.0</v>
      </c>
      <c r="L455" s="59">
        <v>3206.0</v>
      </c>
      <c r="M455" s="59">
        <v>11.0</v>
      </c>
      <c r="N455" s="59">
        <v>6.0</v>
      </c>
      <c r="O455" s="59">
        <v>10.0</v>
      </c>
      <c r="P455" s="59">
        <v>59.0</v>
      </c>
      <c r="Q455" s="59">
        <v>78.0</v>
      </c>
      <c r="R455" s="59" t="s">
        <v>2329</v>
      </c>
      <c r="S455" s="59" t="s">
        <v>2330</v>
      </c>
      <c r="T455" s="62">
        <v>0.02285648148148148</v>
      </c>
      <c r="U455" s="59">
        <v>351.0</v>
      </c>
      <c r="V455" s="59"/>
      <c r="W455" s="59"/>
      <c r="X455" s="59">
        <v>351.0</v>
      </c>
      <c r="Y455" s="59"/>
    </row>
    <row r="456" ht="15.75" customHeight="1">
      <c r="A456" s="59"/>
      <c r="B456" s="59"/>
      <c r="C456" s="59"/>
      <c r="D456" s="59"/>
      <c r="E456" s="59"/>
      <c r="F456" s="59"/>
      <c r="G456" s="59"/>
      <c r="H456" s="59"/>
      <c r="I456" s="59"/>
      <c r="J456" s="59">
        <v>3228.0</v>
      </c>
      <c r="K456" s="59">
        <v>501.0</v>
      </c>
      <c r="L456" s="59">
        <v>3200.0</v>
      </c>
      <c r="M456" s="59">
        <v>11.0</v>
      </c>
      <c r="N456" s="59">
        <v>6.0</v>
      </c>
      <c r="O456" s="59">
        <v>10.0</v>
      </c>
      <c r="P456" s="59">
        <v>51.0</v>
      </c>
      <c r="Q456" s="59">
        <v>79.0</v>
      </c>
      <c r="R456" s="59" t="s">
        <v>2196</v>
      </c>
      <c r="S456" s="59" t="s">
        <v>2197</v>
      </c>
      <c r="T456" s="62">
        <v>0.02285763888888889</v>
      </c>
      <c r="U456" s="59">
        <v>501.0</v>
      </c>
      <c r="V456" s="59"/>
      <c r="W456" s="59"/>
      <c r="X456" s="59">
        <v>501.0</v>
      </c>
      <c r="Y456" s="59"/>
    </row>
    <row r="457" ht="15.75" customHeight="1">
      <c r="A457" s="59"/>
      <c r="B457" s="59"/>
      <c r="C457" s="59"/>
      <c r="D457" s="59"/>
      <c r="E457" s="59"/>
      <c r="F457" s="59"/>
      <c r="G457" s="59"/>
      <c r="H457" s="59"/>
      <c r="I457" s="59"/>
      <c r="J457" s="59">
        <v>3229.0</v>
      </c>
      <c r="K457" s="59">
        <v>502.0</v>
      </c>
      <c r="L457" s="59">
        <v>3200.0</v>
      </c>
      <c r="M457" s="59">
        <v>11.0</v>
      </c>
      <c r="N457" s="59">
        <v>6.0</v>
      </c>
      <c r="O457" s="59">
        <v>10.0</v>
      </c>
      <c r="P457" s="59">
        <v>52.0</v>
      </c>
      <c r="Q457" s="59">
        <v>80.0</v>
      </c>
      <c r="R457" s="59" t="s">
        <v>2189</v>
      </c>
      <c r="S457" s="59" t="s">
        <v>2190</v>
      </c>
      <c r="T457" s="62">
        <v>0.02285763888888889</v>
      </c>
      <c r="U457" s="59">
        <v>502.0</v>
      </c>
      <c r="V457" s="59"/>
      <c r="W457" s="59"/>
      <c r="X457" s="59">
        <v>502.0</v>
      </c>
      <c r="Y457" s="59"/>
    </row>
    <row r="458" ht="15.75" customHeight="1">
      <c r="A458" s="59"/>
      <c r="B458" s="59"/>
      <c r="C458" s="59"/>
      <c r="D458" s="59"/>
      <c r="E458" s="59"/>
      <c r="F458" s="59"/>
      <c r="G458" s="59"/>
      <c r="H458" s="59"/>
      <c r="I458" s="59"/>
      <c r="J458" s="59">
        <v>3200.0</v>
      </c>
      <c r="K458" s="59">
        <v>195.0</v>
      </c>
      <c r="L458" s="59">
        <v>3202.0</v>
      </c>
      <c r="M458" s="59">
        <v>11.0</v>
      </c>
      <c r="N458" s="59">
        <v>3.0</v>
      </c>
      <c r="O458" s="59">
        <v>10.0</v>
      </c>
      <c r="P458" s="59">
        <v>60.0</v>
      </c>
      <c r="Q458" s="59">
        <v>81.0</v>
      </c>
      <c r="R458" s="59" t="s">
        <v>2482</v>
      </c>
      <c r="S458" s="59" t="s">
        <v>2483</v>
      </c>
      <c r="T458" s="62">
        <v>0.02285763888888889</v>
      </c>
      <c r="U458" s="59">
        <v>195.0</v>
      </c>
      <c r="V458" s="59"/>
      <c r="W458" s="59"/>
      <c r="X458" s="59">
        <v>195.0</v>
      </c>
      <c r="Y458" s="59"/>
    </row>
    <row r="459" ht="15.75" customHeight="1">
      <c r="A459" s="59"/>
      <c r="B459" s="59"/>
      <c r="C459" s="59"/>
      <c r="D459" s="59"/>
      <c r="E459" s="59"/>
      <c r="F459" s="59"/>
      <c r="G459" s="59"/>
      <c r="H459" s="59"/>
      <c r="I459" s="59"/>
      <c r="J459" s="59">
        <v>3201.0</v>
      </c>
      <c r="K459" s="59">
        <v>196.0</v>
      </c>
      <c r="L459" s="59">
        <v>3202.0</v>
      </c>
      <c r="M459" s="59">
        <v>11.0</v>
      </c>
      <c r="N459" s="59">
        <v>6.0</v>
      </c>
      <c r="O459" s="59">
        <v>10.0</v>
      </c>
      <c r="P459" s="59">
        <v>63.0</v>
      </c>
      <c r="Q459" s="59">
        <v>82.0</v>
      </c>
      <c r="R459" s="59" t="s">
        <v>2476</v>
      </c>
      <c r="S459" s="59" t="s">
        <v>2477</v>
      </c>
      <c r="T459" s="62">
        <v>0.02285763888888889</v>
      </c>
      <c r="U459" s="59">
        <v>196.0</v>
      </c>
      <c r="V459" s="59"/>
      <c r="W459" s="59"/>
      <c r="X459" s="59">
        <v>196.0</v>
      </c>
      <c r="Y459" s="59"/>
    </row>
    <row r="460" ht="15.75" customHeight="1">
      <c r="A460" s="59"/>
      <c r="B460" s="59"/>
      <c r="C460" s="59"/>
      <c r="D460" s="59"/>
      <c r="E460" s="59"/>
      <c r="F460" s="59"/>
      <c r="G460" s="59"/>
      <c r="H460" s="59"/>
      <c r="I460" s="59"/>
      <c r="J460" s="59">
        <v>3202.0</v>
      </c>
      <c r="K460" s="59">
        <v>197.0</v>
      </c>
      <c r="L460" s="59">
        <v>3202.0</v>
      </c>
      <c r="M460" s="59">
        <v>11.0</v>
      </c>
      <c r="N460" s="59">
        <v>3.0</v>
      </c>
      <c r="O460" s="59">
        <v>10.0</v>
      </c>
      <c r="P460" s="59">
        <v>64.0</v>
      </c>
      <c r="Q460" s="59">
        <v>83.0</v>
      </c>
      <c r="R460" s="59" t="s">
        <v>2469</v>
      </c>
      <c r="S460" s="59" t="s">
        <v>2470</v>
      </c>
      <c r="T460" s="62">
        <v>0.022858796296296297</v>
      </c>
      <c r="U460" s="59">
        <v>197.0</v>
      </c>
      <c r="V460" s="59"/>
      <c r="W460" s="59"/>
      <c r="X460" s="59">
        <v>197.0</v>
      </c>
      <c r="Y460" s="59"/>
    </row>
    <row r="461" ht="15.75" customHeight="1">
      <c r="A461" s="59"/>
      <c r="B461" s="59"/>
      <c r="C461" s="59"/>
      <c r="D461" s="59"/>
      <c r="E461" s="59"/>
      <c r="F461" s="59"/>
      <c r="G461" s="59"/>
      <c r="H461" s="59"/>
      <c r="I461" s="59"/>
      <c r="J461" s="59">
        <v>3203.0</v>
      </c>
      <c r="K461" s="59">
        <v>198.0</v>
      </c>
      <c r="L461" s="59">
        <v>3203.0</v>
      </c>
      <c r="M461" s="59">
        <v>11.0</v>
      </c>
      <c r="N461" s="59">
        <v>6.0</v>
      </c>
      <c r="O461" s="59">
        <v>10.0</v>
      </c>
      <c r="P461" s="59">
        <v>70.0</v>
      </c>
      <c r="Q461" s="59">
        <v>84.0</v>
      </c>
      <c r="R461" s="59" t="s">
        <v>2462</v>
      </c>
      <c r="S461" s="59" t="s">
        <v>2463</v>
      </c>
      <c r="T461" s="62">
        <v>0.022858796296296297</v>
      </c>
      <c r="U461" s="59">
        <v>198.0</v>
      </c>
      <c r="V461" s="59"/>
      <c r="W461" s="59"/>
      <c r="X461" s="59">
        <v>198.0</v>
      </c>
      <c r="Y461" s="59"/>
    </row>
    <row r="462"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row>
    <row r="463" ht="15.75" customHeight="1">
      <c r="A463" s="59"/>
      <c r="B463" s="59"/>
      <c r="C463" s="59"/>
      <c r="D463" s="59"/>
      <c r="E463" s="61">
        <v>12.0</v>
      </c>
      <c r="F463" s="61">
        <v>15.0</v>
      </c>
      <c r="G463" s="61">
        <v>57.0</v>
      </c>
      <c r="H463" s="61" t="s">
        <v>78</v>
      </c>
      <c r="I463" s="61"/>
      <c r="J463" s="59" t="s">
        <v>10157</v>
      </c>
      <c r="K463" s="59" t="s">
        <v>10158</v>
      </c>
      <c r="L463" s="59" t="s">
        <v>10159</v>
      </c>
      <c r="M463" s="59" t="s">
        <v>10154</v>
      </c>
      <c r="N463" s="59" t="s">
        <v>10160</v>
      </c>
      <c r="O463" s="59" t="s">
        <v>10161</v>
      </c>
      <c r="P463" s="59" t="s">
        <v>114</v>
      </c>
      <c r="Q463" s="59" t="s">
        <v>75</v>
      </c>
      <c r="R463" s="59" t="s">
        <v>46</v>
      </c>
      <c r="S463" s="59" t="s">
        <v>47</v>
      </c>
      <c r="T463" s="59" t="s">
        <v>35</v>
      </c>
      <c r="U463" s="59"/>
      <c r="V463" s="59"/>
      <c r="W463" s="59"/>
      <c r="X463" s="59"/>
      <c r="Y463" s="59"/>
    </row>
    <row r="464" ht="15.75" customHeight="1">
      <c r="A464" s="59"/>
      <c r="B464" s="59"/>
      <c r="C464" s="59"/>
      <c r="D464" s="59"/>
      <c r="E464" s="59"/>
      <c r="F464" s="59"/>
      <c r="G464" s="59"/>
      <c r="H464" s="59"/>
      <c r="I464" s="59"/>
      <c r="J464" s="59">
        <v>3640.0</v>
      </c>
      <c r="K464" s="59">
        <v>767.0</v>
      </c>
      <c r="L464" s="59">
        <v>3640.0</v>
      </c>
      <c r="M464" s="59">
        <v>12.0</v>
      </c>
      <c r="N464" s="59">
        <v>3.0</v>
      </c>
      <c r="O464" s="59">
        <v>12.0</v>
      </c>
      <c r="P464" s="59"/>
      <c r="Q464" s="59">
        <v>1.0</v>
      </c>
      <c r="R464" s="59" t="s">
        <v>826</v>
      </c>
      <c r="S464" s="59" t="s">
        <v>1938</v>
      </c>
      <c r="T464" s="62">
        <v>0.030089120370370367</v>
      </c>
      <c r="U464" s="59">
        <v>767.0</v>
      </c>
      <c r="V464" s="59"/>
      <c r="W464" s="59"/>
      <c r="X464" s="59">
        <v>767.0</v>
      </c>
      <c r="Y464" s="59"/>
    </row>
    <row r="465" ht="15.75" customHeight="1">
      <c r="A465" s="59"/>
      <c r="B465" s="59"/>
      <c r="C465" s="59"/>
      <c r="D465" s="59"/>
      <c r="E465" s="59"/>
      <c r="F465" s="59"/>
      <c r="G465" s="59"/>
      <c r="H465" s="59"/>
      <c r="I465" s="59"/>
      <c r="J465" s="59">
        <v>3644.0</v>
      </c>
      <c r="K465" s="59">
        <v>207.0</v>
      </c>
      <c r="L465" s="59">
        <v>3645.0</v>
      </c>
      <c r="M465" s="59">
        <v>12.0</v>
      </c>
      <c r="N465" s="59">
        <v>4.0</v>
      </c>
      <c r="O465" s="59">
        <v>13.0</v>
      </c>
      <c r="P465" s="59">
        <v>1.0</v>
      </c>
      <c r="Q465" s="59">
        <v>2.0</v>
      </c>
      <c r="R465" s="59" t="s">
        <v>1419</v>
      </c>
      <c r="S465" s="59" t="s">
        <v>1420</v>
      </c>
      <c r="T465" s="62">
        <v>0.030089120370370367</v>
      </c>
      <c r="U465" s="59">
        <v>207.0</v>
      </c>
      <c r="V465" s="59"/>
      <c r="W465" s="59"/>
      <c r="X465" s="59">
        <v>207.0</v>
      </c>
      <c r="Y465" s="59"/>
    </row>
    <row r="466" ht="15.75" customHeight="1">
      <c r="A466" s="59"/>
      <c r="B466" s="59"/>
      <c r="C466" s="59"/>
      <c r="D466" s="59"/>
      <c r="E466" s="59"/>
      <c r="F466" s="59"/>
      <c r="G466" s="59"/>
      <c r="H466" s="59"/>
      <c r="I466" s="59"/>
      <c r="J466" s="59">
        <v>3641.0</v>
      </c>
      <c r="K466" s="59">
        <v>776.0</v>
      </c>
      <c r="L466" s="59">
        <v>3645.0</v>
      </c>
      <c r="M466" s="59">
        <v>12.0</v>
      </c>
      <c r="N466" s="59">
        <v>4.0</v>
      </c>
      <c r="O466" s="59">
        <v>13.0</v>
      </c>
      <c r="P466" s="59"/>
      <c r="Q466" s="59">
        <v>3.0</v>
      </c>
      <c r="R466" s="59" t="s">
        <v>1932</v>
      </c>
      <c r="S466" s="59" t="s">
        <v>10207</v>
      </c>
      <c r="T466" s="62">
        <v>0.03009027777777778</v>
      </c>
      <c r="U466" s="59">
        <v>776.0</v>
      </c>
      <c r="V466" s="59"/>
      <c r="W466" s="59"/>
      <c r="X466" s="59">
        <v>776.0</v>
      </c>
      <c r="Y466" s="59"/>
    </row>
    <row r="467" ht="15.75" customHeight="1">
      <c r="A467" s="59"/>
      <c r="B467" s="59"/>
      <c r="C467" s="59"/>
      <c r="D467" s="59"/>
      <c r="E467" s="59"/>
      <c r="F467" s="59"/>
      <c r="G467" s="59"/>
      <c r="H467" s="59"/>
      <c r="I467" s="59"/>
      <c r="J467" s="59">
        <v>3654.0</v>
      </c>
      <c r="K467" s="59">
        <v>209.0</v>
      </c>
      <c r="L467" s="59">
        <v>3645.0</v>
      </c>
      <c r="M467" s="59">
        <v>12.0</v>
      </c>
      <c r="N467" s="59">
        <v>6.0</v>
      </c>
      <c r="O467" s="59">
        <v>13.0</v>
      </c>
      <c r="P467" s="59">
        <v>2.0</v>
      </c>
      <c r="Q467" s="59">
        <v>4.0</v>
      </c>
      <c r="R467" s="59" t="s">
        <v>1416</v>
      </c>
      <c r="S467" s="59" t="s">
        <v>10276</v>
      </c>
      <c r="T467" s="62">
        <v>0.03009027777777778</v>
      </c>
      <c r="U467" s="59">
        <v>209.0</v>
      </c>
      <c r="V467" s="59"/>
      <c r="W467" s="59"/>
      <c r="X467" s="59">
        <v>209.0</v>
      </c>
      <c r="Y467" s="59"/>
    </row>
    <row r="468" ht="15.75" customHeight="1">
      <c r="A468" s="59"/>
      <c r="B468" s="59"/>
      <c r="C468" s="59"/>
      <c r="D468" s="59"/>
      <c r="E468" s="59"/>
      <c r="F468" s="59"/>
      <c r="G468" s="59"/>
      <c r="H468" s="59"/>
      <c r="I468" s="59"/>
      <c r="J468" s="59">
        <v>3655.0</v>
      </c>
      <c r="K468" s="59">
        <v>210.0</v>
      </c>
      <c r="L468" s="59">
        <v>3645.0</v>
      </c>
      <c r="M468" s="59">
        <v>12.0</v>
      </c>
      <c r="N468" s="59">
        <v>6.0</v>
      </c>
      <c r="O468" s="59">
        <v>13.0</v>
      </c>
      <c r="P468" s="59">
        <v>3.0</v>
      </c>
      <c r="Q468" s="59">
        <v>5.0</v>
      </c>
      <c r="R468" s="59" t="s">
        <v>1413</v>
      </c>
      <c r="S468" s="59" t="s">
        <v>10277</v>
      </c>
      <c r="T468" s="62">
        <v>0.03009027777777778</v>
      </c>
      <c r="U468" s="59">
        <v>210.0</v>
      </c>
      <c r="V468" s="59"/>
      <c r="W468" s="59"/>
      <c r="X468" s="59">
        <v>210.0</v>
      </c>
      <c r="Y468" s="59"/>
    </row>
    <row r="469" ht="15.75" customHeight="1">
      <c r="A469" s="59"/>
      <c r="B469" s="59"/>
      <c r="C469" s="59"/>
      <c r="D469" s="59"/>
      <c r="E469" s="59"/>
      <c r="F469" s="59"/>
      <c r="G469" s="59"/>
      <c r="H469" s="59"/>
      <c r="I469" s="59"/>
      <c r="J469" s="59">
        <v>3656.0</v>
      </c>
      <c r="K469" s="59">
        <v>211.0</v>
      </c>
      <c r="L469" s="59">
        <v>3645.0</v>
      </c>
      <c r="M469" s="59">
        <v>12.0</v>
      </c>
      <c r="N469" s="59">
        <v>6.0</v>
      </c>
      <c r="O469" s="59">
        <v>13.0</v>
      </c>
      <c r="P469" s="59">
        <v>4.0</v>
      </c>
      <c r="Q469" s="59">
        <v>6.0</v>
      </c>
      <c r="R469" s="59" t="s">
        <v>1410</v>
      </c>
      <c r="S469" s="59" t="s">
        <v>2454</v>
      </c>
      <c r="T469" s="62">
        <v>0.03009027777777778</v>
      </c>
      <c r="U469" s="59">
        <v>211.0</v>
      </c>
      <c r="V469" s="59"/>
      <c r="W469" s="59"/>
      <c r="X469" s="59">
        <v>211.0</v>
      </c>
      <c r="Y469" s="59"/>
    </row>
    <row r="470" ht="15.75" customHeight="1">
      <c r="A470" s="59"/>
      <c r="B470" s="59"/>
      <c r="C470" s="59"/>
      <c r="D470" s="59"/>
      <c r="E470" s="59"/>
      <c r="F470" s="59"/>
      <c r="G470" s="59"/>
      <c r="H470" s="59"/>
      <c r="I470" s="59"/>
      <c r="J470" s="59">
        <v>3657.0</v>
      </c>
      <c r="K470" s="59">
        <v>212.0</v>
      </c>
      <c r="L470" s="59">
        <v>3645.0</v>
      </c>
      <c r="M470" s="59">
        <v>12.0</v>
      </c>
      <c r="N470" s="59">
        <v>6.0</v>
      </c>
      <c r="O470" s="59">
        <v>13.0</v>
      </c>
      <c r="P470" s="59">
        <v>5.0</v>
      </c>
      <c r="Q470" s="59">
        <v>7.0</v>
      </c>
      <c r="R470" s="59" t="s">
        <v>1407</v>
      </c>
      <c r="S470" s="59" t="s">
        <v>2451</v>
      </c>
      <c r="T470" s="62">
        <v>0.03009027777777778</v>
      </c>
      <c r="U470" s="59">
        <v>212.0</v>
      </c>
      <c r="V470" s="59"/>
      <c r="W470" s="59"/>
      <c r="X470" s="59">
        <v>212.0</v>
      </c>
      <c r="Y470" s="59"/>
    </row>
    <row r="471" ht="15.75" customHeight="1">
      <c r="A471" s="59"/>
      <c r="B471" s="59"/>
      <c r="C471" s="59"/>
      <c r="D471" s="59"/>
      <c r="E471" s="59"/>
      <c r="F471" s="59"/>
      <c r="G471" s="59"/>
      <c r="H471" s="59"/>
      <c r="I471" s="59"/>
      <c r="J471" s="59">
        <v>3653.0</v>
      </c>
      <c r="K471" s="59">
        <v>186.0</v>
      </c>
      <c r="L471" s="59">
        <v>3645.0</v>
      </c>
      <c r="M471" s="59">
        <v>12.0</v>
      </c>
      <c r="N471" s="59">
        <v>6.0</v>
      </c>
      <c r="O471" s="59">
        <v>13.0</v>
      </c>
      <c r="P471" s="59">
        <v>6.0</v>
      </c>
      <c r="Q471" s="59">
        <v>8.0</v>
      </c>
      <c r="R471" s="59" t="s">
        <v>1475</v>
      </c>
      <c r="S471" s="59" t="s">
        <v>10278</v>
      </c>
      <c r="T471" s="62">
        <v>0.03009027777777778</v>
      </c>
      <c r="U471" s="59">
        <v>186.0</v>
      </c>
      <c r="V471" s="59"/>
      <c r="W471" s="59"/>
      <c r="X471" s="59">
        <v>186.0</v>
      </c>
      <c r="Y471" s="59"/>
    </row>
    <row r="472" ht="15.75" customHeight="1">
      <c r="A472" s="59"/>
      <c r="B472" s="59"/>
      <c r="C472" s="59"/>
      <c r="D472" s="59"/>
      <c r="E472" s="59"/>
      <c r="F472" s="59"/>
      <c r="G472" s="59"/>
      <c r="H472" s="59"/>
      <c r="I472" s="59"/>
      <c r="J472" s="59">
        <v>3679.0</v>
      </c>
      <c r="K472" s="59">
        <v>503.0</v>
      </c>
      <c r="L472" s="59">
        <v>3645.0</v>
      </c>
      <c r="M472" s="59">
        <v>12.0</v>
      </c>
      <c r="N472" s="59">
        <v>6.0</v>
      </c>
      <c r="O472" s="59">
        <v>13.0</v>
      </c>
      <c r="P472" s="59"/>
      <c r="Q472" s="59">
        <v>9.0</v>
      </c>
      <c r="R472" s="59" t="s">
        <v>719</v>
      </c>
      <c r="S472" s="59" t="s">
        <v>10279</v>
      </c>
      <c r="T472" s="62">
        <v>0.030091435185185186</v>
      </c>
      <c r="U472" s="59">
        <v>503.0</v>
      </c>
      <c r="V472" s="59"/>
      <c r="W472" s="59"/>
      <c r="X472" s="59">
        <v>503.0</v>
      </c>
      <c r="Y472" s="59"/>
    </row>
    <row r="473" ht="15.75" customHeight="1">
      <c r="A473" s="59"/>
      <c r="B473" s="59"/>
      <c r="C473" s="59"/>
      <c r="D473" s="59"/>
      <c r="E473" s="59"/>
      <c r="F473" s="59"/>
      <c r="G473" s="59"/>
      <c r="H473" s="59"/>
      <c r="I473" s="59"/>
      <c r="J473" s="59">
        <v>3645.0</v>
      </c>
      <c r="K473" s="59">
        <v>213.0</v>
      </c>
      <c r="L473" s="59">
        <v>3646.0</v>
      </c>
      <c r="M473" s="59">
        <v>12.0</v>
      </c>
      <c r="N473" s="59">
        <v>4.0</v>
      </c>
      <c r="O473" s="59">
        <v>13.0</v>
      </c>
      <c r="P473" s="59">
        <v>8.0</v>
      </c>
      <c r="Q473" s="59">
        <v>10.0</v>
      </c>
      <c r="R473" s="59" t="s">
        <v>2448</v>
      </c>
      <c r="S473" s="59" t="s">
        <v>10280</v>
      </c>
      <c r="T473" s="62">
        <v>0.030091435185185186</v>
      </c>
      <c r="U473" s="59">
        <v>213.0</v>
      </c>
      <c r="V473" s="59"/>
      <c r="W473" s="59"/>
      <c r="X473" s="59">
        <v>213.0</v>
      </c>
      <c r="Y473" s="59"/>
    </row>
    <row r="474" ht="15.75" customHeight="1">
      <c r="A474" s="59"/>
      <c r="B474" s="59"/>
      <c r="C474" s="59"/>
      <c r="D474" s="59"/>
      <c r="E474" s="59"/>
      <c r="F474" s="59"/>
      <c r="G474" s="59"/>
      <c r="H474" s="59"/>
      <c r="I474" s="59"/>
      <c r="J474" s="59">
        <v>3658.0</v>
      </c>
      <c r="K474" s="59">
        <v>214.0</v>
      </c>
      <c r="L474" s="59">
        <v>3646.0</v>
      </c>
      <c r="M474" s="59">
        <v>12.0</v>
      </c>
      <c r="N474" s="59">
        <v>6.0</v>
      </c>
      <c r="O474" s="59">
        <v>13.0</v>
      </c>
      <c r="P474" s="59">
        <v>9.0</v>
      </c>
      <c r="Q474" s="59">
        <v>11.0</v>
      </c>
      <c r="R474" s="59" t="s">
        <v>1400</v>
      </c>
      <c r="S474" s="59" t="s">
        <v>10281</v>
      </c>
      <c r="T474" s="62">
        <v>0.030091435185185186</v>
      </c>
      <c r="U474" s="59">
        <v>214.0</v>
      </c>
      <c r="V474" s="59"/>
      <c r="W474" s="59"/>
      <c r="X474" s="59">
        <v>214.0</v>
      </c>
      <c r="Y474" s="59"/>
    </row>
    <row r="475" ht="15.75" customHeight="1">
      <c r="A475" s="59"/>
      <c r="B475" s="59"/>
      <c r="C475" s="59"/>
      <c r="D475" s="59"/>
      <c r="E475" s="59"/>
      <c r="F475" s="59"/>
      <c r="G475" s="59"/>
      <c r="H475" s="59"/>
      <c r="I475" s="59"/>
      <c r="J475" s="59">
        <v>3659.0</v>
      </c>
      <c r="K475" s="59">
        <v>215.0</v>
      </c>
      <c r="L475" s="59">
        <v>3646.0</v>
      </c>
      <c r="M475" s="59">
        <v>12.0</v>
      </c>
      <c r="N475" s="59">
        <v>6.0</v>
      </c>
      <c r="O475" s="59">
        <v>13.0</v>
      </c>
      <c r="P475" s="59">
        <v>10.0</v>
      </c>
      <c r="Q475" s="59">
        <v>12.0</v>
      </c>
      <c r="R475" s="59" t="s">
        <v>1397</v>
      </c>
      <c r="S475" s="59" t="s">
        <v>10282</v>
      </c>
      <c r="T475" s="62">
        <v>0.03009259259259259</v>
      </c>
      <c r="U475" s="59">
        <v>215.0</v>
      </c>
      <c r="V475" s="59"/>
      <c r="W475" s="59"/>
      <c r="X475" s="59">
        <v>215.0</v>
      </c>
      <c r="Y475" s="59"/>
    </row>
    <row r="476" ht="15.75" customHeight="1">
      <c r="A476" s="59"/>
      <c r="B476" s="59"/>
      <c r="C476" s="59"/>
      <c r="D476" s="59"/>
      <c r="E476" s="59"/>
      <c r="F476" s="59"/>
      <c r="G476" s="59"/>
      <c r="H476" s="59"/>
      <c r="I476" s="59"/>
      <c r="J476" s="59">
        <v>3660.0</v>
      </c>
      <c r="K476" s="59">
        <v>216.0</v>
      </c>
      <c r="L476" s="59">
        <v>3646.0</v>
      </c>
      <c r="M476" s="59">
        <v>12.0</v>
      </c>
      <c r="N476" s="59">
        <v>6.0</v>
      </c>
      <c r="O476" s="59">
        <v>13.0</v>
      </c>
      <c r="P476" s="59">
        <v>11.0</v>
      </c>
      <c r="Q476" s="59">
        <v>13.0</v>
      </c>
      <c r="R476" s="59" t="s">
        <v>1394</v>
      </c>
      <c r="S476" s="59" t="s">
        <v>10283</v>
      </c>
      <c r="T476" s="62">
        <v>0.03009259259259259</v>
      </c>
      <c r="U476" s="59">
        <v>216.0</v>
      </c>
      <c r="V476" s="59"/>
      <c r="W476" s="59"/>
      <c r="X476" s="59">
        <v>216.0</v>
      </c>
      <c r="Y476" s="59"/>
    </row>
    <row r="477" ht="15.75" customHeight="1">
      <c r="A477" s="59"/>
      <c r="B477" s="59"/>
      <c r="C477" s="59"/>
      <c r="D477" s="59"/>
      <c r="E477" s="59"/>
      <c r="F477" s="59"/>
      <c r="G477" s="59"/>
      <c r="H477" s="59"/>
      <c r="I477" s="59"/>
      <c r="J477" s="59">
        <v>3661.0</v>
      </c>
      <c r="K477" s="59">
        <v>217.0</v>
      </c>
      <c r="L477" s="59">
        <v>3646.0</v>
      </c>
      <c r="M477" s="59">
        <v>12.0</v>
      </c>
      <c r="N477" s="59">
        <v>6.0</v>
      </c>
      <c r="O477" s="59">
        <v>13.0</v>
      </c>
      <c r="P477" s="59">
        <v>12.0</v>
      </c>
      <c r="Q477" s="59">
        <v>14.0</v>
      </c>
      <c r="R477" s="59" t="s">
        <v>1391</v>
      </c>
      <c r="S477" s="59" t="s">
        <v>10284</v>
      </c>
      <c r="T477" s="62">
        <v>0.03009259259259259</v>
      </c>
      <c r="U477" s="59">
        <v>217.0</v>
      </c>
      <c r="V477" s="59"/>
      <c r="W477" s="59"/>
      <c r="X477" s="59">
        <v>217.0</v>
      </c>
      <c r="Y477" s="59"/>
    </row>
    <row r="478" ht="15.75" customHeight="1">
      <c r="A478" s="59"/>
      <c r="B478" s="59"/>
      <c r="C478" s="59"/>
      <c r="D478" s="59"/>
      <c r="E478" s="59"/>
      <c r="F478" s="59"/>
      <c r="G478" s="59"/>
      <c r="H478" s="59"/>
      <c r="I478" s="59"/>
      <c r="J478" s="59">
        <v>5369.0</v>
      </c>
      <c r="K478" s="59">
        <v>953.0</v>
      </c>
      <c r="L478" s="59">
        <v>3646.0</v>
      </c>
      <c r="M478" s="59">
        <v>12.0</v>
      </c>
      <c r="N478" s="59">
        <v>6.0</v>
      </c>
      <c r="O478" s="59">
        <v>10.0</v>
      </c>
      <c r="P478" s="59"/>
      <c r="Q478" s="59">
        <v>14.0</v>
      </c>
      <c r="R478" s="59" t="s">
        <v>1820</v>
      </c>
      <c r="S478" s="59"/>
      <c r="T478" s="62">
        <v>0.03009259259259259</v>
      </c>
      <c r="U478" s="59">
        <v>953.0</v>
      </c>
      <c r="V478" s="59"/>
      <c r="W478" s="59"/>
      <c r="X478" s="59">
        <v>953.0</v>
      </c>
      <c r="Y478" s="59"/>
    </row>
    <row r="479" ht="15.75" customHeight="1">
      <c r="A479" s="59"/>
      <c r="B479" s="59"/>
      <c r="C479" s="59"/>
      <c r="D479" s="59"/>
      <c r="E479" s="59"/>
      <c r="F479" s="59"/>
      <c r="G479" s="59"/>
      <c r="H479" s="59"/>
      <c r="I479" s="59"/>
      <c r="J479" s="59">
        <v>3662.0</v>
      </c>
      <c r="K479" s="59">
        <v>218.0</v>
      </c>
      <c r="L479" s="59">
        <v>3646.0</v>
      </c>
      <c r="M479" s="59">
        <v>12.0</v>
      </c>
      <c r="N479" s="59">
        <v>6.0</v>
      </c>
      <c r="O479" s="59">
        <v>13.0</v>
      </c>
      <c r="P479" s="59">
        <v>13.0</v>
      </c>
      <c r="Q479" s="59">
        <v>15.0</v>
      </c>
      <c r="R479" s="59" t="s">
        <v>1388</v>
      </c>
      <c r="S479" s="59" t="s">
        <v>10285</v>
      </c>
      <c r="T479" s="62">
        <v>0.03009259259259259</v>
      </c>
      <c r="U479" s="59">
        <v>218.0</v>
      </c>
      <c r="V479" s="59"/>
      <c r="W479" s="59"/>
      <c r="X479" s="59">
        <v>218.0</v>
      </c>
      <c r="Y479" s="59"/>
    </row>
    <row r="480" ht="15.75" customHeight="1">
      <c r="A480" s="59"/>
      <c r="B480" s="59"/>
      <c r="C480" s="59"/>
      <c r="D480" s="59"/>
      <c r="E480" s="59"/>
      <c r="F480" s="59"/>
      <c r="G480" s="59"/>
      <c r="H480" s="59"/>
      <c r="I480" s="59"/>
      <c r="J480" s="59">
        <v>3663.0</v>
      </c>
      <c r="K480" s="59">
        <v>219.0</v>
      </c>
      <c r="L480" s="59">
        <v>3646.0</v>
      </c>
      <c r="M480" s="59">
        <v>12.0</v>
      </c>
      <c r="N480" s="59">
        <v>6.0</v>
      </c>
      <c r="O480" s="59">
        <v>13.0</v>
      </c>
      <c r="P480" s="59">
        <v>14.0</v>
      </c>
      <c r="Q480" s="59">
        <v>16.0</v>
      </c>
      <c r="R480" s="59" t="s">
        <v>1385</v>
      </c>
      <c r="S480" s="59" t="s">
        <v>10286</v>
      </c>
      <c r="T480" s="62">
        <v>0.03009259259259259</v>
      </c>
      <c r="U480" s="59">
        <v>219.0</v>
      </c>
      <c r="V480" s="59"/>
      <c r="W480" s="59"/>
      <c r="X480" s="59">
        <v>219.0</v>
      </c>
      <c r="Y480" s="59"/>
    </row>
    <row r="481" ht="15.75" customHeight="1">
      <c r="A481" s="59"/>
      <c r="B481" s="59"/>
      <c r="C481" s="59"/>
      <c r="D481" s="59"/>
      <c r="E481" s="59"/>
      <c r="F481" s="59"/>
      <c r="G481" s="59"/>
      <c r="H481" s="59"/>
      <c r="I481" s="59"/>
      <c r="J481" s="59">
        <v>3664.0</v>
      </c>
      <c r="K481" s="59">
        <v>220.0</v>
      </c>
      <c r="L481" s="59">
        <v>3646.0</v>
      </c>
      <c r="M481" s="59">
        <v>12.0</v>
      </c>
      <c r="N481" s="59">
        <v>6.0</v>
      </c>
      <c r="O481" s="59">
        <v>13.0</v>
      </c>
      <c r="P481" s="59">
        <v>15.0</v>
      </c>
      <c r="Q481" s="59">
        <v>17.0</v>
      </c>
      <c r="R481" s="59" t="s">
        <v>1380</v>
      </c>
      <c r="S481" s="59" t="s">
        <v>10287</v>
      </c>
      <c r="T481" s="62">
        <v>0.03009259259259259</v>
      </c>
      <c r="U481" s="59">
        <v>220.0</v>
      </c>
      <c r="V481" s="59"/>
      <c r="W481" s="59"/>
      <c r="X481" s="59">
        <v>220.0</v>
      </c>
      <c r="Y481" s="59"/>
    </row>
    <row r="482" ht="15.75" customHeight="1">
      <c r="A482" s="59"/>
      <c r="B482" s="59"/>
      <c r="C482" s="59"/>
      <c r="D482" s="59"/>
      <c r="E482" s="59"/>
      <c r="F482" s="59"/>
      <c r="G482" s="59"/>
      <c r="H482" s="59"/>
      <c r="I482" s="59"/>
      <c r="J482" s="59">
        <v>3665.0</v>
      </c>
      <c r="K482" s="59">
        <v>221.0</v>
      </c>
      <c r="L482" s="59">
        <v>3646.0</v>
      </c>
      <c r="M482" s="59">
        <v>12.0</v>
      </c>
      <c r="N482" s="59">
        <v>6.0</v>
      </c>
      <c r="O482" s="59">
        <v>13.0</v>
      </c>
      <c r="P482" s="59">
        <v>16.0</v>
      </c>
      <c r="Q482" s="59">
        <v>18.0</v>
      </c>
      <c r="R482" s="59" t="s">
        <v>1375</v>
      </c>
      <c r="S482" s="59" t="s">
        <v>10288</v>
      </c>
      <c r="T482" s="62">
        <v>0.03009375</v>
      </c>
      <c r="U482" s="59">
        <v>221.0</v>
      </c>
      <c r="V482" s="59"/>
      <c r="W482" s="59"/>
      <c r="X482" s="59">
        <v>221.0</v>
      </c>
      <c r="Y482" s="59"/>
    </row>
    <row r="483" ht="15.75" customHeight="1">
      <c r="A483" s="59"/>
      <c r="B483" s="59"/>
      <c r="C483" s="59"/>
      <c r="D483" s="59"/>
      <c r="E483" s="59"/>
      <c r="F483" s="59"/>
      <c r="G483" s="59"/>
      <c r="H483" s="59"/>
      <c r="I483" s="59"/>
      <c r="J483" s="59">
        <v>3646.0</v>
      </c>
      <c r="K483" s="59">
        <v>222.0</v>
      </c>
      <c r="L483" s="59">
        <v>3650.0</v>
      </c>
      <c r="M483" s="59">
        <v>12.0</v>
      </c>
      <c r="N483" s="59">
        <v>2.0</v>
      </c>
      <c r="O483" s="59">
        <v>10.0</v>
      </c>
      <c r="P483" s="59">
        <v>20.0</v>
      </c>
      <c r="Q483" s="59">
        <v>19.0</v>
      </c>
      <c r="R483" s="59" t="s">
        <v>1371</v>
      </c>
      <c r="S483" s="59" t="s">
        <v>2423</v>
      </c>
      <c r="T483" s="62">
        <v>0.03009375</v>
      </c>
      <c r="U483" s="59">
        <v>222.0</v>
      </c>
      <c r="V483" s="59"/>
      <c r="W483" s="59"/>
      <c r="X483" s="59">
        <v>222.0</v>
      </c>
      <c r="Y483" s="59"/>
    </row>
    <row r="484" ht="15.75" customHeight="1">
      <c r="A484" s="59"/>
      <c r="B484" s="59"/>
      <c r="C484" s="59"/>
      <c r="D484" s="59"/>
      <c r="E484" s="59"/>
      <c r="F484" s="59"/>
      <c r="G484" s="59"/>
      <c r="H484" s="59"/>
      <c r="I484" s="59"/>
      <c r="J484" s="59">
        <v>3642.0</v>
      </c>
      <c r="K484" s="59">
        <v>223.0</v>
      </c>
      <c r="L484" s="59">
        <v>3642.0</v>
      </c>
      <c r="M484" s="59">
        <v>12.0</v>
      </c>
      <c r="N484" s="59">
        <v>3.0</v>
      </c>
      <c r="O484" s="59">
        <v>12.0</v>
      </c>
      <c r="P484" s="59"/>
      <c r="Q484" s="59">
        <v>20.0</v>
      </c>
      <c r="R484" s="59" t="s">
        <v>1328</v>
      </c>
      <c r="S484" s="59" t="s">
        <v>2422</v>
      </c>
      <c r="T484" s="62">
        <v>0.03009375</v>
      </c>
      <c r="U484" s="59">
        <v>223.0</v>
      </c>
      <c r="V484" s="59"/>
      <c r="W484" s="59"/>
      <c r="X484" s="59">
        <v>223.0</v>
      </c>
      <c r="Y484" s="59"/>
    </row>
    <row r="485" ht="15.75" customHeight="1">
      <c r="A485" s="59"/>
      <c r="B485" s="59"/>
      <c r="C485" s="59"/>
      <c r="D485" s="59"/>
      <c r="E485" s="59"/>
      <c r="F485" s="59"/>
      <c r="G485" s="59"/>
      <c r="H485" s="59"/>
      <c r="I485" s="59"/>
      <c r="J485" s="59">
        <v>3666.0</v>
      </c>
      <c r="K485" s="59">
        <v>224.0</v>
      </c>
      <c r="L485" s="59">
        <v>3647.0</v>
      </c>
      <c r="M485" s="59">
        <v>12.0</v>
      </c>
      <c r="N485" s="59">
        <v>6.0</v>
      </c>
      <c r="O485" s="59">
        <v>13.0</v>
      </c>
      <c r="P485" s="59">
        <v>21.0</v>
      </c>
      <c r="Q485" s="59">
        <v>21.0</v>
      </c>
      <c r="R485" s="59" t="s">
        <v>1357</v>
      </c>
      <c r="S485" s="59" t="s">
        <v>10289</v>
      </c>
      <c r="T485" s="62">
        <v>0.03009375</v>
      </c>
      <c r="U485" s="59">
        <v>224.0</v>
      </c>
      <c r="V485" s="59"/>
      <c r="W485" s="59"/>
      <c r="X485" s="59">
        <v>224.0</v>
      </c>
      <c r="Y485" s="59"/>
    </row>
    <row r="486" ht="15.75" customHeight="1">
      <c r="A486" s="59"/>
      <c r="B486" s="59"/>
      <c r="C486" s="59"/>
      <c r="D486" s="59"/>
      <c r="E486" s="59"/>
      <c r="F486" s="59"/>
      <c r="G486" s="59"/>
      <c r="H486" s="59"/>
      <c r="I486" s="59"/>
      <c r="J486" s="59">
        <v>3667.0</v>
      </c>
      <c r="K486" s="59">
        <v>225.0</v>
      </c>
      <c r="L486" s="59">
        <v>3647.0</v>
      </c>
      <c r="M486" s="59">
        <v>12.0</v>
      </c>
      <c r="N486" s="59">
        <v>6.0</v>
      </c>
      <c r="O486" s="59">
        <v>13.0</v>
      </c>
      <c r="P486" s="59">
        <v>22.0</v>
      </c>
      <c r="Q486" s="59">
        <v>22.0</v>
      </c>
      <c r="R486" s="59" t="s">
        <v>1012</v>
      </c>
      <c r="S486" s="59" t="s">
        <v>10290</v>
      </c>
      <c r="T486" s="62">
        <v>0.03009375</v>
      </c>
      <c r="U486" s="59">
        <v>225.0</v>
      </c>
      <c r="V486" s="59"/>
      <c r="W486" s="59"/>
      <c r="X486" s="59">
        <v>225.0</v>
      </c>
      <c r="Y486" s="59"/>
    </row>
    <row r="487" ht="15.75" customHeight="1">
      <c r="A487" s="59"/>
      <c r="B487" s="59"/>
      <c r="C487" s="59"/>
      <c r="D487" s="59"/>
      <c r="E487" s="59"/>
      <c r="F487" s="59"/>
      <c r="G487" s="59"/>
      <c r="H487" s="59"/>
      <c r="I487" s="59"/>
      <c r="J487" s="59">
        <v>3668.0</v>
      </c>
      <c r="K487" s="59">
        <v>226.0</v>
      </c>
      <c r="L487" s="59">
        <v>3647.0</v>
      </c>
      <c r="M487" s="59">
        <v>12.0</v>
      </c>
      <c r="N487" s="59">
        <v>6.0</v>
      </c>
      <c r="O487" s="59">
        <v>13.0</v>
      </c>
      <c r="P487" s="59">
        <v>23.0</v>
      </c>
      <c r="Q487" s="59">
        <v>23.0</v>
      </c>
      <c r="R487" s="59" t="s">
        <v>1349</v>
      </c>
      <c r="S487" s="59" t="s">
        <v>10291</v>
      </c>
      <c r="T487" s="62">
        <v>0.03009375</v>
      </c>
      <c r="U487" s="59">
        <v>226.0</v>
      </c>
      <c r="V487" s="59"/>
      <c r="W487" s="59"/>
      <c r="X487" s="59">
        <v>226.0</v>
      </c>
      <c r="Y487" s="59"/>
    </row>
    <row r="488" ht="15.75" customHeight="1">
      <c r="A488" s="59"/>
      <c r="B488" s="59"/>
      <c r="C488" s="59"/>
      <c r="D488" s="59"/>
      <c r="E488" s="59"/>
      <c r="F488" s="59"/>
      <c r="G488" s="59"/>
      <c r="H488" s="59"/>
      <c r="I488" s="59"/>
      <c r="J488" s="59">
        <v>3669.0</v>
      </c>
      <c r="K488" s="59">
        <v>227.0</v>
      </c>
      <c r="L488" s="59">
        <v>3647.0</v>
      </c>
      <c r="M488" s="59">
        <v>12.0</v>
      </c>
      <c r="N488" s="59">
        <v>6.0</v>
      </c>
      <c r="O488" s="59">
        <v>13.0</v>
      </c>
      <c r="P488" s="59">
        <v>24.0</v>
      </c>
      <c r="Q488" s="59">
        <v>24.0</v>
      </c>
      <c r="R488" s="59" t="s">
        <v>1346</v>
      </c>
      <c r="S488" s="59" t="s">
        <v>10292</v>
      </c>
      <c r="T488" s="62">
        <v>0.030094907407407407</v>
      </c>
      <c r="U488" s="59">
        <v>227.0</v>
      </c>
      <c r="V488" s="59"/>
      <c r="W488" s="59"/>
      <c r="X488" s="59">
        <v>227.0</v>
      </c>
      <c r="Y488" s="59"/>
    </row>
    <row r="489" ht="15.75" customHeight="1">
      <c r="A489" s="59"/>
      <c r="B489" s="59"/>
      <c r="C489" s="59"/>
      <c r="D489" s="59"/>
      <c r="E489" s="59"/>
      <c r="F489" s="59"/>
      <c r="G489" s="59"/>
      <c r="H489" s="59"/>
      <c r="I489" s="59"/>
      <c r="J489" s="59">
        <v>3670.0</v>
      </c>
      <c r="K489" s="59">
        <v>228.0</v>
      </c>
      <c r="L489" s="59">
        <v>3647.0</v>
      </c>
      <c r="M489" s="59">
        <v>12.0</v>
      </c>
      <c r="N489" s="59">
        <v>6.0</v>
      </c>
      <c r="O489" s="59">
        <v>13.0</v>
      </c>
      <c r="P489" s="59">
        <v>25.0</v>
      </c>
      <c r="Q489" s="59">
        <v>25.0</v>
      </c>
      <c r="R489" s="59" t="s">
        <v>1341</v>
      </c>
      <c r="S489" s="59" t="s">
        <v>10293</v>
      </c>
      <c r="T489" s="62">
        <v>0.030094907407407407</v>
      </c>
      <c r="U489" s="59">
        <v>228.0</v>
      </c>
      <c r="V489" s="59"/>
      <c r="W489" s="59"/>
      <c r="X489" s="59">
        <v>228.0</v>
      </c>
      <c r="Y489" s="59"/>
    </row>
    <row r="490" ht="15.75" customHeight="1">
      <c r="A490" s="59"/>
      <c r="B490" s="59"/>
      <c r="C490" s="59"/>
      <c r="D490" s="59"/>
      <c r="E490" s="59"/>
      <c r="F490" s="59"/>
      <c r="G490" s="59"/>
      <c r="H490" s="59"/>
      <c r="I490" s="59"/>
      <c r="J490" s="59">
        <v>3671.0</v>
      </c>
      <c r="K490" s="59">
        <v>229.0</v>
      </c>
      <c r="L490" s="59">
        <v>3647.0</v>
      </c>
      <c r="M490" s="59">
        <v>12.0</v>
      </c>
      <c r="N490" s="59">
        <v>6.0</v>
      </c>
      <c r="O490" s="59">
        <v>13.0</v>
      </c>
      <c r="P490" s="59">
        <v>26.0</v>
      </c>
      <c r="Q490" s="59">
        <v>26.0</v>
      </c>
      <c r="R490" s="59" t="s">
        <v>1335</v>
      </c>
      <c r="S490" s="59" t="s">
        <v>10294</v>
      </c>
      <c r="T490" s="62">
        <v>0.030094907407407407</v>
      </c>
      <c r="U490" s="59">
        <v>229.0</v>
      </c>
      <c r="V490" s="59"/>
      <c r="W490" s="59"/>
      <c r="X490" s="59">
        <v>229.0</v>
      </c>
      <c r="Y490" s="59"/>
    </row>
    <row r="491" ht="15.75" customHeight="1">
      <c r="A491" s="59"/>
      <c r="B491" s="59"/>
      <c r="C491" s="59"/>
      <c r="D491" s="59"/>
      <c r="E491" s="59"/>
      <c r="F491" s="59"/>
      <c r="G491" s="59"/>
      <c r="H491" s="59"/>
      <c r="I491" s="59"/>
      <c r="J491" s="59">
        <v>3672.0</v>
      </c>
      <c r="K491" s="59">
        <v>230.0</v>
      </c>
      <c r="L491" s="59">
        <v>3647.0</v>
      </c>
      <c r="M491" s="59">
        <v>12.0</v>
      </c>
      <c r="N491" s="59">
        <v>6.0</v>
      </c>
      <c r="O491" s="59">
        <v>13.0</v>
      </c>
      <c r="P491" s="59"/>
      <c r="Q491" s="59">
        <v>27.0</v>
      </c>
      <c r="R491" s="59" t="s">
        <v>10295</v>
      </c>
      <c r="S491" s="59" t="s">
        <v>10296</v>
      </c>
      <c r="T491" s="62">
        <v>0.030094907407407407</v>
      </c>
      <c r="U491" s="59">
        <v>230.0</v>
      </c>
      <c r="V491" s="59"/>
      <c r="W491" s="59"/>
      <c r="X491" s="59">
        <v>230.0</v>
      </c>
      <c r="Y491" s="59"/>
    </row>
    <row r="492" ht="15.75" customHeight="1">
      <c r="A492" s="59"/>
      <c r="B492" s="59"/>
      <c r="C492" s="59"/>
      <c r="D492" s="59"/>
      <c r="E492" s="59"/>
      <c r="F492" s="59"/>
      <c r="G492" s="59"/>
      <c r="H492" s="59"/>
      <c r="I492" s="59"/>
      <c r="J492" s="59">
        <v>3680.0</v>
      </c>
      <c r="K492" s="59">
        <v>504.0</v>
      </c>
      <c r="L492" s="59">
        <v>3647.0</v>
      </c>
      <c r="M492" s="59">
        <v>12.0</v>
      </c>
      <c r="N492" s="59">
        <v>6.0</v>
      </c>
      <c r="O492" s="59">
        <v>13.0</v>
      </c>
      <c r="P492" s="59"/>
      <c r="Q492" s="59">
        <v>28.0</v>
      </c>
      <c r="R492" s="59" t="s">
        <v>1129</v>
      </c>
      <c r="S492" s="59" t="s">
        <v>2180</v>
      </c>
      <c r="T492" s="62">
        <v>0.030094907407407407</v>
      </c>
      <c r="U492" s="59">
        <v>504.0</v>
      </c>
      <c r="V492" s="59"/>
      <c r="W492" s="59"/>
      <c r="X492" s="59">
        <v>504.0</v>
      </c>
      <c r="Y492" s="59"/>
    </row>
    <row r="493" ht="15.75" customHeight="1">
      <c r="A493" s="59"/>
      <c r="B493" s="59"/>
      <c r="C493" s="59"/>
      <c r="D493" s="59"/>
      <c r="E493" s="59"/>
      <c r="F493" s="59"/>
      <c r="G493" s="59"/>
      <c r="H493" s="59"/>
      <c r="I493" s="59"/>
      <c r="J493" s="59">
        <v>3681.0</v>
      </c>
      <c r="K493" s="59">
        <v>505.0</v>
      </c>
      <c r="L493" s="59">
        <v>3647.0</v>
      </c>
      <c r="M493" s="59">
        <v>12.0</v>
      </c>
      <c r="N493" s="59">
        <v>6.0</v>
      </c>
      <c r="O493" s="59">
        <v>13.0</v>
      </c>
      <c r="P493" s="59">
        <v>27.0</v>
      </c>
      <c r="Q493" s="59">
        <v>29.0</v>
      </c>
      <c r="R493" s="59" t="s">
        <v>2173</v>
      </c>
      <c r="S493" s="59" t="s">
        <v>2174</v>
      </c>
      <c r="T493" s="62">
        <v>0.030094907407407407</v>
      </c>
      <c r="U493" s="59">
        <v>505.0</v>
      </c>
      <c r="V493" s="59"/>
      <c r="W493" s="59"/>
      <c r="X493" s="59">
        <v>505.0</v>
      </c>
      <c r="Y493" s="59"/>
    </row>
    <row r="494" ht="15.75" customHeight="1">
      <c r="A494" s="59"/>
      <c r="B494" s="59"/>
      <c r="C494" s="59"/>
      <c r="D494" s="59"/>
      <c r="E494" s="59"/>
      <c r="F494" s="59"/>
      <c r="G494" s="59"/>
      <c r="H494" s="59"/>
      <c r="I494" s="59"/>
      <c r="J494" s="59">
        <v>3647.0</v>
      </c>
      <c r="K494" s="59">
        <v>231.0</v>
      </c>
      <c r="L494" s="59">
        <v>3650.0</v>
      </c>
      <c r="M494" s="59">
        <v>12.0</v>
      </c>
      <c r="N494" s="59">
        <v>2.0</v>
      </c>
      <c r="O494" s="59">
        <v>10.0</v>
      </c>
      <c r="P494" s="59">
        <v>30.0</v>
      </c>
      <c r="Q494" s="59">
        <v>30.0</v>
      </c>
      <c r="R494" s="59" t="s">
        <v>1329</v>
      </c>
      <c r="S494" s="59" t="s">
        <v>1330</v>
      </c>
      <c r="T494" s="62">
        <v>0.03009606481481482</v>
      </c>
      <c r="U494" s="59">
        <v>231.0</v>
      </c>
      <c r="V494" s="59"/>
      <c r="W494" s="59"/>
      <c r="X494" s="59">
        <v>231.0</v>
      </c>
      <c r="Y494" s="59"/>
    </row>
    <row r="495" ht="15.75" customHeight="1">
      <c r="A495" s="59"/>
      <c r="B495" s="59"/>
      <c r="C495" s="59"/>
      <c r="D495" s="59"/>
      <c r="E495" s="59"/>
      <c r="F495" s="59"/>
      <c r="G495" s="59"/>
      <c r="H495" s="59"/>
      <c r="I495" s="59"/>
      <c r="J495" s="59">
        <v>3643.0</v>
      </c>
      <c r="K495" s="59">
        <v>232.0</v>
      </c>
      <c r="L495" s="59">
        <v>3643.0</v>
      </c>
      <c r="M495" s="59">
        <v>12.0</v>
      </c>
      <c r="N495" s="59">
        <v>3.0</v>
      </c>
      <c r="O495" s="59">
        <v>12.0</v>
      </c>
      <c r="P495" s="59"/>
      <c r="Q495" s="59">
        <v>31.0</v>
      </c>
      <c r="R495" s="59" t="s">
        <v>1292</v>
      </c>
      <c r="S495" s="59" t="s">
        <v>2406</v>
      </c>
      <c r="T495" s="62">
        <v>0.03009606481481482</v>
      </c>
      <c r="U495" s="59">
        <v>232.0</v>
      </c>
      <c r="V495" s="59"/>
      <c r="W495" s="59"/>
      <c r="X495" s="59">
        <v>232.0</v>
      </c>
      <c r="Y495" s="59"/>
    </row>
    <row r="496" ht="15.75" customHeight="1">
      <c r="A496" s="59"/>
      <c r="B496" s="59"/>
      <c r="C496" s="59"/>
      <c r="D496" s="59"/>
      <c r="E496" s="59"/>
      <c r="F496" s="59"/>
      <c r="G496" s="59"/>
      <c r="H496" s="59"/>
      <c r="I496" s="59"/>
      <c r="J496" s="59">
        <v>3673.0</v>
      </c>
      <c r="K496" s="59">
        <v>233.0</v>
      </c>
      <c r="L496" s="59">
        <v>3648.0</v>
      </c>
      <c r="M496" s="59">
        <v>12.0</v>
      </c>
      <c r="N496" s="59">
        <v>6.0</v>
      </c>
      <c r="O496" s="59">
        <v>13.0</v>
      </c>
      <c r="P496" s="59">
        <v>31.0</v>
      </c>
      <c r="Q496" s="59">
        <v>32.0</v>
      </c>
      <c r="R496" s="59" t="s">
        <v>1317</v>
      </c>
      <c r="S496" s="59" t="s">
        <v>10297</v>
      </c>
      <c r="T496" s="62">
        <v>0.03009606481481482</v>
      </c>
      <c r="U496" s="59">
        <v>233.0</v>
      </c>
      <c r="V496" s="59"/>
      <c r="W496" s="59"/>
      <c r="X496" s="59">
        <v>233.0</v>
      </c>
      <c r="Y496" s="59"/>
    </row>
    <row r="497" ht="15.75" customHeight="1">
      <c r="A497" s="59"/>
      <c r="B497" s="59"/>
      <c r="C497" s="59"/>
      <c r="D497" s="59"/>
      <c r="E497" s="59"/>
      <c r="F497" s="59"/>
      <c r="G497" s="59"/>
      <c r="H497" s="59"/>
      <c r="I497" s="59"/>
      <c r="J497" s="59">
        <v>3674.0</v>
      </c>
      <c r="K497" s="59">
        <v>234.0</v>
      </c>
      <c r="L497" s="59">
        <v>3648.0</v>
      </c>
      <c r="M497" s="59">
        <v>12.0</v>
      </c>
      <c r="N497" s="59">
        <v>6.0</v>
      </c>
      <c r="O497" s="59">
        <v>13.0</v>
      </c>
      <c r="P497" s="59">
        <v>32.0</v>
      </c>
      <c r="Q497" s="59">
        <v>33.0</v>
      </c>
      <c r="R497" s="59" t="s">
        <v>2401</v>
      </c>
      <c r="S497" s="59" t="s">
        <v>10298</v>
      </c>
      <c r="T497" s="62">
        <v>0.03009606481481482</v>
      </c>
      <c r="U497" s="59">
        <v>234.0</v>
      </c>
      <c r="V497" s="59"/>
      <c r="W497" s="59"/>
      <c r="X497" s="59">
        <v>234.0</v>
      </c>
      <c r="Y497" s="59"/>
    </row>
    <row r="498" ht="15.75" customHeight="1">
      <c r="A498" s="59"/>
      <c r="B498" s="59"/>
      <c r="C498" s="59"/>
      <c r="D498" s="59"/>
      <c r="E498" s="59"/>
      <c r="F498" s="59"/>
      <c r="G498" s="59"/>
      <c r="H498" s="59"/>
      <c r="I498" s="59"/>
      <c r="J498" s="59">
        <v>3675.0</v>
      </c>
      <c r="K498" s="59">
        <v>235.0</v>
      </c>
      <c r="L498" s="59">
        <v>3648.0</v>
      </c>
      <c r="M498" s="59">
        <v>12.0</v>
      </c>
      <c r="N498" s="59">
        <v>6.0</v>
      </c>
      <c r="O498" s="59">
        <v>13.0</v>
      </c>
      <c r="P498" s="59">
        <v>33.0</v>
      </c>
      <c r="Q498" s="59">
        <v>34.0</v>
      </c>
      <c r="R498" s="59" t="s">
        <v>2399</v>
      </c>
      <c r="S498" s="59" t="s">
        <v>10299</v>
      </c>
      <c r="T498" s="62">
        <v>0.03009606481481482</v>
      </c>
      <c r="U498" s="59">
        <v>235.0</v>
      </c>
      <c r="V498" s="59"/>
      <c r="W498" s="59"/>
      <c r="X498" s="59">
        <v>235.0</v>
      </c>
      <c r="Y498" s="59"/>
    </row>
    <row r="499" ht="15.75" customHeight="1">
      <c r="A499" s="59"/>
      <c r="B499" s="59"/>
      <c r="C499" s="59"/>
      <c r="D499" s="59"/>
      <c r="E499" s="59"/>
      <c r="F499" s="59"/>
      <c r="G499" s="59"/>
      <c r="H499" s="59"/>
      <c r="I499" s="59"/>
      <c r="J499" s="59">
        <v>3676.0</v>
      </c>
      <c r="K499" s="59">
        <v>236.0</v>
      </c>
      <c r="L499" s="59">
        <v>3648.0</v>
      </c>
      <c r="M499" s="59">
        <v>12.0</v>
      </c>
      <c r="N499" s="59">
        <v>6.0</v>
      </c>
      <c r="O499" s="59">
        <v>13.0</v>
      </c>
      <c r="P499" s="59">
        <v>34.0</v>
      </c>
      <c r="Q499" s="59">
        <v>35.0</v>
      </c>
      <c r="R499" s="59" t="s">
        <v>1304</v>
      </c>
      <c r="S499" s="59" t="s">
        <v>10216</v>
      </c>
      <c r="T499" s="62">
        <v>0.03009606481481482</v>
      </c>
      <c r="U499" s="59">
        <v>236.0</v>
      </c>
      <c r="V499" s="59"/>
      <c r="W499" s="59"/>
      <c r="X499" s="59">
        <v>236.0</v>
      </c>
      <c r="Y499" s="59"/>
    </row>
    <row r="500" ht="15.75" customHeight="1">
      <c r="A500" s="59"/>
      <c r="B500" s="59"/>
      <c r="C500" s="59"/>
      <c r="D500" s="59"/>
      <c r="E500" s="59"/>
      <c r="F500" s="59"/>
      <c r="G500" s="59"/>
      <c r="H500" s="59"/>
      <c r="I500" s="59"/>
      <c r="J500" s="59">
        <v>3677.0</v>
      </c>
      <c r="K500" s="59">
        <v>237.0</v>
      </c>
      <c r="L500" s="59">
        <v>3648.0</v>
      </c>
      <c r="M500" s="59">
        <v>12.0</v>
      </c>
      <c r="N500" s="59">
        <v>6.0</v>
      </c>
      <c r="O500" s="59">
        <v>13.0</v>
      </c>
      <c r="P500" s="59">
        <v>35.0</v>
      </c>
      <c r="Q500" s="59">
        <v>36.0</v>
      </c>
      <c r="R500" s="59" t="s">
        <v>1300</v>
      </c>
      <c r="S500" s="59" t="s">
        <v>10300</v>
      </c>
      <c r="T500" s="62">
        <v>0.030097222222222223</v>
      </c>
      <c r="U500" s="59">
        <v>237.0</v>
      </c>
      <c r="V500" s="59"/>
      <c r="W500" s="59"/>
      <c r="X500" s="59">
        <v>237.0</v>
      </c>
      <c r="Y500" s="59"/>
    </row>
    <row r="501" ht="15.75" customHeight="1">
      <c r="A501" s="59"/>
      <c r="B501" s="59"/>
      <c r="C501" s="59"/>
      <c r="D501" s="59"/>
      <c r="E501" s="59"/>
      <c r="F501" s="59"/>
      <c r="G501" s="59"/>
      <c r="H501" s="59"/>
      <c r="I501" s="59"/>
      <c r="J501" s="59">
        <v>3678.0</v>
      </c>
      <c r="K501" s="59">
        <v>238.0</v>
      </c>
      <c r="L501" s="59">
        <v>3648.0</v>
      </c>
      <c r="M501" s="59">
        <v>12.0</v>
      </c>
      <c r="N501" s="59">
        <v>6.0</v>
      </c>
      <c r="O501" s="59">
        <v>13.0</v>
      </c>
      <c r="P501" s="59"/>
      <c r="Q501" s="59">
        <v>37.0</v>
      </c>
      <c r="R501" s="59" t="s">
        <v>10217</v>
      </c>
      <c r="S501" s="59" t="s">
        <v>10301</v>
      </c>
      <c r="T501" s="62">
        <v>0.030097222222222223</v>
      </c>
      <c r="U501" s="59">
        <v>238.0</v>
      </c>
      <c r="V501" s="59"/>
      <c r="W501" s="59"/>
      <c r="X501" s="59">
        <v>238.0</v>
      </c>
      <c r="Y501" s="59"/>
    </row>
    <row r="502" ht="15.75" customHeight="1">
      <c r="A502" s="59"/>
      <c r="B502" s="59"/>
      <c r="C502" s="59"/>
      <c r="D502" s="59"/>
      <c r="E502" s="59"/>
      <c r="F502" s="59"/>
      <c r="G502" s="59"/>
      <c r="H502" s="59"/>
      <c r="I502" s="59"/>
      <c r="J502" s="59">
        <v>3682.0</v>
      </c>
      <c r="K502" s="59">
        <v>506.0</v>
      </c>
      <c r="L502" s="59">
        <v>3648.0</v>
      </c>
      <c r="M502" s="59">
        <v>12.0</v>
      </c>
      <c r="N502" s="59">
        <v>6.0</v>
      </c>
      <c r="O502" s="59">
        <v>13.0</v>
      </c>
      <c r="P502" s="59"/>
      <c r="Q502" s="59">
        <v>38.0</v>
      </c>
      <c r="R502" s="59" t="s">
        <v>1119</v>
      </c>
      <c r="S502" s="59" t="s">
        <v>10302</v>
      </c>
      <c r="T502" s="62">
        <v>0.030097222222222223</v>
      </c>
      <c r="U502" s="59">
        <v>506.0</v>
      </c>
      <c r="V502" s="59"/>
      <c r="W502" s="59"/>
      <c r="X502" s="59">
        <v>506.0</v>
      </c>
      <c r="Y502" s="59"/>
    </row>
    <row r="503" ht="15.75" customHeight="1">
      <c r="A503" s="59"/>
      <c r="B503" s="59"/>
      <c r="C503" s="59"/>
      <c r="D503" s="59"/>
      <c r="E503" s="59"/>
      <c r="F503" s="59"/>
      <c r="G503" s="59"/>
      <c r="H503" s="59"/>
      <c r="I503" s="59"/>
      <c r="J503" s="59">
        <v>3683.0</v>
      </c>
      <c r="K503" s="59">
        <v>507.0</v>
      </c>
      <c r="L503" s="59">
        <v>3648.0</v>
      </c>
      <c r="M503" s="59">
        <v>12.0</v>
      </c>
      <c r="N503" s="59">
        <v>6.0</v>
      </c>
      <c r="O503" s="59">
        <v>13.0</v>
      </c>
      <c r="P503" s="59">
        <v>36.0</v>
      </c>
      <c r="Q503" s="59">
        <v>39.0</v>
      </c>
      <c r="R503" s="59" t="s">
        <v>1116</v>
      </c>
      <c r="S503" s="59" t="s">
        <v>10303</v>
      </c>
      <c r="T503" s="62">
        <v>0.030097222222222223</v>
      </c>
      <c r="U503" s="59">
        <v>507.0</v>
      </c>
      <c r="V503" s="59"/>
      <c r="W503" s="59"/>
      <c r="X503" s="59">
        <v>507.0</v>
      </c>
      <c r="Y503" s="59"/>
    </row>
    <row r="504" ht="15.75" customHeight="1">
      <c r="A504" s="59"/>
      <c r="B504" s="59"/>
      <c r="C504" s="59"/>
      <c r="D504" s="59"/>
      <c r="E504" s="59"/>
      <c r="F504" s="59"/>
      <c r="G504" s="59"/>
      <c r="H504" s="59"/>
      <c r="I504" s="59"/>
      <c r="J504" s="59">
        <v>3648.0</v>
      </c>
      <c r="K504" s="59">
        <v>239.0</v>
      </c>
      <c r="L504" s="59">
        <v>3650.0</v>
      </c>
      <c r="M504" s="59">
        <v>12.0</v>
      </c>
      <c r="N504" s="59">
        <v>2.0</v>
      </c>
      <c r="O504" s="59">
        <v>10.0</v>
      </c>
      <c r="P504" s="59">
        <v>40.0</v>
      </c>
      <c r="Q504" s="59">
        <v>40.0</v>
      </c>
      <c r="R504" s="59" t="s">
        <v>1293</v>
      </c>
      <c r="S504" s="59" t="s">
        <v>1294</v>
      </c>
      <c r="T504" s="62">
        <v>0.030097222222222223</v>
      </c>
      <c r="U504" s="59">
        <v>239.0</v>
      </c>
      <c r="V504" s="59"/>
      <c r="W504" s="59"/>
      <c r="X504" s="59">
        <v>239.0</v>
      </c>
      <c r="Y504" s="59"/>
    </row>
    <row r="505" ht="15.75" customHeight="1">
      <c r="A505" s="59"/>
      <c r="B505" s="59"/>
      <c r="C505" s="59"/>
      <c r="D505" s="59"/>
      <c r="E505" s="59"/>
      <c r="F505" s="59"/>
      <c r="G505" s="59"/>
      <c r="H505" s="59"/>
      <c r="I505" s="59"/>
      <c r="J505" s="59">
        <v>3650.0</v>
      </c>
      <c r="K505" s="59">
        <v>247.0</v>
      </c>
      <c r="L505" s="59">
        <v>3652.0</v>
      </c>
      <c r="M505" s="59">
        <v>12.0</v>
      </c>
      <c r="N505" s="59">
        <v>3.0</v>
      </c>
      <c r="O505" s="59">
        <v>10.0</v>
      </c>
      <c r="P505" s="59">
        <v>50.0</v>
      </c>
      <c r="Q505" s="59">
        <v>41.0</v>
      </c>
      <c r="R505" s="59" t="s">
        <v>1276</v>
      </c>
      <c r="S505" s="59" t="s">
        <v>10219</v>
      </c>
      <c r="T505" s="62">
        <v>0.030097222222222223</v>
      </c>
      <c r="U505" s="59">
        <v>247.0</v>
      </c>
      <c r="V505" s="59"/>
      <c r="W505" s="59"/>
      <c r="X505" s="59">
        <v>247.0</v>
      </c>
      <c r="Y505" s="59"/>
    </row>
    <row r="506" ht="15.75" customHeight="1">
      <c r="A506" s="59"/>
      <c r="B506" s="59"/>
      <c r="C506" s="59"/>
      <c r="D506" s="59"/>
      <c r="E506" s="59"/>
      <c r="F506" s="59"/>
      <c r="G506" s="59"/>
      <c r="H506" s="59"/>
      <c r="I506" s="59"/>
      <c r="J506" s="59">
        <v>3651.0</v>
      </c>
      <c r="K506" s="59">
        <v>248.0</v>
      </c>
      <c r="L506" s="59">
        <v>3652.0</v>
      </c>
      <c r="M506" s="59">
        <v>12.0</v>
      </c>
      <c r="N506" s="59">
        <v>3.0</v>
      </c>
      <c r="O506" s="59">
        <v>10.0</v>
      </c>
      <c r="P506" s="59">
        <v>60.0</v>
      </c>
      <c r="Q506" s="59">
        <v>42.0</v>
      </c>
      <c r="R506" s="59" t="s">
        <v>1270</v>
      </c>
      <c r="S506" s="59" t="s">
        <v>2368</v>
      </c>
      <c r="T506" s="62">
        <v>0.03009837962962963</v>
      </c>
      <c r="U506" s="59">
        <v>248.0</v>
      </c>
      <c r="V506" s="59"/>
      <c r="W506" s="59"/>
      <c r="X506" s="59">
        <v>248.0</v>
      </c>
      <c r="Y506" s="59"/>
    </row>
    <row r="507" ht="15.75" customHeight="1">
      <c r="A507" s="59"/>
      <c r="B507" s="59"/>
      <c r="C507" s="59"/>
      <c r="D507" s="59"/>
      <c r="E507" s="59"/>
      <c r="F507" s="59"/>
      <c r="G507" s="59"/>
      <c r="H507" s="59"/>
      <c r="I507" s="59"/>
      <c r="J507" s="59">
        <v>3649.0</v>
      </c>
      <c r="K507" s="59">
        <v>240.0</v>
      </c>
      <c r="L507" s="59">
        <v>3652.0</v>
      </c>
      <c r="M507" s="59">
        <v>12.0</v>
      </c>
      <c r="N507" s="59">
        <v>6.0</v>
      </c>
      <c r="O507" s="59">
        <v>12.0</v>
      </c>
      <c r="P507" s="59">
        <v>61.0</v>
      </c>
      <c r="Q507" s="59">
        <v>43.0</v>
      </c>
      <c r="R507" s="59" t="s">
        <v>287</v>
      </c>
      <c r="S507" s="59" t="s">
        <v>288</v>
      </c>
      <c r="T507" s="62">
        <v>0.03009837962962963</v>
      </c>
      <c r="U507" s="59">
        <v>240.0</v>
      </c>
      <c r="V507" s="59"/>
      <c r="W507" s="59"/>
      <c r="X507" s="59">
        <v>240.0</v>
      </c>
      <c r="Y507" s="59"/>
    </row>
    <row r="508" ht="15.75" customHeight="1">
      <c r="A508" s="59"/>
      <c r="B508" s="59"/>
      <c r="C508" s="59"/>
      <c r="D508" s="59"/>
      <c r="E508" s="59"/>
      <c r="F508" s="59"/>
      <c r="G508" s="59"/>
      <c r="H508" s="59"/>
      <c r="I508" s="59"/>
      <c r="J508" s="59">
        <v>3652.0</v>
      </c>
      <c r="K508" s="59">
        <v>249.0</v>
      </c>
      <c r="L508" s="59">
        <v>3652.0</v>
      </c>
      <c r="M508" s="59">
        <v>12.0</v>
      </c>
      <c r="N508" s="59">
        <v>3.0</v>
      </c>
      <c r="O508" s="59">
        <v>10.0</v>
      </c>
      <c r="P508" s="59">
        <v>70.0</v>
      </c>
      <c r="Q508" s="59">
        <v>44.0</v>
      </c>
      <c r="R508" s="59" t="s">
        <v>1261</v>
      </c>
      <c r="S508" s="59" t="s">
        <v>2365</v>
      </c>
      <c r="T508" s="62">
        <v>0.03009837962962963</v>
      </c>
      <c r="U508" s="59">
        <v>249.0</v>
      </c>
      <c r="V508" s="59"/>
      <c r="W508" s="59"/>
      <c r="X508" s="59">
        <v>249.0</v>
      </c>
      <c r="Y508" s="59"/>
    </row>
    <row r="509"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row>
    <row r="510" ht="15.75" customHeight="1">
      <c r="A510" s="59"/>
      <c r="B510" s="59"/>
      <c r="C510" s="59"/>
      <c r="D510" s="59"/>
      <c r="E510" s="61">
        <v>13.0</v>
      </c>
      <c r="F510" s="61">
        <v>20.0</v>
      </c>
      <c r="G510" s="61">
        <v>57.0</v>
      </c>
      <c r="H510" s="61" t="s">
        <v>79</v>
      </c>
      <c r="I510" s="61"/>
      <c r="J510" s="59" t="s">
        <v>10157</v>
      </c>
      <c r="K510" s="59" t="s">
        <v>10158</v>
      </c>
      <c r="L510" s="59" t="s">
        <v>10159</v>
      </c>
      <c r="M510" s="59" t="s">
        <v>10154</v>
      </c>
      <c r="N510" s="59" t="s">
        <v>10160</v>
      </c>
      <c r="O510" s="59" t="s">
        <v>10161</v>
      </c>
      <c r="P510" s="59" t="s">
        <v>114</v>
      </c>
      <c r="Q510" s="59" t="s">
        <v>75</v>
      </c>
      <c r="R510" s="59" t="s">
        <v>46</v>
      </c>
      <c r="S510" s="59" t="s">
        <v>47</v>
      </c>
      <c r="T510" s="59" t="s">
        <v>35</v>
      </c>
      <c r="U510" s="59"/>
      <c r="V510" s="59"/>
      <c r="W510" s="59"/>
      <c r="X510" s="59"/>
      <c r="Y510" s="59"/>
    </row>
    <row r="511" ht="15.75" customHeight="1">
      <c r="A511" s="59"/>
      <c r="B511" s="59"/>
      <c r="C511" s="59"/>
      <c r="D511" s="59"/>
      <c r="E511" s="59"/>
      <c r="F511" s="59"/>
      <c r="G511" s="59"/>
      <c r="H511" s="59"/>
      <c r="I511" s="59"/>
      <c r="J511" s="59">
        <v>3684.0</v>
      </c>
      <c r="K511" s="59">
        <v>767.0</v>
      </c>
      <c r="L511" s="59">
        <v>3684.0</v>
      </c>
      <c r="M511" s="59">
        <v>13.0</v>
      </c>
      <c r="N511" s="59">
        <v>3.0</v>
      </c>
      <c r="O511" s="59">
        <v>12.0</v>
      </c>
      <c r="P511" s="59"/>
      <c r="Q511" s="59">
        <v>1.0</v>
      </c>
      <c r="R511" s="59" t="s">
        <v>826</v>
      </c>
      <c r="S511" s="59" t="s">
        <v>1938</v>
      </c>
      <c r="T511" s="62">
        <v>7.175925925925926E-5</v>
      </c>
      <c r="U511" s="59">
        <v>767.0</v>
      </c>
      <c r="V511" s="59"/>
      <c r="W511" s="59"/>
      <c r="X511" s="59">
        <v>767.0</v>
      </c>
      <c r="Y511" s="59"/>
    </row>
    <row r="512" ht="15.75" customHeight="1">
      <c r="A512" s="59"/>
      <c r="B512" s="59"/>
      <c r="C512" s="59"/>
      <c r="D512" s="59"/>
      <c r="E512" s="59"/>
      <c r="F512" s="59"/>
      <c r="G512" s="59"/>
      <c r="H512" s="59"/>
      <c r="I512" s="59"/>
      <c r="J512" s="59">
        <v>3708.0</v>
      </c>
      <c r="K512" s="59">
        <v>508.0</v>
      </c>
      <c r="L512" s="59">
        <v>3693.0</v>
      </c>
      <c r="M512" s="59">
        <v>13.0</v>
      </c>
      <c r="N512" s="59">
        <v>6.0</v>
      </c>
      <c r="O512" s="59">
        <v>13.0</v>
      </c>
      <c r="P512" s="59">
        <v>1.0</v>
      </c>
      <c r="Q512" s="59">
        <v>2.0</v>
      </c>
      <c r="R512" s="59" t="s">
        <v>2164</v>
      </c>
      <c r="S512" s="59" t="s">
        <v>2165</v>
      </c>
      <c r="T512" s="62">
        <v>7.175925925925926E-5</v>
      </c>
      <c r="U512" s="59">
        <v>508.0</v>
      </c>
      <c r="V512" s="59"/>
      <c r="W512" s="59"/>
      <c r="X512" s="59">
        <v>508.0</v>
      </c>
      <c r="Y512" s="59"/>
    </row>
    <row r="513" ht="15.75" customHeight="1">
      <c r="A513" s="59"/>
      <c r="B513" s="59"/>
      <c r="C513" s="59"/>
      <c r="D513" s="59"/>
      <c r="E513" s="59"/>
      <c r="F513" s="59"/>
      <c r="G513" s="59"/>
      <c r="H513" s="59"/>
      <c r="I513" s="59"/>
      <c r="J513" s="59">
        <v>3709.0</v>
      </c>
      <c r="K513" s="59">
        <v>509.0</v>
      </c>
      <c r="L513" s="59">
        <v>3693.0</v>
      </c>
      <c r="M513" s="59">
        <v>13.0</v>
      </c>
      <c r="N513" s="59">
        <v>6.0</v>
      </c>
      <c r="O513" s="59">
        <v>13.0</v>
      </c>
      <c r="P513" s="59">
        <v>2.0</v>
      </c>
      <c r="Q513" s="59">
        <v>3.0</v>
      </c>
      <c r="R513" s="59" t="s">
        <v>2162</v>
      </c>
      <c r="S513" s="59" t="s">
        <v>2163</v>
      </c>
      <c r="T513" s="62">
        <v>7.175925925925926E-5</v>
      </c>
      <c r="U513" s="59">
        <v>509.0</v>
      </c>
      <c r="V513" s="59"/>
      <c r="W513" s="59"/>
      <c r="X513" s="59">
        <v>509.0</v>
      </c>
      <c r="Y513" s="59"/>
    </row>
    <row r="514" ht="15.75" customHeight="1">
      <c r="A514" s="59"/>
      <c r="B514" s="59"/>
      <c r="C514" s="59"/>
      <c r="D514" s="59"/>
      <c r="E514" s="59"/>
      <c r="F514" s="59"/>
      <c r="G514" s="59"/>
      <c r="H514" s="59"/>
      <c r="I514" s="59"/>
      <c r="J514" s="59">
        <v>3710.0</v>
      </c>
      <c r="K514" s="59">
        <v>510.0</v>
      </c>
      <c r="L514" s="59">
        <v>3693.0</v>
      </c>
      <c r="M514" s="59">
        <v>13.0</v>
      </c>
      <c r="N514" s="59">
        <v>6.0</v>
      </c>
      <c r="O514" s="59">
        <v>13.0</v>
      </c>
      <c r="P514" s="59">
        <v>3.0</v>
      </c>
      <c r="Q514" s="59">
        <v>4.0</v>
      </c>
      <c r="R514" s="59" t="s">
        <v>2160</v>
      </c>
      <c r="S514" s="59" t="s">
        <v>2161</v>
      </c>
      <c r="T514" s="62">
        <v>7.175925925925926E-5</v>
      </c>
      <c r="U514" s="59">
        <v>510.0</v>
      </c>
      <c r="V514" s="59"/>
      <c r="W514" s="59"/>
      <c r="X514" s="59">
        <v>510.0</v>
      </c>
      <c r="Y514" s="59"/>
    </row>
    <row r="515" ht="15.75" customHeight="1">
      <c r="A515" s="59"/>
      <c r="B515" s="59"/>
      <c r="C515" s="59"/>
      <c r="D515" s="59"/>
      <c r="E515" s="59"/>
      <c r="F515" s="59"/>
      <c r="G515" s="59"/>
      <c r="H515" s="59"/>
      <c r="I515" s="59"/>
      <c r="J515" s="59">
        <v>3711.0</v>
      </c>
      <c r="K515" s="59">
        <v>511.0</v>
      </c>
      <c r="L515" s="59">
        <v>3693.0</v>
      </c>
      <c r="M515" s="59">
        <v>13.0</v>
      </c>
      <c r="N515" s="59">
        <v>6.0</v>
      </c>
      <c r="O515" s="59">
        <v>13.0</v>
      </c>
      <c r="P515" s="59">
        <v>4.0</v>
      </c>
      <c r="Q515" s="59">
        <v>5.0</v>
      </c>
      <c r="R515" s="59" t="s">
        <v>2158</v>
      </c>
      <c r="S515" s="59" t="s">
        <v>10304</v>
      </c>
      <c r="T515" s="62">
        <v>7.175925925925926E-5</v>
      </c>
      <c r="U515" s="59">
        <v>511.0</v>
      </c>
      <c r="V515" s="59"/>
      <c r="W515" s="59"/>
      <c r="X515" s="59">
        <v>511.0</v>
      </c>
      <c r="Y515" s="59"/>
    </row>
    <row r="516" ht="15.75" customHeight="1">
      <c r="A516" s="59"/>
      <c r="B516" s="59"/>
      <c r="C516" s="59"/>
      <c r="D516" s="59"/>
      <c r="E516" s="59"/>
      <c r="F516" s="59"/>
      <c r="G516" s="59"/>
      <c r="H516" s="59"/>
      <c r="I516" s="59"/>
      <c r="J516" s="59">
        <v>3712.0</v>
      </c>
      <c r="K516" s="59">
        <v>512.0</v>
      </c>
      <c r="L516" s="59">
        <v>3693.0</v>
      </c>
      <c r="M516" s="59">
        <v>13.0</v>
      </c>
      <c r="N516" s="59">
        <v>6.0</v>
      </c>
      <c r="O516" s="59">
        <v>13.0</v>
      </c>
      <c r="P516" s="59">
        <v>5.0</v>
      </c>
      <c r="Q516" s="59">
        <v>6.0</v>
      </c>
      <c r="R516" s="59" t="s">
        <v>2156</v>
      </c>
      <c r="S516" s="59" t="s">
        <v>2157</v>
      </c>
      <c r="T516" s="62">
        <v>7.175925925925926E-5</v>
      </c>
      <c r="U516" s="59">
        <v>512.0</v>
      </c>
      <c r="V516" s="59"/>
      <c r="W516" s="59"/>
      <c r="X516" s="59">
        <v>512.0</v>
      </c>
      <c r="Y516" s="59"/>
    </row>
    <row r="517" ht="15.75" customHeight="1">
      <c r="A517" s="59"/>
      <c r="B517" s="59"/>
      <c r="C517" s="59"/>
      <c r="D517" s="59"/>
      <c r="E517" s="59"/>
      <c r="F517" s="59"/>
      <c r="G517" s="59"/>
      <c r="H517" s="59"/>
      <c r="I517" s="59"/>
      <c r="J517" s="59">
        <v>3713.0</v>
      </c>
      <c r="K517" s="59">
        <v>513.0</v>
      </c>
      <c r="L517" s="59">
        <v>3693.0</v>
      </c>
      <c r="M517" s="59">
        <v>13.0</v>
      </c>
      <c r="N517" s="59">
        <v>6.0</v>
      </c>
      <c r="O517" s="59">
        <v>13.0</v>
      </c>
      <c r="P517" s="59"/>
      <c r="Q517" s="59">
        <v>7.0</v>
      </c>
      <c r="R517" s="59" t="s">
        <v>2154</v>
      </c>
      <c r="S517" s="59" t="s">
        <v>2155</v>
      </c>
      <c r="T517" s="62">
        <v>7.175925925925926E-5</v>
      </c>
      <c r="U517" s="59">
        <v>513.0</v>
      </c>
      <c r="V517" s="59"/>
      <c r="W517" s="59"/>
      <c r="X517" s="59">
        <v>513.0</v>
      </c>
      <c r="Y517" s="59"/>
    </row>
    <row r="518" ht="15.75" customHeight="1">
      <c r="A518" s="59"/>
      <c r="B518" s="59"/>
      <c r="C518" s="59"/>
      <c r="D518" s="59"/>
      <c r="E518" s="59"/>
      <c r="F518" s="59"/>
      <c r="G518" s="59"/>
      <c r="H518" s="59"/>
      <c r="I518" s="59"/>
      <c r="J518" s="59">
        <v>3714.0</v>
      </c>
      <c r="K518" s="59">
        <v>514.0</v>
      </c>
      <c r="L518" s="59">
        <v>3693.0</v>
      </c>
      <c r="M518" s="59">
        <v>13.0</v>
      </c>
      <c r="N518" s="59">
        <v>6.0</v>
      </c>
      <c r="O518" s="59">
        <v>13.0</v>
      </c>
      <c r="P518" s="59"/>
      <c r="Q518" s="59">
        <v>8.0</v>
      </c>
      <c r="R518" s="59" t="s">
        <v>2152</v>
      </c>
      <c r="S518" s="59" t="s">
        <v>2153</v>
      </c>
      <c r="T518" s="62">
        <v>7.175925925925926E-5</v>
      </c>
      <c r="U518" s="59">
        <v>514.0</v>
      </c>
      <c r="V518" s="59"/>
      <c r="W518" s="59"/>
      <c r="X518" s="59">
        <v>514.0</v>
      </c>
      <c r="Y518" s="59"/>
    </row>
    <row r="519" ht="15.75" customHeight="1">
      <c r="A519" s="59"/>
      <c r="B519" s="59"/>
      <c r="C519" s="59"/>
      <c r="D519" s="59"/>
      <c r="E519" s="59"/>
      <c r="F519" s="59"/>
      <c r="G519" s="59"/>
      <c r="H519" s="59"/>
      <c r="I519" s="59"/>
      <c r="J519" s="59">
        <v>3715.0</v>
      </c>
      <c r="K519" s="59">
        <v>515.0</v>
      </c>
      <c r="L519" s="59">
        <v>3693.0</v>
      </c>
      <c r="M519" s="59">
        <v>13.0</v>
      </c>
      <c r="N519" s="59">
        <v>6.0</v>
      </c>
      <c r="O519" s="59">
        <v>13.0</v>
      </c>
      <c r="P519" s="59"/>
      <c r="Q519" s="59">
        <v>9.0</v>
      </c>
      <c r="R519" s="59" t="s">
        <v>2150</v>
      </c>
      <c r="S519" s="59" t="s">
        <v>2151</v>
      </c>
      <c r="T519" s="62">
        <v>7.175925925925926E-5</v>
      </c>
      <c r="U519" s="59">
        <v>515.0</v>
      </c>
      <c r="V519" s="59"/>
      <c r="W519" s="59"/>
      <c r="X519" s="59">
        <v>515.0</v>
      </c>
      <c r="Y519" s="59"/>
    </row>
    <row r="520" ht="15.75" customHeight="1">
      <c r="A520" s="59"/>
      <c r="B520" s="59"/>
      <c r="C520" s="59"/>
      <c r="D520" s="59"/>
      <c r="E520" s="59"/>
      <c r="F520" s="59"/>
      <c r="G520" s="59"/>
      <c r="H520" s="59"/>
      <c r="I520" s="59"/>
      <c r="J520" s="59">
        <v>3716.0</v>
      </c>
      <c r="K520" s="59">
        <v>516.0</v>
      </c>
      <c r="L520" s="59">
        <v>3693.0</v>
      </c>
      <c r="M520" s="59">
        <v>13.0</v>
      </c>
      <c r="N520" s="59">
        <v>6.0</v>
      </c>
      <c r="O520" s="59">
        <v>13.0</v>
      </c>
      <c r="P520" s="59"/>
      <c r="Q520" s="59">
        <v>10.0</v>
      </c>
      <c r="R520" s="59" t="s">
        <v>2148</v>
      </c>
      <c r="S520" s="59" t="s">
        <v>2149</v>
      </c>
      <c r="T520" s="62">
        <v>7.175925925925926E-5</v>
      </c>
      <c r="U520" s="59">
        <v>516.0</v>
      </c>
      <c r="V520" s="59"/>
      <c r="W520" s="59"/>
      <c r="X520" s="59">
        <v>516.0</v>
      </c>
      <c r="Y520" s="59"/>
    </row>
    <row r="521" ht="15.75" customHeight="1">
      <c r="A521" s="59"/>
      <c r="B521" s="59"/>
      <c r="C521" s="59"/>
      <c r="D521" s="59"/>
      <c r="E521" s="59"/>
      <c r="F521" s="59"/>
      <c r="G521" s="59"/>
      <c r="H521" s="59"/>
      <c r="I521" s="59"/>
      <c r="J521" s="59">
        <v>3717.0</v>
      </c>
      <c r="K521" s="59">
        <v>517.0</v>
      </c>
      <c r="L521" s="59">
        <v>3693.0</v>
      </c>
      <c r="M521" s="59">
        <v>13.0</v>
      </c>
      <c r="N521" s="59">
        <v>6.0</v>
      </c>
      <c r="O521" s="59">
        <v>13.0</v>
      </c>
      <c r="P521" s="59"/>
      <c r="Q521" s="59">
        <v>11.0</v>
      </c>
      <c r="R521" s="59" t="s">
        <v>2146</v>
      </c>
      <c r="S521" s="59" t="s">
        <v>2147</v>
      </c>
      <c r="T521" s="62">
        <v>7.175925925925926E-5</v>
      </c>
      <c r="U521" s="59">
        <v>517.0</v>
      </c>
      <c r="V521" s="59"/>
      <c r="W521" s="59"/>
      <c r="X521" s="59">
        <v>517.0</v>
      </c>
      <c r="Y521" s="59"/>
    </row>
    <row r="522" ht="15.75" customHeight="1">
      <c r="A522" s="59"/>
      <c r="B522" s="59"/>
      <c r="C522" s="59"/>
      <c r="D522" s="59"/>
      <c r="E522" s="59"/>
      <c r="F522" s="59"/>
      <c r="G522" s="59"/>
      <c r="H522" s="59"/>
      <c r="I522" s="59"/>
      <c r="J522" s="59">
        <v>3718.0</v>
      </c>
      <c r="K522" s="59">
        <v>518.0</v>
      </c>
      <c r="L522" s="59">
        <v>3693.0</v>
      </c>
      <c r="M522" s="59">
        <v>13.0</v>
      </c>
      <c r="N522" s="59">
        <v>6.0</v>
      </c>
      <c r="O522" s="59">
        <v>13.0</v>
      </c>
      <c r="P522" s="59"/>
      <c r="Q522" s="59">
        <v>12.0</v>
      </c>
      <c r="R522" s="59" t="s">
        <v>2144</v>
      </c>
      <c r="S522" s="59" t="s">
        <v>2145</v>
      </c>
      <c r="T522" s="62">
        <v>7.175925925925926E-5</v>
      </c>
      <c r="U522" s="59">
        <v>518.0</v>
      </c>
      <c r="V522" s="59"/>
      <c r="W522" s="59"/>
      <c r="X522" s="59">
        <v>518.0</v>
      </c>
      <c r="Y522" s="59"/>
    </row>
    <row r="523" ht="15.75" customHeight="1">
      <c r="A523" s="59"/>
      <c r="B523" s="59"/>
      <c r="C523" s="59"/>
      <c r="D523" s="59"/>
      <c r="E523" s="59">
        <v>121.0</v>
      </c>
      <c r="F523" s="59"/>
      <c r="G523" s="59"/>
      <c r="H523" s="59"/>
      <c r="I523" s="59"/>
      <c r="J523" s="59">
        <v>3694.0</v>
      </c>
      <c r="K523" s="59">
        <v>220.0</v>
      </c>
      <c r="L523" s="59">
        <v>3693.0</v>
      </c>
      <c r="M523" s="59">
        <v>13.0</v>
      </c>
      <c r="N523" s="59">
        <v>6.0</v>
      </c>
      <c r="O523" s="59">
        <v>13.0</v>
      </c>
      <c r="P523" s="59"/>
      <c r="Q523" s="59">
        <v>13.0</v>
      </c>
      <c r="R523" s="59" t="s">
        <v>2433</v>
      </c>
      <c r="S523" s="59" t="s">
        <v>2434</v>
      </c>
      <c r="T523" s="62">
        <v>7.175925925925926E-5</v>
      </c>
      <c r="U523" s="59">
        <v>220.0</v>
      </c>
      <c r="V523" s="59"/>
      <c r="W523" s="59"/>
      <c r="X523" s="59">
        <v>220.0</v>
      </c>
      <c r="Y523" s="59"/>
    </row>
    <row r="524" ht="15.75" customHeight="1">
      <c r="A524" s="59"/>
      <c r="B524" s="59"/>
      <c r="C524" s="59"/>
      <c r="D524" s="59"/>
      <c r="E524" s="59">
        <v>68.0</v>
      </c>
      <c r="F524" s="59"/>
      <c r="G524" s="59"/>
      <c r="H524" s="59"/>
      <c r="I524" s="59"/>
      <c r="J524" s="59">
        <v>3695.0</v>
      </c>
      <c r="K524" s="59">
        <v>221.0</v>
      </c>
      <c r="L524" s="59">
        <v>3693.0</v>
      </c>
      <c r="M524" s="59">
        <v>13.0</v>
      </c>
      <c r="N524" s="59">
        <v>6.0</v>
      </c>
      <c r="O524" s="59">
        <v>13.0</v>
      </c>
      <c r="P524" s="59"/>
      <c r="Q524" s="59">
        <v>14.0</v>
      </c>
      <c r="R524" s="59" t="s">
        <v>2427</v>
      </c>
      <c r="S524" s="59" t="s">
        <v>2428</v>
      </c>
      <c r="T524" s="62">
        <v>7.175925925925926E-5</v>
      </c>
      <c r="U524" s="59">
        <v>221.0</v>
      </c>
      <c r="V524" s="59"/>
      <c r="W524" s="59"/>
      <c r="X524" s="59">
        <v>221.0</v>
      </c>
      <c r="Y524" s="59"/>
    </row>
    <row r="525" ht="15.75" customHeight="1">
      <c r="A525" s="59"/>
      <c r="B525" s="59"/>
      <c r="C525" s="59"/>
      <c r="D525" s="59"/>
      <c r="E525" s="59">
        <v>1182.0</v>
      </c>
      <c r="F525" s="59"/>
      <c r="G525" s="59"/>
      <c r="H525" s="59"/>
      <c r="I525" s="59"/>
      <c r="J525" s="59">
        <v>3693.0</v>
      </c>
      <c r="K525" s="59">
        <v>222.0</v>
      </c>
      <c r="L525" s="59">
        <v>3690.0</v>
      </c>
      <c r="M525" s="59">
        <v>13.0</v>
      </c>
      <c r="N525" s="59">
        <v>2.0</v>
      </c>
      <c r="O525" s="59">
        <v>10.0</v>
      </c>
      <c r="P525" s="59">
        <v>20.0</v>
      </c>
      <c r="Q525" s="59">
        <v>15.0</v>
      </c>
      <c r="R525" s="59" t="s">
        <v>2424</v>
      </c>
      <c r="S525" s="59" t="s">
        <v>2423</v>
      </c>
      <c r="T525" s="62">
        <v>7.175925925925926E-5</v>
      </c>
      <c r="U525" s="59">
        <v>222.0</v>
      </c>
      <c r="V525" s="59"/>
      <c r="W525" s="59"/>
      <c r="X525" s="59">
        <v>222.0</v>
      </c>
      <c r="Y525" s="59"/>
    </row>
    <row r="526" ht="15.75" customHeight="1">
      <c r="A526" s="59"/>
      <c r="B526" s="59"/>
      <c r="C526" s="59"/>
      <c r="D526" s="59"/>
      <c r="E526" s="59">
        <v>178.0</v>
      </c>
      <c r="F526" s="59"/>
      <c r="G526" s="59"/>
      <c r="H526" s="59"/>
      <c r="I526" s="59"/>
      <c r="J526" s="59">
        <v>3685.0</v>
      </c>
      <c r="K526" s="59">
        <v>223.0</v>
      </c>
      <c r="L526" s="59">
        <v>3685.0</v>
      </c>
      <c r="M526" s="59">
        <v>13.0</v>
      </c>
      <c r="N526" s="59">
        <v>3.0</v>
      </c>
      <c r="O526" s="59">
        <v>12.0</v>
      </c>
      <c r="P526" s="59"/>
      <c r="Q526" s="59">
        <v>16.0</v>
      </c>
      <c r="R526" s="59" t="s">
        <v>1328</v>
      </c>
      <c r="S526" s="59" t="s">
        <v>2422</v>
      </c>
      <c r="T526" s="62">
        <v>7.175925925925926E-5</v>
      </c>
      <c r="U526" s="59">
        <v>223.0</v>
      </c>
      <c r="V526" s="59"/>
      <c r="W526" s="59"/>
      <c r="X526" s="59">
        <v>223.0</v>
      </c>
      <c r="Y526" s="59"/>
    </row>
    <row r="527" ht="15.75" customHeight="1">
      <c r="A527" s="59"/>
      <c r="B527" s="59"/>
      <c r="C527" s="59"/>
      <c r="D527" s="59"/>
      <c r="E527" s="59">
        <v>152.0</v>
      </c>
      <c r="F527" s="59"/>
      <c r="G527" s="59"/>
      <c r="H527" s="59"/>
      <c r="I527" s="59"/>
      <c r="J527" s="59">
        <v>3719.0</v>
      </c>
      <c r="K527" s="59">
        <v>520.0</v>
      </c>
      <c r="L527" s="59">
        <v>3687.0</v>
      </c>
      <c r="M527" s="59">
        <v>13.0</v>
      </c>
      <c r="N527" s="59">
        <v>6.0</v>
      </c>
      <c r="O527" s="59">
        <v>13.0</v>
      </c>
      <c r="P527" s="59">
        <v>21.0</v>
      </c>
      <c r="Q527" s="59">
        <v>17.0</v>
      </c>
      <c r="R527" s="59" t="s">
        <v>2142</v>
      </c>
      <c r="S527" s="59" t="s">
        <v>2143</v>
      </c>
      <c r="T527" s="62">
        <v>7.175925925925926E-5</v>
      </c>
      <c r="U527" s="59">
        <v>520.0</v>
      </c>
      <c r="V527" s="59"/>
      <c r="W527" s="59"/>
      <c r="X527" s="59">
        <v>520.0</v>
      </c>
      <c r="Y527" s="59"/>
    </row>
    <row r="528" ht="15.75" customHeight="1">
      <c r="A528" s="59"/>
      <c r="B528" s="59"/>
      <c r="C528" s="59"/>
      <c r="D528" s="59"/>
      <c r="E528" s="59">
        <v>1360.0</v>
      </c>
      <c r="F528" s="59"/>
      <c r="G528" s="59"/>
      <c r="H528" s="59"/>
      <c r="I528" s="59"/>
      <c r="J528" s="59">
        <v>3720.0</v>
      </c>
      <c r="K528" s="59">
        <v>521.0</v>
      </c>
      <c r="L528" s="59">
        <v>3687.0</v>
      </c>
      <c r="M528" s="59">
        <v>13.0</v>
      </c>
      <c r="N528" s="59">
        <v>6.0</v>
      </c>
      <c r="O528" s="59">
        <v>13.0</v>
      </c>
      <c r="P528" s="59">
        <v>22.0</v>
      </c>
      <c r="Q528" s="59">
        <v>18.0</v>
      </c>
      <c r="R528" s="59" t="s">
        <v>2140</v>
      </c>
      <c r="S528" s="59" t="s">
        <v>2141</v>
      </c>
      <c r="T528" s="62">
        <v>7.175925925925926E-5</v>
      </c>
      <c r="U528" s="59">
        <v>521.0</v>
      </c>
      <c r="V528" s="59"/>
      <c r="W528" s="59"/>
      <c r="X528" s="59">
        <v>521.0</v>
      </c>
      <c r="Y528" s="59"/>
    </row>
    <row r="529" ht="15.75" customHeight="1">
      <c r="A529" s="59"/>
      <c r="B529" s="59"/>
      <c r="C529" s="59"/>
      <c r="D529" s="59"/>
      <c r="E529" s="59">
        <v>69.0</v>
      </c>
      <c r="F529" s="59"/>
      <c r="G529" s="59"/>
      <c r="H529" s="59"/>
      <c r="I529" s="59"/>
      <c r="J529" s="59">
        <v>3721.0</v>
      </c>
      <c r="K529" s="59">
        <v>522.0</v>
      </c>
      <c r="L529" s="59">
        <v>3687.0</v>
      </c>
      <c r="M529" s="59">
        <v>13.0</v>
      </c>
      <c r="N529" s="59">
        <v>6.0</v>
      </c>
      <c r="O529" s="59">
        <v>13.0</v>
      </c>
      <c r="P529" s="59">
        <v>23.0</v>
      </c>
      <c r="Q529" s="59">
        <v>19.0</v>
      </c>
      <c r="R529" s="59" t="s">
        <v>2138</v>
      </c>
      <c r="S529" s="59" t="s">
        <v>2139</v>
      </c>
      <c r="T529" s="62">
        <v>7.175925925925926E-5</v>
      </c>
      <c r="U529" s="59">
        <v>522.0</v>
      </c>
      <c r="V529" s="59"/>
      <c r="W529" s="59"/>
      <c r="X529" s="59">
        <v>522.0</v>
      </c>
      <c r="Y529" s="59"/>
    </row>
    <row r="530" ht="15.75" customHeight="1">
      <c r="A530" s="59"/>
      <c r="B530" s="59"/>
      <c r="C530" s="59"/>
      <c r="D530" s="59"/>
      <c r="E530" s="59">
        <v>55.0</v>
      </c>
      <c r="F530" s="59"/>
      <c r="G530" s="59"/>
      <c r="H530" s="59"/>
      <c r="I530" s="59"/>
      <c r="J530" s="59">
        <v>3697.0</v>
      </c>
      <c r="K530" s="59">
        <v>229.0</v>
      </c>
      <c r="L530" s="59">
        <v>3687.0</v>
      </c>
      <c r="M530" s="59">
        <v>13.0</v>
      </c>
      <c r="N530" s="59">
        <v>6.0</v>
      </c>
      <c r="O530" s="59">
        <v>13.0</v>
      </c>
      <c r="P530" s="59">
        <v>24.0</v>
      </c>
      <c r="Q530" s="59">
        <v>20.0</v>
      </c>
      <c r="R530" s="59" t="s">
        <v>2409</v>
      </c>
      <c r="S530" s="59" t="s">
        <v>2410</v>
      </c>
      <c r="T530" s="62">
        <v>7.175925925925926E-5</v>
      </c>
      <c r="U530" s="59">
        <v>229.0</v>
      </c>
      <c r="V530" s="59"/>
      <c r="W530" s="59"/>
      <c r="X530" s="59">
        <v>229.0</v>
      </c>
      <c r="Y530" s="59"/>
    </row>
    <row r="531" ht="15.75" customHeight="1">
      <c r="A531" s="59"/>
      <c r="B531" s="59"/>
      <c r="C531" s="59"/>
      <c r="D531" s="59"/>
      <c r="E531" s="59">
        <v>1427.0</v>
      </c>
      <c r="F531" s="59"/>
      <c r="G531" s="59"/>
      <c r="H531" s="59"/>
      <c r="I531" s="59"/>
      <c r="J531" s="59">
        <v>3696.0</v>
      </c>
      <c r="K531" s="59">
        <v>224.0</v>
      </c>
      <c r="L531" s="59">
        <v>3687.0</v>
      </c>
      <c r="M531" s="59">
        <v>13.0</v>
      </c>
      <c r="N531" s="59">
        <v>6.0</v>
      </c>
      <c r="O531" s="59">
        <v>13.0</v>
      </c>
      <c r="P531" s="59">
        <v>25.0</v>
      </c>
      <c r="Q531" s="59">
        <v>21.0</v>
      </c>
      <c r="R531" s="59" t="s">
        <v>2418</v>
      </c>
      <c r="S531" s="59" t="s">
        <v>2419</v>
      </c>
      <c r="T531" s="62">
        <v>7.175925925925926E-5</v>
      </c>
      <c r="U531" s="59">
        <v>224.0</v>
      </c>
      <c r="V531" s="59"/>
      <c r="W531" s="59"/>
      <c r="X531" s="59">
        <v>224.0</v>
      </c>
      <c r="Y531" s="59"/>
    </row>
    <row r="532" ht="15.75" customHeight="1">
      <c r="A532" s="59"/>
      <c r="B532" s="59"/>
      <c r="C532" s="59"/>
      <c r="D532" s="59"/>
      <c r="E532" s="59">
        <v>684.0</v>
      </c>
      <c r="F532" s="59"/>
      <c r="G532" s="59"/>
      <c r="H532" s="59"/>
      <c r="I532" s="59"/>
      <c r="J532" s="59">
        <v>3704.0</v>
      </c>
      <c r="K532" s="59">
        <v>504.0</v>
      </c>
      <c r="L532" s="59">
        <v>3687.0</v>
      </c>
      <c r="M532" s="59">
        <v>13.0</v>
      </c>
      <c r="N532" s="59">
        <v>6.0</v>
      </c>
      <c r="O532" s="59">
        <v>13.0</v>
      </c>
      <c r="P532" s="59"/>
      <c r="Q532" s="59">
        <v>22.0</v>
      </c>
      <c r="R532" s="59" t="s">
        <v>2181</v>
      </c>
      <c r="S532" s="59" t="s">
        <v>2180</v>
      </c>
      <c r="T532" s="62">
        <v>7.175925925925926E-5</v>
      </c>
      <c r="U532" s="59">
        <v>504.0</v>
      </c>
      <c r="V532" s="59"/>
      <c r="W532" s="59"/>
      <c r="X532" s="59">
        <v>504.0</v>
      </c>
      <c r="Y532" s="59"/>
    </row>
    <row r="533" ht="15.75" customHeight="1">
      <c r="A533" s="59"/>
      <c r="B533" s="59"/>
      <c r="C533" s="59"/>
      <c r="D533" s="59"/>
      <c r="E533" s="59">
        <v>299.0</v>
      </c>
      <c r="F533" s="59"/>
      <c r="G533" s="59"/>
      <c r="H533" s="59"/>
      <c r="I533" s="59"/>
      <c r="J533" s="59">
        <v>3705.0</v>
      </c>
      <c r="K533" s="59">
        <v>505.0</v>
      </c>
      <c r="L533" s="59">
        <v>3687.0</v>
      </c>
      <c r="M533" s="59">
        <v>13.0</v>
      </c>
      <c r="N533" s="59">
        <v>6.0</v>
      </c>
      <c r="O533" s="59">
        <v>13.0</v>
      </c>
      <c r="P533" s="59">
        <v>26.0</v>
      </c>
      <c r="Q533" s="59">
        <v>23.0</v>
      </c>
      <c r="R533" s="59" t="s">
        <v>2176</v>
      </c>
      <c r="S533" s="59" t="s">
        <v>2174</v>
      </c>
      <c r="T533" s="62">
        <v>7.175925925925926E-5</v>
      </c>
      <c r="U533" s="59">
        <v>505.0</v>
      </c>
      <c r="V533" s="59"/>
      <c r="W533" s="59"/>
      <c r="X533" s="59">
        <v>505.0</v>
      </c>
      <c r="Y533" s="59"/>
    </row>
    <row r="534" ht="15.75" customHeight="1">
      <c r="A534" s="59"/>
      <c r="B534" s="59"/>
      <c r="C534" s="59"/>
      <c r="D534" s="59"/>
      <c r="E534" s="59">
        <v>607.0</v>
      </c>
      <c r="F534" s="59"/>
      <c r="G534" s="59"/>
      <c r="H534" s="59"/>
      <c r="I534" s="59"/>
      <c r="J534" s="59">
        <v>3687.0</v>
      </c>
      <c r="K534" s="59">
        <v>231.0</v>
      </c>
      <c r="L534" s="59">
        <v>3690.0</v>
      </c>
      <c r="M534" s="59">
        <v>13.0</v>
      </c>
      <c r="N534" s="59">
        <v>2.0</v>
      </c>
      <c r="O534" s="59">
        <v>10.0</v>
      </c>
      <c r="P534" s="59">
        <v>30.0</v>
      </c>
      <c r="Q534" s="59">
        <v>24.0</v>
      </c>
      <c r="R534" s="59" t="s">
        <v>1329</v>
      </c>
      <c r="S534" s="59" t="s">
        <v>1330</v>
      </c>
      <c r="T534" s="62">
        <v>7.175925925925926E-5</v>
      </c>
      <c r="U534" s="59">
        <v>231.0</v>
      </c>
      <c r="V534" s="59"/>
      <c r="W534" s="59"/>
      <c r="X534" s="59">
        <v>231.0</v>
      </c>
      <c r="Y534" s="59"/>
    </row>
    <row r="535" ht="15.75" customHeight="1">
      <c r="A535" s="59"/>
      <c r="B535" s="59"/>
      <c r="C535" s="59"/>
      <c r="D535" s="59"/>
      <c r="E535" s="59">
        <v>589.0</v>
      </c>
      <c r="F535" s="59"/>
      <c r="G535" s="59"/>
      <c r="H535" s="59"/>
      <c r="I535" s="59"/>
      <c r="J535" s="59">
        <v>3686.0</v>
      </c>
      <c r="K535" s="59">
        <v>232.0</v>
      </c>
      <c r="L535" s="59">
        <v>3686.0</v>
      </c>
      <c r="M535" s="59">
        <v>13.0</v>
      </c>
      <c r="N535" s="59">
        <v>3.0</v>
      </c>
      <c r="O535" s="59">
        <v>12.0</v>
      </c>
      <c r="P535" s="59"/>
      <c r="Q535" s="59">
        <v>25.0</v>
      </c>
      <c r="R535" s="59" t="s">
        <v>1292</v>
      </c>
      <c r="S535" s="59" t="s">
        <v>2406</v>
      </c>
      <c r="T535" s="62">
        <v>7.175925925925926E-5</v>
      </c>
      <c r="U535" s="59">
        <v>232.0</v>
      </c>
      <c r="V535" s="59"/>
      <c r="W535" s="59"/>
      <c r="X535" s="59">
        <v>232.0</v>
      </c>
      <c r="Y535" s="59"/>
    </row>
    <row r="536" ht="15.75" customHeight="1">
      <c r="A536" s="59"/>
      <c r="B536" s="59"/>
      <c r="C536" s="59"/>
      <c r="D536" s="59"/>
      <c r="E536" s="59">
        <v>299.0</v>
      </c>
      <c r="F536" s="59"/>
      <c r="G536" s="59"/>
      <c r="H536" s="59"/>
      <c r="I536" s="59"/>
      <c r="J536" s="59">
        <v>3698.0</v>
      </c>
      <c r="K536" s="59">
        <v>233.0</v>
      </c>
      <c r="L536" s="59">
        <v>3688.0</v>
      </c>
      <c r="M536" s="59">
        <v>13.0</v>
      </c>
      <c r="N536" s="59">
        <v>6.0</v>
      </c>
      <c r="O536" s="59">
        <v>13.0</v>
      </c>
      <c r="P536" s="59">
        <v>31.0</v>
      </c>
      <c r="Q536" s="59">
        <v>26.0</v>
      </c>
      <c r="R536" s="59" t="s">
        <v>2404</v>
      </c>
      <c r="S536" s="59" t="s">
        <v>1318</v>
      </c>
      <c r="T536" s="62">
        <v>7.175925925925926E-5</v>
      </c>
      <c r="U536" s="59">
        <v>233.0</v>
      </c>
      <c r="V536" s="59"/>
      <c r="W536" s="59"/>
      <c r="X536" s="59">
        <v>233.0</v>
      </c>
      <c r="Y536" s="59"/>
    </row>
    <row r="537" ht="15.75" customHeight="1">
      <c r="A537" s="59"/>
      <c r="B537" s="59"/>
      <c r="C537" s="59"/>
      <c r="D537" s="59"/>
      <c r="E537" s="59">
        <v>-111.0</v>
      </c>
      <c r="F537" s="59"/>
      <c r="G537" s="59"/>
      <c r="H537" s="59"/>
      <c r="I537" s="59"/>
      <c r="J537" s="59">
        <v>3699.0</v>
      </c>
      <c r="K537" s="59">
        <v>234.0</v>
      </c>
      <c r="L537" s="59">
        <v>3688.0</v>
      </c>
      <c r="M537" s="59">
        <v>13.0</v>
      </c>
      <c r="N537" s="59">
        <v>6.0</v>
      </c>
      <c r="O537" s="59">
        <v>13.0</v>
      </c>
      <c r="P537" s="59">
        <v>32.0</v>
      </c>
      <c r="Q537" s="59">
        <v>27.0</v>
      </c>
      <c r="R537" s="59" t="s">
        <v>2401</v>
      </c>
      <c r="S537" s="59" t="s">
        <v>10215</v>
      </c>
      <c r="T537" s="62">
        <v>7.175925925925926E-5</v>
      </c>
      <c r="U537" s="59">
        <v>234.0</v>
      </c>
      <c r="V537" s="59"/>
      <c r="W537" s="59"/>
      <c r="X537" s="59">
        <v>234.0</v>
      </c>
      <c r="Y537" s="59"/>
    </row>
    <row r="538" ht="15.75" customHeight="1">
      <c r="A538" s="59"/>
      <c r="B538" s="59"/>
      <c r="C538" s="59"/>
      <c r="D538" s="59"/>
      <c r="E538" s="59">
        <v>765.0</v>
      </c>
      <c r="F538" s="59"/>
      <c r="G538" s="59"/>
      <c r="H538" s="59"/>
      <c r="I538" s="59"/>
      <c r="J538" s="59">
        <v>3700.0</v>
      </c>
      <c r="K538" s="59">
        <v>235.0</v>
      </c>
      <c r="L538" s="59">
        <v>3688.0</v>
      </c>
      <c r="M538" s="59">
        <v>13.0</v>
      </c>
      <c r="N538" s="59">
        <v>6.0</v>
      </c>
      <c r="O538" s="59">
        <v>13.0</v>
      </c>
      <c r="P538" s="59">
        <v>33.0</v>
      </c>
      <c r="Q538" s="59">
        <v>28.0</v>
      </c>
      <c r="R538" s="59" t="s">
        <v>2400</v>
      </c>
      <c r="S538" s="59" t="s">
        <v>1309</v>
      </c>
      <c r="T538" s="62">
        <v>7.175925925925926E-5</v>
      </c>
      <c r="U538" s="59">
        <v>235.0</v>
      </c>
      <c r="V538" s="59"/>
      <c r="W538" s="59"/>
      <c r="X538" s="59">
        <v>235.0</v>
      </c>
      <c r="Y538" s="59"/>
    </row>
    <row r="539" ht="15.75" customHeight="1">
      <c r="A539" s="59"/>
      <c r="B539" s="59"/>
      <c r="C539" s="59"/>
      <c r="D539" s="59"/>
      <c r="E539" s="59">
        <v>216.0</v>
      </c>
      <c r="F539" s="59"/>
      <c r="G539" s="59"/>
      <c r="H539" s="59"/>
      <c r="I539" s="59"/>
      <c r="J539" s="59">
        <v>3722.0</v>
      </c>
      <c r="K539" s="59">
        <v>523.0</v>
      </c>
      <c r="L539" s="59">
        <v>3688.0</v>
      </c>
      <c r="M539" s="59">
        <v>13.0</v>
      </c>
      <c r="N539" s="59">
        <v>6.0</v>
      </c>
      <c r="O539" s="59">
        <v>13.0</v>
      </c>
      <c r="P539" s="59"/>
      <c r="Q539" s="59">
        <v>29.0</v>
      </c>
      <c r="R539" s="59" t="s">
        <v>2136</v>
      </c>
      <c r="S539" s="59" t="s">
        <v>2137</v>
      </c>
      <c r="T539" s="62">
        <v>7.175925925925926E-5</v>
      </c>
      <c r="U539" s="59">
        <v>523.0</v>
      </c>
      <c r="V539" s="59"/>
      <c r="W539" s="59"/>
      <c r="X539" s="59">
        <v>523.0</v>
      </c>
      <c r="Y539" s="59"/>
    </row>
    <row r="540" ht="15.75" customHeight="1">
      <c r="A540" s="59"/>
      <c r="B540" s="59"/>
      <c r="C540" s="59"/>
      <c r="D540" s="59"/>
      <c r="E540" s="59">
        <v>126.0</v>
      </c>
      <c r="F540" s="59"/>
      <c r="G540" s="59"/>
      <c r="H540" s="59"/>
      <c r="I540" s="59"/>
      <c r="J540" s="59">
        <v>3701.0</v>
      </c>
      <c r="K540" s="59">
        <v>236.0</v>
      </c>
      <c r="L540" s="59">
        <v>3688.0</v>
      </c>
      <c r="M540" s="59">
        <v>13.0</v>
      </c>
      <c r="N540" s="59">
        <v>6.0</v>
      </c>
      <c r="O540" s="59">
        <v>13.0</v>
      </c>
      <c r="P540" s="59">
        <v>34.0</v>
      </c>
      <c r="Q540" s="59">
        <v>30.0</v>
      </c>
      <c r="R540" s="59" t="s">
        <v>2394</v>
      </c>
      <c r="S540" s="59" t="s">
        <v>2395</v>
      </c>
      <c r="T540" s="62">
        <v>7.175925925925926E-5</v>
      </c>
      <c r="U540" s="59">
        <v>236.0</v>
      </c>
      <c r="V540" s="59"/>
      <c r="W540" s="59"/>
      <c r="X540" s="59">
        <v>236.0</v>
      </c>
      <c r="Y540" s="59"/>
    </row>
    <row r="541" ht="15.75" customHeight="1">
      <c r="A541" s="59"/>
      <c r="B541" s="59"/>
      <c r="C541" s="59"/>
      <c r="D541" s="59"/>
      <c r="E541" s="59">
        <v>709.0</v>
      </c>
      <c r="F541" s="59"/>
      <c r="G541" s="59"/>
      <c r="H541" s="59"/>
      <c r="I541" s="59"/>
      <c r="J541" s="59">
        <v>3702.0</v>
      </c>
      <c r="K541" s="59">
        <v>237.0</v>
      </c>
      <c r="L541" s="59">
        <v>3688.0</v>
      </c>
      <c r="M541" s="59">
        <v>13.0</v>
      </c>
      <c r="N541" s="59">
        <v>6.0</v>
      </c>
      <c r="O541" s="59">
        <v>13.0</v>
      </c>
      <c r="P541" s="59">
        <v>35.0</v>
      </c>
      <c r="Q541" s="59">
        <v>31.0</v>
      </c>
      <c r="R541" s="59" t="s">
        <v>2390</v>
      </c>
      <c r="S541" s="59" t="s">
        <v>2391</v>
      </c>
      <c r="T541" s="62">
        <v>7.175925925925926E-5</v>
      </c>
      <c r="U541" s="59">
        <v>237.0</v>
      </c>
      <c r="V541" s="59"/>
      <c r="W541" s="59"/>
      <c r="X541" s="59">
        <v>237.0</v>
      </c>
      <c r="Y541" s="59"/>
    </row>
    <row r="542" ht="15.75" customHeight="1">
      <c r="A542" s="59"/>
      <c r="B542" s="59"/>
      <c r="C542" s="59"/>
      <c r="D542" s="59"/>
      <c r="E542" s="59">
        <v>621.0</v>
      </c>
      <c r="F542" s="59"/>
      <c r="G542" s="59"/>
      <c r="H542" s="59"/>
      <c r="I542" s="59"/>
      <c r="J542" s="59">
        <v>3703.0</v>
      </c>
      <c r="K542" s="59">
        <v>238.0</v>
      </c>
      <c r="L542" s="59">
        <v>3688.0</v>
      </c>
      <c r="M542" s="59">
        <v>13.0</v>
      </c>
      <c r="N542" s="59">
        <v>6.0</v>
      </c>
      <c r="O542" s="59">
        <v>13.0</v>
      </c>
      <c r="P542" s="59">
        <v>36.0</v>
      </c>
      <c r="Q542" s="59">
        <v>32.0</v>
      </c>
      <c r="R542" s="59" t="s">
        <v>2385</v>
      </c>
      <c r="S542" s="59" t="s">
        <v>2386</v>
      </c>
      <c r="T542" s="62">
        <v>7.175925925925926E-5</v>
      </c>
      <c r="U542" s="59">
        <v>238.0</v>
      </c>
      <c r="V542" s="59"/>
      <c r="W542" s="59"/>
      <c r="X542" s="59">
        <v>238.0</v>
      </c>
      <c r="Y542" s="59"/>
    </row>
    <row r="543" ht="15.75" customHeight="1">
      <c r="A543" s="59"/>
      <c r="B543" s="59"/>
      <c r="C543" s="59"/>
      <c r="D543" s="59"/>
      <c r="E543" s="59">
        <v>621.0</v>
      </c>
      <c r="F543" s="59"/>
      <c r="G543" s="59"/>
      <c r="H543" s="59"/>
      <c r="I543" s="59"/>
      <c r="J543" s="59">
        <v>3706.0</v>
      </c>
      <c r="K543" s="59">
        <v>506.0</v>
      </c>
      <c r="L543" s="59">
        <v>3688.0</v>
      </c>
      <c r="M543" s="59">
        <v>13.0</v>
      </c>
      <c r="N543" s="59">
        <v>6.0</v>
      </c>
      <c r="O543" s="59">
        <v>13.0</v>
      </c>
      <c r="P543" s="59"/>
      <c r="Q543" s="59">
        <v>33.0</v>
      </c>
      <c r="R543" s="59" t="s">
        <v>2171</v>
      </c>
      <c r="S543" s="59" t="s">
        <v>2172</v>
      </c>
      <c r="T543" s="62">
        <v>7.175925925925926E-5</v>
      </c>
      <c r="U543" s="59">
        <v>506.0</v>
      </c>
      <c r="V543" s="59"/>
      <c r="W543" s="59"/>
      <c r="X543" s="59">
        <v>506.0</v>
      </c>
      <c r="Y543" s="59"/>
    </row>
    <row r="544" ht="15.75" customHeight="1">
      <c r="A544" s="59"/>
      <c r="B544" s="59"/>
      <c r="C544" s="59"/>
      <c r="D544" s="59"/>
      <c r="E544" s="59">
        <v>371.0</v>
      </c>
      <c r="F544" s="59"/>
      <c r="G544" s="59"/>
      <c r="H544" s="59"/>
      <c r="I544" s="59"/>
      <c r="J544" s="59">
        <v>3707.0</v>
      </c>
      <c r="K544" s="59">
        <v>507.0</v>
      </c>
      <c r="L544" s="59">
        <v>3688.0</v>
      </c>
      <c r="M544" s="59">
        <v>13.0</v>
      </c>
      <c r="N544" s="59">
        <v>6.0</v>
      </c>
      <c r="O544" s="59">
        <v>13.0</v>
      </c>
      <c r="P544" s="59"/>
      <c r="Q544" s="59">
        <v>34.0</v>
      </c>
      <c r="R544" s="59" t="s">
        <v>2168</v>
      </c>
      <c r="S544" s="59" t="s">
        <v>2169</v>
      </c>
      <c r="T544" s="62">
        <v>7.175925925925926E-5</v>
      </c>
      <c r="U544" s="59">
        <v>507.0</v>
      </c>
      <c r="V544" s="59"/>
      <c r="W544" s="59"/>
      <c r="X544" s="59">
        <v>507.0</v>
      </c>
      <c r="Y544" s="59"/>
    </row>
    <row r="545" ht="15.75" customHeight="1">
      <c r="A545" s="59"/>
      <c r="B545" s="59"/>
      <c r="C545" s="59"/>
      <c r="D545" s="59"/>
      <c r="E545" s="59">
        <v>126.0</v>
      </c>
      <c r="F545" s="59"/>
      <c r="G545" s="59"/>
      <c r="H545" s="59"/>
      <c r="I545" s="59"/>
      <c r="J545" s="59">
        <v>3688.0</v>
      </c>
      <c r="K545" s="59">
        <v>239.0</v>
      </c>
      <c r="L545" s="59">
        <v>3690.0</v>
      </c>
      <c r="M545" s="59">
        <v>13.0</v>
      </c>
      <c r="N545" s="59">
        <v>2.0</v>
      </c>
      <c r="O545" s="59">
        <v>10.0</v>
      </c>
      <c r="P545" s="59">
        <v>40.0</v>
      </c>
      <c r="Q545" s="59">
        <v>35.0</v>
      </c>
      <c r="R545" s="59" t="s">
        <v>1293</v>
      </c>
      <c r="S545" s="59" t="s">
        <v>1294</v>
      </c>
      <c r="T545" s="62">
        <v>7.175925925925926E-5</v>
      </c>
      <c r="U545" s="59">
        <v>239.0</v>
      </c>
      <c r="V545" s="59"/>
      <c r="W545" s="59"/>
      <c r="X545" s="59">
        <v>239.0</v>
      </c>
      <c r="Y545" s="59"/>
    </row>
    <row r="546" ht="15.75" customHeight="1">
      <c r="A546" s="59"/>
      <c r="B546" s="59"/>
      <c r="C546" s="59"/>
      <c r="D546" s="59"/>
      <c r="E546" s="59">
        <v>312.0</v>
      </c>
      <c r="F546" s="59"/>
      <c r="G546" s="59"/>
      <c r="H546" s="59"/>
      <c r="I546" s="59"/>
      <c r="J546" s="59">
        <v>3690.0</v>
      </c>
      <c r="K546" s="59">
        <v>247.0</v>
      </c>
      <c r="L546" s="59">
        <v>3692.0</v>
      </c>
      <c r="M546" s="59">
        <v>13.0</v>
      </c>
      <c r="N546" s="59">
        <v>3.0</v>
      </c>
      <c r="O546" s="59">
        <v>10.0</v>
      </c>
      <c r="P546" s="59">
        <v>50.0</v>
      </c>
      <c r="Q546" s="59">
        <v>36.0</v>
      </c>
      <c r="R546" s="59" t="s">
        <v>1276</v>
      </c>
      <c r="S546" s="59" t="s">
        <v>2369</v>
      </c>
      <c r="T546" s="62">
        <v>7.175925925925926E-5</v>
      </c>
      <c r="U546" s="59">
        <v>247.0</v>
      </c>
      <c r="V546" s="59"/>
      <c r="W546" s="59"/>
      <c r="X546" s="59">
        <v>247.0</v>
      </c>
      <c r="Y546" s="59"/>
    </row>
    <row r="547" ht="15.75" customHeight="1">
      <c r="A547" s="59"/>
      <c r="B547" s="59"/>
      <c r="C547" s="59"/>
      <c r="D547" s="59"/>
      <c r="E547" s="59">
        <v>101.0</v>
      </c>
      <c r="F547" s="59"/>
      <c r="G547" s="59"/>
      <c r="H547" s="59"/>
      <c r="I547" s="59"/>
      <c r="J547" s="59">
        <v>3691.0</v>
      </c>
      <c r="K547" s="59">
        <v>248.0</v>
      </c>
      <c r="L547" s="59">
        <v>3692.0</v>
      </c>
      <c r="M547" s="59">
        <v>13.0</v>
      </c>
      <c r="N547" s="59">
        <v>3.0</v>
      </c>
      <c r="O547" s="59">
        <v>10.0</v>
      </c>
      <c r="P547" s="59">
        <v>60.0</v>
      </c>
      <c r="Q547" s="59">
        <v>37.0</v>
      </c>
      <c r="R547" s="59" t="s">
        <v>1270</v>
      </c>
      <c r="S547" s="59" t="s">
        <v>2368</v>
      </c>
      <c r="T547" s="62">
        <v>7.175925925925926E-5</v>
      </c>
      <c r="U547" s="59">
        <v>248.0</v>
      </c>
      <c r="V547" s="59"/>
      <c r="W547" s="59"/>
      <c r="X547" s="59">
        <v>248.0</v>
      </c>
      <c r="Y547" s="59"/>
    </row>
    <row r="548" ht="15.75" customHeight="1">
      <c r="A548" s="59"/>
      <c r="B548" s="59"/>
      <c r="C548" s="59"/>
      <c r="D548" s="59"/>
      <c r="E548" s="59">
        <v>417.0</v>
      </c>
      <c r="F548" s="59"/>
      <c r="G548" s="59"/>
      <c r="H548" s="59"/>
      <c r="I548" s="59"/>
      <c r="J548" s="59">
        <v>3689.0</v>
      </c>
      <c r="K548" s="59">
        <v>240.0</v>
      </c>
      <c r="L548" s="59">
        <v>3692.0</v>
      </c>
      <c r="M548" s="59">
        <v>13.0</v>
      </c>
      <c r="N548" s="59">
        <v>6.0</v>
      </c>
      <c r="O548" s="59">
        <v>12.0</v>
      </c>
      <c r="P548" s="59">
        <v>61.0</v>
      </c>
      <c r="Q548" s="59">
        <v>38.0</v>
      </c>
      <c r="R548" s="59" t="s">
        <v>287</v>
      </c>
      <c r="S548" s="59" t="s">
        <v>288</v>
      </c>
      <c r="T548" s="62">
        <v>7.175925925925926E-5</v>
      </c>
      <c r="U548" s="59">
        <v>240.0</v>
      </c>
      <c r="V548" s="59"/>
      <c r="W548" s="59"/>
      <c r="X548" s="59">
        <v>240.0</v>
      </c>
      <c r="Y548" s="59"/>
    </row>
    <row r="549" ht="15.75" customHeight="1">
      <c r="A549" s="59"/>
      <c r="B549" s="59"/>
      <c r="C549" s="59"/>
      <c r="D549" s="59"/>
      <c r="E549" s="59">
        <v>104.0</v>
      </c>
      <c r="F549" s="59"/>
      <c r="G549" s="59"/>
      <c r="H549" s="59"/>
      <c r="I549" s="59"/>
      <c r="J549" s="59">
        <v>3692.0</v>
      </c>
      <c r="K549" s="59">
        <v>249.0</v>
      </c>
      <c r="L549" s="59">
        <v>3692.0</v>
      </c>
      <c r="M549" s="59">
        <v>13.0</v>
      </c>
      <c r="N549" s="59">
        <v>3.0</v>
      </c>
      <c r="O549" s="59">
        <v>10.0</v>
      </c>
      <c r="P549" s="59">
        <v>70.0</v>
      </c>
      <c r="Q549" s="59">
        <v>39.0</v>
      </c>
      <c r="R549" s="59" t="s">
        <v>1261</v>
      </c>
      <c r="S549" s="59" t="s">
        <v>2365</v>
      </c>
      <c r="T549" s="62">
        <v>7.175925925925926E-5</v>
      </c>
      <c r="U549" s="59">
        <v>249.0</v>
      </c>
      <c r="V549" s="59"/>
      <c r="W549" s="59"/>
      <c r="X549" s="59">
        <v>249.0</v>
      </c>
      <c r="Y549" s="59"/>
    </row>
    <row r="550" ht="15.75" customHeight="1">
      <c r="A550" s="59"/>
      <c r="B550" s="59"/>
      <c r="C550" s="59"/>
      <c r="D550" s="59"/>
      <c r="E550" s="59">
        <v>238.0</v>
      </c>
      <c r="F550" s="59"/>
      <c r="G550" s="59"/>
      <c r="H550" s="59"/>
      <c r="I550" s="59"/>
      <c r="J550" s="59"/>
      <c r="K550" s="59"/>
      <c r="L550" s="59"/>
      <c r="M550" s="59"/>
      <c r="N550" s="59"/>
      <c r="O550" s="59"/>
      <c r="P550" s="59"/>
      <c r="Q550" s="59"/>
      <c r="R550" s="59"/>
      <c r="S550" s="59"/>
      <c r="T550" s="59"/>
      <c r="U550" s="59"/>
      <c r="V550" s="59"/>
      <c r="W550" s="59"/>
      <c r="X550" s="59"/>
      <c r="Y550" s="59"/>
    </row>
    <row r="551" ht="15.75" customHeight="1">
      <c r="A551" s="59"/>
      <c r="B551" s="59"/>
      <c r="C551" s="59"/>
      <c r="D551" s="59"/>
      <c r="E551" s="59">
        <v>101.0</v>
      </c>
      <c r="F551" s="59"/>
      <c r="G551" s="59"/>
      <c r="H551" s="59"/>
      <c r="I551" s="59"/>
      <c r="J551" s="59"/>
      <c r="K551" s="59"/>
      <c r="L551" s="59"/>
      <c r="M551" s="59"/>
      <c r="N551" s="59"/>
      <c r="O551" s="59"/>
      <c r="P551" s="59"/>
      <c r="Q551" s="59"/>
      <c r="R551" s="59"/>
      <c r="S551" s="59"/>
      <c r="T551" s="59"/>
      <c r="U551" s="59"/>
      <c r="V551" s="59"/>
      <c r="W551" s="59"/>
      <c r="X551" s="59"/>
      <c r="Y551" s="59"/>
    </row>
    <row r="552" ht="15.75" customHeight="1">
      <c r="A552" s="59"/>
      <c r="B552" s="59"/>
      <c r="C552" s="59"/>
      <c r="D552" s="59"/>
      <c r="E552" s="59">
        <v>105.0</v>
      </c>
      <c r="F552" s="59"/>
      <c r="G552" s="59"/>
      <c r="H552" s="59"/>
      <c r="I552" s="59"/>
      <c r="J552" s="59"/>
      <c r="K552" s="59"/>
      <c r="L552" s="59"/>
      <c r="M552" s="59"/>
      <c r="N552" s="59"/>
      <c r="O552" s="59"/>
      <c r="P552" s="59"/>
      <c r="Q552" s="59"/>
      <c r="R552" s="59"/>
      <c r="S552" s="59"/>
      <c r="T552" s="59"/>
      <c r="U552" s="59"/>
      <c r="V552" s="59"/>
      <c r="W552" s="59"/>
      <c r="X552" s="59"/>
      <c r="Y552" s="59"/>
    </row>
    <row r="553" ht="15.75" customHeight="1">
      <c r="A553" s="59"/>
      <c r="B553" s="59"/>
      <c r="C553" s="59"/>
      <c r="D553" s="59"/>
      <c r="E553" s="59">
        <v>101.0</v>
      </c>
      <c r="F553" s="59"/>
      <c r="G553" s="59"/>
      <c r="H553" s="59"/>
      <c r="I553" s="59"/>
      <c r="J553" s="59"/>
      <c r="K553" s="59"/>
      <c r="L553" s="59"/>
      <c r="M553" s="59"/>
      <c r="N553" s="59"/>
      <c r="O553" s="59"/>
      <c r="P553" s="59"/>
      <c r="Q553" s="59"/>
      <c r="R553" s="59"/>
      <c r="S553" s="59"/>
      <c r="T553" s="59"/>
      <c r="U553" s="59"/>
      <c r="V553" s="59"/>
      <c r="W553" s="59"/>
      <c r="X553" s="59"/>
      <c r="Y553" s="59"/>
    </row>
    <row r="554" ht="15.75" customHeight="1">
      <c r="A554" s="59"/>
      <c r="B554" s="59"/>
      <c r="C554" s="59"/>
      <c r="D554" s="59"/>
      <c r="E554" s="59">
        <v>254.0</v>
      </c>
      <c r="F554" s="59"/>
      <c r="G554" s="59"/>
      <c r="H554" s="59"/>
      <c r="I554" s="59"/>
      <c r="J554" s="59"/>
      <c r="K554" s="59"/>
      <c r="L554" s="59"/>
      <c r="M554" s="59"/>
      <c r="N554" s="59"/>
      <c r="O554" s="59"/>
      <c r="P554" s="59"/>
      <c r="Q554" s="59"/>
      <c r="R554" s="59"/>
      <c r="S554" s="59"/>
      <c r="T554" s="59"/>
      <c r="U554" s="59"/>
      <c r="V554" s="59"/>
      <c r="W554" s="59"/>
      <c r="X554" s="59"/>
      <c r="Y554" s="59"/>
    </row>
    <row r="555" ht="15.75" customHeight="1">
      <c r="A555" s="59"/>
      <c r="B555" s="59"/>
      <c r="C555" s="59"/>
      <c r="D555" s="59"/>
      <c r="E555" s="59">
        <v>869.0</v>
      </c>
      <c r="F555" s="59"/>
      <c r="G555" s="59"/>
      <c r="H555" s="59"/>
      <c r="I555" s="59"/>
      <c r="J555" s="59"/>
      <c r="K555" s="59"/>
      <c r="L555" s="59"/>
      <c r="M555" s="59"/>
      <c r="N555" s="59"/>
      <c r="O555" s="59"/>
      <c r="P555" s="59"/>
      <c r="Q555" s="59"/>
      <c r="R555" s="59"/>
      <c r="S555" s="59"/>
      <c r="T555" s="59"/>
      <c r="U555" s="59"/>
      <c r="V555" s="59"/>
      <c r="W555" s="59"/>
      <c r="X555" s="59"/>
      <c r="Y555" s="59"/>
    </row>
    <row r="556" ht="15.75" customHeight="1">
      <c r="A556" s="59"/>
      <c r="B556" s="59"/>
      <c r="C556" s="59"/>
      <c r="D556" s="59"/>
      <c r="E556" s="59">
        <v>148.0</v>
      </c>
      <c r="F556" s="59"/>
      <c r="G556" s="59"/>
      <c r="H556" s="59"/>
      <c r="I556" s="59"/>
      <c r="J556" s="59"/>
      <c r="K556" s="59"/>
      <c r="L556" s="59"/>
      <c r="M556" s="59"/>
      <c r="N556" s="59"/>
      <c r="O556" s="59"/>
      <c r="P556" s="59"/>
      <c r="Q556" s="59"/>
      <c r="R556" s="59"/>
      <c r="S556" s="59"/>
      <c r="T556" s="59"/>
      <c r="U556" s="59"/>
      <c r="V556" s="59"/>
      <c r="W556" s="59"/>
      <c r="X556" s="59"/>
      <c r="Y556" s="59"/>
    </row>
    <row r="557" ht="15.75" customHeight="1">
      <c r="A557" s="59"/>
      <c r="B557" s="59"/>
      <c r="C557" s="59"/>
      <c r="D557" s="59"/>
      <c r="E557" s="59">
        <v>667.0</v>
      </c>
      <c r="F557" s="59"/>
      <c r="G557" s="59"/>
      <c r="H557" s="59"/>
      <c r="I557" s="59"/>
      <c r="J557" s="59"/>
      <c r="K557" s="59"/>
      <c r="L557" s="59"/>
      <c r="M557" s="59"/>
      <c r="N557" s="59"/>
      <c r="O557" s="59"/>
      <c r="P557" s="59"/>
      <c r="Q557" s="59"/>
      <c r="R557" s="59"/>
      <c r="S557" s="59"/>
      <c r="T557" s="59"/>
      <c r="U557" s="59"/>
      <c r="V557" s="59"/>
      <c r="W557" s="59"/>
      <c r="X557" s="59"/>
      <c r="Y557" s="59"/>
    </row>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6.71"/>
  </cols>
  <sheetData>
    <row r="1">
      <c r="A1" s="8" t="s">
        <v>32</v>
      </c>
      <c r="B1" s="8" t="s">
        <v>33</v>
      </c>
      <c r="C1" s="9" t="s">
        <v>34</v>
      </c>
      <c r="D1" s="9" t="s">
        <v>35</v>
      </c>
    </row>
    <row r="2">
      <c r="A2" s="9">
        <v>54.0</v>
      </c>
      <c r="B2" s="9">
        <v>1.0</v>
      </c>
      <c r="C2" s="9" t="s">
        <v>36</v>
      </c>
      <c r="D2" s="10">
        <v>40582.45503773148</v>
      </c>
    </row>
    <row r="3">
      <c r="A3" s="9">
        <v>57.0</v>
      </c>
      <c r="B3" s="9">
        <v>5.0</v>
      </c>
      <c r="C3" s="9" t="s">
        <v>37</v>
      </c>
      <c r="D3" s="10">
        <v>40511.72858923611</v>
      </c>
    </row>
    <row r="4">
      <c r="A4" s="9">
        <v>58.0</v>
      </c>
      <c r="B4" s="9">
        <v>3.0</v>
      </c>
      <c r="C4" s="9" t="s">
        <v>38</v>
      </c>
      <c r="D4" s="10">
        <v>40506.41424733796</v>
      </c>
    </row>
    <row r="5">
      <c r="A5" s="9">
        <v>59.0</v>
      </c>
      <c r="B5" s="9">
        <v>4.0</v>
      </c>
      <c r="C5" s="9" t="s">
        <v>39</v>
      </c>
      <c r="D5" s="10">
        <v>40506.41424733796</v>
      </c>
    </row>
    <row r="6">
      <c r="A6" s="9">
        <v>60.0</v>
      </c>
      <c r="B6" s="9">
        <v>6.0</v>
      </c>
      <c r="C6" s="9" t="s">
        <v>40</v>
      </c>
      <c r="D6" s="10">
        <v>40506.41424733796</v>
      </c>
    </row>
    <row r="7">
      <c r="A7" s="9">
        <v>61.0</v>
      </c>
      <c r="B7" s="9">
        <v>3.0</v>
      </c>
      <c r="C7" s="9" t="s">
        <v>41</v>
      </c>
      <c r="D7" s="10">
        <v>40506.41424733796</v>
      </c>
    </row>
    <row r="8">
      <c r="A8" s="9">
        <v>64.0</v>
      </c>
      <c r="B8" s="9">
        <v>2.0</v>
      </c>
      <c r="C8" s="9" t="s">
        <v>42</v>
      </c>
      <c r="D8" s="10">
        <v>40704.38421253472</v>
      </c>
    </row>
    <row r="9">
      <c r="A9" s="9">
        <v>65.0</v>
      </c>
      <c r="B9" s="9">
        <v>7.0</v>
      </c>
      <c r="C9" s="9" t="s">
        <v>43</v>
      </c>
      <c r="D9" s="10">
        <v>41998.60452974537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8.71"/>
    <col customWidth="1" min="3" max="3" width="32.86"/>
    <col customWidth="1" min="4" max="4" width="15.29"/>
    <col customWidth="1" min="5" max="26" width="8.71"/>
  </cols>
  <sheetData>
    <row r="1">
      <c r="A1" s="8" t="s">
        <v>44</v>
      </c>
      <c r="B1" s="9" t="s">
        <v>45</v>
      </c>
      <c r="C1" s="9" t="s">
        <v>46</v>
      </c>
      <c r="D1" s="9" t="s">
        <v>47</v>
      </c>
      <c r="E1" s="9" t="s">
        <v>35</v>
      </c>
    </row>
    <row r="2">
      <c r="A2" s="9">
        <v>12.0</v>
      </c>
      <c r="B2" s="9" t="s">
        <v>48</v>
      </c>
      <c r="C2" s="9" t="s">
        <v>49</v>
      </c>
      <c r="D2" s="9" t="s">
        <v>50</v>
      </c>
      <c r="E2" s="10">
        <v>44257.34310130787</v>
      </c>
    </row>
    <row r="3">
      <c r="A3" s="9">
        <v>14.0</v>
      </c>
      <c r="B3" s="9" t="s">
        <v>51</v>
      </c>
      <c r="C3" s="9" t="s">
        <v>52</v>
      </c>
      <c r="D3" s="9" t="s">
        <v>53</v>
      </c>
      <c r="E3" s="10">
        <v>44257.34310142361</v>
      </c>
    </row>
    <row r="4">
      <c r="A4" s="9">
        <v>15.0</v>
      </c>
      <c r="B4" s="9" t="s">
        <v>54</v>
      </c>
      <c r="C4" s="9" t="s">
        <v>55</v>
      </c>
      <c r="D4" s="9" t="s">
        <v>56</v>
      </c>
      <c r="E4" s="10">
        <v>44257.34310153935</v>
      </c>
    </row>
    <row r="5">
      <c r="A5" s="9">
        <v>16.0</v>
      </c>
      <c r="B5" s="9" t="s">
        <v>57</v>
      </c>
      <c r="C5" s="9" t="s">
        <v>58</v>
      </c>
      <c r="D5" s="9" t="s">
        <v>59</v>
      </c>
      <c r="E5" s="10">
        <v>44257.34310162037</v>
      </c>
    </row>
    <row r="6">
      <c r="A6" s="9">
        <v>20.0</v>
      </c>
      <c r="B6" s="9" t="s">
        <v>60</v>
      </c>
      <c r="C6" s="9" t="s">
        <v>61</v>
      </c>
      <c r="D6" s="9" t="s">
        <v>62</v>
      </c>
      <c r="E6" s="10">
        <v>44257.343101736114</v>
      </c>
    </row>
    <row r="7">
      <c r="A7" s="9">
        <v>22.0</v>
      </c>
      <c r="B7" s="9" t="s">
        <v>63</v>
      </c>
      <c r="C7" s="9" t="s">
        <v>64</v>
      </c>
      <c r="D7" s="9" t="s">
        <v>50</v>
      </c>
      <c r="E7" s="10">
        <v>44257.34310181713</v>
      </c>
    </row>
    <row r="8">
      <c r="A8" s="9">
        <v>23.0</v>
      </c>
      <c r="B8" s="9" t="s">
        <v>65</v>
      </c>
      <c r="C8" s="9" t="s">
        <v>66</v>
      </c>
      <c r="D8" s="9" t="s">
        <v>67</v>
      </c>
      <c r="E8" s="10">
        <v>44257.343101886574</v>
      </c>
    </row>
    <row r="9">
      <c r="A9" s="9">
        <v>24.0</v>
      </c>
      <c r="B9" s="9" t="s">
        <v>68</v>
      </c>
      <c r="C9" s="9" t="s">
        <v>69</v>
      </c>
      <c r="D9" s="9" t="s">
        <v>70</v>
      </c>
      <c r="E9" s="10">
        <v>44257.34310200231</v>
      </c>
    </row>
    <row r="10">
      <c r="A10" s="9">
        <v>27.0</v>
      </c>
      <c r="B10" s="9" t="s">
        <v>71</v>
      </c>
      <c r="C10" s="9" t="s">
        <v>72</v>
      </c>
      <c r="D10" s="9" t="s">
        <v>73</v>
      </c>
      <c r="E10" s="10">
        <v>44257.34310219908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57"/>
    <col customWidth="1" min="2" max="2" width="25.0"/>
    <col customWidth="1" min="3" max="3" width="19.71"/>
    <col customWidth="1" min="4" max="4" width="15.71"/>
    <col customWidth="1" min="5" max="26" width="8.71"/>
  </cols>
  <sheetData>
    <row r="1">
      <c r="A1" s="8" t="s">
        <v>74</v>
      </c>
      <c r="B1" s="8" t="s">
        <v>44</v>
      </c>
      <c r="C1" s="8" t="s">
        <v>32</v>
      </c>
      <c r="D1" s="9" t="s">
        <v>45</v>
      </c>
      <c r="E1" s="9" t="s">
        <v>75</v>
      </c>
      <c r="F1" s="9" t="s">
        <v>35</v>
      </c>
    </row>
    <row r="2">
      <c r="A2" s="9">
        <v>18.0</v>
      </c>
      <c r="B2" s="9">
        <v>14.0</v>
      </c>
      <c r="C2" s="9">
        <v>57.0</v>
      </c>
      <c r="D2" s="9" t="s">
        <v>76</v>
      </c>
      <c r="E2" s="9">
        <v>1.0</v>
      </c>
      <c r="F2" s="10">
        <v>42353.55813769676</v>
      </c>
    </row>
    <row r="3">
      <c r="A3" s="9">
        <v>11.0</v>
      </c>
      <c r="B3" s="9">
        <v>12.0</v>
      </c>
      <c r="C3" s="9">
        <v>57.0</v>
      </c>
      <c r="D3" s="9" t="s">
        <v>77</v>
      </c>
      <c r="E3" s="9">
        <v>2.0</v>
      </c>
      <c r="F3" s="10">
        <v>40829.6947028125</v>
      </c>
    </row>
    <row r="4">
      <c r="A4" s="9">
        <v>12.0</v>
      </c>
      <c r="B4" s="9">
        <v>15.0</v>
      </c>
      <c r="C4" s="9">
        <v>57.0</v>
      </c>
      <c r="D4" s="9" t="s">
        <v>78</v>
      </c>
      <c r="E4" s="9">
        <v>4.0</v>
      </c>
      <c r="F4" s="10">
        <v>40829.6947028125</v>
      </c>
    </row>
    <row r="5">
      <c r="A5" s="9">
        <v>13.0</v>
      </c>
      <c r="B5" s="9">
        <v>20.0</v>
      </c>
      <c r="C5" s="9">
        <v>57.0</v>
      </c>
      <c r="D5" s="9" t="s">
        <v>79</v>
      </c>
      <c r="E5" s="9">
        <v>5.0</v>
      </c>
      <c r="F5" s="10">
        <v>40829.6947028125</v>
      </c>
    </row>
    <row r="6">
      <c r="A6" s="9">
        <v>42.0</v>
      </c>
      <c r="B6" s="9">
        <v>14.0</v>
      </c>
      <c r="C6" s="9">
        <v>59.0</v>
      </c>
      <c r="D6" s="9" t="s">
        <v>80</v>
      </c>
      <c r="E6" s="9">
        <v>1.0</v>
      </c>
      <c r="F6" s="10">
        <v>40829.6947028125</v>
      </c>
    </row>
    <row r="7">
      <c r="A7" s="9">
        <v>38.0</v>
      </c>
      <c r="B7" s="9">
        <v>12.0</v>
      </c>
      <c r="C7" s="9">
        <v>59.0</v>
      </c>
      <c r="D7" s="9" t="s">
        <v>81</v>
      </c>
      <c r="E7" s="9">
        <v>2.0</v>
      </c>
      <c r="F7" s="10">
        <v>40829.6947028125</v>
      </c>
    </row>
    <row r="8">
      <c r="A8" s="9">
        <v>43.0</v>
      </c>
      <c r="B8" s="9">
        <v>27.0</v>
      </c>
      <c r="C8" s="9">
        <v>59.0</v>
      </c>
      <c r="D8" s="9" t="s">
        <v>82</v>
      </c>
      <c r="E8" s="9">
        <v>3.0</v>
      </c>
      <c r="F8" s="10">
        <v>40829.6947028125</v>
      </c>
    </row>
    <row r="9">
      <c r="A9" s="9">
        <v>39.0</v>
      </c>
      <c r="B9" s="9">
        <v>23.0</v>
      </c>
      <c r="C9" s="9">
        <v>59.0</v>
      </c>
      <c r="D9" s="9" t="s">
        <v>83</v>
      </c>
      <c r="E9" s="9">
        <v>4.0</v>
      </c>
      <c r="F9" s="10">
        <v>40829.6947028125</v>
      </c>
    </row>
    <row r="10">
      <c r="A10" s="9">
        <v>40.0</v>
      </c>
      <c r="B10" s="9">
        <v>24.0</v>
      </c>
      <c r="C10" s="9">
        <v>59.0</v>
      </c>
      <c r="D10" s="9" t="s">
        <v>84</v>
      </c>
      <c r="E10" s="9">
        <v>5.0</v>
      </c>
      <c r="F10" s="10">
        <v>40829.6947028125</v>
      </c>
    </row>
    <row r="11">
      <c r="A11" s="9">
        <v>46.0</v>
      </c>
      <c r="B11" s="9">
        <v>14.0</v>
      </c>
      <c r="C11" s="9">
        <v>64.0</v>
      </c>
      <c r="D11" s="9" t="s">
        <v>85</v>
      </c>
      <c r="E11" s="9">
        <v>1.0</v>
      </c>
      <c r="F11" s="10">
        <v>40829.6947028125</v>
      </c>
    </row>
    <row r="12">
      <c r="A12" s="9">
        <v>47.0</v>
      </c>
      <c r="B12" s="9">
        <v>12.0</v>
      </c>
      <c r="C12" s="9">
        <v>64.0</v>
      </c>
      <c r="D12" s="9" t="s">
        <v>86</v>
      </c>
      <c r="E12" s="9">
        <v>2.0</v>
      </c>
      <c r="F12" s="10">
        <v>40829.6947028125</v>
      </c>
    </row>
    <row r="13">
      <c r="A13" s="9">
        <v>48.0</v>
      </c>
      <c r="B13" s="9">
        <v>15.0</v>
      </c>
      <c r="C13" s="9">
        <v>64.0</v>
      </c>
      <c r="D13" s="9" t="s">
        <v>87</v>
      </c>
      <c r="E13" s="9">
        <v>4.0</v>
      </c>
      <c r="F13" s="10">
        <v>40829.6947028125</v>
      </c>
    </row>
    <row r="14">
      <c r="A14" s="9">
        <v>49.0</v>
      </c>
      <c r="B14" s="9">
        <v>20.0</v>
      </c>
      <c r="C14" s="9">
        <v>64.0</v>
      </c>
      <c r="D14" s="9" t="s">
        <v>88</v>
      </c>
      <c r="E14" s="9">
        <v>5.0</v>
      </c>
      <c r="F14" s="10">
        <v>40829.6947028125</v>
      </c>
    </row>
    <row r="15">
      <c r="A15" s="9">
        <v>50.0</v>
      </c>
      <c r="B15" s="9">
        <v>27.0</v>
      </c>
      <c r="C15" s="9">
        <v>64.0</v>
      </c>
      <c r="D15" s="9" t="s">
        <v>89</v>
      </c>
      <c r="E15" s="9">
        <v>3.0</v>
      </c>
      <c r="F15" s="10">
        <v>40829.6947028125</v>
      </c>
    </row>
    <row r="16">
      <c r="A16" s="11">
        <v>16.0</v>
      </c>
      <c r="B16" s="11">
        <v>14.0</v>
      </c>
      <c r="C16" s="11">
        <v>54.0</v>
      </c>
      <c r="D16" s="11" t="s">
        <v>90</v>
      </c>
      <c r="E16" s="11">
        <v>1.0</v>
      </c>
      <c r="F16" s="12">
        <v>40829.6947028125</v>
      </c>
    </row>
    <row r="17">
      <c r="A17" s="11">
        <v>17.0</v>
      </c>
      <c r="B17" s="11">
        <v>12.0</v>
      </c>
      <c r="C17" s="11">
        <v>54.0</v>
      </c>
      <c r="D17" s="11" t="s">
        <v>91</v>
      </c>
      <c r="E17" s="11">
        <v>3.0</v>
      </c>
      <c r="F17" s="12">
        <v>40829.6947028125</v>
      </c>
    </row>
    <row r="18">
      <c r="A18" s="11">
        <v>20.0</v>
      </c>
      <c r="B18" s="11">
        <v>15.0</v>
      </c>
      <c r="C18" s="11">
        <v>54.0</v>
      </c>
      <c r="D18" s="11" t="s">
        <v>92</v>
      </c>
      <c r="E18" s="11">
        <v>4.0</v>
      </c>
      <c r="F18" s="12">
        <v>40829.6947028125</v>
      </c>
    </row>
    <row r="19">
      <c r="A19" s="11">
        <v>19.0</v>
      </c>
      <c r="B19" s="11">
        <v>20.0</v>
      </c>
      <c r="C19" s="11">
        <v>54.0</v>
      </c>
      <c r="D19" s="11" t="s">
        <v>93</v>
      </c>
      <c r="E19" s="11">
        <v>5.0</v>
      </c>
      <c r="F19" s="12">
        <v>40829.6947028125</v>
      </c>
    </row>
    <row r="20">
      <c r="A20" s="9">
        <v>21.0</v>
      </c>
      <c r="B20" s="9">
        <v>27.0</v>
      </c>
      <c r="C20" s="9">
        <v>54.0</v>
      </c>
      <c r="D20" s="9" t="s">
        <v>94</v>
      </c>
      <c r="E20" s="9">
        <v>2.0</v>
      </c>
      <c r="F20" s="10">
        <v>40829.6947028125</v>
      </c>
    </row>
    <row r="21" ht="15.75" customHeight="1">
      <c r="A21" s="9">
        <v>28.0</v>
      </c>
      <c r="B21" s="9">
        <v>14.0</v>
      </c>
      <c r="C21" s="9">
        <v>61.0</v>
      </c>
      <c r="D21" s="9" t="s">
        <v>95</v>
      </c>
      <c r="E21" s="9">
        <v>1.0</v>
      </c>
      <c r="F21" s="10">
        <v>40829.6947028125</v>
      </c>
    </row>
    <row r="22" ht="15.75" customHeight="1">
      <c r="A22" s="9">
        <v>29.0</v>
      </c>
      <c r="B22" s="9">
        <v>14.0</v>
      </c>
      <c r="C22" s="9">
        <v>58.0</v>
      </c>
      <c r="D22" s="9" t="s">
        <v>96</v>
      </c>
      <c r="E22" s="9">
        <v>1.0</v>
      </c>
      <c r="F22" s="10">
        <v>40829.6947028125</v>
      </c>
    </row>
    <row r="23" ht="15.75" customHeight="1">
      <c r="A23" s="9">
        <v>31.0</v>
      </c>
      <c r="B23" s="9">
        <v>12.0</v>
      </c>
      <c r="C23" s="9">
        <v>61.0</v>
      </c>
      <c r="D23" s="9" t="s">
        <v>97</v>
      </c>
      <c r="E23" s="9">
        <v>2.0</v>
      </c>
      <c r="F23" s="10">
        <v>40829.6947028125</v>
      </c>
    </row>
    <row r="24" ht="15.75" customHeight="1">
      <c r="A24" s="9">
        <v>30.0</v>
      </c>
      <c r="B24" s="9">
        <v>12.0</v>
      </c>
      <c r="C24" s="9">
        <v>58.0</v>
      </c>
      <c r="D24" s="9" t="s">
        <v>98</v>
      </c>
      <c r="E24" s="9">
        <v>2.0</v>
      </c>
      <c r="F24" s="10">
        <v>40829.6947028125</v>
      </c>
    </row>
    <row r="25" ht="15.75" customHeight="1">
      <c r="A25" s="9">
        <v>44.0</v>
      </c>
      <c r="B25" s="9">
        <v>15.0</v>
      </c>
      <c r="C25" s="9">
        <v>61.0</v>
      </c>
      <c r="D25" s="9" t="s">
        <v>99</v>
      </c>
      <c r="E25" s="9">
        <v>4.0</v>
      </c>
      <c r="F25" s="10">
        <v>40829.6947028125</v>
      </c>
    </row>
    <row r="26" ht="15.75" customHeight="1">
      <c r="A26" s="9">
        <v>35.0</v>
      </c>
      <c r="B26" s="9">
        <v>15.0</v>
      </c>
      <c r="C26" s="9">
        <v>58.0</v>
      </c>
      <c r="D26" s="9" t="s">
        <v>100</v>
      </c>
      <c r="E26" s="9">
        <v>4.0</v>
      </c>
      <c r="F26" s="10">
        <v>40829.6947028125</v>
      </c>
    </row>
    <row r="27" ht="15.75" customHeight="1">
      <c r="A27" s="9">
        <v>45.0</v>
      </c>
      <c r="B27" s="9">
        <v>20.0</v>
      </c>
      <c r="C27" s="9">
        <v>61.0</v>
      </c>
      <c r="D27" s="9" t="s">
        <v>101</v>
      </c>
      <c r="E27" s="9">
        <v>5.0</v>
      </c>
      <c r="F27" s="10">
        <v>40829.6947028125</v>
      </c>
    </row>
    <row r="28" ht="15.75" customHeight="1">
      <c r="A28" s="9">
        <v>34.0</v>
      </c>
      <c r="B28" s="9">
        <v>20.0</v>
      </c>
      <c r="C28" s="9">
        <v>58.0</v>
      </c>
      <c r="D28" s="9" t="s">
        <v>102</v>
      </c>
      <c r="E28" s="9">
        <v>5.0</v>
      </c>
      <c r="F28" s="10">
        <v>40829.6947028125</v>
      </c>
    </row>
    <row r="29" ht="15.75" customHeight="1">
      <c r="A29" s="9">
        <v>32.0</v>
      </c>
      <c r="B29" s="9">
        <v>27.0</v>
      </c>
      <c r="C29" s="9">
        <v>58.0</v>
      </c>
      <c r="D29" s="9" t="s">
        <v>103</v>
      </c>
      <c r="E29" s="9">
        <v>3.0</v>
      </c>
      <c r="F29" s="10">
        <v>40829.6947028125</v>
      </c>
    </row>
    <row r="30" ht="15.75" customHeight="1">
      <c r="A30" s="9">
        <v>51.0</v>
      </c>
      <c r="B30" s="9">
        <v>14.0</v>
      </c>
      <c r="C30" s="9">
        <v>65.0</v>
      </c>
      <c r="D30" s="9" t="s">
        <v>104</v>
      </c>
      <c r="E30" s="9">
        <v>1.0</v>
      </c>
      <c r="F30" s="10">
        <v>40829.6947028125</v>
      </c>
    </row>
    <row r="31" ht="15.75" customHeight="1">
      <c r="A31" s="9">
        <v>52.0</v>
      </c>
      <c r="B31" s="9">
        <v>12.0</v>
      </c>
      <c r="C31" s="9">
        <v>65.0</v>
      </c>
      <c r="D31" s="9" t="s">
        <v>105</v>
      </c>
      <c r="E31" s="9">
        <v>3.0</v>
      </c>
      <c r="F31" s="10">
        <v>41243.46061238426</v>
      </c>
    </row>
    <row r="32" ht="15.75" customHeight="1">
      <c r="A32" s="9">
        <v>55.0</v>
      </c>
      <c r="B32" s="9">
        <v>15.0</v>
      </c>
      <c r="C32" s="9">
        <v>65.0</v>
      </c>
      <c r="D32" s="9" t="s">
        <v>106</v>
      </c>
      <c r="E32" s="9">
        <v>4.0</v>
      </c>
      <c r="F32" s="10">
        <v>41243.622807175925</v>
      </c>
    </row>
    <row r="33" ht="15.75" customHeight="1">
      <c r="A33" s="9">
        <v>54.0</v>
      </c>
      <c r="B33" s="9">
        <v>20.0</v>
      </c>
      <c r="C33" s="9">
        <v>65.0</v>
      </c>
      <c r="D33" s="9" t="s">
        <v>107</v>
      </c>
      <c r="E33" s="9">
        <v>5.0</v>
      </c>
      <c r="F33" s="10">
        <v>41243.46171304398</v>
      </c>
    </row>
    <row r="34" ht="15.75" customHeight="1">
      <c r="A34" s="9">
        <v>53.0</v>
      </c>
      <c r="B34" s="9">
        <v>27.0</v>
      </c>
      <c r="C34" s="9">
        <v>65.0</v>
      </c>
      <c r="D34" s="9" t="s">
        <v>108</v>
      </c>
      <c r="E34" s="9">
        <v>2.0</v>
      </c>
      <c r="F34" s="10">
        <v>41243.46106408565</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1">
    <sortState ref="A1:F1">
      <sortCondition ref="D1"/>
    </sortState>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6.86"/>
    <col customWidth="1" min="3" max="3" width="18.29"/>
    <col customWidth="1" min="4" max="4" width="24.71"/>
    <col customWidth="1" min="5" max="5" width="14.71"/>
    <col customWidth="1" min="6" max="6" width="23.0"/>
    <col customWidth="1" min="7" max="7" width="22.29"/>
    <col customWidth="1" min="8" max="8" width="25.71"/>
    <col customWidth="1" min="9" max="9" width="21.86"/>
    <col customWidth="1" min="10" max="10" width="29.86"/>
    <col customWidth="1" min="11" max="26" width="8.71"/>
  </cols>
  <sheetData>
    <row r="1">
      <c r="A1" s="13" t="s">
        <v>109</v>
      </c>
      <c r="B1" s="13" t="s">
        <v>110</v>
      </c>
      <c r="C1" s="13" t="s">
        <v>111</v>
      </c>
      <c r="D1" s="13" t="s">
        <v>74</v>
      </c>
      <c r="E1" s="13" t="s">
        <v>112</v>
      </c>
      <c r="F1" s="13" t="s">
        <v>113</v>
      </c>
      <c r="G1" s="13" t="s">
        <v>114</v>
      </c>
      <c r="H1" s="13" t="s">
        <v>115</v>
      </c>
      <c r="I1" s="13" t="s">
        <v>75</v>
      </c>
      <c r="J1" s="13" t="s">
        <v>46</v>
      </c>
      <c r="K1" s="13" t="s">
        <v>47</v>
      </c>
      <c r="L1" s="13" t="s">
        <v>35</v>
      </c>
    </row>
    <row r="2">
      <c r="A2" s="14">
        <v>5726.0</v>
      </c>
      <c r="B2" s="14">
        <v>1260.0</v>
      </c>
      <c r="C2" s="14">
        <v>4696.0</v>
      </c>
      <c r="D2" s="14">
        <v>49.0</v>
      </c>
      <c r="E2" s="14">
        <v>6.0</v>
      </c>
      <c r="F2" s="14">
        <v>13.0</v>
      </c>
      <c r="G2" s="15"/>
      <c r="H2" s="15"/>
      <c r="I2" s="14">
        <v>22.0</v>
      </c>
      <c r="J2" s="13" t="s">
        <v>116</v>
      </c>
      <c r="K2" s="13" t="s">
        <v>117</v>
      </c>
      <c r="L2" s="14" t="s">
        <v>118</v>
      </c>
    </row>
    <row r="3">
      <c r="A3" s="14">
        <v>5725.0</v>
      </c>
      <c r="B3" s="14">
        <v>1259.0</v>
      </c>
      <c r="C3" s="14">
        <v>5637.0</v>
      </c>
      <c r="D3" s="14">
        <v>49.0</v>
      </c>
      <c r="E3" s="14">
        <v>6.0</v>
      </c>
      <c r="F3" s="14">
        <v>13.0</v>
      </c>
      <c r="G3" s="15"/>
      <c r="H3" s="15"/>
      <c r="I3" s="14">
        <v>83.0</v>
      </c>
      <c r="J3" s="13" t="s">
        <v>119</v>
      </c>
      <c r="K3" s="13" t="s">
        <v>120</v>
      </c>
      <c r="L3" s="14" t="s">
        <v>118</v>
      </c>
    </row>
    <row r="4">
      <c r="A4" s="14">
        <v>5731.0</v>
      </c>
      <c r="B4" s="14">
        <v>1259.0</v>
      </c>
      <c r="C4" s="14">
        <v>5537.0</v>
      </c>
      <c r="D4" s="14">
        <v>48.0</v>
      </c>
      <c r="E4" s="14">
        <v>1.0</v>
      </c>
      <c r="F4" s="14">
        <v>13.0</v>
      </c>
      <c r="G4" s="15"/>
      <c r="H4" s="15"/>
      <c r="I4" s="14">
        <v>134.0</v>
      </c>
      <c r="J4" s="13" t="s">
        <v>119</v>
      </c>
      <c r="K4" s="13" t="s">
        <v>120</v>
      </c>
      <c r="L4" s="14" t="s">
        <v>121</v>
      </c>
    </row>
    <row r="5">
      <c r="A5" s="14">
        <v>5724.0</v>
      </c>
      <c r="B5" s="14">
        <v>1258.0</v>
      </c>
      <c r="C5" s="14">
        <v>5637.0</v>
      </c>
      <c r="D5" s="14">
        <v>49.0</v>
      </c>
      <c r="E5" s="14">
        <v>6.0</v>
      </c>
      <c r="F5" s="14">
        <v>13.0</v>
      </c>
      <c r="G5" s="15"/>
      <c r="H5" s="15"/>
      <c r="I5" s="14">
        <v>82.0</v>
      </c>
      <c r="J5" s="13" t="s">
        <v>122</v>
      </c>
      <c r="K5" s="13" t="s">
        <v>123</v>
      </c>
      <c r="L5" s="14" t="s">
        <v>118</v>
      </c>
    </row>
    <row r="6">
      <c r="A6" s="14">
        <v>5730.0</v>
      </c>
      <c r="B6" s="14">
        <v>1258.0</v>
      </c>
      <c r="C6" s="14">
        <v>5537.0</v>
      </c>
      <c r="D6" s="14">
        <v>48.0</v>
      </c>
      <c r="E6" s="14">
        <v>1.0</v>
      </c>
      <c r="F6" s="14">
        <v>13.0</v>
      </c>
      <c r="G6" s="15"/>
      <c r="H6" s="15"/>
      <c r="I6" s="14">
        <v>133.0</v>
      </c>
      <c r="J6" s="13" t="s">
        <v>122</v>
      </c>
      <c r="K6" s="13" t="s">
        <v>123</v>
      </c>
      <c r="L6" s="14" t="s">
        <v>121</v>
      </c>
    </row>
    <row r="7">
      <c r="A7" s="14">
        <v>5722.0</v>
      </c>
      <c r="B7" s="14">
        <v>1257.0</v>
      </c>
      <c r="C7" s="14">
        <v>5537.0</v>
      </c>
      <c r="D7" s="14">
        <v>48.0</v>
      </c>
      <c r="E7" s="14">
        <v>6.0</v>
      </c>
      <c r="F7" s="14">
        <v>13.0</v>
      </c>
      <c r="G7" s="15"/>
      <c r="H7" s="15"/>
      <c r="I7" s="14">
        <v>127.0</v>
      </c>
      <c r="J7" s="13" t="s">
        <v>124</v>
      </c>
      <c r="K7" s="13" t="s">
        <v>125</v>
      </c>
      <c r="L7" s="14" t="s">
        <v>121</v>
      </c>
    </row>
    <row r="8">
      <c r="A8" s="14">
        <v>5729.0</v>
      </c>
      <c r="B8" s="14">
        <v>1257.0</v>
      </c>
      <c r="C8" s="14">
        <v>5637.0</v>
      </c>
      <c r="D8" s="14">
        <v>49.0</v>
      </c>
      <c r="E8" s="14">
        <v>6.0</v>
      </c>
      <c r="F8" s="14">
        <v>13.0</v>
      </c>
      <c r="G8" s="15"/>
      <c r="H8" s="15"/>
      <c r="I8" s="14">
        <v>76.0</v>
      </c>
      <c r="J8" s="13" t="s">
        <v>124</v>
      </c>
      <c r="K8" s="13" t="s">
        <v>125</v>
      </c>
      <c r="L8" s="14" t="s">
        <v>118</v>
      </c>
    </row>
    <row r="9">
      <c r="A9" s="14">
        <v>5721.0</v>
      </c>
      <c r="B9" s="14">
        <v>1256.0</v>
      </c>
      <c r="C9" s="14">
        <v>5537.0</v>
      </c>
      <c r="D9" s="14">
        <v>48.0</v>
      </c>
      <c r="E9" s="14">
        <v>6.0</v>
      </c>
      <c r="F9" s="14">
        <v>13.0</v>
      </c>
      <c r="G9" s="15"/>
      <c r="H9" s="15"/>
      <c r="I9" s="14">
        <v>125.0</v>
      </c>
      <c r="J9" s="13" t="s">
        <v>126</v>
      </c>
      <c r="K9" s="13" t="s">
        <v>127</v>
      </c>
      <c r="L9" s="14" t="s">
        <v>121</v>
      </c>
    </row>
    <row r="10">
      <c r="A10" s="14">
        <v>5728.0</v>
      </c>
      <c r="B10" s="14">
        <v>1256.0</v>
      </c>
      <c r="C10" s="14">
        <v>5637.0</v>
      </c>
      <c r="D10" s="14">
        <v>49.0</v>
      </c>
      <c r="E10" s="14">
        <v>6.0</v>
      </c>
      <c r="F10" s="14">
        <v>13.0</v>
      </c>
      <c r="G10" s="15"/>
      <c r="H10" s="15"/>
      <c r="I10" s="14">
        <v>74.0</v>
      </c>
      <c r="J10" s="13" t="s">
        <v>126</v>
      </c>
      <c r="K10" s="13" t="s">
        <v>127</v>
      </c>
      <c r="L10" s="14" t="s">
        <v>118</v>
      </c>
    </row>
    <row r="11">
      <c r="A11" s="14">
        <v>5720.0</v>
      </c>
      <c r="B11" s="14">
        <v>1255.0</v>
      </c>
      <c r="C11" s="14">
        <v>4735.0</v>
      </c>
      <c r="D11" s="14">
        <v>48.0</v>
      </c>
      <c r="E11" s="14">
        <v>6.0</v>
      </c>
      <c r="F11" s="14">
        <v>14.0</v>
      </c>
      <c r="G11" s="15"/>
      <c r="H11" s="15"/>
      <c r="I11" s="14">
        <v>67.0</v>
      </c>
      <c r="J11" s="13" t="s">
        <v>128</v>
      </c>
      <c r="K11" s="13" t="s">
        <v>129</v>
      </c>
      <c r="L11" s="14" t="s">
        <v>121</v>
      </c>
    </row>
    <row r="12">
      <c r="A12" s="14">
        <v>5719.0</v>
      </c>
      <c r="B12" s="14">
        <v>1254.0</v>
      </c>
      <c r="C12" s="14">
        <v>5533.0</v>
      </c>
      <c r="D12" s="14">
        <v>48.0</v>
      </c>
      <c r="E12" s="14">
        <v>6.0</v>
      </c>
      <c r="F12" s="14">
        <v>14.0</v>
      </c>
      <c r="G12" s="15"/>
      <c r="H12" s="15"/>
      <c r="I12" s="14">
        <v>39.0</v>
      </c>
      <c r="J12" s="13" t="s">
        <v>130</v>
      </c>
      <c r="K12" s="13" t="s">
        <v>131</v>
      </c>
      <c r="L12" s="14" t="s">
        <v>121</v>
      </c>
    </row>
    <row r="13">
      <c r="A13" s="14">
        <v>5718.0</v>
      </c>
      <c r="B13" s="14">
        <v>1253.0</v>
      </c>
      <c r="C13" s="14">
        <v>5532.0</v>
      </c>
      <c r="D13" s="14">
        <v>48.0</v>
      </c>
      <c r="E13" s="14">
        <v>6.0</v>
      </c>
      <c r="F13" s="14">
        <v>14.0</v>
      </c>
      <c r="G13" s="15"/>
      <c r="H13" s="15"/>
      <c r="I13" s="14">
        <v>28.0</v>
      </c>
      <c r="J13" s="13" t="s">
        <v>132</v>
      </c>
      <c r="K13" s="13" t="s">
        <v>133</v>
      </c>
      <c r="L13" s="14" t="s">
        <v>121</v>
      </c>
    </row>
    <row r="14">
      <c r="A14" s="14">
        <v>5717.0</v>
      </c>
      <c r="B14" s="14">
        <v>1252.0</v>
      </c>
      <c r="C14" s="14">
        <v>5532.0</v>
      </c>
      <c r="D14" s="14">
        <v>48.0</v>
      </c>
      <c r="E14" s="14">
        <v>6.0</v>
      </c>
      <c r="F14" s="14">
        <v>14.0</v>
      </c>
      <c r="G14" s="15"/>
      <c r="H14" s="15"/>
      <c r="I14" s="14">
        <v>27.0</v>
      </c>
      <c r="J14" s="13" t="s">
        <v>134</v>
      </c>
      <c r="K14" s="13" t="s">
        <v>135</v>
      </c>
      <c r="L14" s="14" t="s">
        <v>121</v>
      </c>
    </row>
    <row r="15">
      <c r="A15" s="14">
        <v>5716.0</v>
      </c>
      <c r="B15" s="14">
        <v>1251.0</v>
      </c>
      <c r="C15" s="14">
        <v>5532.0</v>
      </c>
      <c r="D15" s="14">
        <v>48.0</v>
      </c>
      <c r="E15" s="14">
        <v>6.0</v>
      </c>
      <c r="F15" s="14">
        <v>14.0</v>
      </c>
      <c r="G15" s="15"/>
      <c r="H15" s="15"/>
      <c r="I15" s="14">
        <v>19.0</v>
      </c>
      <c r="J15" s="13" t="s">
        <v>136</v>
      </c>
      <c r="K15" s="13" t="s">
        <v>137</v>
      </c>
      <c r="L15" s="14" t="s">
        <v>121</v>
      </c>
    </row>
    <row r="16">
      <c r="A16" s="14">
        <v>5715.0</v>
      </c>
      <c r="B16" s="14">
        <v>1250.0</v>
      </c>
      <c r="C16" s="14">
        <v>5532.0</v>
      </c>
      <c r="D16" s="14">
        <v>48.0</v>
      </c>
      <c r="E16" s="14">
        <v>6.0</v>
      </c>
      <c r="F16" s="14">
        <v>14.0</v>
      </c>
      <c r="G16" s="15"/>
      <c r="H16" s="15"/>
      <c r="I16" s="14">
        <v>18.0</v>
      </c>
      <c r="J16" s="13" t="s">
        <v>138</v>
      </c>
      <c r="K16" s="13" t="s">
        <v>139</v>
      </c>
      <c r="L16" s="14" t="s">
        <v>121</v>
      </c>
    </row>
    <row r="17">
      <c r="A17" s="14">
        <v>5714.0</v>
      </c>
      <c r="B17" s="14">
        <v>1249.0</v>
      </c>
      <c r="C17" s="14">
        <v>4591.0</v>
      </c>
      <c r="D17" s="14">
        <v>47.0</v>
      </c>
      <c r="E17" s="14">
        <v>6.0</v>
      </c>
      <c r="F17" s="14">
        <v>10.0</v>
      </c>
      <c r="G17" s="15"/>
      <c r="H17" s="15"/>
      <c r="I17" s="14">
        <v>33.0</v>
      </c>
      <c r="J17" s="13" t="s">
        <v>140</v>
      </c>
      <c r="K17" s="13" t="s">
        <v>141</v>
      </c>
      <c r="L17" s="14" t="s">
        <v>121</v>
      </c>
    </row>
    <row r="18">
      <c r="A18" s="14">
        <v>5713.0</v>
      </c>
      <c r="B18" s="14">
        <v>1248.0</v>
      </c>
      <c r="C18" s="14">
        <v>4591.0</v>
      </c>
      <c r="D18" s="14">
        <v>47.0</v>
      </c>
      <c r="E18" s="14">
        <v>5.0</v>
      </c>
      <c r="F18" s="14">
        <v>10.0</v>
      </c>
      <c r="G18" s="15"/>
      <c r="H18" s="15"/>
      <c r="I18" s="14">
        <v>29.0</v>
      </c>
      <c r="J18" s="13" t="s">
        <v>142</v>
      </c>
      <c r="K18" s="13" t="s">
        <v>143</v>
      </c>
      <c r="L18" s="14" t="s">
        <v>121</v>
      </c>
    </row>
    <row r="19">
      <c r="A19" s="14">
        <v>5712.0</v>
      </c>
      <c r="B19" s="14">
        <v>1247.0</v>
      </c>
      <c r="C19" s="14">
        <v>5434.0</v>
      </c>
      <c r="D19" s="14">
        <v>47.0</v>
      </c>
      <c r="E19" s="14">
        <v>5.0</v>
      </c>
      <c r="F19" s="14">
        <v>10.0</v>
      </c>
      <c r="G19" s="15"/>
      <c r="H19" s="15"/>
      <c r="I19" s="14">
        <v>6.0</v>
      </c>
      <c r="J19" s="13" t="s">
        <v>144</v>
      </c>
      <c r="K19" s="13" t="s">
        <v>145</v>
      </c>
      <c r="L19" s="14" t="s">
        <v>146</v>
      </c>
    </row>
    <row r="20">
      <c r="A20" s="14">
        <v>5711.0</v>
      </c>
      <c r="B20" s="14">
        <v>1246.0</v>
      </c>
      <c r="C20" s="14">
        <v>5656.0</v>
      </c>
      <c r="D20" s="14">
        <v>50.0</v>
      </c>
      <c r="E20" s="14">
        <v>6.0</v>
      </c>
      <c r="F20" s="14">
        <v>13.0</v>
      </c>
      <c r="G20" s="14">
        <v>30.3</v>
      </c>
      <c r="H20" s="15"/>
      <c r="I20" s="14">
        <v>70.0</v>
      </c>
      <c r="J20" s="13" t="s">
        <v>147</v>
      </c>
      <c r="K20" s="13" t="s">
        <v>148</v>
      </c>
      <c r="L20" s="14" t="s">
        <v>146</v>
      </c>
    </row>
    <row r="21" ht="15.75" customHeight="1">
      <c r="A21" s="14">
        <v>5710.0</v>
      </c>
      <c r="B21" s="14">
        <v>1245.0</v>
      </c>
      <c r="C21" s="14">
        <v>5683.0</v>
      </c>
      <c r="D21" s="14">
        <v>50.0</v>
      </c>
      <c r="E21" s="14">
        <v>6.0</v>
      </c>
      <c r="F21" s="14">
        <v>13.0</v>
      </c>
      <c r="G21" s="14">
        <v>27.3</v>
      </c>
      <c r="H21" s="15"/>
      <c r="I21" s="14">
        <v>61.0</v>
      </c>
      <c r="J21" s="13" t="s">
        <v>149</v>
      </c>
      <c r="K21" s="13" t="s">
        <v>150</v>
      </c>
      <c r="L21" s="14" t="s">
        <v>146</v>
      </c>
    </row>
    <row r="22" ht="15.75" customHeight="1">
      <c r="A22" s="14">
        <v>5723.0</v>
      </c>
      <c r="B22" s="14">
        <v>1245.0</v>
      </c>
      <c r="C22" s="14">
        <v>5537.0</v>
      </c>
      <c r="D22" s="14">
        <v>48.0</v>
      </c>
      <c r="E22" s="14">
        <v>6.0</v>
      </c>
      <c r="F22" s="14">
        <v>13.0</v>
      </c>
      <c r="G22" s="15"/>
      <c r="H22" s="15"/>
      <c r="I22" s="14">
        <v>124.0</v>
      </c>
      <c r="J22" s="13" t="s">
        <v>151</v>
      </c>
      <c r="K22" s="13" t="s">
        <v>152</v>
      </c>
      <c r="L22" s="14" t="s">
        <v>121</v>
      </c>
    </row>
    <row r="23" ht="15.75" customHeight="1">
      <c r="A23" s="14">
        <v>5727.0</v>
      </c>
      <c r="B23" s="14">
        <v>1245.0</v>
      </c>
      <c r="C23" s="14">
        <v>5637.0</v>
      </c>
      <c r="D23" s="14">
        <v>49.0</v>
      </c>
      <c r="E23" s="14">
        <v>6.0</v>
      </c>
      <c r="F23" s="14">
        <v>13.0</v>
      </c>
      <c r="G23" s="15"/>
      <c r="H23" s="15"/>
      <c r="I23" s="14">
        <v>73.0</v>
      </c>
      <c r="J23" s="13" t="s">
        <v>151</v>
      </c>
      <c r="K23" s="13" t="s">
        <v>152</v>
      </c>
      <c r="L23" s="14" t="s">
        <v>118</v>
      </c>
    </row>
    <row r="24" ht="15.75" customHeight="1">
      <c r="A24" s="14">
        <v>5707.0</v>
      </c>
      <c r="B24" s="14">
        <v>1244.0</v>
      </c>
      <c r="C24" s="14">
        <v>4616.0</v>
      </c>
      <c r="D24" s="14">
        <v>50.0</v>
      </c>
      <c r="E24" s="14">
        <v>6.0</v>
      </c>
      <c r="F24" s="14">
        <v>13.0</v>
      </c>
      <c r="G24" s="15"/>
      <c r="H24" s="15"/>
      <c r="I24" s="14">
        <v>11.0</v>
      </c>
      <c r="J24" s="13" t="s">
        <v>153</v>
      </c>
      <c r="K24" s="13" t="s">
        <v>153</v>
      </c>
      <c r="L24" s="14" t="s">
        <v>146</v>
      </c>
    </row>
    <row r="25" ht="15.75" customHeight="1">
      <c r="A25" s="14">
        <v>5706.0</v>
      </c>
      <c r="B25" s="14">
        <v>1243.0</v>
      </c>
      <c r="C25" s="14">
        <v>4616.0</v>
      </c>
      <c r="D25" s="14">
        <v>50.0</v>
      </c>
      <c r="E25" s="14">
        <v>6.0</v>
      </c>
      <c r="F25" s="14">
        <v>13.0</v>
      </c>
      <c r="G25" s="15"/>
      <c r="H25" s="15"/>
      <c r="I25" s="14">
        <v>10.0</v>
      </c>
      <c r="J25" s="13" t="s">
        <v>154</v>
      </c>
      <c r="K25" s="13" t="s">
        <v>154</v>
      </c>
      <c r="L25" s="14" t="s">
        <v>146</v>
      </c>
    </row>
    <row r="26" ht="15.75" customHeight="1">
      <c r="A26" s="14">
        <v>5703.0</v>
      </c>
      <c r="B26" s="14">
        <v>1242.0</v>
      </c>
      <c r="C26" s="14">
        <v>4615.0</v>
      </c>
      <c r="D26" s="14">
        <v>50.0</v>
      </c>
      <c r="E26" s="14">
        <v>6.0</v>
      </c>
      <c r="F26" s="14">
        <v>13.0</v>
      </c>
      <c r="G26" s="14">
        <v>21.7</v>
      </c>
      <c r="H26" s="15"/>
      <c r="I26" s="14">
        <v>48.0</v>
      </c>
      <c r="J26" s="13" t="s">
        <v>155</v>
      </c>
      <c r="K26" s="13" t="s">
        <v>156</v>
      </c>
      <c r="L26" s="14" t="s">
        <v>146</v>
      </c>
    </row>
    <row r="27" ht="15.75" customHeight="1">
      <c r="A27" s="14">
        <v>5700.0</v>
      </c>
      <c r="B27" s="14">
        <v>1241.0</v>
      </c>
      <c r="C27" s="14">
        <v>4611.0</v>
      </c>
      <c r="D27" s="14">
        <v>50.0</v>
      </c>
      <c r="E27" s="14">
        <v>6.0</v>
      </c>
      <c r="F27" s="14">
        <v>12.0</v>
      </c>
      <c r="G27" s="14">
        <v>14.0</v>
      </c>
      <c r="H27" s="15"/>
      <c r="I27" s="14">
        <v>37.0</v>
      </c>
      <c r="J27" s="13" t="s">
        <v>157</v>
      </c>
      <c r="K27" s="13" t="s">
        <v>158</v>
      </c>
      <c r="L27" s="14" t="s">
        <v>146</v>
      </c>
    </row>
    <row r="28" ht="15.75" customHeight="1">
      <c r="A28" s="14">
        <v>5661.0</v>
      </c>
      <c r="B28" s="14">
        <v>1240.0</v>
      </c>
      <c r="C28" s="14">
        <v>5641.0</v>
      </c>
      <c r="D28" s="14">
        <v>50.0</v>
      </c>
      <c r="E28" s="14">
        <v>6.0</v>
      </c>
      <c r="F28" s="14">
        <v>12.0</v>
      </c>
      <c r="G28" s="14">
        <v>35.0</v>
      </c>
      <c r="H28" s="15"/>
      <c r="I28" s="14">
        <v>77.0</v>
      </c>
      <c r="J28" s="13" t="s">
        <v>159</v>
      </c>
      <c r="K28" s="13" t="s">
        <v>160</v>
      </c>
      <c r="L28" s="14" t="s">
        <v>146</v>
      </c>
    </row>
    <row r="29" ht="15.75" customHeight="1">
      <c r="A29" s="14">
        <v>5660.0</v>
      </c>
      <c r="B29" s="14">
        <v>1239.0</v>
      </c>
      <c r="C29" s="14">
        <v>5641.0</v>
      </c>
      <c r="D29" s="14">
        <v>50.0</v>
      </c>
      <c r="E29" s="14">
        <v>6.0</v>
      </c>
      <c r="F29" s="14">
        <v>12.0</v>
      </c>
      <c r="G29" s="14">
        <v>34.0</v>
      </c>
      <c r="H29" s="15"/>
      <c r="I29" s="14">
        <v>76.0</v>
      </c>
      <c r="J29" s="13" t="s">
        <v>161</v>
      </c>
      <c r="K29" s="13" t="s">
        <v>162</v>
      </c>
      <c r="L29" s="14" t="s">
        <v>146</v>
      </c>
    </row>
    <row r="30" ht="15.75" customHeight="1">
      <c r="A30" s="14">
        <v>5659.0</v>
      </c>
      <c r="B30" s="14">
        <v>1238.0</v>
      </c>
      <c r="C30" s="14">
        <v>5641.0</v>
      </c>
      <c r="D30" s="14">
        <v>50.0</v>
      </c>
      <c r="E30" s="14">
        <v>6.0</v>
      </c>
      <c r="F30" s="14">
        <v>12.0</v>
      </c>
      <c r="G30" s="14">
        <v>33.0</v>
      </c>
      <c r="H30" s="15"/>
      <c r="I30" s="14">
        <v>75.0</v>
      </c>
      <c r="J30" s="13" t="s">
        <v>163</v>
      </c>
      <c r="K30" s="13" t="s">
        <v>164</v>
      </c>
      <c r="L30" s="14" t="s">
        <v>146</v>
      </c>
    </row>
    <row r="31" ht="15.75" customHeight="1">
      <c r="A31" s="14">
        <v>5658.0</v>
      </c>
      <c r="B31" s="14">
        <v>1237.0</v>
      </c>
      <c r="C31" s="14">
        <v>5641.0</v>
      </c>
      <c r="D31" s="14">
        <v>50.0</v>
      </c>
      <c r="E31" s="14">
        <v>6.0</v>
      </c>
      <c r="F31" s="14">
        <v>12.0</v>
      </c>
      <c r="G31" s="14">
        <v>32.0</v>
      </c>
      <c r="H31" s="15"/>
      <c r="I31" s="14">
        <v>74.0</v>
      </c>
      <c r="J31" s="13" t="s">
        <v>165</v>
      </c>
      <c r="K31" s="13" t="s">
        <v>166</v>
      </c>
      <c r="L31" s="14" t="s">
        <v>146</v>
      </c>
    </row>
    <row r="32" ht="15.75" customHeight="1">
      <c r="A32" s="14">
        <v>5690.0</v>
      </c>
      <c r="B32" s="14">
        <v>1236.0</v>
      </c>
      <c r="C32" s="14">
        <v>5657.0</v>
      </c>
      <c r="D32" s="14">
        <v>50.0</v>
      </c>
      <c r="E32" s="14">
        <v>6.0</v>
      </c>
      <c r="F32" s="14">
        <v>13.0</v>
      </c>
      <c r="G32" s="14">
        <v>31.2</v>
      </c>
      <c r="H32" s="15"/>
      <c r="I32" s="14">
        <v>72.0</v>
      </c>
      <c r="J32" s="13" t="s">
        <v>167</v>
      </c>
      <c r="K32" s="13" t="s">
        <v>168</v>
      </c>
      <c r="L32" s="14" t="s">
        <v>146</v>
      </c>
    </row>
    <row r="33" ht="15.75" customHeight="1">
      <c r="A33" s="14">
        <v>5689.0</v>
      </c>
      <c r="B33" s="14">
        <v>1235.0</v>
      </c>
      <c r="C33" s="14">
        <v>5657.0</v>
      </c>
      <c r="D33" s="14">
        <v>50.0</v>
      </c>
      <c r="E33" s="14">
        <v>6.0</v>
      </c>
      <c r="F33" s="14">
        <v>13.0</v>
      </c>
      <c r="G33" s="14">
        <v>31.1</v>
      </c>
      <c r="H33" s="15"/>
      <c r="I33" s="14">
        <v>73.0</v>
      </c>
      <c r="J33" s="13" t="s">
        <v>169</v>
      </c>
      <c r="K33" s="13" t="s">
        <v>170</v>
      </c>
      <c r="L33" s="14" t="s">
        <v>146</v>
      </c>
    </row>
    <row r="34" ht="15.75" customHeight="1">
      <c r="A34" s="14">
        <v>5657.0</v>
      </c>
      <c r="B34" s="14">
        <v>1234.0</v>
      </c>
      <c r="C34" s="14">
        <v>5640.0</v>
      </c>
      <c r="D34" s="14">
        <v>50.0</v>
      </c>
      <c r="E34" s="14">
        <v>6.0</v>
      </c>
      <c r="F34" s="14">
        <v>12.0</v>
      </c>
      <c r="G34" s="14">
        <v>31.0</v>
      </c>
      <c r="H34" s="15"/>
      <c r="I34" s="14">
        <v>71.0</v>
      </c>
      <c r="J34" s="13" t="s">
        <v>171</v>
      </c>
      <c r="K34" s="13" t="s">
        <v>172</v>
      </c>
      <c r="L34" s="14" t="s">
        <v>146</v>
      </c>
    </row>
    <row r="35" ht="15.75" customHeight="1">
      <c r="A35" s="14">
        <v>5688.0</v>
      </c>
      <c r="B35" s="14">
        <v>1233.0</v>
      </c>
      <c r="C35" s="14">
        <v>5656.0</v>
      </c>
      <c r="D35" s="14">
        <v>50.0</v>
      </c>
      <c r="E35" s="14">
        <v>6.0</v>
      </c>
      <c r="F35" s="14">
        <v>13.0</v>
      </c>
      <c r="G35" s="14">
        <v>30.2</v>
      </c>
      <c r="H35" s="15"/>
      <c r="I35" s="14">
        <v>69.0</v>
      </c>
      <c r="J35" s="13" t="s">
        <v>173</v>
      </c>
      <c r="K35" s="13" t="s">
        <v>174</v>
      </c>
      <c r="L35" s="14" t="s">
        <v>146</v>
      </c>
    </row>
    <row r="36" ht="15.75" customHeight="1">
      <c r="A36" s="14">
        <v>5687.0</v>
      </c>
      <c r="B36" s="14">
        <v>1232.0</v>
      </c>
      <c r="C36" s="14">
        <v>5656.0</v>
      </c>
      <c r="D36" s="14">
        <v>50.0</v>
      </c>
      <c r="E36" s="14">
        <v>6.0</v>
      </c>
      <c r="F36" s="14">
        <v>13.0</v>
      </c>
      <c r="G36" s="14">
        <v>30.1</v>
      </c>
      <c r="H36" s="15"/>
      <c r="I36" s="14">
        <v>68.0</v>
      </c>
      <c r="J36" s="13" t="s">
        <v>175</v>
      </c>
      <c r="K36" s="13" t="s">
        <v>176</v>
      </c>
      <c r="L36" s="14" t="s">
        <v>146</v>
      </c>
    </row>
    <row r="37" ht="15.75" customHeight="1">
      <c r="A37" s="14">
        <v>5656.0</v>
      </c>
      <c r="B37" s="14">
        <v>1231.0</v>
      </c>
      <c r="C37" s="14">
        <v>5641.0</v>
      </c>
      <c r="D37" s="14">
        <v>50.0</v>
      </c>
      <c r="E37" s="14">
        <v>6.0</v>
      </c>
      <c r="F37" s="14">
        <v>12.0</v>
      </c>
      <c r="G37" s="14">
        <v>30.0</v>
      </c>
      <c r="H37" s="15"/>
      <c r="I37" s="14">
        <v>67.0</v>
      </c>
      <c r="J37" s="13" t="s">
        <v>177</v>
      </c>
      <c r="K37" s="13" t="s">
        <v>178</v>
      </c>
      <c r="L37" s="14" t="s">
        <v>146</v>
      </c>
    </row>
    <row r="38" ht="15.75" customHeight="1">
      <c r="A38" s="14">
        <v>5686.0</v>
      </c>
      <c r="B38" s="14">
        <v>1230.0</v>
      </c>
      <c r="C38" s="14">
        <v>5655.0</v>
      </c>
      <c r="D38" s="14">
        <v>50.0</v>
      </c>
      <c r="E38" s="14">
        <v>6.0</v>
      </c>
      <c r="F38" s="14">
        <v>13.0</v>
      </c>
      <c r="G38" s="14">
        <v>29.0</v>
      </c>
      <c r="H38" s="15"/>
      <c r="I38" s="14">
        <v>66.0</v>
      </c>
      <c r="J38" s="13" t="s">
        <v>179</v>
      </c>
      <c r="K38" s="13" t="s">
        <v>180</v>
      </c>
      <c r="L38" s="14" t="s">
        <v>146</v>
      </c>
    </row>
    <row r="39" ht="15.75" customHeight="1">
      <c r="A39" s="14">
        <v>5694.0</v>
      </c>
      <c r="B39" s="14">
        <v>1229.0</v>
      </c>
      <c r="C39" s="14">
        <v>5685.0</v>
      </c>
      <c r="D39" s="14">
        <v>50.0</v>
      </c>
      <c r="E39" s="14">
        <v>6.0</v>
      </c>
      <c r="F39" s="14">
        <v>14.0</v>
      </c>
      <c r="G39" s="14">
        <v>28.2</v>
      </c>
      <c r="H39" s="15"/>
      <c r="I39" s="14">
        <v>65.0</v>
      </c>
      <c r="J39" s="13" t="s">
        <v>181</v>
      </c>
      <c r="K39" s="13" t="s">
        <v>182</v>
      </c>
      <c r="L39" s="14" t="s">
        <v>146</v>
      </c>
    </row>
    <row r="40" ht="15.75" customHeight="1">
      <c r="A40" s="14">
        <v>5693.0</v>
      </c>
      <c r="B40" s="14">
        <v>1228.0</v>
      </c>
      <c r="C40" s="14">
        <v>5685.0</v>
      </c>
      <c r="D40" s="14">
        <v>50.0</v>
      </c>
      <c r="E40" s="14">
        <v>6.0</v>
      </c>
      <c r="F40" s="14">
        <v>14.0</v>
      </c>
      <c r="G40" s="14">
        <v>28.1</v>
      </c>
      <c r="H40" s="15"/>
      <c r="I40" s="14">
        <v>64.0</v>
      </c>
      <c r="J40" s="13" t="s">
        <v>183</v>
      </c>
      <c r="K40" s="13" t="s">
        <v>184</v>
      </c>
      <c r="L40" s="14" t="s">
        <v>146</v>
      </c>
    </row>
    <row r="41" ht="15.75" customHeight="1">
      <c r="A41" s="14">
        <v>5685.0</v>
      </c>
      <c r="B41" s="14">
        <v>1227.0</v>
      </c>
      <c r="C41" s="14">
        <v>5655.0</v>
      </c>
      <c r="D41" s="14">
        <v>50.0</v>
      </c>
      <c r="E41" s="14">
        <v>6.0</v>
      </c>
      <c r="F41" s="14">
        <v>13.0</v>
      </c>
      <c r="G41" s="14">
        <v>28.0</v>
      </c>
      <c r="H41" s="15"/>
      <c r="I41" s="14">
        <v>63.0</v>
      </c>
      <c r="J41" s="13" t="s">
        <v>185</v>
      </c>
      <c r="K41" s="13" t="s">
        <v>186</v>
      </c>
      <c r="L41" s="14" t="s">
        <v>146</v>
      </c>
    </row>
    <row r="42" ht="15.75" customHeight="1">
      <c r="A42" s="14">
        <v>5684.0</v>
      </c>
      <c r="B42" s="14">
        <v>1226.0</v>
      </c>
      <c r="C42" s="14">
        <v>5655.0</v>
      </c>
      <c r="D42" s="14">
        <v>50.0</v>
      </c>
      <c r="E42" s="14">
        <v>6.0</v>
      </c>
      <c r="F42" s="14">
        <v>13.0</v>
      </c>
      <c r="G42" s="15"/>
      <c r="H42" s="15"/>
      <c r="I42" s="14">
        <v>62.0</v>
      </c>
      <c r="J42" s="13" t="s">
        <v>187</v>
      </c>
      <c r="K42" s="13" t="s">
        <v>188</v>
      </c>
      <c r="L42" s="14" t="s">
        <v>146</v>
      </c>
    </row>
    <row r="43" ht="15.75" customHeight="1">
      <c r="A43" s="14">
        <v>5692.0</v>
      </c>
      <c r="B43" s="14">
        <v>1225.0</v>
      </c>
      <c r="C43" s="14">
        <v>5683.0</v>
      </c>
      <c r="D43" s="14">
        <v>50.0</v>
      </c>
      <c r="E43" s="14">
        <v>6.0</v>
      </c>
      <c r="F43" s="14">
        <v>14.0</v>
      </c>
      <c r="G43" s="14">
        <v>27.2</v>
      </c>
      <c r="H43" s="15"/>
      <c r="I43" s="14">
        <v>60.0</v>
      </c>
      <c r="J43" s="13" t="s">
        <v>189</v>
      </c>
      <c r="K43" s="13" t="s">
        <v>190</v>
      </c>
      <c r="L43" s="14" t="s">
        <v>146</v>
      </c>
    </row>
    <row r="44" ht="15.75" customHeight="1">
      <c r="A44" s="14">
        <v>5691.0</v>
      </c>
      <c r="B44" s="14">
        <v>1224.0</v>
      </c>
      <c r="C44" s="14">
        <v>5683.0</v>
      </c>
      <c r="D44" s="14">
        <v>50.0</v>
      </c>
      <c r="E44" s="14">
        <v>6.0</v>
      </c>
      <c r="F44" s="14">
        <v>14.0</v>
      </c>
      <c r="G44" s="14">
        <v>27.1</v>
      </c>
      <c r="H44" s="15"/>
      <c r="I44" s="14">
        <v>59.0</v>
      </c>
      <c r="J44" s="13" t="s">
        <v>191</v>
      </c>
      <c r="K44" s="13" t="s">
        <v>192</v>
      </c>
      <c r="L44" s="14" t="s">
        <v>146</v>
      </c>
    </row>
    <row r="45" ht="15.75" customHeight="1">
      <c r="A45" s="14">
        <v>5683.0</v>
      </c>
      <c r="B45" s="14">
        <v>1223.0</v>
      </c>
      <c r="C45" s="14">
        <v>5655.0</v>
      </c>
      <c r="D45" s="14">
        <v>50.0</v>
      </c>
      <c r="E45" s="14">
        <v>6.0</v>
      </c>
      <c r="F45" s="14">
        <v>13.0</v>
      </c>
      <c r="G45" s="14">
        <v>27.0</v>
      </c>
      <c r="H45" s="15"/>
      <c r="I45" s="14">
        <v>58.0</v>
      </c>
      <c r="J45" s="13" t="s">
        <v>193</v>
      </c>
      <c r="K45" s="13" t="s">
        <v>194</v>
      </c>
      <c r="L45" s="14" t="s">
        <v>146</v>
      </c>
    </row>
    <row r="46" ht="15.75" customHeight="1">
      <c r="A46" s="14">
        <v>5655.0</v>
      </c>
      <c r="B46" s="14">
        <v>1222.0</v>
      </c>
      <c r="C46" s="14">
        <v>5641.0</v>
      </c>
      <c r="D46" s="14">
        <v>50.0</v>
      </c>
      <c r="E46" s="14">
        <v>6.0</v>
      </c>
      <c r="F46" s="14">
        <v>12.0</v>
      </c>
      <c r="G46" s="14">
        <v>26.0</v>
      </c>
      <c r="H46" s="15"/>
      <c r="I46" s="14">
        <v>57.0</v>
      </c>
      <c r="J46" s="13" t="s">
        <v>195</v>
      </c>
      <c r="K46" s="13" t="s">
        <v>196</v>
      </c>
      <c r="L46" s="14" t="s">
        <v>146</v>
      </c>
    </row>
    <row r="47" ht="15.75" customHeight="1">
      <c r="A47" s="14">
        <v>5654.0</v>
      </c>
      <c r="B47" s="14">
        <v>1221.0</v>
      </c>
      <c r="C47" s="14">
        <v>5641.0</v>
      </c>
      <c r="D47" s="14">
        <v>50.0</v>
      </c>
      <c r="E47" s="14">
        <v>6.0</v>
      </c>
      <c r="F47" s="14">
        <v>12.0</v>
      </c>
      <c r="G47" s="14">
        <v>25.0</v>
      </c>
      <c r="H47" s="15"/>
      <c r="I47" s="14">
        <v>56.0</v>
      </c>
      <c r="J47" s="13" t="s">
        <v>197</v>
      </c>
      <c r="K47" s="13" t="s">
        <v>198</v>
      </c>
      <c r="L47" s="14" t="s">
        <v>146</v>
      </c>
    </row>
    <row r="48" ht="15.75" customHeight="1">
      <c r="A48" s="14">
        <v>5653.0</v>
      </c>
      <c r="B48" s="14">
        <v>1220.0</v>
      </c>
      <c r="C48" s="14">
        <v>5641.0</v>
      </c>
      <c r="D48" s="14">
        <v>50.0</v>
      </c>
      <c r="E48" s="14">
        <v>6.0</v>
      </c>
      <c r="F48" s="14">
        <v>12.0</v>
      </c>
      <c r="G48" s="14">
        <v>24.0</v>
      </c>
      <c r="H48" s="15"/>
      <c r="I48" s="14">
        <v>55.0</v>
      </c>
      <c r="J48" s="13" t="s">
        <v>199</v>
      </c>
      <c r="K48" s="13" t="s">
        <v>200</v>
      </c>
      <c r="L48" s="14" t="s">
        <v>146</v>
      </c>
    </row>
    <row r="49" ht="15.75" customHeight="1">
      <c r="A49" s="14">
        <v>5652.0</v>
      </c>
      <c r="B49" s="14">
        <v>1219.0</v>
      </c>
      <c r="C49" s="14">
        <v>5641.0</v>
      </c>
      <c r="D49" s="14">
        <v>50.0</v>
      </c>
      <c r="E49" s="14">
        <v>6.0</v>
      </c>
      <c r="F49" s="14">
        <v>12.0</v>
      </c>
      <c r="G49" s="14">
        <v>23.0</v>
      </c>
      <c r="H49" s="15"/>
      <c r="I49" s="14">
        <v>54.0</v>
      </c>
      <c r="J49" s="13" t="s">
        <v>201</v>
      </c>
      <c r="K49" s="13" t="s">
        <v>202</v>
      </c>
      <c r="L49" s="14" t="s">
        <v>146</v>
      </c>
    </row>
    <row r="50" ht="15.75" customHeight="1">
      <c r="A50" s="14">
        <v>5682.0</v>
      </c>
      <c r="B50" s="14">
        <v>1218.0</v>
      </c>
      <c r="C50" s="14">
        <v>5651.0</v>
      </c>
      <c r="D50" s="14">
        <v>50.0</v>
      </c>
      <c r="E50" s="14">
        <v>6.0</v>
      </c>
      <c r="F50" s="14">
        <v>13.0</v>
      </c>
      <c r="G50" s="14">
        <v>22.4</v>
      </c>
      <c r="H50" s="15"/>
      <c r="I50" s="14">
        <v>53.0</v>
      </c>
      <c r="J50" s="13" t="s">
        <v>203</v>
      </c>
      <c r="K50" s="13" t="s">
        <v>204</v>
      </c>
      <c r="L50" s="14" t="s">
        <v>146</v>
      </c>
    </row>
    <row r="51" ht="15.75" customHeight="1">
      <c r="A51" s="14">
        <v>5681.0</v>
      </c>
      <c r="B51" s="14">
        <v>1217.0</v>
      </c>
      <c r="C51" s="14">
        <v>5651.0</v>
      </c>
      <c r="D51" s="14">
        <v>50.0</v>
      </c>
      <c r="E51" s="14">
        <v>6.0</v>
      </c>
      <c r="F51" s="14">
        <v>13.0</v>
      </c>
      <c r="G51" s="14">
        <v>22.3</v>
      </c>
      <c r="H51" s="15"/>
      <c r="I51" s="14">
        <v>52.0</v>
      </c>
      <c r="J51" s="13" t="s">
        <v>205</v>
      </c>
      <c r="K51" s="13" t="s">
        <v>206</v>
      </c>
      <c r="L51" s="14" t="s">
        <v>146</v>
      </c>
    </row>
    <row r="52" ht="15.75" customHeight="1">
      <c r="A52" s="14">
        <v>5680.0</v>
      </c>
      <c r="B52" s="14">
        <v>1216.0</v>
      </c>
      <c r="C52" s="14">
        <v>5651.0</v>
      </c>
      <c r="D52" s="14">
        <v>50.0</v>
      </c>
      <c r="E52" s="14">
        <v>6.0</v>
      </c>
      <c r="F52" s="14">
        <v>13.0</v>
      </c>
      <c r="G52" s="14">
        <v>22.2</v>
      </c>
      <c r="H52" s="15"/>
      <c r="I52" s="14">
        <v>51.0</v>
      </c>
      <c r="J52" s="13" t="s">
        <v>207</v>
      </c>
      <c r="K52" s="13" t="s">
        <v>208</v>
      </c>
      <c r="L52" s="14" t="s">
        <v>146</v>
      </c>
    </row>
    <row r="53" ht="15.75" customHeight="1">
      <c r="A53" s="14">
        <v>5679.0</v>
      </c>
      <c r="B53" s="14">
        <v>1215.0</v>
      </c>
      <c r="C53" s="14">
        <v>5651.0</v>
      </c>
      <c r="D53" s="14">
        <v>50.0</v>
      </c>
      <c r="E53" s="14">
        <v>6.0</v>
      </c>
      <c r="F53" s="14">
        <v>13.0</v>
      </c>
      <c r="G53" s="14">
        <v>22.1</v>
      </c>
      <c r="H53" s="15"/>
      <c r="I53" s="14">
        <v>50.0</v>
      </c>
      <c r="J53" s="13" t="s">
        <v>209</v>
      </c>
      <c r="K53" s="13" t="s">
        <v>210</v>
      </c>
      <c r="L53" s="14" t="s">
        <v>146</v>
      </c>
    </row>
    <row r="54" ht="15.75" customHeight="1">
      <c r="A54" s="14">
        <v>5651.0</v>
      </c>
      <c r="B54" s="14">
        <v>1214.0</v>
      </c>
      <c r="C54" s="14">
        <v>5641.0</v>
      </c>
      <c r="D54" s="14">
        <v>50.0</v>
      </c>
      <c r="E54" s="14">
        <v>6.0</v>
      </c>
      <c r="F54" s="14">
        <v>12.0</v>
      </c>
      <c r="G54" s="14">
        <v>22.0</v>
      </c>
      <c r="H54" s="15"/>
      <c r="I54" s="14">
        <v>49.0</v>
      </c>
      <c r="J54" s="13" t="s">
        <v>211</v>
      </c>
      <c r="K54" s="13" t="s">
        <v>212</v>
      </c>
      <c r="L54" s="14" t="s">
        <v>146</v>
      </c>
    </row>
    <row r="55" ht="15.75" customHeight="1">
      <c r="A55" s="14">
        <v>5678.0</v>
      </c>
      <c r="B55" s="14">
        <v>1213.0</v>
      </c>
      <c r="C55" s="14">
        <v>5650.0</v>
      </c>
      <c r="D55" s="14">
        <v>50.0</v>
      </c>
      <c r="E55" s="14">
        <v>6.0</v>
      </c>
      <c r="F55" s="14">
        <v>13.0</v>
      </c>
      <c r="G55" s="14">
        <v>21.6</v>
      </c>
      <c r="H55" s="15"/>
      <c r="I55" s="14">
        <v>47.0</v>
      </c>
      <c r="J55" s="13" t="s">
        <v>213</v>
      </c>
      <c r="K55" s="13" t="s">
        <v>214</v>
      </c>
      <c r="L55" s="14" t="s">
        <v>146</v>
      </c>
    </row>
    <row r="56" ht="15.75" customHeight="1">
      <c r="A56" s="14">
        <v>5677.0</v>
      </c>
      <c r="B56" s="14">
        <v>1212.0</v>
      </c>
      <c r="C56" s="14">
        <v>5650.0</v>
      </c>
      <c r="D56" s="14">
        <v>50.0</v>
      </c>
      <c r="E56" s="14">
        <v>6.0</v>
      </c>
      <c r="F56" s="14">
        <v>13.0</v>
      </c>
      <c r="G56" s="14">
        <v>21.5</v>
      </c>
      <c r="H56" s="15"/>
      <c r="I56" s="14">
        <v>46.0</v>
      </c>
      <c r="J56" s="13" t="s">
        <v>215</v>
      </c>
      <c r="K56" s="13" t="s">
        <v>216</v>
      </c>
      <c r="L56" s="14" t="s">
        <v>146</v>
      </c>
    </row>
    <row r="57" ht="15.75" customHeight="1">
      <c r="A57" s="14">
        <v>5676.0</v>
      </c>
      <c r="B57" s="14">
        <v>1211.0</v>
      </c>
      <c r="C57" s="14">
        <v>5650.0</v>
      </c>
      <c r="D57" s="14">
        <v>50.0</v>
      </c>
      <c r="E57" s="14">
        <v>6.0</v>
      </c>
      <c r="F57" s="14">
        <v>13.0</v>
      </c>
      <c r="G57" s="14">
        <v>21.4</v>
      </c>
      <c r="H57" s="15"/>
      <c r="I57" s="14">
        <v>45.0</v>
      </c>
      <c r="J57" s="13" t="s">
        <v>217</v>
      </c>
      <c r="K57" s="13" t="s">
        <v>218</v>
      </c>
      <c r="L57" s="14" t="s">
        <v>146</v>
      </c>
    </row>
    <row r="58" ht="15.75" customHeight="1">
      <c r="A58" s="14">
        <v>5675.0</v>
      </c>
      <c r="B58" s="14">
        <v>1210.0</v>
      </c>
      <c r="C58" s="14">
        <v>5650.0</v>
      </c>
      <c r="D58" s="14">
        <v>50.0</v>
      </c>
      <c r="E58" s="14">
        <v>6.0</v>
      </c>
      <c r="F58" s="14">
        <v>13.0</v>
      </c>
      <c r="G58" s="14">
        <v>21.3</v>
      </c>
      <c r="H58" s="15"/>
      <c r="I58" s="14">
        <v>44.0</v>
      </c>
      <c r="J58" s="13" t="s">
        <v>219</v>
      </c>
      <c r="K58" s="13" t="s">
        <v>220</v>
      </c>
      <c r="L58" s="14" t="s">
        <v>146</v>
      </c>
    </row>
    <row r="59" ht="15.75" customHeight="1">
      <c r="A59" s="14">
        <v>5674.0</v>
      </c>
      <c r="B59" s="14">
        <v>1209.0</v>
      </c>
      <c r="C59" s="14">
        <v>5650.0</v>
      </c>
      <c r="D59" s="14">
        <v>50.0</v>
      </c>
      <c r="E59" s="14">
        <v>6.0</v>
      </c>
      <c r="F59" s="14">
        <v>13.0</v>
      </c>
      <c r="G59" s="14">
        <v>21.2</v>
      </c>
      <c r="H59" s="15"/>
      <c r="I59" s="14">
        <v>43.0</v>
      </c>
      <c r="J59" s="13" t="s">
        <v>221</v>
      </c>
      <c r="K59" s="13" t="s">
        <v>222</v>
      </c>
      <c r="L59" s="14" t="s">
        <v>146</v>
      </c>
    </row>
    <row r="60" ht="15.75" customHeight="1">
      <c r="A60" s="14">
        <v>5673.0</v>
      </c>
      <c r="B60" s="14">
        <v>1208.0</v>
      </c>
      <c r="C60" s="14">
        <v>5650.0</v>
      </c>
      <c r="D60" s="14">
        <v>50.0</v>
      </c>
      <c r="E60" s="14">
        <v>6.0</v>
      </c>
      <c r="F60" s="14">
        <v>13.0</v>
      </c>
      <c r="G60" s="14">
        <v>21.1</v>
      </c>
      <c r="H60" s="15"/>
      <c r="I60" s="14">
        <v>42.0</v>
      </c>
      <c r="J60" s="13" t="s">
        <v>223</v>
      </c>
      <c r="K60" s="13" t="s">
        <v>224</v>
      </c>
      <c r="L60" s="14" t="s">
        <v>146</v>
      </c>
    </row>
    <row r="61" ht="15.75" customHeight="1">
      <c r="A61" s="14">
        <v>5650.0</v>
      </c>
      <c r="B61" s="14">
        <v>1207.0</v>
      </c>
      <c r="C61" s="14">
        <v>5641.0</v>
      </c>
      <c r="D61" s="14">
        <v>50.0</v>
      </c>
      <c r="E61" s="14">
        <v>6.0</v>
      </c>
      <c r="F61" s="14">
        <v>12.0</v>
      </c>
      <c r="G61" s="14">
        <v>21.0</v>
      </c>
      <c r="H61" s="15"/>
      <c r="I61" s="14">
        <v>41.0</v>
      </c>
      <c r="J61" s="13" t="s">
        <v>225</v>
      </c>
      <c r="K61" s="13" t="s">
        <v>226</v>
      </c>
      <c r="L61" s="14" t="s">
        <v>146</v>
      </c>
    </row>
    <row r="62" ht="15.75" customHeight="1">
      <c r="A62" s="14">
        <v>5641.0</v>
      </c>
      <c r="B62" s="14">
        <v>1206.0</v>
      </c>
      <c r="C62" s="14">
        <v>4610.0</v>
      </c>
      <c r="D62" s="14">
        <v>50.0</v>
      </c>
      <c r="E62" s="14">
        <v>1.0</v>
      </c>
      <c r="F62" s="14">
        <v>10.0</v>
      </c>
      <c r="G62" s="15"/>
      <c r="H62" s="15"/>
      <c r="I62" s="14">
        <v>40.0</v>
      </c>
      <c r="J62" s="13" t="s">
        <v>227</v>
      </c>
      <c r="K62" s="16"/>
      <c r="L62" s="14" t="s">
        <v>228</v>
      </c>
    </row>
    <row r="63" ht="15.75" customHeight="1">
      <c r="A63" s="14">
        <v>5649.0</v>
      </c>
      <c r="B63" s="14">
        <v>1205.0</v>
      </c>
      <c r="C63" s="14">
        <v>5640.0</v>
      </c>
      <c r="D63" s="14">
        <v>50.0</v>
      </c>
      <c r="E63" s="14">
        <v>6.0</v>
      </c>
      <c r="F63" s="14">
        <v>12.0</v>
      </c>
      <c r="G63" s="14">
        <v>13.0</v>
      </c>
      <c r="H63" s="15"/>
      <c r="I63" s="14">
        <v>36.0</v>
      </c>
      <c r="J63" s="13" t="s">
        <v>229</v>
      </c>
      <c r="K63" s="13" t="s">
        <v>230</v>
      </c>
      <c r="L63" s="14" t="s">
        <v>146</v>
      </c>
    </row>
    <row r="64" ht="15.75" customHeight="1">
      <c r="A64" s="14">
        <v>5648.0</v>
      </c>
      <c r="B64" s="14">
        <v>1204.0</v>
      </c>
      <c r="C64" s="14">
        <v>5640.0</v>
      </c>
      <c r="D64" s="14">
        <v>50.0</v>
      </c>
      <c r="E64" s="14">
        <v>6.0</v>
      </c>
      <c r="F64" s="14">
        <v>12.0</v>
      </c>
      <c r="G64" s="14">
        <v>12.0</v>
      </c>
      <c r="H64" s="15"/>
      <c r="I64" s="14">
        <v>35.0</v>
      </c>
      <c r="J64" s="13" t="s">
        <v>231</v>
      </c>
      <c r="K64" s="13" t="s">
        <v>232</v>
      </c>
      <c r="L64" s="14" t="s">
        <v>146</v>
      </c>
    </row>
    <row r="65" ht="15.75" customHeight="1">
      <c r="A65" s="14">
        <v>5647.0</v>
      </c>
      <c r="B65" s="14">
        <v>1203.0</v>
      </c>
      <c r="C65" s="14">
        <v>5640.0</v>
      </c>
      <c r="D65" s="14">
        <v>50.0</v>
      </c>
      <c r="E65" s="14">
        <v>6.0</v>
      </c>
      <c r="F65" s="14">
        <v>12.0</v>
      </c>
      <c r="G65" s="14">
        <v>11.0</v>
      </c>
      <c r="H65" s="15"/>
      <c r="I65" s="14">
        <v>34.0</v>
      </c>
      <c r="J65" s="13" t="s">
        <v>233</v>
      </c>
      <c r="K65" s="13" t="s">
        <v>234</v>
      </c>
      <c r="L65" s="14" t="s">
        <v>146</v>
      </c>
    </row>
    <row r="66" ht="15.75" customHeight="1">
      <c r="A66" s="14">
        <v>5646.0</v>
      </c>
      <c r="B66" s="14">
        <v>1202.0</v>
      </c>
      <c r="C66" s="14">
        <v>5640.0</v>
      </c>
      <c r="D66" s="14">
        <v>50.0</v>
      </c>
      <c r="E66" s="14">
        <v>6.0</v>
      </c>
      <c r="F66" s="14">
        <v>12.0</v>
      </c>
      <c r="G66" s="14">
        <v>10.0</v>
      </c>
      <c r="H66" s="15"/>
      <c r="I66" s="14">
        <v>33.0</v>
      </c>
      <c r="J66" s="13" t="s">
        <v>235</v>
      </c>
      <c r="K66" s="13" t="s">
        <v>236</v>
      </c>
      <c r="L66" s="14" t="s">
        <v>146</v>
      </c>
    </row>
    <row r="67" ht="15.75" customHeight="1">
      <c r="A67" s="14">
        <v>5672.0</v>
      </c>
      <c r="B67" s="14">
        <v>1201.0</v>
      </c>
      <c r="C67" s="14">
        <v>5645.0</v>
      </c>
      <c r="D67" s="14">
        <v>50.0</v>
      </c>
      <c r="E67" s="14">
        <v>6.0</v>
      </c>
      <c r="F67" s="14">
        <v>13.0</v>
      </c>
      <c r="G67" s="14">
        <v>9.4</v>
      </c>
      <c r="H67" s="15"/>
      <c r="I67" s="14">
        <v>32.0</v>
      </c>
      <c r="J67" s="13" t="s">
        <v>237</v>
      </c>
      <c r="K67" s="13" t="s">
        <v>238</v>
      </c>
      <c r="L67" s="14" t="s">
        <v>146</v>
      </c>
    </row>
    <row r="68" ht="15.75" customHeight="1">
      <c r="A68" s="14">
        <v>5671.0</v>
      </c>
      <c r="B68" s="14">
        <v>1200.0</v>
      </c>
      <c r="C68" s="14">
        <v>5645.0</v>
      </c>
      <c r="D68" s="14">
        <v>50.0</v>
      </c>
      <c r="E68" s="14">
        <v>6.0</v>
      </c>
      <c r="F68" s="14">
        <v>13.0</v>
      </c>
      <c r="G68" s="14">
        <v>9.3</v>
      </c>
      <c r="H68" s="15"/>
      <c r="I68" s="14">
        <v>31.0</v>
      </c>
      <c r="J68" s="13" t="s">
        <v>239</v>
      </c>
      <c r="K68" s="13" t="s">
        <v>240</v>
      </c>
      <c r="L68" s="14" t="s">
        <v>146</v>
      </c>
    </row>
    <row r="69" ht="15.75" customHeight="1">
      <c r="A69" s="14">
        <v>5670.0</v>
      </c>
      <c r="B69" s="14">
        <v>1199.0</v>
      </c>
      <c r="C69" s="14">
        <v>5645.0</v>
      </c>
      <c r="D69" s="14">
        <v>50.0</v>
      </c>
      <c r="E69" s="14">
        <v>6.0</v>
      </c>
      <c r="F69" s="14">
        <v>13.0</v>
      </c>
      <c r="G69" s="14">
        <v>9.2</v>
      </c>
      <c r="H69" s="15"/>
      <c r="I69" s="14">
        <v>30.0</v>
      </c>
      <c r="J69" s="13" t="s">
        <v>241</v>
      </c>
      <c r="K69" s="13" t="s">
        <v>242</v>
      </c>
      <c r="L69" s="14" t="s">
        <v>146</v>
      </c>
    </row>
    <row r="70" ht="15.75" customHeight="1">
      <c r="A70" s="14">
        <v>5669.0</v>
      </c>
      <c r="B70" s="14">
        <v>1198.0</v>
      </c>
      <c r="C70" s="14">
        <v>5645.0</v>
      </c>
      <c r="D70" s="14">
        <v>50.0</v>
      </c>
      <c r="E70" s="14">
        <v>6.0</v>
      </c>
      <c r="F70" s="14">
        <v>13.0</v>
      </c>
      <c r="G70" s="14">
        <v>9.1</v>
      </c>
      <c r="H70" s="15"/>
      <c r="I70" s="14">
        <v>29.0</v>
      </c>
      <c r="J70" s="13" t="s">
        <v>243</v>
      </c>
      <c r="K70" s="13" t="s">
        <v>244</v>
      </c>
      <c r="L70" s="14" t="s">
        <v>146</v>
      </c>
    </row>
    <row r="71" ht="15.75" customHeight="1">
      <c r="A71" s="14">
        <v>5645.0</v>
      </c>
      <c r="B71" s="14">
        <v>1197.0</v>
      </c>
      <c r="C71" s="14">
        <v>5640.0</v>
      </c>
      <c r="D71" s="14">
        <v>50.0</v>
      </c>
      <c r="E71" s="14">
        <v>6.0</v>
      </c>
      <c r="F71" s="14">
        <v>12.0</v>
      </c>
      <c r="G71" s="14">
        <v>9.0</v>
      </c>
      <c r="H71" s="15"/>
      <c r="I71" s="14">
        <v>28.0</v>
      </c>
      <c r="J71" s="13" t="s">
        <v>245</v>
      </c>
      <c r="K71" s="13" t="s">
        <v>246</v>
      </c>
      <c r="L71" s="14" t="s">
        <v>146</v>
      </c>
    </row>
    <row r="72" ht="15.75" customHeight="1">
      <c r="A72" s="14">
        <v>5668.0</v>
      </c>
      <c r="B72" s="14">
        <v>1196.0</v>
      </c>
      <c r="C72" s="14">
        <v>5644.0</v>
      </c>
      <c r="D72" s="14">
        <v>50.0</v>
      </c>
      <c r="E72" s="14">
        <v>6.0</v>
      </c>
      <c r="F72" s="14">
        <v>13.0</v>
      </c>
      <c r="G72" s="14">
        <v>8.7</v>
      </c>
      <c r="H72" s="15"/>
      <c r="I72" s="14">
        <v>27.0</v>
      </c>
      <c r="J72" s="13" t="s">
        <v>247</v>
      </c>
      <c r="K72" s="13" t="s">
        <v>248</v>
      </c>
      <c r="L72" s="14" t="s">
        <v>146</v>
      </c>
    </row>
    <row r="73" ht="15.75" customHeight="1">
      <c r="A73" s="14">
        <v>5667.0</v>
      </c>
      <c r="B73" s="14">
        <v>1195.0</v>
      </c>
      <c r="C73" s="14">
        <v>5644.0</v>
      </c>
      <c r="D73" s="14">
        <v>50.0</v>
      </c>
      <c r="E73" s="14">
        <v>6.0</v>
      </c>
      <c r="F73" s="14">
        <v>13.0</v>
      </c>
      <c r="G73" s="14">
        <v>8.6</v>
      </c>
      <c r="H73" s="15"/>
      <c r="I73" s="14">
        <v>26.0</v>
      </c>
      <c r="J73" s="13" t="s">
        <v>249</v>
      </c>
      <c r="K73" s="13" t="s">
        <v>250</v>
      </c>
      <c r="L73" s="14" t="s">
        <v>146</v>
      </c>
    </row>
    <row r="74" ht="15.75" customHeight="1">
      <c r="A74" s="14">
        <v>5666.0</v>
      </c>
      <c r="B74" s="14">
        <v>1194.0</v>
      </c>
      <c r="C74" s="14">
        <v>5644.0</v>
      </c>
      <c r="D74" s="14">
        <v>50.0</v>
      </c>
      <c r="E74" s="14">
        <v>6.0</v>
      </c>
      <c r="F74" s="14">
        <v>13.0</v>
      </c>
      <c r="G74" s="14">
        <v>8.5</v>
      </c>
      <c r="H74" s="15"/>
      <c r="I74" s="14">
        <v>25.0</v>
      </c>
      <c r="J74" s="13" t="s">
        <v>251</v>
      </c>
      <c r="K74" s="13" t="s">
        <v>252</v>
      </c>
      <c r="L74" s="14" t="s">
        <v>146</v>
      </c>
    </row>
    <row r="75" ht="15.75" customHeight="1">
      <c r="A75" s="14">
        <v>5665.0</v>
      </c>
      <c r="B75" s="14">
        <v>1193.0</v>
      </c>
      <c r="C75" s="14">
        <v>5644.0</v>
      </c>
      <c r="D75" s="14">
        <v>50.0</v>
      </c>
      <c r="E75" s="14">
        <v>6.0</v>
      </c>
      <c r="F75" s="14">
        <v>13.0</v>
      </c>
      <c r="G75" s="14">
        <v>8.4</v>
      </c>
      <c r="H75" s="15"/>
      <c r="I75" s="14">
        <v>24.0</v>
      </c>
      <c r="J75" s="13" t="s">
        <v>253</v>
      </c>
      <c r="K75" s="13" t="s">
        <v>254</v>
      </c>
      <c r="L75" s="14" t="s">
        <v>146</v>
      </c>
    </row>
    <row r="76" ht="15.75" customHeight="1">
      <c r="A76" s="14">
        <v>5664.0</v>
      </c>
      <c r="B76" s="14">
        <v>1192.0</v>
      </c>
      <c r="C76" s="14">
        <v>5644.0</v>
      </c>
      <c r="D76" s="14">
        <v>50.0</v>
      </c>
      <c r="E76" s="14">
        <v>6.0</v>
      </c>
      <c r="F76" s="14">
        <v>13.0</v>
      </c>
      <c r="G76" s="14">
        <v>8.3</v>
      </c>
      <c r="H76" s="15"/>
      <c r="I76" s="14">
        <v>23.0</v>
      </c>
      <c r="J76" s="13" t="s">
        <v>255</v>
      </c>
      <c r="K76" s="13" t="s">
        <v>256</v>
      </c>
      <c r="L76" s="14" t="s">
        <v>146</v>
      </c>
    </row>
    <row r="77" ht="15.75" customHeight="1">
      <c r="A77" s="14">
        <v>5663.0</v>
      </c>
      <c r="B77" s="14">
        <v>1191.0</v>
      </c>
      <c r="C77" s="14">
        <v>5644.0</v>
      </c>
      <c r="D77" s="14">
        <v>50.0</v>
      </c>
      <c r="E77" s="14">
        <v>6.0</v>
      </c>
      <c r="F77" s="14">
        <v>13.0</v>
      </c>
      <c r="G77" s="14">
        <v>8.2</v>
      </c>
      <c r="H77" s="15"/>
      <c r="I77" s="14">
        <v>22.0</v>
      </c>
      <c r="J77" s="13" t="s">
        <v>257</v>
      </c>
      <c r="K77" s="13" t="s">
        <v>258</v>
      </c>
      <c r="L77" s="14" t="s">
        <v>146</v>
      </c>
    </row>
    <row r="78" ht="15.75" customHeight="1">
      <c r="A78" s="14">
        <v>5662.0</v>
      </c>
      <c r="B78" s="14">
        <v>1190.0</v>
      </c>
      <c r="C78" s="14">
        <v>5644.0</v>
      </c>
      <c r="D78" s="14">
        <v>50.0</v>
      </c>
      <c r="E78" s="14">
        <v>6.0</v>
      </c>
      <c r="F78" s="14">
        <v>13.0</v>
      </c>
      <c r="G78" s="14">
        <v>8.1</v>
      </c>
      <c r="H78" s="15"/>
      <c r="I78" s="14">
        <v>21.0</v>
      </c>
      <c r="J78" s="13" t="s">
        <v>259</v>
      </c>
      <c r="K78" s="13" t="s">
        <v>260</v>
      </c>
      <c r="L78" s="14" t="s">
        <v>146</v>
      </c>
    </row>
    <row r="79" ht="15.75" customHeight="1">
      <c r="A79" s="14">
        <v>5644.0</v>
      </c>
      <c r="B79" s="14">
        <v>1189.0</v>
      </c>
      <c r="C79" s="14">
        <v>5640.0</v>
      </c>
      <c r="D79" s="14">
        <v>50.0</v>
      </c>
      <c r="E79" s="14">
        <v>6.0</v>
      </c>
      <c r="F79" s="14">
        <v>12.0</v>
      </c>
      <c r="G79" s="14">
        <v>8.0</v>
      </c>
      <c r="H79" s="15"/>
      <c r="I79" s="14">
        <v>20.0</v>
      </c>
      <c r="J79" s="13" t="s">
        <v>261</v>
      </c>
      <c r="K79" s="13" t="s">
        <v>262</v>
      </c>
      <c r="L79" s="14" t="s">
        <v>146</v>
      </c>
    </row>
    <row r="80" ht="15.75" customHeight="1">
      <c r="A80" s="14">
        <v>5643.0</v>
      </c>
      <c r="B80" s="14">
        <v>1188.0</v>
      </c>
      <c r="C80" s="14">
        <v>5640.0</v>
      </c>
      <c r="D80" s="14">
        <v>50.0</v>
      </c>
      <c r="E80" s="14">
        <v>6.0</v>
      </c>
      <c r="F80" s="14">
        <v>12.0</v>
      </c>
      <c r="G80" s="14">
        <v>7.0</v>
      </c>
      <c r="H80" s="15"/>
      <c r="I80" s="14">
        <v>19.0</v>
      </c>
      <c r="J80" s="13" t="s">
        <v>263</v>
      </c>
      <c r="K80" s="13" t="s">
        <v>264</v>
      </c>
      <c r="L80" s="14" t="s">
        <v>146</v>
      </c>
    </row>
    <row r="81" ht="15.75" customHeight="1">
      <c r="A81" s="14">
        <v>5642.0</v>
      </c>
      <c r="B81" s="14">
        <v>1187.0</v>
      </c>
      <c r="C81" s="14">
        <v>5640.0</v>
      </c>
      <c r="D81" s="14">
        <v>50.0</v>
      </c>
      <c r="E81" s="14">
        <v>6.0</v>
      </c>
      <c r="F81" s="14">
        <v>12.0</v>
      </c>
      <c r="G81" s="14">
        <v>6.0</v>
      </c>
      <c r="H81" s="15"/>
      <c r="I81" s="14">
        <v>18.0</v>
      </c>
      <c r="J81" s="13" t="s">
        <v>265</v>
      </c>
      <c r="K81" s="13" t="s">
        <v>266</v>
      </c>
      <c r="L81" s="14" t="s">
        <v>146</v>
      </c>
    </row>
    <row r="82" ht="15.75" customHeight="1">
      <c r="A82" s="14">
        <v>5640.0</v>
      </c>
      <c r="B82" s="14">
        <v>1186.0</v>
      </c>
      <c r="C82" s="14">
        <v>4610.0</v>
      </c>
      <c r="D82" s="14">
        <v>50.0</v>
      </c>
      <c r="E82" s="14">
        <v>1.0</v>
      </c>
      <c r="F82" s="14">
        <v>10.0</v>
      </c>
      <c r="G82" s="15"/>
      <c r="H82" s="15"/>
      <c r="I82" s="14">
        <v>1.0</v>
      </c>
      <c r="J82" s="13" t="s">
        <v>267</v>
      </c>
      <c r="K82" s="16"/>
      <c r="L82" s="14" t="s">
        <v>268</v>
      </c>
    </row>
    <row r="83" ht="15.75" customHeight="1">
      <c r="A83" s="14">
        <v>5696.0</v>
      </c>
      <c r="B83" s="14">
        <v>1185.0</v>
      </c>
      <c r="C83" s="14">
        <v>5695.0</v>
      </c>
      <c r="D83" s="14">
        <v>48.0</v>
      </c>
      <c r="E83" s="14">
        <v>6.0</v>
      </c>
      <c r="F83" s="14">
        <v>14.0</v>
      </c>
      <c r="G83" s="15"/>
      <c r="H83" s="15"/>
      <c r="I83" s="14">
        <v>66.0</v>
      </c>
      <c r="J83" s="13" t="s">
        <v>269</v>
      </c>
      <c r="K83" s="13" t="s">
        <v>270</v>
      </c>
      <c r="L83" s="14" t="s">
        <v>121</v>
      </c>
    </row>
    <row r="84" ht="15.75" customHeight="1">
      <c r="A84" s="14">
        <v>5695.0</v>
      </c>
      <c r="B84" s="14">
        <v>1184.0</v>
      </c>
      <c r="C84" s="14">
        <v>5695.0</v>
      </c>
      <c r="D84" s="14">
        <v>48.0</v>
      </c>
      <c r="E84" s="14">
        <v>6.0</v>
      </c>
      <c r="F84" s="14">
        <v>14.0</v>
      </c>
      <c r="G84" s="15"/>
      <c r="H84" s="15"/>
      <c r="I84" s="14">
        <v>64.0</v>
      </c>
      <c r="J84" s="13" t="s">
        <v>271</v>
      </c>
      <c r="K84" s="13" t="s">
        <v>272</v>
      </c>
      <c r="L84" s="14" t="s">
        <v>121</v>
      </c>
    </row>
    <row r="85" ht="15.75" customHeight="1">
      <c r="A85" s="14">
        <v>5618.0</v>
      </c>
      <c r="B85" s="14">
        <v>1183.0</v>
      </c>
      <c r="C85" s="14">
        <v>4696.0</v>
      </c>
      <c r="D85" s="14">
        <v>49.0</v>
      </c>
      <c r="E85" s="14">
        <v>6.0</v>
      </c>
      <c r="F85" s="14">
        <v>13.0</v>
      </c>
      <c r="G85" s="14">
        <v>9.0</v>
      </c>
      <c r="H85" s="15"/>
      <c r="I85" s="14">
        <v>18.0</v>
      </c>
      <c r="J85" s="13" t="s">
        <v>273</v>
      </c>
      <c r="K85" s="13" t="s">
        <v>274</v>
      </c>
      <c r="L85" s="14" t="s">
        <v>118</v>
      </c>
    </row>
    <row r="86" ht="15.75" customHeight="1">
      <c r="A86" s="14">
        <v>5617.0</v>
      </c>
      <c r="B86" s="14">
        <v>1182.0</v>
      </c>
      <c r="C86" s="14">
        <v>4696.0</v>
      </c>
      <c r="D86" s="14">
        <v>49.0</v>
      </c>
      <c r="E86" s="14">
        <v>6.0</v>
      </c>
      <c r="F86" s="14">
        <v>13.0</v>
      </c>
      <c r="G86" s="14">
        <v>8.0</v>
      </c>
      <c r="H86" s="15"/>
      <c r="I86" s="14">
        <v>17.0</v>
      </c>
      <c r="J86" s="13" t="s">
        <v>275</v>
      </c>
      <c r="K86" s="13" t="s">
        <v>276</v>
      </c>
      <c r="L86" s="14" t="s">
        <v>118</v>
      </c>
    </row>
    <row r="87" ht="15.75" customHeight="1">
      <c r="A87" s="14">
        <v>5616.0</v>
      </c>
      <c r="B87" s="14">
        <v>1181.0</v>
      </c>
      <c r="C87" s="14">
        <v>4696.0</v>
      </c>
      <c r="D87" s="14">
        <v>49.0</v>
      </c>
      <c r="E87" s="14">
        <v>6.0</v>
      </c>
      <c r="F87" s="14">
        <v>13.0</v>
      </c>
      <c r="G87" s="14">
        <v>7.0</v>
      </c>
      <c r="H87" s="15"/>
      <c r="I87" s="14">
        <v>15.0</v>
      </c>
      <c r="J87" s="13" t="s">
        <v>277</v>
      </c>
      <c r="K87" s="13" t="s">
        <v>278</v>
      </c>
      <c r="L87" s="14" t="s">
        <v>118</v>
      </c>
    </row>
    <row r="88" ht="15.75" customHeight="1">
      <c r="A88" s="14">
        <v>5619.0</v>
      </c>
      <c r="B88" s="14">
        <v>1180.0</v>
      </c>
      <c r="C88" s="14">
        <v>4696.0</v>
      </c>
      <c r="D88" s="14">
        <v>49.0</v>
      </c>
      <c r="E88" s="14">
        <v>6.0</v>
      </c>
      <c r="F88" s="14">
        <v>13.0</v>
      </c>
      <c r="G88" s="14">
        <v>5.0</v>
      </c>
      <c r="H88" s="15"/>
      <c r="I88" s="14">
        <v>8.0</v>
      </c>
      <c r="J88" s="13" t="s">
        <v>279</v>
      </c>
      <c r="K88" s="13" t="s">
        <v>280</v>
      </c>
      <c r="L88" s="14" t="s">
        <v>118</v>
      </c>
    </row>
    <row r="89" ht="15.75" customHeight="1">
      <c r="A89" s="14">
        <v>5615.0</v>
      </c>
      <c r="B89" s="14">
        <v>1179.0</v>
      </c>
      <c r="C89" s="14">
        <v>4696.0</v>
      </c>
      <c r="D89" s="14">
        <v>49.0</v>
      </c>
      <c r="E89" s="14">
        <v>6.0</v>
      </c>
      <c r="F89" s="14">
        <v>13.0</v>
      </c>
      <c r="G89" s="14">
        <v>4.0</v>
      </c>
      <c r="H89" s="15"/>
      <c r="I89" s="14">
        <v>7.0</v>
      </c>
      <c r="J89" s="13" t="s">
        <v>281</v>
      </c>
      <c r="K89" s="13" t="s">
        <v>282</v>
      </c>
      <c r="L89" s="14" t="s">
        <v>118</v>
      </c>
    </row>
    <row r="90" ht="15.75" customHeight="1">
      <c r="A90" s="14">
        <v>5614.0</v>
      </c>
      <c r="B90" s="14">
        <v>1178.0</v>
      </c>
      <c r="C90" s="14">
        <v>4696.0</v>
      </c>
      <c r="D90" s="14">
        <v>49.0</v>
      </c>
      <c r="E90" s="14">
        <v>6.0</v>
      </c>
      <c r="F90" s="14">
        <v>13.0</v>
      </c>
      <c r="G90" s="14">
        <v>2.0</v>
      </c>
      <c r="H90" s="15"/>
      <c r="I90" s="14">
        <v>3.0</v>
      </c>
      <c r="J90" s="13" t="s">
        <v>283</v>
      </c>
      <c r="K90" s="13" t="s">
        <v>284</v>
      </c>
      <c r="L90" s="14" t="s">
        <v>118</v>
      </c>
    </row>
    <row r="91" ht="15.75" customHeight="1">
      <c r="A91" s="14">
        <v>5613.0</v>
      </c>
      <c r="B91" s="14">
        <v>1177.0</v>
      </c>
      <c r="C91" s="14">
        <v>4696.0</v>
      </c>
      <c r="D91" s="14">
        <v>49.0</v>
      </c>
      <c r="E91" s="14">
        <v>6.0</v>
      </c>
      <c r="F91" s="14">
        <v>13.0</v>
      </c>
      <c r="G91" s="14">
        <v>1.0</v>
      </c>
      <c r="H91" s="15"/>
      <c r="I91" s="14">
        <v>2.0</v>
      </c>
      <c r="J91" s="13" t="s">
        <v>285</v>
      </c>
      <c r="K91" s="13" t="s">
        <v>286</v>
      </c>
      <c r="L91" s="14" t="s">
        <v>118</v>
      </c>
    </row>
    <row r="92" ht="15.75" customHeight="1">
      <c r="A92" s="14">
        <v>5578.0</v>
      </c>
      <c r="B92" s="14">
        <v>1176.0</v>
      </c>
      <c r="C92" s="14">
        <v>5537.0</v>
      </c>
      <c r="D92" s="14">
        <v>48.0</v>
      </c>
      <c r="E92" s="14">
        <v>6.0</v>
      </c>
      <c r="F92" s="14">
        <v>13.0</v>
      </c>
      <c r="G92" s="15"/>
      <c r="H92" s="15"/>
      <c r="I92" s="14">
        <v>159.0</v>
      </c>
      <c r="J92" s="13" t="s">
        <v>287</v>
      </c>
      <c r="K92" s="13" t="s">
        <v>288</v>
      </c>
      <c r="L92" s="14" t="s">
        <v>118</v>
      </c>
    </row>
    <row r="93" ht="15.75" customHeight="1">
      <c r="A93" s="14">
        <v>5595.0</v>
      </c>
      <c r="B93" s="14">
        <v>1176.0</v>
      </c>
      <c r="C93" s="14">
        <v>5639.0</v>
      </c>
      <c r="D93" s="14">
        <v>49.0</v>
      </c>
      <c r="E93" s="14">
        <v>6.0</v>
      </c>
      <c r="F93" s="14">
        <v>13.0</v>
      </c>
      <c r="G93" s="14">
        <v>49.0</v>
      </c>
      <c r="H93" s="15"/>
      <c r="I93" s="14">
        <v>108.0</v>
      </c>
      <c r="J93" s="13" t="s">
        <v>287</v>
      </c>
      <c r="K93" s="13" t="s">
        <v>288</v>
      </c>
      <c r="L93" s="14" t="s">
        <v>118</v>
      </c>
    </row>
    <row r="94" ht="15.75" customHeight="1">
      <c r="A94" s="14">
        <v>5577.0</v>
      </c>
      <c r="B94" s="14">
        <v>1175.0</v>
      </c>
      <c r="C94" s="14">
        <v>5537.0</v>
      </c>
      <c r="D94" s="14">
        <v>48.0</v>
      </c>
      <c r="E94" s="14">
        <v>6.0</v>
      </c>
      <c r="F94" s="14">
        <v>13.0</v>
      </c>
      <c r="G94" s="15"/>
      <c r="H94" s="15"/>
      <c r="I94" s="14">
        <v>158.0</v>
      </c>
      <c r="J94" s="13" t="s">
        <v>289</v>
      </c>
      <c r="K94" s="13" t="s">
        <v>290</v>
      </c>
      <c r="L94" s="14" t="s">
        <v>118</v>
      </c>
    </row>
    <row r="95" ht="15.75" customHeight="1">
      <c r="A95" s="14">
        <v>5594.0</v>
      </c>
      <c r="B95" s="14">
        <v>1175.0</v>
      </c>
      <c r="C95" s="14">
        <v>5639.0</v>
      </c>
      <c r="D95" s="14">
        <v>49.0</v>
      </c>
      <c r="E95" s="14">
        <v>6.0</v>
      </c>
      <c r="F95" s="14">
        <v>13.0</v>
      </c>
      <c r="G95" s="14">
        <v>48.0</v>
      </c>
      <c r="H95" s="15"/>
      <c r="I95" s="14">
        <v>107.0</v>
      </c>
      <c r="J95" s="13" t="s">
        <v>289</v>
      </c>
      <c r="K95" s="13" t="s">
        <v>290</v>
      </c>
      <c r="L95" s="14" t="s">
        <v>118</v>
      </c>
    </row>
    <row r="96" ht="15.75" customHeight="1">
      <c r="A96" s="14">
        <v>5576.0</v>
      </c>
      <c r="B96" s="14">
        <v>1174.0</v>
      </c>
      <c r="C96" s="14">
        <v>5537.0</v>
      </c>
      <c r="D96" s="14">
        <v>48.0</v>
      </c>
      <c r="E96" s="14">
        <v>5.0</v>
      </c>
      <c r="F96" s="14">
        <v>15.0</v>
      </c>
      <c r="G96" s="15"/>
      <c r="H96" s="15"/>
      <c r="I96" s="14">
        <v>157.0</v>
      </c>
      <c r="J96" s="13" t="s">
        <v>291</v>
      </c>
      <c r="K96" s="13" t="s">
        <v>292</v>
      </c>
      <c r="L96" s="14" t="s">
        <v>118</v>
      </c>
    </row>
    <row r="97" ht="15.75" customHeight="1">
      <c r="A97" s="14">
        <v>5612.0</v>
      </c>
      <c r="B97" s="14">
        <v>1174.0</v>
      </c>
      <c r="C97" s="14">
        <v>5639.0</v>
      </c>
      <c r="D97" s="14">
        <v>49.0</v>
      </c>
      <c r="E97" s="14">
        <v>5.0</v>
      </c>
      <c r="F97" s="14">
        <v>15.0</v>
      </c>
      <c r="G97" s="15"/>
      <c r="H97" s="15"/>
      <c r="I97" s="14">
        <v>106.0</v>
      </c>
      <c r="J97" s="13" t="s">
        <v>291</v>
      </c>
      <c r="K97" s="13" t="s">
        <v>292</v>
      </c>
      <c r="L97" s="14" t="s">
        <v>118</v>
      </c>
    </row>
    <row r="98" ht="15.75" customHeight="1">
      <c r="A98" s="14">
        <v>5575.0</v>
      </c>
      <c r="B98" s="14">
        <v>1173.0</v>
      </c>
      <c r="C98" s="14">
        <v>5537.0</v>
      </c>
      <c r="D98" s="14">
        <v>48.0</v>
      </c>
      <c r="E98" s="14">
        <v>6.0</v>
      </c>
      <c r="F98" s="14">
        <v>14.0</v>
      </c>
      <c r="G98" s="15"/>
      <c r="H98" s="15"/>
      <c r="I98" s="14">
        <v>156.0</v>
      </c>
      <c r="J98" s="13" t="s">
        <v>293</v>
      </c>
      <c r="K98" s="13" t="s">
        <v>294</v>
      </c>
      <c r="L98" s="14" t="s">
        <v>121</v>
      </c>
    </row>
    <row r="99" ht="15.75" customHeight="1">
      <c r="A99" s="14">
        <v>5611.0</v>
      </c>
      <c r="B99" s="14">
        <v>1173.0</v>
      </c>
      <c r="C99" s="14">
        <v>5639.0</v>
      </c>
      <c r="D99" s="14">
        <v>49.0</v>
      </c>
      <c r="E99" s="14">
        <v>6.0</v>
      </c>
      <c r="F99" s="14">
        <v>14.0</v>
      </c>
      <c r="G99" s="14">
        <v>47.0</v>
      </c>
      <c r="H99" s="15"/>
      <c r="I99" s="14">
        <v>105.0</v>
      </c>
      <c r="J99" s="13" t="s">
        <v>295</v>
      </c>
      <c r="K99" s="13" t="s">
        <v>296</v>
      </c>
      <c r="L99" s="14" t="s">
        <v>118</v>
      </c>
    </row>
    <row r="100" ht="15.75" customHeight="1">
      <c r="A100" s="14">
        <v>5574.0</v>
      </c>
      <c r="B100" s="14">
        <v>1172.0</v>
      </c>
      <c r="C100" s="14">
        <v>5537.0</v>
      </c>
      <c r="D100" s="14">
        <v>48.0</v>
      </c>
      <c r="E100" s="14">
        <v>6.0</v>
      </c>
      <c r="F100" s="14">
        <v>14.0</v>
      </c>
      <c r="G100" s="15"/>
      <c r="H100" s="15"/>
      <c r="I100" s="14">
        <v>155.0</v>
      </c>
      <c r="J100" s="13" t="s">
        <v>297</v>
      </c>
      <c r="K100" s="13" t="s">
        <v>298</v>
      </c>
      <c r="L100" s="14" t="s">
        <v>121</v>
      </c>
    </row>
    <row r="101" ht="15.75" customHeight="1">
      <c r="A101" s="14">
        <v>5610.0</v>
      </c>
      <c r="B101" s="14">
        <v>1172.0</v>
      </c>
      <c r="C101" s="14">
        <v>5639.0</v>
      </c>
      <c r="D101" s="14">
        <v>49.0</v>
      </c>
      <c r="E101" s="14">
        <v>6.0</v>
      </c>
      <c r="F101" s="14">
        <v>14.0</v>
      </c>
      <c r="G101" s="14">
        <v>46.0</v>
      </c>
      <c r="H101" s="15"/>
      <c r="I101" s="14">
        <v>104.0</v>
      </c>
      <c r="J101" s="13" t="s">
        <v>299</v>
      </c>
      <c r="K101" s="13" t="s">
        <v>300</v>
      </c>
      <c r="L101" s="14" t="s">
        <v>118</v>
      </c>
    </row>
    <row r="102" ht="15.75" customHeight="1">
      <c r="A102" s="14">
        <v>5573.0</v>
      </c>
      <c r="B102" s="14">
        <v>1171.0</v>
      </c>
      <c r="C102" s="14">
        <v>5537.0</v>
      </c>
      <c r="D102" s="14">
        <v>48.0</v>
      </c>
      <c r="E102" s="14">
        <v>6.0</v>
      </c>
      <c r="F102" s="14">
        <v>14.0</v>
      </c>
      <c r="G102" s="15"/>
      <c r="H102" s="15"/>
      <c r="I102" s="14">
        <v>154.0</v>
      </c>
      <c r="J102" s="13" t="s">
        <v>301</v>
      </c>
      <c r="K102" s="13" t="s">
        <v>302</v>
      </c>
      <c r="L102" s="14" t="s">
        <v>121</v>
      </c>
    </row>
    <row r="103" ht="15.75" customHeight="1">
      <c r="A103" s="14">
        <v>5609.0</v>
      </c>
      <c r="B103" s="14">
        <v>1171.0</v>
      </c>
      <c r="C103" s="14">
        <v>5639.0</v>
      </c>
      <c r="D103" s="14">
        <v>49.0</v>
      </c>
      <c r="E103" s="14">
        <v>6.0</v>
      </c>
      <c r="F103" s="14">
        <v>14.0</v>
      </c>
      <c r="G103" s="14">
        <v>44.0</v>
      </c>
      <c r="H103" s="15"/>
      <c r="I103" s="14">
        <v>103.0</v>
      </c>
      <c r="J103" s="13" t="s">
        <v>303</v>
      </c>
      <c r="K103" s="13" t="s">
        <v>304</v>
      </c>
      <c r="L103" s="14" t="s">
        <v>118</v>
      </c>
    </row>
    <row r="104" ht="15.75" customHeight="1">
      <c r="A104" s="14">
        <v>5572.0</v>
      </c>
      <c r="B104" s="14">
        <v>1170.0</v>
      </c>
      <c r="C104" s="14">
        <v>5537.0</v>
      </c>
      <c r="D104" s="14">
        <v>48.0</v>
      </c>
      <c r="E104" s="14">
        <v>5.0</v>
      </c>
      <c r="F104" s="14">
        <v>15.0</v>
      </c>
      <c r="G104" s="15"/>
      <c r="H104" s="15"/>
      <c r="I104" s="14">
        <v>153.0</v>
      </c>
      <c r="J104" s="13" t="s">
        <v>291</v>
      </c>
      <c r="K104" s="13" t="s">
        <v>292</v>
      </c>
      <c r="L104" s="14" t="s">
        <v>121</v>
      </c>
    </row>
    <row r="105" ht="15.75" customHeight="1">
      <c r="A105" s="14">
        <v>5608.0</v>
      </c>
      <c r="B105" s="14">
        <v>1170.0</v>
      </c>
      <c r="C105" s="14">
        <v>5639.0</v>
      </c>
      <c r="D105" s="14">
        <v>49.0</v>
      </c>
      <c r="E105" s="14">
        <v>6.0</v>
      </c>
      <c r="F105" s="14">
        <v>14.0</v>
      </c>
      <c r="G105" s="15"/>
      <c r="H105" s="15"/>
      <c r="I105" s="14">
        <v>102.0</v>
      </c>
      <c r="J105" s="13" t="s">
        <v>291</v>
      </c>
      <c r="K105" s="13" t="s">
        <v>292</v>
      </c>
      <c r="L105" s="14" t="s">
        <v>118</v>
      </c>
    </row>
    <row r="106" ht="15.75" customHeight="1">
      <c r="A106" s="14">
        <v>5571.0</v>
      </c>
      <c r="B106" s="14">
        <v>1169.0</v>
      </c>
      <c r="C106" s="14">
        <v>5537.0</v>
      </c>
      <c r="D106" s="14">
        <v>48.0</v>
      </c>
      <c r="E106" s="14">
        <v>6.0</v>
      </c>
      <c r="F106" s="14">
        <v>14.0</v>
      </c>
      <c r="G106" s="15"/>
      <c r="H106" s="15"/>
      <c r="I106" s="14">
        <v>152.0</v>
      </c>
      <c r="J106" s="13" t="s">
        <v>305</v>
      </c>
      <c r="K106" s="13" t="s">
        <v>306</v>
      </c>
      <c r="L106" s="14" t="s">
        <v>121</v>
      </c>
    </row>
    <row r="107" ht="15.75" customHeight="1">
      <c r="A107" s="14">
        <v>5607.0</v>
      </c>
      <c r="B107" s="14">
        <v>1169.0</v>
      </c>
      <c r="C107" s="14">
        <v>5639.0</v>
      </c>
      <c r="D107" s="14">
        <v>49.0</v>
      </c>
      <c r="E107" s="14">
        <v>6.0</v>
      </c>
      <c r="F107" s="14">
        <v>14.0</v>
      </c>
      <c r="G107" s="14">
        <v>43.0</v>
      </c>
      <c r="H107" s="15"/>
      <c r="I107" s="14">
        <v>101.0</v>
      </c>
      <c r="J107" s="13" t="s">
        <v>307</v>
      </c>
      <c r="K107" s="13" t="s">
        <v>308</v>
      </c>
      <c r="L107" s="14" t="s">
        <v>118</v>
      </c>
    </row>
    <row r="108" ht="15.75" customHeight="1">
      <c r="A108" s="14">
        <v>5570.0</v>
      </c>
      <c r="B108" s="14">
        <v>1168.0</v>
      </c>
      <c r="C108" s="14">
        <v>5537.0</v>
      </c>
      <c r="D108" s="14">
        <v>48.0</v>
      </c>
      <c r="E108" s="14">
        <v>5.0</v>
      </c>
      <c r="F108" s="14">
        <v>15.0</v>
      </c>
      <c r="G108" s="15"/>
      <c r="H108" s="15"/>
      <c r="I108" s="14">
        <v>151.0</v>
      </c>
      <c r="J108" s="13" t="s">
        <v>291</v>
      </c>
      <c r="K108" s="13" t="s">
        <v>292</v>
      </c>
      <c r="L108" s="14" t="s">
        <v>121</v>
      </c>
    </row>
    <row r="109" ht="15.75" customHeight="1">
      <c r="A109" s="14">
        <v>5606.0</v>
      </c>
      <c r="B109" s="14">
        <v>1168.0</v>
      </c>
      <c r="C109" s="14">
        <v>5639.0</v>
      </c>
      <c r="D109" s="14">
        <v>49.0</v>
      </c>
      <c r="E109" s="14">
        <v>5.0</v>
      </c>
      <c r="F109" s="14">
        <v>15.0</v>
      </c>
      <c r="G109" s="15"/>
      <c r="H109" s="15"/>
      <c r="I109" s="14">
        <v>100.0</v>
      </c>
      <c r="J109" s="13" t="s">
        <v>291</v>
      </c>
      <c r="K109" s="13" t="s">
        <v>292</v>
      </c>
      <c r="L109" s="14" t="s">
        <v>118</v>
      </c>
    </row>
    <row r="110" ht="15.75" customHeight="1">
      <c r="A110" s="14">
        <v>5569.0</v>
      </c>
      <c r="B110" s="14">
        <v>1167.0</v>
      </c>
      <c r="C110" s="14">
        <v>5537.0</v>
      </c>
      <c r="D110" s="14">
        <v>48.0</v>
      </c>
      <c r="E110" s="14">
        <v>6.0</v>
      </c>
      <c r="F110" s="14">
        <v>14.0</v>
      </c>
      <c r="G110" s="15"/>
      <c r="H110" s="15"/>
      <c r="I110" s="14">
        <v>150.0</v>
      </c>
      <c r="J110" s="13" t="s">
        <v>309</v>
      </c>
      <c r="K110" s="13" t="s">
        <v>310</v>
      </c>
      <c r="L110" s="14" t="s">
        <v>121</v>
      </c>
    </row>
    <row r="111" ht="15.75" customHeight="1">
      <c r="A111" s="14">
        <v>5605.0</v>
      </c>
      <c r="B111" s="14">
        <v>1167.0</v>
      </c>
      <c r="C111" s="14">
        <v>5639.0</v>
      </c>
      <c r="D111" s="14">
        <v>49.0</v>
      </c>
      <c r="E111" s="14">
        <v>6.0</v>
      </c>
      <c r="F111" s="14">
        <v>14.0</v>
      </c>
      <c r="G111" s="14">
        <v>42.0</v>
      </c>
      <c r="H111" s="15"/>
      <c r="I111" s="14">
        <v>99.0</v>
      </c>
      <c r="J111" s="13" t="s">
        <v>311</v>
      </c>
      <c r="K111" s="13" t="s">
        <v>312</v>
      </c>
      <c r="L111" s="14" t="s">
        <v>118</v>
      </c>
    </row>
    <row r="112" ht="15.75" customHeight="1">
      <c r="A112" s="14">
        <v>5568.0</v>
      </c>
      <c r="B112" s="14">
        <v>1166.0</v>
      </c>
      <c r="C112" s="14">
        <v>5537.0</v>
      </c>
      <c r="D112" s="14">
        <v>48.0</v>
      </c>
      <c r="E112" s="14">
        <v>6.0</v>
      </c>
      <c r="F112" s="14">
        <v>13.0</v>
      </c>
      <c r="G112" s="15"/>
      <c r="H112" s="15"/>
      <c r="I112" s="14">
        <v>149.0</v>
      </c>
      <c r="J112" s="13" t="s">
        <v>313</v>
      </c>
      <c r="K112" s="13" t="s">
        <v>314</v>
      </c>
      <c r="L112" s="14" t="s">
        <v>121</v>
      </c>
    </row>
    <row r="113" ht="15.75" customHeight="1">
      <c r="A113" s="14">
        <v>5593.0</v>
      </c>
      <c r="B113" s="14">
        <v>1166.0</v>
      </c>
      <c r="C113" s="14">
        <v>5639.0</v>
      </c>
      <c r="D113" s="14">
        <v>49.0</v>
      </c>
      <c r="E113" s="14">
        <v>6.0</v>
      </c>
      <c r="F113" s="14">
        <v>13.0</v>
      </c>
      <c r="G113" s="14">
        <v>41.0</v>
      </c>
      <c r="H113" s="15"/>
      <c r="I113" s="14">
        <v>98.0</v>
      </c>
      <c r="J113" s="13" t="s">
        <v>313</v>
      </c>
      <c r="K113" s="13" t="s">
        <v>314</v>
      </c>
      <c r="L113" s="14" t="s">
        <v>118</v>
      </c>
    </row>
    <row r="114" ht="15.75" customHeight="1">
      <c r="A114" s="14">
        <v>5556.0</v>
      </c>
      <c r="B114" s="14">
        <v>1165.0</v>
      </c>
      <c r="C114" s="14">
        <v>5537.0</v>
      </c>
      <c r="D114" s="14">
        <v>48.0</v>
      </c>
      <c r="E114" s="14">
        <v>3.0</v>
      </c>
      <c r="F114" s="14">
        <v>12.0</v>
      </c>
      <c r="G114" s="15"/>
      <c r="H114" s="15"/>
      <c r="I114" s="14">
        <v>148.0</v>
      </c>
      <c r="J114" s="13" t="s">
        <v>315</v>
      </c>
      <c r="K114" s="13" t="s">
        <v>316</v>
      </c>
      <c r="L114" s="14" t="s">
        <v>121</v>
      </c>
    </row>
    <row r="115" ht="15.75" customHeight="1">
      <c r="A115" s="14">
        <v>5639.0</v>
      </c>
      <c r="B115" s="14">
        <v>1165.0</v>
      </c>
      <c r="C115" s="14">
        <v>5620.0</v>
      </c>
      <c r="D115" s="14">
        <v>49.0</v>
      </c>
      <c r="E115" s="14">
        <v>3.0</v>
      </c>
      <c r="F115" s="14">
        <v>12.0</v>
      </c>
      <c r="G115" s="14">
        <v>40.0</v>
      </c>
      <c r="H115" s="15"/>
      <c r="I115" s="14">
        <v>97.0</v>
      </c>
      <c r="J115" s="13" t="s">
        <v>317</v>
      </c>
      <c r="K115" s="13" t="s">
        <v>318</v>
      </c>
      <c r="L115" s="14" t="s">
        <v>118</v>
      </c>
    </row>
    <row r="116" ht="15.75" customHeight="1">
      <c r="A116" s="14">
        <v>5567.0</v>
      </c>
      <c r="B116" s="14">
        <v>1164.0</v>
      </c>
      <c r="C116" s="14">
        <v>5537.0</v>
      </c>
      <c r="D116" s="14">
        <v>48.0</v>
      </c>
      <c r="E116" s="14">
        <v>6.0</v>
      </c>
      <c r="F116" s="14">
        <v>13.0</v>
      </c>
      <c r="G116" s="15"/>
      <c r="H116" s="15"/>
      <c r="I116" s="14">
        <v>147.0</v>
      </c>
      <c r="J116" s="13" t="s">
        <v>287</v>
      </c>
      <c r="K116" s="13" t="s">
        <v>288</v>
      </c>
      <c r="L116" s="14" t="s">
        <v>121</v>
      </c>
    </row>
    <row r="117" ht="15.75" customHeight="1">
      <c r="A117" s="14">
        <v>5592.0</v>
      </c>
      <c r="B117" s="14">
        <v>1164.0</v>
      </c>
      <c r="C117" s="14">
        <v>5638.0</v>
      </c>
      <c r="D117" s="14">
        <v>49.0</v>
      </c>
      <c r="E117" s="14">
        <v>6.0</v>
      </c>
      <c r="F117" s="14">
        <v>13.0</v>
      </c>
      <c r="G117" s="14">
        <v>38.0</v>
      </c>
      <c r="H117" s="15"/>
      <c r="I117" s="14">
        <v>96.0</v>
      </c>
      <c r="J117" s="13" t="s">
        <v>287</v>
      </c>
      <c r="K117" s="13" t="s">
        <v>288</v>
      </c>
      <c r="L117" s="14" t="s">
        <v>118</v>
      </c>
    </row>
    <row r="118" ht="15.75" customHeight="1">
      <c r="A118" s="14">
        <v>5566.0</v>
      </c>
      <c r="B118" s="14">
        <v>1163.0</v>
      </c>
      <c r="C118" s="14">
        <v>5537.0</v>
      </c>
      <c r="D118" s="14">
        <v>48.0</v>
      </c>
      <c r="E118" s="14">
        <v>6.0</v>
      </c>
      <c r="F118" s="14">
        <v>13.0</v>
      </c>
      <c r="G118" s="15"/>
      <c r="H118" s="15"/>
      <c r="I118" s="14">
        <v>146.0</v>
      </c>
      <c r="J118" s="13" t="s">
        <v>289</v>
      </c>
      <c r="K118" s="13" t="s">
        <v>290</v>
      </c>
      <c r="L118" s="14" t="s">
        <v>121</v>
      </c>
    </row>
    <row r="119" ht="15.75" customHeight="1">
      <c r="A119" s="14">
        <v>5591.0</v>
      </c>
      <c r="B119" s="14">
        <v>1163.0</v>
      </c>
      <c r="C119" s="14">
        <v>5638.0</v>
      </c>
      <c r="D119" s="14">
        <v>49.0</v>
      </c>
      <c r="E119" s="14">
        <v>6.0</v>
      </c>
      <c r="F119" s="14">
        <v>13.0</v>
      </c>
      <c r="G119" s="14">
        <v>37.0</v>
      </c>
      <c r="H119" s="15"/>
      <c r="I119" s="14">
        <v>95.0</v>
      </c>
      <c r="J119" s="13" t="s">
        <v>289</v>
      </c>
      <c r="K119" s="13" t="s">
        <v>290</v>
      </c>
      <c r="L119" s="14" t="s">
        <v>118</v>
      </c>
    </row>
    <row r="120" ht="15.75" customHeight="1">
      <c r="A120" s="14">
        <v>5565.0</v>
      </c>
      <c r="B120" s="14">
        <v>1162.0</v>
      </c>
      <c r="C120" s="14">
        <v>5537.0</v>
      </c>
      <c r="D120" s="14">
        <v>48.0</v>
      </c>
      <c r="E120" s="14">
        <v>5.0</v>
      </c>
      <c r="F120" s="14">
        <v>15.0</v>
      </c>
      <c r="G120" s="15"/>
      <c r="H120" s="15"/>
      <c r="I120" s="14">
        <v>145.0</v>
      </c>
      <c r="J120" s="13" t="s">
        <v>291</v>
      </c>
      <c r="K120" s="13" t="s">
        <v>292</v>
      </c>
      <c r="L120" s="14" t="s">
        <v>121</v>
      </c>
    </row>
    <row r="121" ht="15.75" customHeight="1">
      <c r="A121" s="14">
        <v>5604.0</v>
      </c>
      <c r="B121" s="14">
        <v>1162.0</v>
      </c>
      <c r="C121" s="14">
        <v>5638.0</v>
      </c>
      <c r="D121" s="14">
        <v>49.0</v>
      </c>
      <c r="E121" s="14">
        <v>5.0</v>
      </c>
      <c r="F121" s="14">
        <v>15.0</v>
      </c>
      <c r="G121" s="15"/>
      <c r="H121" s="15"/>
      <c r="I121" s="14">
        <v>94.0</v>
      </c>
      <c r="J121" s="13" t="s">
        <v>291</v>
      </c>
      <c r="K121" s="13" t="s">
        <v>292</v>
      </c>
      <c r="L121" s="14" t="s">
        <v>118</v>
      </c>
    </row>
    <row r="122" ht="15.75" customHeight="1">
      <c r="A122" s="14">
        <v>5564.0</v>
      </c>
      <c r="B122" s="14">
        <v>1161.0</v>
      </c>
      <c r="C122" s="14">
        <v>5537.0</v>
      </c>
      <c r="D122" s="14">
        <v>48.0</v>
      </c>
      <c r="E122" s="14">
        <v>6.0</v>
      </c>
      <c r="F122" s="14">
        <v>14.0</v>
      </c>
      <c r="G122" s="15"/>
      <c r="H122" s="15"/>
      <c r="I122" s="14">
        <v>144.0</v>
      </c>
      <c r="J122" s="13" t="s">
        <v>293</v>
      </c>
      <c r="K122" s="13" t="s">
        <v>294</v>
      </c>
      <c r="L122" s="14" t="s">
        <v>121</v>
      </c>
    </row>
    <row r="123" ht="15.75" customHeight="1">
      <c r="A123" s="14">
        <v>5603.0</v>
      </c>
      <c r="B123" s="14">
        <v>1161.0</v>
      </c>
      <c r="C123" s="14">
        <v>5638.0</v>
      </c>
      <c r="D123" s="14">
        <v>49.0</v>
      </c>
      <c r="E123" s="14">
        <v>6.0</v>
      </c>
      <c r="F123" s="14">
        <v>14.0</v>
      </c>
      <c r="G123" s="14">
        <v>36.0</v>
      </c>
      <c r="H123" s="15"/>
      <c r="I123" s="14">
        <v>93.0</v>
      </c>
      <c r="J123" s="13" t="s">
        <v>295</v>
      </c>
      <c r="K123" s="13" t="s">
        <v>296</v>
      </c>
      <c r="L123" s="14" t="s">
        <v>118</v>
      </c>
    </row>
    <row r="124" ht="15.75" customHeight="1">
      <c r="A124" s="14">
        <v>5563.0</v>
      </c>
      <c r="B124" s="14">
        <v>1160.0</v>
      </c>
      <c r="C124" s="14">
        <v>5537.0</v>
      </c>
      <c r="D124" s="14">
        <v>48.0</v>
      </c>
      <c r="E124" s="14">
        <v>6.0</v>
      </c>
      <c r="F124" s="14">
        <v>14.0</v>
      </c>
      <c r="G124" s="15"/>
      <c r="H124" s="15"/>
      <c r="I124" s="14">
        <v>143.0</v>
      </c>
      <c r="J124" s="13" t="s">
        <v>297</v>
      </c>
      <c r="K124" s="13" t="s">
        <v>298</v>
      </c>
      <c r="L124" s="14" t="s">
        <v>121</v>
      </c>
    </row>
    <row r="125" ht="15.75" customHeight="1">
      <c r="A125" s="14">
        <v>5602.0</v>
      </c>
      <c r="B125" s="14">
        <v>1160.0</v>
      </c>
      <c r="C125" s="14">
        <v>5638.0</v>
      </c>
      <c r="D125" s="14">
        <v>49.0</v>
      </c>
      <c r="E125" s="14">
        <v>6.0</v>
      </c>
      <c r="F125" s="14">
        <v>14.0</v>
      </c>
      <c r="G125" s="14">
        <v>34.0</v>
      </c>
      <c r="H125" s="15"/>
      <c r="I125" s="14">
        <v>91.0</v>
      </c>
      <c r="J125" s="13" t="s">
        <v>299</v>
      </c>
      <c r="K125" s="13" t="s">
        <v>300</v>
      </c>
      <c r="L125" s="14" t="s">
        <v>118</v>
      </c>
    </row>
    <row r="126" ht="15.75" customHeight="1">
      <c r="A126" s="14">
        <v>5562.0</v>
      </c>
      <c r="B126" s="14">
        <v>1159.0</v>
      </c>
      <c r="C126" s="14">
        <v>5537.0</v>
      </c>
      <c r="D126" s="14">
        <v>48.0</v>
      </c>
      <c r="E126" s="14">
        <v>6.0</v>
      </c>
      <c r="F126" s="14">
        <v>14.0</v>
      </c>
      <c r="G126" s="15"/>
      <c r="H126" s="15"/>
      <c r="I126" s="14">
        <v>142.0</v>
      </c>
      <c r="J126" s="13" t="s">
        <v>301</v>
      </c>
      <c r="K126" s="13" t="s">
        <v>302</v>
      </c>
      <c r="L126" s="14" t="s">
        <v>121</v>
      </c>
    </row>
    <row r="127" ht="15.75" customHeight="1">
      <c r="A127" s="14">
        <v>5601.0</v>
      </c>
      <c r="B127" s="14">
        <v>1159.0</v>
      </c>
      <c r="C127" s="14">
        <v>5638.0</v>
      </c>
      <c r="D127" s="14">
        <v>49.0</v>
      </c>
      <c r="E127" s="14">
        <v>6.0</v>
      </c>
      <c r="F127" s="14">
        <v>14.0</v>
      </c>
      <c r="G127" s="14">
        <v>35.0</v>
      </c>
      <c r="H127" s="15"/>
      <c r="I127" s="14">
        <v>92.0</v>
      </c>
      <c r="J127" s="13" t="s">
        <v>303</v>
      </c>
      <c r="K127" s="13" t="s">
        <v>304</v>
      </c>
      <c r="L127" s="14" t="s">
        <v>118</v>
      </c>
    </row>
    <row r="128" ht="15.75" customHeight="1">
      <c r="A128" s="14">
        <v>5561.0</v>
      </c>
      <c r="B128" s="14">
        <v>1158.0</v>
      </c>
      <c r="C128" s="14">
        <v>5537.0</v>
      </c>
      <c r="D128" s="14">
        <v>48.0</v>
      </c>
      <c r="E128" s="14">
        <v>5.0</v>
      </c>
      <c r="F128" s="14">
        <v>15.0</v>
      </c>
      <c r="G128" s="15"/>
      <c r="H128" s="15"/>
      <c r="I128" s="14">
        <v>141.0</v>
      </c>
      <c r="J128" s="13" t="s">
        <v>291</v>
      </c>
      <c r="K128" s="13" t="s">
        <v>292</v>
      </c>
      <c r="L128" s="14" t="s">
        <v>121</v>
      </c>
    </row>
    <row r="129" ht="15.75" customHeight="1">
      <c r="A129" s="14">
        <v>5600.0</v>
      </c>
      <c r="B129" s="14">
        <v>1158.0</v>
      </c>
      <c r="C129" s="14">
        <v>5638.0</v>
      </c>
      <c r="D129" s="14">
        <v>49.0</v>
      </c>
      <c r="E129" s="14">
        <v>5.0</v>
      </c>
      <c r="F129" s="14">
        <v>15.0</v>
      </c>
      <c r="G129" s="15"/>
      <c r="H129" s="15"/>
      <c r="I129" s="14">
        <v>90.0</v>
      </c>
      <c r="J129" s="13" t="s">
        <v>291</v>
      </c>
      <c r="K129" s="13" t="s">
        <v>292</v>
      </c>
      <c r="L129" s="14" t="s">
        <v>118</v>
      </c>
    </row>
    <row r="130" ht="15.75" customHeight="1">
      <c r="A130" s="14">
        <v>5560.0</v>
      </c>
      <c r="B130" s="14">
        <v>1157.0</v>
      </c>
      <c r="C130" s="14">
        <v>5537.0</v>
      </c>
      <c r="D130" s="14">
        <v>48.0</v>
      </c>
      <c r="E130" s="14">
        <v>6.0</v>
      </c>
      <c r="F130" s="14">
        <v>14.0</v>
      </c>
      <c r="G130" s="15"/>
      <c r="H130" s="15"/>
      <c r="I130" s="14">
        <v>140.0</v>
      </c>
      <c r="J130" s="13" t="s">
        <v>305</v>
      </c>
      <c r="K130" s="13" t="s">
        <v>306</v>
      </c>
      <c r="L130" s="14" t="s">
        <v>121</v>
      </c>
    </row>
    <row r="131" ht="15.75" customHeight="1">
      <c r="A131" s="14">
        <v>5599.0</v>
      </c>
      <c r="B131" s="14">
        <v>1157.0</v>
      </c>
      <c r="C131" s="14">
        <v>5638.0</v>
      </c>
      <c r="D131" s="14">
        <v>49.0</v>
      </c>
      <c r="E131" s="14">
        <v>6.0</v>
      </c>
      <c r="F131" s="14">
        <v>14.0</v>
      </c>
      <c r="G131" s="14">
        <v>33.0</v>
      </c>
      <c r="H131" s="15"/>
      <c r="I131" s="14">
        <v>89.0</v>
      </c>
      <c r="J131" s="13" t="s">
        <v>307</v>
      </c>
      <c r="K131" s="13" t="s">
        <v>308</v>
      </c>
      <c r="L131" s="14" t="s">
        <v>118</v>
      </c>
    </row>
    <row r="132" ht="15.75" customHeight="1">
      <c r="A132" s="14">
        <v>5559.0</v>
      </c>
      <c r="B132" s="14">
        <v>1156.0</v>
      </c>
      <c r="C132" s="14">
        <v>5537.0</v>
      </c>
      <c r="D132" s="14">
        <v>48.0</v>
      </c>
      <c r="E132" s="14">
        <v>5.0</v>
      </c>
      <c r="F132" s="14">
        <v>15.0</v>
      </c>
      <c r="G132" s="15"/>
      <c r="H132" s="15"/>
      <c r="I132" s="14">
        <v>139.0</v>
      </c>
      <c r="J132" s="13" t="s">
        <v>291</v>
      </c>
      <c r="K132" s="13" t="s">
        <v>292</v>
      </c>
      <c r="L132" s="14" t="s">
        <v>121</v>
      </c>
    </row>
    <row r="133" ht="15.75" customHeight="1">
      <c r="A133" s="14">
        <v>5598.0</v>
      </c>
      <c r="B133" s="14">
        <v>1156.0</v>
      </c>
      <c r="C133" s="14">
        <v>5638.0</v>
      </c>
      <c r="D133" s="14">
        <v>49.0</v>
      </c>
      <c r="E133" s="14">
        <v>5.0</v>
      </c>
      <c r="F133" s="14">
        <v>15.0</v>
      </c>
      <c r="G133" s="15"/>
      <c r="H133" s="15"/>
      <c r="I133" s="14">
        <v>88.0</v>
      </c>
      <c r="J133" s="13" t="s">
        <v>291</v>
      </c>
      <c r="K133" s="13" t="s">
        <v>292</v>
      </c>
      <c r="L133" s="14" t="s">
        <v>118</v>
      </c>
    </row>
    <row r="134" ht="15.75" customHeight="1">
      <c r="A134" s="14">
        <v>5558.0</v>
      </c>
      <c r="B134" s="14">
        <v>1155.0</v>
      </c>
      <c r="C134" s="14">
        <v>5537.0</v>
      </c>
      <c r="D134" s="14">
        <v>48.0</v>
      </c>
      <c r="E134" s="14">
        <v>6.0</v>
      </c>
      <c r="F134" s="14">
        <v>14.0</v>
      </c>
      <c r="G134" s="15"/>
      <c r="H134" s="15"/>
      <c r="I134" s="14">
        <v>138.0</v>
      </c>
      <c r="J134" s="13" t="s">
        <v>309</v>
      </c>
      <c r="K134" s="13" t="s">
        <v>310</v>
      </c>
      <c r="L134" s="14" t="s">
        <v>121</v>
      </c>
    </row>
    <row r="135" ht="15.75" customHeight="1">
      <c r="A135" s="14">
        <v>5597.0</v>
      </c>
      <c r="B135" s="14">
        <v>1155.0</v>
      </c>
      <c r="C135" s="14">
        <v>5638.0</v>
      </c>
      <c r="D135" s="14">
        <v>49.0</v>
      </c>
      <c r="E135" s="14">
        <v>6.0</v>
      </c>
      <c r="F135" s="14">
        <v>14.0</v>
      </c>
      <c r="G135" s="14">
        <v>32.0</v>
      </c>
      <c r="H135" s="15"/>
      <c r="I135" s="14">
        <v>87.0</v>
      </c>
      <c r="J135" s="13" t="s">
        <v>311</v>
      </c>
      <c r="K135" s="13" t="s">
        <v>312</v>
      </c>
      <c r="L135" s="14" t="s">
        <v>118</v>
      </c>
    </row>
    <row r="136" ht="15.75" customHeight="1">
      <c r="A136" s="14">
        <v>5557.0</v>
      </c>
      <c r="B136" s="14">
        <v>1154.0</v>
      </c>
      <c r="C136" s="14">
        <v>5537.0</v>
      </c>
      <c r="D136" s="14">
        <v>48.0</v>
      </c>
      <c r="E136" s="14">
        <v>6.0</v>
      </c>
      <c r="F136" s="14">
        <v>13.0</v>
      </c>
      <c r="G136" s="15"/>
      <c r="H136" s="15"/>
      <c r="I136" s="14">
        <v>137.0</v>
      </c>
      <c r="J136" s="13" t="s">
        <v>319</v>
      </c>
      <c r="K136" s="13" t="s">
        <v>314</v>
      </c>
      <c r="L136" s="14" t="s">
        <v>121</v>
      </c>
    </row>
    <row r="137" ht="15.75" customHeight="1">
      <c r="A137" s="14">
        <v>5596.0</v>
      </c>
      <c r="B137" s="14">
        <v>1154.0</v>
      </c>
      <c r="C137" s="14">
        <v>5638.0</v>
      </c>
      <c r="D137" s="14">
        <v>49.0</v>
      </c>
      <c r="E137" s="14">
        <v>6.0</v>
      </c>
      <c r="F137" s="14">
        <v>13.0</v>
      </c>
      <c r="G137" s="14">
        <v>31.0</v>
      </c>
      <c r="H137" s="15"/>
      <c r="I137" s="14">
        <v>86.0</v>
      </c>
      <c r="J137" s="13" t="s">
        <v>319</v>
      </c>
      <c r="K137" s="13" t="s">
        <v>314</v>
      </c>
      <c r="L137" s="14" t="s">
        <v>118</v>
      </c>
    </row>
    <row r="138" ht="15.75" customHeight="1">
      <c r="A138" s="14">
        <v>5555.0</v>
      </c>
      <c r="B138" s="14">
        <v>1153.0</v>
      </c>
      <c r="C138" s="14">
        <v>5537.0</v>
      </c>
      <c r="D138" s="14">
        <v>48.0</v>
      </c>
      <c r="E138" s="14">
        <v>6.0</v>
      </c>
      <c r="F138" s="14">
        <v>12.0</v>
      </c>
      <c r="G138" s="15"/>
      <c r="H138" s="15"/>
      <c r="I138" s="14">
        <v>136.0</v>
      </c>
      <c r="J138" s="13" t="s">
        <v>320</v>
      </c>
      <c r="K138" s="13" t="s">
        <v>321</v>
      </c>
      <c r="L138" s="14" t="s">
        <v>121</v>
      </c>
    </row>
    <row r="139" ht="15.75" customHeight="1">
      <c r="A139" s="14">
        <v>5638.0</v>
      </c>
      <c r="B139" s="14">
        <v>1153.0</v>
      </c>
      <c r="C139" s="14">
        <v>5620.0</v>
      </c>
      <c r="D139" s="14">
        <v>49.0</v>
      </c>
      <c r="E139" s="14">
        <v>3.0</v>
      </c>
      <c r="F139" s="14">
        <v>12.0</v>
      </c>
      <c r="G139" s="14">
        <v>30.0</v>
      </c>
      <c r="H139" s="15"/>
      <c r="I139" s="14">
        <v>85.0</v>
      </c>
      <c r="J139" s="13" t="s">
        <v>320</v>
      </c>
      <c r="K139" s="13" t="s">
        <v>321</v>
      </c>
      <c r="L139" s="14" t="s">
        <v>118</v>
      </c>
    </row>
    <row r="140" ht="15.75" customHeight="1">
      <c r="A140" s="14">
        <v>5554.0</v>
      </c>
      <c r="B140" s="14">
        <v>1152.0</v>
      </c>
      <c r="C140" s="14">
        <v>5537.0</v>
      </c>
      <c r="D140" s="14">
        <v>48.0</v>
      </c>
      <c r="E140" s="14">
        <v>6.0</v>
      </c>
      <c r="F140" s="14">
        <v>13.0</v>
      </c>
      <c r="G140" s="15"/>
      <c r="H140" s="15"/>
      <c r="I140" s="14">
        <v>135.0</v>
      </c>
      <c r="J140" s="13" t="s">
        <v>322</v>
      </c>
      <c r="K140" s="13" t="s">
        <v>323</v>
      </c>
      <c r="L140" s="14" t="s">
        <v>121</v>
      </c>
    </row>
    <row r="141" ht="15.75" customHeight="1">
      <c r="A141" s="14">
        <v>5637.0</v>
      </c>
      <c r="B141" s="14">
        <v>1152.0</v>
      </c>
      <c r="C141" s="14">
        <v>5620.0</v>
      </c>
      <c r="D141" s="14">
        <v>49.0</v>
      </c>
      <c r="E141" s="14">
        <v>4.0</v>
      </c>
      <c r="F141" s="14">
        <v>10.0</v>
      </c>
      <c r="G141" s="14">
        <v>20.0</v>
      </c>
      <c r="H141" s="15"/>
      <c r="I141" s="14">
        <v>84.0</v>
      </c>
      <c r="J141" s="13" t="s">
        <v>322</v>
      </c>
      <c r="K141" s="13" t="s">
        <v>323</v>
      </c>
      <c r="L141" s="14" t="s">
        <v>118</v>
      </c>
    </row>
    <row r="142" ht="15.75" customHeight="1">
      <c r="A142" s="14">
        <v>5553.0</v>
      </c>
      <c r="B142" s="14">
        <v>1151.0</v>
      </c>
      <c r="C142" s="14">
        <v>5537.0</v>
      </c>
      <c r="D142" s="14">
        <v>48.0</v>
      </c>
      <c r="E142" s="14">
        <v>6.0</v>
      </c>
      <c r="F142" s="14">
        <v>13.0</v>
      </c>
      <c r="G142" s="15"/>
      <c r="H142" s="15"/>
      <c r="I142" s="14">
        <v>132.0</v>
      </c>
      <c r="J142" s="13" t="s">
        <v>324</v>
      </c>
      <c r="K142" s="13" t="s">
        <v>325</v>
      </c>
      <c r="L142" s="14" t="s">
        <v>121</v>
      </c>
    </row>
    <row r="143" ht="15.75" customHeight="1">
      <c r="A143" s="14">
        <v>5636.0</v>
      </c>
      <c r="B143" s="14">
        <v>1151.0</v>
      </c>
      <c r="C143" s="14">
        <v>5637.0</v>
      </c>
      <c r="D143" s="14">
        <v>49.0</v>
      </c>
      <c r="E143" s="14">
        <v>6.0</v>
      </c>
      <c r="F143" s="14">
        <v>13.0</v>
      </c>
      <c r="G143" s="14">
        <v>15.0</v>
      </c>
      <c r="H143" s="15"/>
      <c r="I143" s="14">
        <v>81.0</v>
      </c>
      <c r="J143" s="13" t="s">
        <v>324</v>
      </c>
      <c r="K143" s="13" t="s">
        <v>325</v>
      </c>
      <c r="L143" s="14" t="s">
        <v>118</v>
      </c>
    </row>
    <row r="144" ht="15.75" customHeight="1">
      <c r="A144" s="14">
        <v>5552.0</v>
      </c>
      <c r="B144" s="14">
        <v>1150.0</v>
      </c>
      <c r="C144" s="14">
        <v>5537.0</v>
      </c>
      <c r="D144" s="14">
        <v>48.0</v>
      </c>
      <c r="E144" s="14">
        <v>6.0</v>
      </c>
      <c r="F144" s="14">
        <v>13.0</v>
      </c>
      <c r="G144" s="15"/>
      <c r="H144" s="15"/>
      <c r="I144" s="14">
        <v>131.0</v>
      </c>
      <c r="J144" s="13" t="s">
        <v>326</v>
      </c>
      <c r="K144" s="13" t="s">
        <v>327</v>
      </c>
      <c r="L144" s="14" t="s">
        <v>121</v>
      </c>
    </row>
    <row r="145" ht="15.75" customHeight="1">
      <c r="A145" s="14">
        <v>5635.0</v>
      </c>
      <c r="B145" s="14">
        <v>1150.0</v>
      </c>
      <c r="C145" s="14">
        <v>5637.0</v>
      </c>
      <c r="D145" s="14">
        <v>49.0</v>
      </c>
      <c r="E145" s="14">
        <v>6.0</v>
      </c>
      <c r="F145" s="14">
        <v>13.0</v>
      </c>
      <c r="G145" s="14">
        <v>14.0</v>
      </c>
      <c r="H145" s="15"/>
      <c r="I145" s="14">
        <v>80.0</v>
      </c>
      <c r="J145" s="13" t="s">
        <v>326</v>
      </c>
      <c r="K145" s="13" t="s">
        <v>327</v>
      </c>
      <c r="L145" s="14" t="s">
        <v>118</v>
      </c>
    </row>
    <row r="146" ht="15.75" customHeight="1">
      <c r="A146" s="14">
        <v>5551.0</v>
      </c>
      <c r="B146" s="14">
        <v>1149.0</v>
      </c>
      <c r="C146" s="14">
        <v>5537.0</v>
      </c>
      <c r="D146" s="14">
        <v>48.0</v>
      </c>
      <c r="E146" s="14">
        <v>6.0</v>
      </c>
      <c r="F146" s="14">
        <v>13.0</v>
      </c>
      <c r="G146" s="15"/>
      <c r="H146" s="15"/>
      <c r="I146" s="14">
        <v>130.0</v>
      </c>
      <c r="J146" s="13" t="s">
        <v>328</v>
      </c>
      <c r="K146" s="13" t="s">
        <v>329</v>
      </c>
      <c r="L146" s="14" t="s">
        <v>121</v>
      </c>
    </row>
    <row r="147" ht="15.75" customHeight="1">
      <c r="A147" s="14">
        <v>5634.0</v>
      </c>
      <c r="B147" s="14">
        <v>1149.0</v>
      </c>
      <c r="C147" s="14">
        <v>5637.0</v>
      </c>
      <c r="D147" s="14">
        <v>49.0</v>
      </c>
      <c r="E147" s="14">
        <v>6.0</v>
      </c>
      <c r="F147" s="14">
        <v>13.0</v>
      </c>
      <c r="G147" s="14">
        <v>13.0</v>
      </c>
      <c r="H147" s="15"/>
      <c r="I147" s="14">
        <v>79.0</v>
      </c>
      <c r="J147" s="13" t="s">
        <v>328</v>
      </c>
      <c r="K147" s="13" t="s">
        <v>329</v>
      </c>
      <c r="L147" s="14" t="s">
        <v>118</v>
      </c>
    </row>
    <row r="148" ht="15.75" customHeight="1">
      <c r="A148" s="14">
        <v>5550.0</v>
      </c>
      <c r="B148" s="14">
        <v>1148.0</v>
      </c>
      <c r="C148" s="14">
        <v>5537.0</v>
      </c>
      <c r="D148" s="14">
        <v>48.0</v>
      </c>
      <c r="E148" s="14">
        <v>6.0</v>
      </c>
      <c r="F148" s="14">
        <v>13.0</v>
      </c>
      <c r="G148" s="15"/>
      <c r="H148" s="15"/>
      <c r="I148" s="14">
        <v>129.0</v>
      </c>
      <c r="J148" s="13" t="s">
        <v>330</v>
      </c>
      <c r="K148" s="13" t="s">
        <v>331</v>
      </c>
      <c r="L148" s="14" t="s">
        <v>121</v>
      </c>
    </row>
    <row r="149" ht="15.75" customHeight="1">
      <c r="A149" s="14">
        <v>5633.0</v>
      </c>
      <c r="B149" s="14">
        <v>1148.0</v>
      </c>
      <c r="C149" s="14">
        <v>5637.0</v>
      </c>
      <c r="D149" s="14">
        <v>49.0</v>
      </c>
      <c r="E149" s="14">
        <v>6.0</v>
      </c>
      <c r="F149" s="14">
        <v>13.0</v>
      </c>
      <c r="G149" s="14">
        <v>12.0</v>
      </c>
      <c r="H149" s="15"/>
      <c r="I149" s="14">
        <v>78.0</v>
      </c>
      <c r="J149" s="13" t="s">
        <v>330</v>
      </c>
      <c r="K149" s="13" t="s">
        <v>331</v>
      </c>
      <c r="L149" s="14" t="s">
        <v>118</v>
      </c>
    </row>
    <row r="150" ht="15.75" customHeight="1">
      <c r="A150" s="14">
        <v>5549.0</v>
      </c>
      <c r="B150" s="14">
        <v>1147.0</v>
      </c>
      <c r="C150" s="14">
        <v>5537.0</v>
      </c>
      <c r="D150" s="14">
        <v>48.0</v>
      </c>
      <c r="E150" s="14">
        <v>6.0</v>
      </c>
      <c r="F150" s="14">
        <v>13.0</v>
      </c>
      <c r="G150" s="15"/>
      <c r="H150" s="15"/>
      <c r="I150" s="14">
        <v>128.0</v>
      </c>
      <c r="J150" s="13" t="s">
        <v>332</v>
      </c>
      <c r="K150" s="13" t="s">
        <v>333</v>
      </c>
      <c r="L150" s="14" t="s">
        <v>121</v>
      </c>
    </row>
    <row r="151" ht="15.75" customHeight="1">
      <c r="A151" s="14">
        <v>5632.0</v>
      </c>
      <c r="B151" s="14">
        <v>1147.0</v>
      </c>
      <c r="C151" s="14">
        <v>5637.0</v>
      </c>
      <c r="D151" s="14">
        <v>49.0</v>
      </c>
      <c r="E151" s="14">
        <v>6.0</v>
      </c>
      <c r="F151" s="14">
        <v>13.0</v>
      </c>
      <c r="G151" s="14">
        <v>11.0</v>
      </c>
      <c r="H151" s="15"/>
      <c r="I151" s="14">
        <v>77.0</v>
      </c>
      <c r="J151" s="13" t="s">
        <v>332</v>
      </c>
      <c r="K151" s="13" t="s">
        <v>333</v>
      </c>
      <c r="L151" s="14" t="s">
        <v>118</v>
      </c>
    </row>
    <row r="152" ht="15.75" customHeight="1">
      <c r="A152" s="14">
        <v>5548.0</v>
      </c>
      <c r="B152" s="14">
        <v>1146.0</v>
      </c>
      <c r="C152" s="14">
        <v>5537.0</v>
      </c>
      <c r="D152" s="14">
        <v>48.0</v>
      </c>
      <c r="E152" s="14">
        <v>6.0</v>
      </c>
      <c r="F152" s="14">
        <v>13.0</v>
      </c>
      <c r="G152" s="15"/>
      <c r="H152" s="15"/>
      <c r="I152" s="14">
        <v>126.0</v>
      </c>
      <c r="J152" s="13" t="s">
        <v>334</v>
      </c>
      <c r="K152" s="13" t="s">
        <v>335</v>
      </c>
      <c r="L152" s="14" t="s">
        <v>121</v>
      </c>
    </row>
    <row r="153" ht="15.75" customHeight="1">
      <c r="A153" s="14">
        <v>5631.0</v>
      </c>
      <c r="B153" s="14">
        <v>1146.0</v>
      </c>
      <c r="C153" s="14">
        <v>5637.0</v>
      </c>
      <c r="D153" s="14">
        <v>49.0</v>
      </c>
      <c r="E153" s="14">
        <v>6.0</v>
      </c>
      <c r="F153" s="14">
        <v>13.0</v>
      </c>
      <c r="G153" s="14">
        <v>10.0</v>
      </c>
      <c r="H153" s="15"/>
      <c r="I153" s="14">
        <v>75.0</v>
      </c>
      <c r="J153" s="13" t="s">
        <v>334</v>
      </c>
      <c r="K153" s="13" t="s">
        <v>335</v>
      </c>
      <c r="L153" s="14" t="s">
        <v>118</v>
      </c>
    </row>
    <row r="154" ht="15.75" customHeight="1">
      <c r="A154" s="14">
        <v>5547.0</v>
      </c>
      <c r="B154" s="14">
        <v>1145.0</v>
      </c>
      <c r="C154" s="14">
        <v>5537.0</v>
      </c>
      <c r="D154" s="14">
        <v>48.0</v>
      </c>
      <c r="E154" s="14">
        <v>6.0</v>
      </c>
      <c r="F154" s="14">
        <v>13.0</v>
      </c>
      <c r="G154" s="15"/>
      <c r="H154" s="15"/>
      <c r="I154" s="14">
        <v>123.0</v>
      </c>
      <c r="J154" s="13" t="s">
        <v>336</v>
      </c>
      <c r="K154" s="13" t="s">
        <v>337</v>
      </c>
      <c r="L154" s="14" t="s">
        <v>121</v>
      </c>
    </row>
    <row r="155" ht="15.75" customHeight="1">
      <c r="A155" s="14">
        <v>5630.0</v>
      </c>
      <c r="B155" s="14">
        <v>1145.0</v>
      </c>
      <c r="C155" s="14">
        <v>5637.0</v>
      </c>
      <c r="D155" s="14">
        <v>49.0</v>
      </c>
      <c r="E155" s="14">
        <v>6.0</v>
      </c>
      <c r="F155" s="14">
        <v>13.0</v>
      </c>
      <c r="G155" s="14">
        <v>9.0</v>
      </c>
      <c r="H155" s="15"/>
      <c r="I155" s="14">
        <v>72.0</v>
      </c>
      <c r="J155" s="13" t="s">
        <v>336</v>
      </c>
      <c r="K155" s="13" t="s">
        <v>337</v>
      </c>
      <c r="L155" s="14" t="s">
        <v>118</v>
      </c>
    </row>
    <row r="156" ht="15.75" customHeight="1">
      <c r="A156" s="14">
        <v>5546.0</v>
      </c>
      <c r="B156" s="14">
        <v>1144.0</v>
      </c>
      <c r="C156" s="14">
        <v>5537.0</v>
      </c>
      <c r="D156" s="14">
        <v>48.0</v>
      </c>
      <c r="E156" s="14">
        <v>6.0</v>
      </c>
      <c r="F156" s="14">
        <v>13.0</v>
      </c>
      <c r="G156" s="15"/>
      <c r="H156" s="15"/>
      <c r="I156" s="14">
        <v>122.0</v>
      </c>
      <c r="J156" s="13" t="s">
        <v>338</v>
      </c>
      <c r="K156" s="13" t="s">
        <v>339</v>
      </c>
      <c r="L156" s="14" t="s">
        <v>121</v>
      </c>
    </row>
    <row r="157" ht="15.75" customHeight="1">
      <c r="A157" s="14">
        <v>5629.0</v>
      </c>
      <c r="B157" s="14">
        <v>1144.0</v>
      </c>
      <c r="C157" s="14">
        <v>5637.0</v>
      </c>
      <c r="D157" s="14">
        <v>49.0</v>
      </c>
      <c r="E157" s="14">
        <v>6.0</v>
      </c>
      <c r="F157" s="14">
        <v>13.0</v>
      </c>
      <c r="G157" s="14">
        <v>8.0</v>
      </c>
      <c r="H157" s="15"/>
      <c r="I157" s="14">
        <v>71.0</v>
      </c>
      <c r="J157" s="13" t="s">
        <v>338</v>
      </c>
      <c r="K157" s="13" t="s">
        <v>339</v>
      </c>
      <c r="L157" s="14" t="s">
        <v>118</v>
      </c>
    </row>
    <row r="158" ht="15.75" customHeight="1">
      <c r="A158" s="14">
        <v>5545.0</v>
      </c>
      <c r="B158" s="14">
        <v>1143.0</v>
      </c>
      <c r="C158" s="14">
        <v>5537.0</v>
      </c>
      <c r="D158" s="14">
        <v>48.0</v>
      </c>
      <c r="E158" s="14">
        <v>6.0</v>
      </c>
      <c r="F158" s="14">
        <v>13.0</v>
      </c>
      <c r="G158" s="15"/>
      <c r="H158" s="15"/>
      <c r="I158" s="14">
        <v>121.0</v>
      </c>
      <c r="J158" s="13" t="s">
        <v>340</v>
      </c>
      <c r="K158" s="13" t="s">
        <v>341</v>
      </c>
      <c r="L158" s="14" t="s">
        <v>121</v>
      </c>
    </row>
    <row r="159" ht="15.75" customHeight="1">
      <c r="A159" s="14">
        <v>5628.0</v>
      </c>
      <c r="B159" s="14">
        <v>1143.0</v>
      </c>
      <c r="C159" s="14">
        <v>5637.0</v>
      </c>
      <c r="D159" s="14">
        <v>49.0</v>
      </c>
      <c r="E159" s="14">
        <v>6.0</v>
      </c>
      <c r="F159" s="14">
        <v>13.0</v>
      </c>
      <c r="G159" s="14">
        <v>7.0</v>
      </c>
      <c r="H159" s="15"/>
      <c r="I159" s="14">
        <v>70.0</v>
      </c>
      <c r="J159" s="13" t="s">
        <v>340</v>
      </c>
      <c r="K159" s="13" t="s">
        <v>341</v>
      </c>
      <c r="L159" s="14" t="s">
        <v>118</v>
      </c>
    </row>
    <row r="160" ht="15.75" customHeight="1">
      <c r="A160" s="14">
        <v>5544.0</v>
      </c>
      <c r="B160" s="14">
        <v>1142.0</v>
      </c>
      <c r="C160" s="14">
        <v>5537.0</v>
      </c>
      <c r="D160" s="14">
        <v>48.0</v>
      </c>
      <c r="E160" s="14">
        <v>6.0</v>
      </c>
      <c r="F160" s="14">
        <v>13.0</v>
      </c>
      <c r="G160" s="15"/>
      <c r="H160" s="15"/>
      <c r="I160" s="14">
        <v>120.0</v>
      </c>
      <c r="J160" s="13" t="s">
        <v>342</v>
      </c>
      <c r="K160" s="13" t="s">
        <v>343</v>
      </c>
      <c r="L160" s="14" t="s">
        <v>121</v>
      </c>
    </row>
    <row r="161" ht="15.75" customHeight="1">
      <c r="A161" s="14">
        <v>5627.0</v>
      </c>
      <c r="B161" s="14">
        <v>1142.0</v>
      </c>
      <c r="C161" s="14">
        <v>5637.0</v>
      </c>
      <c r="D161" s="14">
        <v>49.0</v>
      </c>
      <c r="E161" s="14">
        <v>6.0</v>
      </c>
      <c r="F161" s="14">
        <v>13.0</v>
      </c>
      <c r="G161" s="14">
        <v>6.0</v>
      </c>
      <c r="H161" s="15"/>
      <c r="I161" s="14">
        <v>69.0</v>
      </c>
      <c r="J161" s="13" t="s">
        <v>342</v>
      </c>
      <c r="K161" s="13" t="s">
        <v>343</v>
      </c>
      <c r="L161" s="14" t="s">
        <v>118</v>
      </c>
    </row>
    <row r="162" ht="15.75" customHeight="1">
      <c r="A162" s="14">
        <v>5543.0</v>
      </c>
      <c r="B162" s="14">
        <v>1141.0</v>
      </c>
      <c r="C162" s="14">
        <v>5537.0</v>
      </c>
      <c r="D162" s="14">
        <v>48.0</v>
      </c>
      <c r="E162" s="14">
        <v>6.0</v>
      </c>
      <c r="F162" s="14">
        <v>13.0</v>
      </c>
      <c r="G162" s="15"/>
      <c r="H162" s="15"/>
      <c r="I162" s="14">
        <v>119.0</v>
      </c>
      <c r="J162" s="13" t="s">
        <v>344</v>
      </c>
      <c r="K162" s="13" t="s">
        <v>345</v>
      </c>
      <c r="L162" s="14" t="s">
        <v>121</v>
      </c>
    </row>
    <row r="163" ht="15.75" customHeight="1">
      <c r="A163" s="14">
        <v>5626.0</v>
      </c>
      <c r="B163" s="14">
        <v>1141.0</v>
      </c>
      <c r="C163" s="14">
        <v>5637.0</v>
      </c>
      <c r="D163" s="14">
        <v>49.0</v>
      </c>
      <c r="E163" s="14">
        <v>6.0</v>
      </c>
      <c r="F163" s="14">
        <v>13.0</v>
      </c>
      <c r="G163" s="14">
        <v>5.0</v>
      </c>
      <c r="H163" s="15"/>
      <c r="I163" s="14">
        <v>68.0</v>
      </c>
      <c r="J163" s="13" t="s">
        <v>344</v>
      </c>
      <c r="K163" s="13" t="s">
        <v>345</v>
      </c>
      <c r="L163" s="14" t="s">
        <v>118</v>
      </c>
    </row>
    <row r="164" ht="15.75" customHeight="1">
      <c r="A164" s="14">
        <v>5542.0</v>
      </c>
      <c r="B164" s="14">
        <v>1140.0</v>
      </c>
      <c r="C164" s="14">
        <v>5537.0</v>
      </c>
      <c r="D164" s="14">
        <v>48.0</v>
      </c>
      <c r="E164" s="14">
        <v>6.0</v>
      </c>
      <c r="F164" s="14">
        <v>13.0</v>
      </c>
      <c r="G164" s="15"/>
      <c r="H164" s="15"/>
      <c r="I164" s="14">
        <v>118.0</v>
      </c>
      <c r="J164" s="13" t="s">
        <v>346</v>
      </c>
      <c r="K164" s="13" t="s">
        <v>347</v>
      </c>
      <c r="L164" s="14" t="s">
        <v>121</v>
      </c>
    </row>
    <row r="165" ht="15.75" customHeight="1">
      <c r="A165" s="14">
        <v>5625.0</v>
      </c>
      <c r="B165" s="14">
        <v>1140.0</v>
      </c>
      <c r="C165" s="14">
        <v>5637.0</v>
      </c>
      <c r="D165" s="14">
        <v>49.0</v>
      </c>
      <c r="E165" s="14">
        <v>6.0</v>
      </c>
      <c r="F165" s="14">
        <v>13.0</v>
      </c>
      <c r="G165" s="14">
        <v>4.0</v>
      </c>
      <c r="H165" s="15"/>
      <c r="I165" s="14">
        <v>67.0</v>
      </c>
      <c r="J165" s="13" t="s">
        <v>348</v>
      </c>
      <c r="K165" s="13" t="s">
        <v>349</v>
      </c>
      <c r="L165" s="14" t="s">
        <v>118</v>
      </c>
    </row>
    <row r="166" ht="15.75" customHeight="1">
      <c r="A166" s="14">
        <v>5541.0</v>
      </c>
      <c r="B166" s="14">
        <v>1139.0</v>
      </c>
      <c r="C166" s="14">
        <v>5537.0</v>
      </c>
      <c r="D166" s="14">
        <v>48.0</v>
      </c>
      <c r="E166" s="14">
        <v>6.0</v>
      </c>
      <c r="F166" s="14">
        <v>13.0</v>
      </c>
      <c r="G166" s="15"/>
      <c r="H166" s="15"/>
      <c r="I166" s="14">
        <v>117.0</v>
      </c>
      <c r="J166" s="13" t="s">
        <v>350</v>
      </c>
      <c r="K166" s="13" t="s">
        <v>351</v>
      </c>
      <c r="L166" s="14" t="s">
        <v>121</v>
      </c>
    </row>
    <row r="167" ht="15.75" customHeight="1">
      <c r="A167" s="14">
        <v>5624.0</v>
      </c>
      <c r="B167" s="14">
        <v>1139.0</v>
      </c>
      <c r="C167" s="14">
        <v>5637.0</v>
      </c>
      <c r="D167" s="14">
        <v>49.0</v>
      </c>
      <c r="E167" s="14">
        <v>6.0</v>
      </c>
      <c r="F167" s="14">
        <v>13.0</v>
      </c>
      <c r="G167" s="14">
        <v>3.0</v>
      </c>
      <c r="H167" s="15"/>
      <c r="I167" s="14">
        <v>66.0</v>
      </c>
      <c r="J167" s="13" t="s">
        <v>350</v>
      </c>
      <c r="K167" s="13" t="s">
        <v>351</v>
      </c>
      <c r="L167" s="14" t="s">
        <v>118</v>
      </c>
    </row>
    <row r="168" ht="15.75" customHeight="1">
      <c r="A168" s="14">
        <v>5540.0</v>
      </c>
      <c r="B168" s="14">
        <v>1138.0</v>
      </c>
      <c r="C168" s="14">
        <v>5537.0</v>
      </c>
      <c r="D168" s="14">
        <v>48.0</v>
      </c>
      <c r="E168" s="14">
        <v>6.0</v>
      </c>
      <c r="F168" s="14">
        <v>13.0</v>
      </c>
      <c r="G168" s="15"/>
      <c r="H168" s="15"/>
      <c r="I168" s="14">
        <v>116.0</v>
      </c>
      <c r="J168" s="13" t="s">
        <v>352</v>
      </c>
      <c r="K168" s="13" t="s">
        <v>353</v>
      </c>
      <c r="L168" s="14" t="s">
        <v>121</v>
      </c>
    </row>
    <row r="169" ht="15.75" customHeight="1">
      <c r="A169" s="14">
        <v>5623.0</v>
      </c>
      <c r="B169" s="14">
        <v>1138.0</v>
      </c>
      <c r="C169" s="14">
        <v>5637.0</v>
      </c>
      <c r="D169" s="14">
        <v>49.0</v>
      </c>
      <c r="E169" s="14">
        <v>6.0</v>
      </c>
      <c r="F169" s="14">
        <v>13.0</v>
      </c>
      <c r="G169" s="14">
        <v>2.0</v>
      </c>
      <c r="H169" s="15"/>
      <c r="I169" s="14">
        <v>65.0</v>
      </c>
      <c r="J169" s="13" t="s">
        <v>352</v>
      </c>
      <c r="K169" s="13" t="s">
        <v>353</v>
      </c>
      <c r="L169" s="14" t="s">
        <v>118</v>
      </c>
    </row>
    <row r="170" ht="15.75" customHeight="1">
      <c r="A170" s="14">
        <v>5539.0</v>
      </c>
      <c r="B170" s="14">
        <v>1137.0</v>
      </c>
      <c r="C170" s="14">
        <v>5537.0</v>
      </c>
      <c r="D170" s="14">
        <v>48.0</v>
      </c>
      <c r="E170" s="14">
        <v>6.0</v>
      </c>
      <c r="F170" s="14">
        <v>13.0</v>
      </c>
      <c r="G170" s="15"/>
      <c r="H170" s="15"/>
      <c r="I170" s="14">
        <v>115.0</v>
      </c>
      <c r="J170" s="13" t="s">
        <v>354</v>
      </c>
      <c r="K170" s="13" t="s">
        <v>355</v>
      </c>
      <c r="L170" s="14" t="s">
        <v>121</v>
      </c>
    </row>
    <row r="171" ht="15.75" customHeight="1">
      <c r="A171" s="14">
        <v>5622.0</v>
      </c>
      <c r="B171" s="14">
        <v>1137.0</v>
      </c>
      <c r="C171" s="14">
        <v>5637.0</v>
      </c>
      <c r="D171" s="14">
        <v>49.0</v>
      </c>
      <c r="E171" s="14">
        <v>6.0</v>
      </c>
      <c r="F171" s="14">
        <v>13.0</v>
      </c>
      <c r="G171" s="14">
        <v>1.0</v>
      </c>
      <c r="H171" s="15"/>
      <c r="I171" s="14">
        <v>64.0</v>
      </c>
      <c r="J171" s="13" t="s">
        <v>354</v>
      </c>
      <c r="K171" s="13" t="s">
        <v>355</v>
      </c>
      <c r="L171" s="14" t="s">
        <v>118</v>
      </c>
    </row>
    <row r="172" ht="15.75" customHeight="1">
      <c r="A172" s="14">
        <v>5538.0</v>
      </c>
      <c r="B172" s="14">
        <v>1136.0</v>
      </c>
      <c r="C172" s="14">
        <v>5537.0</v>
      </c>
      <c r="D172" s="14">
        <v>48.0</v>
      </c>
      <c r="E172" s="14">
        <v>3.0</v>
      </c>
      <c r="F172" s="14">
        <v>12.0</v>
      </c>
      <c r="G172" s="15"/>
      <c r="H172" s="15"/>
      <c r="I172" s="14">
        <v>114.0</v>
      </c>
      <c r="J172" s="13" t="s">
        <v>356</v>
      </c>
      <c r="K172" s="16"/>
      <c r="L172" s="14" t="s">
        <v>357</v>
      </c>
    </row>
    <row r="173" ht="15.75" customHeight="1">
      <c r="A173" s="14">
        <v>5621.0</v>
      </c>
      <c r="B173" s="14">
        <v>1136.0</v>
      </c>
      <c r="C173" s="14">
        <v>5620.0</v>
      </c>
      <c r="D173" s="14">
        <v>49.0</v>
      </c>
      <c r="E173" s="14">
        <v>3.0</v>
      </c>
      <c r="F173" s="14">
        <v>12.0</v>
      </c>
      <c r="G173" s="15"/>
      <c r="H173" s="15"/>
      <c r="I173" s="14">
        <v>63.0</v>
      </c>
      <c r="J173" s="13" t="s">
        <v>356</v>
      </c>
      <c r="K173" s="16"/>
      <c r="L173" s="14" t="s">
        <v>358</v>
      </c>
    </row>
    <row r="174" ht="15.75" customHeight="1">
      <c r="A174" s="14">
        <v>5537.0</v>
      </c>
      <c r="B174" s="14">
        <v>1135.0</v>
      </c>
      <c r="C174" s="14">
        <v>5537.0</v>
      </c>
      <c r="D174" s="14">
        <v>48.0</v>
      </c>
      <c r="E174" s="14">
        <v>1.0</v>
      </c>
      <c r="F174" s="14">
        <v>10.0</v>
      </c>
      <c r="G174" s="15"/>
      <c r="H174" s="15"/>
      <c r="I174" s="14">
        <v>113.0</v>
      </c>
      <c r="J174" s="13" t="s">
        <v>359</v>
      </c>
      <c r="K174" s="16"/>
      <c r="L174" s="14" t="s">
        <v>357</v>
      </c>
    </row>
    <row r="175" ht="15.75" customHeight="1">
      <c r="A175" s="14">
        <v>5620.0</v>
      </c>
      <c r="B175" s="14">
        <v>1135.0</v>
      </c>
      <c r="C175" s="14">
        <v>5620.0</v>
      </c>
      <c r="D175" s="14">
        <v>49.0</v>
      </c>
      <c r="E175" s="14">
        <v>2.0</v>
      </c>
      <c r="F175" s="14">
        <v>10.0</v>
      </c>
      <c r="G175" s="15"/>
      <c r="H175" s="15"/>
      <c r="I175" s="14">
        <v>62.0</v>
      </c>
      <c r="J175" s="13" t="s">
        <v>359</v>
      </c>
      <c r="K175" s="16"/>
      <c r="L175" s="14" t="s">
        <v>358</v>
      </c>
    </row>
    <row r="176" ht="15.75" customHeight="1">
      <c r="A176" s="14">
        <v>5531.0</v>
      </c>
      <c r="B176" s="14">
        <v>1134.0</v>
      </c>
      <c r="C176" s="14">
        <v>5532.0</v>
      </c>
      <c r="D176" s="14">
        <v>48.0</v>
      </c>
      <c r="E176" s="14">
        <v>6.0</v>
      </c>
      <c r="F176" s="14">
        <v>14.0</v>
      </c>
      <c r="G176" s="15"/>
      <c r="H176" s="15"/>
      <c r="I176" s="14">
        <v>112.0</v>
      </c>
      <c r="J176" s="13" t="s">
        <v>360</v>
      </c>
      <c r="K176" s="13" t="s">
        <v>361</v>
      </c>
      <c r="L176" s="14" t="s">
        <v>121</v>
      </c>
    </row>
    <row r="177" ht="15.75" customHeight="1">
      <c r="A177" s="14">
        <v>5590.0</v>
      </c>
      <c r="B177" s="14">
        <v>1134.0</v>
      </c>
      <c r="C177" s="14">
        <v>4702.0</v>
      </c>
      <c r="D177" s="14">
        <v>49.0</v>
      </c>
      <c r="E177" s="14">
        <v>6.0</v>
      </c>
      <c r="F177" s="14">
        <v>13.0</v>
      </c>
      <c r="G177" s="14">
        <v>74.0</v>
      </c>
      <c r="H177" s="15"/>
      <c r="I177" s="14">
        <v>61.0</v>
      </c>
      <c r="J177" s="13" t="s">
        <v>362</v>
      </c>
      <c r="K177" s="13" t="s">
        <v>288</v>
      </c>
      <c r="L177" s="14" t="s">
        <v>118</v>
      </c>
    </row>
    <row r="178" ht="15.75" customHeight="1">
      <c r="A178" s="14">
        <v>5530.0</v>
      </c>
      <c r="B178" s="14">
        <v>1133.0</v>
      </c>
      <c r="C178" s="14">
        <v>5532.0</v>
      </c>
      <c r="D178" s="14">
        <v>48.0</v>
      </c>
      <c r="E178" s="14">
        <v>6.0</v>
      </c>
      <c r="F178" s="14">
        <v>14.0</v>
      </c>
      <c r="G178" s="15"/>
      <c r="H178" s="15"/>
      <c r="I178" s="14">
        <v>111.0</v>
      </c>
      <c r="J178" s="13" t="s">
        <v>363</v>
      </c>
      <c r="K178" s="13" t="s">
        <v>364</v>
      </c>
      <c r="L178" s="14" t="s">
        <v>121</v>
      </c>
    </row>
    <row r="179" ht="15.75" customHeight="1">
      <c r="A179" s="14">
        <v>5586.0</v>
      </c>
      <c r="B179" s="14">
        <v>1133.0</v>
      </c>
      <c r="C179" s="14">
        <v>4702.0</v>
      </c>
      <c r="D179" s="14">
        <v>49.0</v>
      </c>
      <c r="E179" s="14">
        <v>6.0</v>
      </c>
      <c r="F179" s="14">
        <v>13.0</v>
      </c>
      <c r="G179" s="14">
        <v>73.0</v>
      </c>
      <c r="H179" s="15"/>
      <c r="I179" s="14">
        <v>60.0</v>
      </c>
      <c r="J179" s="13" t="s">
        <v>289</v>
      </c>
      <c r="K179" s="13" t="s">
        <v>290</v>
      </c>
      <c r="L179" s="14" t="s">
        <v>118</v>
      </c>
    </row>
    <row r="180" ht="15.75" customHeight="1">
      <c r="A180" s="14">
        <v>5529.0</v>
      </c>
      <c r="B180" s="14">
        <v>1132.0</v>
      </c>
      <c r="C180" s="14">
        <v>5532.0</v>
      </c>
      <c r="D180" s="14">
        <v>48.0</v>
      </c>
      <c r="E180" s="14">
        <v>6.0</v>
      </c>
      <c r="F180" s="14">
        <v>14.0</v>
      </c>
      <c r="G180" s="15"/>
      <c r="H180" s="15"/>
      <c r="I180" s="14">
        <v>110.0</v>
      </c>
      <c r="J180" s="13" t="s">
        <v>365</v>
      </c>
      <c r="K180" s="13" t="s">
        <v>366</v>
      </c>
      <c r="L180" s="14" t="s">
        <v>121</v>
      </c>
    </row>
    <row r="181" ht="15.75" customHeight="1">
      <c r="A181" s="14">
        <v>5585.0</v>
      </c>
      <c r="B181" s="14">
        <v>1132.0</v>
      </c>
      <c r="C181" s="14">
        <v>4702.0</v>
      </c>
      <c r="D181" s="14">
        <v>49.0</v>
      </c>
      <c r="E181" s="14">
        <v>6.0</v>
      </c>
      <c r="F181" s="14">
        <v>14.0</v>
      </c>
      <c r="G181" s="14">
        <v>72.0</v>
      </c>
      <c r="H181" s="15"/>
      <c r="I181" s="14">
        <v>59.0</v>
      </c>
      <c r="J181" s="13" t="s">
        <v>367</v>
      </c>
      <c r="K181" s="13" t="s">
        <v>368</v>
      </c>
      <c r="L181" s="14" t="s">
        <v>118</v>
      </c>
    </row>
    <row r="182" ht="15.75" customHeight="1">
      <c r="A182" s="14">
        <v>5528.0</v>
      </c>
      <c r="B182" s="14">
        <v>1131.0</v>
      </c>
      <c r="C182" s="14">
        <v>5532.0</v>
      </c>
      <c r="D182" s="14">
        <v>48.0</v>
      </c>
      <c r="E182" s="14">
        <v>6.0</v>
      </c>
      <c r="F182" s="14">
        <v>13.0</v>
      </c>
      <c r="G182" s="15"/>
      <c r="H182" s="15"/>
      <c r="I182" s="14">
        <v>109.0</v>
      </c>
      <c r="J182" s="13" t="s">
        <v>313</v>
      </c>
      <c r="K182" s="13" t="s">
        <v>314</v>
      </c>
      <c r="L182" s="14" t="s">
        <v>121</v>
      </c>
    </row>
    <row r="183" ht="15.75" customHeight="1">
      <c r="A183" s="14">
        <v>5589.0</v>
      </c>
      <c r="B183" s="14">
        <v>1131.0</v>
      </c>
      <c r="C183" s="14">
        <v>4702.0</v>
      </c>
      <c r="D183" s="14">
        <v>49.0</v>
      </c>
      <c r="E183" s="14">
        <v>6.0</v>
      </c>
      <c r="F183" s="14">
        <v>13.0</v>
      </c>
      <c r="G183" s="14">
        <v>71.0</v>
      </c>
      <c r="H183" s="15"/>
      <c r="I183" s="14">
        <v>58.0</v>
      </c>
      <c r="J183" s="13" t="s">
        <v>313</v>
      </c>
      <c r="K183" s="13" t="s">
        <v>314</v>
      </c>
      <c r="L183" s="14" t="s">
        <v>118</v>
      </c>
    </row>
    <row r="184" ht="15.75" customHeight="1">
      <c r="A184" s="14">
        <v>5527.0</v>
      </c>
      <c r="B184" s="14">
        <v>1130.0</v>
      </c>
      <c r="C184" s="14">
        <v>5532.0</v>
      </c>
      <c r="D184" s="14">
        <v>48.0</v>
      </c>
      <c r="E184" s="14">
        <v>6.0</v>
      </c>
      <c r="F184" s="14">
        <v>14.0</v>
      </c>
      <c r="G184" s="15"/>
      <c r="H184" s="15"/>
      <c r="I184" s="14">
        <v>106.0</v>
      </c>
      <c r="J184" s="13" t="s">
        <v>369</v>
      </c>
      <c r="K184" s="13" t="s">
        <v>361</v>
      </c>
      <c r="L184" s="14" t="s">
        <v>121</v>
      </c>
    </row>
    <row r="185" ht="15.75" customHeight="1">
      <c r="A185" s="14">
        <v>5588.0</v>
      </c>
      <c r="B185" s="14">
        <v>1130.0</v>
      </c>
      <c r="C185" s="14">
        <v>4701.0</v>
      </c>
      <c r="D185" s="14">
        <v>49.0</v>
      </c>
      <c r="E185" s="14">
        <v>6.0</v>
      </c>
      <c r="F185" s="14">
        <v>13.0</v>
      </c>
      <c r="G185" s="14">
        <v>64.0</v>
      </c>
      <c r="H185" s="15"/>
      <c r="I185" s="14">
        <v>55.0</v>
      </c>
      <c r="J185" s="13" t="s">
        <v>370</v>
      </c>
      <c r="K185" s="13" t="s">
        <v>371</v>
      </c>
      <c r="L185" s="14" t="s">
        <v>118</v>
      </c>
    </row>
    <row r="186" ht="15.75" customHeight="1">
      <c r="A186" s="14">
        <v>5526.0</v>
      </c>
      <c r="B186" s="14">
        <v>1129.0</v>
      </c>
      <c r="C186" s="14">
        <v>5532.0</v>
      </c>
      <c r="D186" s="14">
        <v>48.0</v>
      </c>
      <c r="E186" s="14">
        <v>6.0</v>
      </c>
      <c r="F186" s="14">
        <v>14.0</v>
      </c>
      <c r="G186" s="15"/>
      <c r="H186" s="15"/>
      <c r="I186" s="14">
        <v>105.0</v>
      </c>
      <c r="J186" s="13" t="s">
        <v>363</v>
      </c>
      <c r="K186" s="13" t="s">
        <v>364</v>
      </c>
      <c r="L186" s="14" t="s">
        <v>121</v>
      </c>
    </row>
    <row r="187" ht="15.75" customHeight="1">
      <c r="A187" s="14">
        <v>5584.0</v>
      </c>
      <c r="B187" s="14">
        <v>1129.0</v>
      </c>
      <c r="C187" s="14">
        <v>4701.0</v>
      </c>
      <c r="D187" s="14">
        <v>49.0</v>
      </c>
      <c r="E187" s="14">
        <v>6.0</v>
      </c>
      <c r="F187" s="14">
        <v>13.0</v>
      </c>
      <c r="G187" s="14">
        <v>63.0</v>
      </c>
      <c r="H187" s="15"/>
      <c r="I187" s="14">
        <v>54.0</v>
      </c>
      <c r="J187" s="13" t="s">
        <v>289</v>
      </c>
      <c r="K187" s="13" t="s">
        <v>290</v>
      </c>
      <c r="L187" s="14" t="s">
        <v>118</v>
      </c>
    </row>
    <row r="188" ht="15.75" customHeight="1">
      <c r="A188" s="14">
        <v>5525.0</v>
      </c>
      <c r="B188" s="14">
        <v>1128.0</v>
      </c>
      <c r="C188" s="14">
        <v>5532.0</v>
      </c>
      <c r="D188" s="14">
        <v>48.0</v>
      </c>
      <c r="E188" s="14">
        <v>6.0</v>
      </c>
      <c r="F188" s="14">
        <v>14.0</v>
      </c>
      <c r="G188" s="15"/>
      <c r="H188" s="15"/>
      <c r="I188" s="14">
        <v>104.0</v>
      </c>
      <c r="J188" s="13" t="s">
        <v>365</v>
      </c>
      <c r="K188" s="13" t="s">
        <v>366</v>
      </c>
      <c r="L188" s="14" t="s">
        <v>121</v>
      </c>
    </row>
    <row r="189" ht="15.75" customHeight="1">
      <c r="A189" s="14">
        <v>5583.0</v>
      </c>
      <c r="B189" s="14">
        <v>1128.0</v>
      </c>
      <c r="C189" s="14">
        <v>4701.0</v>
      </c>
      <c r="D189" s="14">
        <v>49.0</v>
      </c>
      <c r="E189" s="14">
        <v>6.0</v>
      </c>
      <c r="F189" s="14">
        <v>14.0</v>
      </c>
      <c r="G189" s="14">
        <v>62.0</v>
      </c>
      <c r="H189" s="15"/>
      <c r="I189" s="14">
        <v>53.0</v>
      </c>
      <c r="J189" s="13" t="s">
        <v>367</v>
      </c>
      <c r="K189" s="13" t="s">
        <v>368</v>
      </c>
      <c r="L189" s="14" t="s">
        <v>118</v>
      </c>
    </row>
    <row r="190" ht="15.75" customHeight="1">
      <c r="A190" s="14">
        <v>5524.0</v>
      </c>
      <c r="B190" s="14">
        <v>1127.0</v>
      </c>
      <c r="C190" s="14">
        <v>5532.0</v>
      </c>
      <c r="D190" s="14">
        <v>48.0</v>
      </c>
      <c r="E190" s="14">
        <v>6.0</v>
      </c>
      <c r="F190" s="14">
        <v>13.0</v>
      </c>
      <c r="G190" s="15"/>
      <c r="H190" s="15"/>
      <c r="I190" s="14">
        <v>103.0</v>
      </c>
      <c r="J190" s="13" t="s">
        <v>319</v>
      </c>
      <c r="K190" s="13" t="s">
        <v>314</v>
      </c>
      <c r="L190" s="14" t="s">
        <v>121</v>
      </c>
    </row>
    <row r="191" ht="15.75" customHeight="1">
      <c r="A191" s="14">
        <v>5587.0</v>
      </c>
      <c r="B191" s="14">
        <v>1127.0</v>
      </c>
      <c r="C191" s="14">
        <v>4701.0</v>
      </c>
      <c r="D191" s="14">
        <v>49.0</v>
      </c>
      <c r="E191" s="14">
        <v>6.0</v>
      </c>
      <c r="F191" s="14">
        <v>13.0</v>
      </c>
      <c r="G191" s="14">
        <v>61.0</v>
      </c>
      <c r="H191" s="15"/>
      <c r="I191" s="14">
        <v>52.0</v>
      </c>
      <c r="J191" s="13" t="s">
        <v>319</v>
      </c>
      <c r="K191" s="13" t="s">
        <v>314</v>
      </c>
      <c r="L191" s="14" t="s">
        <v>118</v>
      </c>
    </row>
    <row r="192" ht="15.75" customHeight="1">
      <c r="A192" s="14">
        <v>5523.0</v>
      </c>
      <c r="B192" s="14">
        <v>1126.0</v>
      </c>
      <c r="C192" s="14">
        <v>5532.0</v>
      </c>
      <c r="D192" s="14">
        <v>48.0</v>
      </c>
      <c r="E192" s="14">
        <v>6.0</v>
      </c>
      <c r="F192" s="14">
        <v>14.0</v>
      </c>
      <c r="G192" s="14">
        <v>74.3</v>
      </c>
      <c r="H192" s="15"/>
      <c r="I192" s="14">
        <v>95.0</v>
      </c>
      <c r="J192" s="13" t="s">
        <v>372</v>
      </c>
      <c r="K192" s="13" t="s">
        <v>373</v>
      </c>
      <c r="L192" s="14" t="s">
        <v>121</v>
      </c>
    </row>
    <row r="193" ht="15.75" customHeight="1">
      <c r="A193" s="14">
        <v>5582.0</v>
      </c>
      <c r="B193" s="14">
        <v>1126.0</v>
      </c>
      <c r="C193" s="14">
        <v>4713.0</v>
      </c>
      <c r="D193" s="14">
        <v>49.0</v>
      </c>
      <c r="E193" s="14">
        <v>6.0</v>
      </c>
      <c r="F193" s="14">
        <v>14.0</v>
      </c>
      <c r="G193" s="14">
        <v>37.0</v>
      </c>
      <c r="H193" s="15"/>
      <c r="I193" s="14">
        <v>44.0</v>
      </c>
      <c r="J193" s="13" t="s">
        <v>372</v>
      </c>
      <c r="K193" s="13" t="s">
        <v>373</v>
      </c>
      <c r="L193" s="14" t="s">
        <v>118</v>
      </c>
    </row>
    <row r="194" ht="15.75" customHeight="1">
      <c r="A194" s="14">
        <v>5522.0</v>
      </c>
      <c r="B194" s="14">
        <v>1125.0</v>
      </c>
      <c r="C194" s="14">
        <v>5532.0</v>
      </c>
      <c r="D194" s="14">
        <v>48.0</v>
      </c>
      <c r="E194" s="14">
        <v>6.0</v>
      </c>
      <c r="F194" s="14">
        <v>14.0</v>
      </c>
      <c r="G194" s="14">
        <v>74.2</v>
      </c>
      <c r="H194" s="15"/>
      <c r="I194" s="14">
        <v>94.0</v>
      </c>
      <c r="J194" s="13" t="s">
        <v>374</v>
      </c>
      <c r="K194" s="13" t="s">
        <v>375</v>
      </c>
      <c r="L194" s="14" t="s">
        <v>121</v>
      </c>
    </row>
    <row r="195" ht="15.75" customHeight="1">
      <c r="A195" s="14">
        <v>5581.0</v>
      </c>
      <c r="B195" s="14">
        <v>1125.0</v>
      </c>
      <c r="C195" s="14">
        <v>4713.0</v>
      </c>
      <c r="D195" s="14">
        <v>49.0</v>
      </c>
      <c r="E195" s="14">
        <v>6.0</v>
      </c>
      <c r="F195" s="14">
        <v>14.0</v>
      </c>
      <c r="G195" s="14">
        <v>36.0</v>
      </c>
      <c r="H195" s="15"/>
      <c r="I195" s="14">
        <v>43.0</v>
      </c>
      <c r="J195" s="13" t="s">
        <v>374</v>
      </c>
      <c r="K195" s="13" t="s">
        <v>375</v>
      </c>
      <c r="L195" s="14" t="s">
        <v>118</v>
      </c>
    </row>
    <row r="196" ht="15.75" customHeight="1">
      <c r="A196" s="14">
        <v>5521.0</v>
      </c>
      <c r="B196" s="14">
        <v>1124.0</v>
      </c>
      <c r="C196" s="14">
        <v>5532.0</v>
      </c>
      <c r="D196" s="14">
        <v>48.0</v>
      </c>
      <c r="E196" s="14">
        <v>6.0</v>
      </c>
      <c r="F196" s="14">
        <v>14.0</v>
      </c>
      <c r="G196" s="14">
        <v>74.1</v>
      </c>
      <c r="H196" s="15"/>
      <c r="I196" s="14">
        <v>93.0</v>
      </c>
      <c r="J196" s="13" t="s">
        <v>376</v>
      </c>
      <c r="K196" s="13" t="s">
        <v>377</v>
      </c>
      <c r="L196" s="14" t="s">
        <v>121</v>
      </c>
    </row>
    <row r="197" ht="15.75" customHeight="1">
      <c r="A197" s="14">
        <v>5580.0</v>
      </c>
      <c r="B197" s="14">
        <v>1124.0</v>
      </c>
      <c r="C197" s="14">
        <v>4713.0</v>
      </c>
      <c r="D197" s="14">
        <v>49.0</v>
      </c>
      <c r="E197" s="14">
        <v>6.0</v>
      </c>
      <c r="F197" s="14">
        <v>14.0</v>
      </c>
      <c r="G197" s="14">
        <v>35.0</v>
      </c>
      <c r="H197" s="15"/>
      <c r="I197" s="14">
        <v>42.0</v>
      </c>
      <c r="J197" s="13" t="s">
        <v>376</v>
      </c>
      <c r="K197" s="13" t="s">
        <v>377</v>
      </c>
      <c r="L197" s="14" t="s">
        <v>118</v>
      </c>
    </row>
    <row r="198" ht="15.75" customHeight="1">
      <c r="A198" s="14">
        <v>5520.0</v>
      </c>
      <c r="B198" s="14">
        <v>1123.0</v>
      </c>
      <c r="C198" s="14">
        <v>5532.0</v>
      </c>
      <c r="D198" s="14">
        <v>48.0</v>
      </c>
      <c r="E198" s="14">
        <v>6.0</v>
      </c>
      <c r="F198" s="14">
        <v>14.0</v>
      </c>
      <c r="G198" s="14">
        <v>73.2</v>
      </c>
      <c r="H198" s="15"/>
      <c r="I198" s="14">
        <v>91.0</v>
      </c>
      <c r="J198" s="13" t="s">
        <v>378</v>
      </c>
      <c r="K198" s="13" t="s">
        <v>379</v>
      </c>
      <c r="L198" s="14" t="s">
        <v>121</v>
      </c>
    </row>
    <row r="199" ht="15.75" customHeight="1">
      <c r="A199" s="14">
        <v>5698.0</v>
      </c>
      <c r="B199" s="14">
        <v>1123.0</v>
      </c>
      <c r="C199" s="14">
        <v>4712.0</v>
      </c>
      <c r="D199" s="14">
        <v>49.0</v>
      </c>
      <c r="E199" s="14">
        <v>5.0</v>
      </c>
      <c r="F199" s="14">
        <v>14.0</v>
      </c>
      <c r="G199" s="15"/>
      <c r="H199" s="15"/>
      <c r="I199" s="14">
        <v>40.0</v>
      </c>
      <c r="J199" s="13" t="s">
        <v>378</v>
      </c>
      <c r="K199" s="13" t="s">
        <v>379</v>
      </c>
      <c r="L199" s="14" t="s">
        <v>118</v>
      </c>
    </row>
    <row r="200" ht="15.75" customHeight="1">
      <c r="A200" s="14">
        <v>5519.0</v>
      </c>
      <c r="B200" s="14">
        <v>1122.0</v>
      </c>
      <c r="C200" s="14">
        <v>5532.0</v>
      </c>
      <c r="D200" s="14">
        <v>48.0</v>
      </c>
      <c r="E200" s="14">
        <v>6.0</v>
      </c>
      <c r="F200" s="14">
        <v>14.0</v>
      </c>
      <c r="G200" s="14">
        <v>73.1</v>
      </c>
      <c r="H200" s="15"/>
      <c r="I200" s="14">
        <v>90.0</v>
      </c>
      <c r="J200" s="13" t="s">
        <v>380</v>
      </c>
      <c r="K200" s="13" t="s">
        <v>381</v>
      </c>
      <c r="L200" s="14" t="s">
        <v>121</v>
      </c>
    </row>
    <row r="201" ht="15.75" customHeight="1">
      <c r="A201" s="14">
        <v>5697.0</v>
      </c>
      <c r="B201" s="14">
        <v>1122.0</v>
      </c>
      <c r="C201" s="14">
        <v>4712.0</v>
      </c>
      <c r="D201" s="14">
        <v>49.0</v>
      </c>
      <c r="E201" s="14">
        <v>5.0</v>
      </c>
      <c r="F201" s="14">
        <v>14.0</v>
      </c>
      <c r="G201" s="15"/>
      <c r="H201" s="15"/>
      <c r="I201" s="14">
        <v>39.0</v>
      </c>
      <c r="J201" s="13" t="s">
        <v>380</v>
      </c>
      <c r="K201" s="13" t="s">
        <v>381</v>
      </c>
      <c r="L201" s="14" t="s">
        <v>118</v>
      </c>
    </row>
    <row r="202" ht="15.75" customHeight="1">
      <c r="A202" s="14">
        <v>5518.0</v>
      </c>
      <c r="B202" s="14">
        <v>1121.0</v>
      </c>
      <c r="C202" s="14">
        <v>5532.0</v>
      </c>
      <c r="D202" s="14">
        <v>48.0</v>
      </c>
      <c r="E202" s="14">
        <v>6.0</v>
      </c>
      <c r="F202" s="14">
        <v>14.0</v>
      </c>
      <c r="G202" s="14">
        <v>52.0</v>
      </c>
      <c r="H202" s="15"/>
      <c r="I202" s="14">
        <v>69.0</v>
      </c>
      <c r="J202" s="13" t="s">
        <v>382</v>
      </c>
      <c r="K202" s="13" t="s">
        <v>383</v>
      </c>
      <c r="L202" s="14" t="s">
        <v>121</v>
      </c>
    </row>
    <row r="203" ht="15.75" customHeight="1">
      <c r="A203" s="14">
        <v>5517.0</v>
      </c>
      <c r="B203" s="14">
        <v>1120.0</v>
      </c>
      <c r="C203" s="14">
        <v>5532.0</v>
      </c>
      <c r="D203" s="14">
        <v>48.0</v>
      </c>
      <c r="E203" s="14">
        <v>6.0</v>
      </c>
      <c r="F203" s="14">
        <v>14.0</v>
      </c>
      <c r="G203" s="14">
        <v>51.0</v>
      </c>
      <c r="H203" s="15"/>
      <c r="I203" s="14">
        <v>68.0</v>
      </c>
      <c r="J203" s="13" t="s">
        <v>384</v>
      </c>
      <c r="K203" s="13" t="s">
        <v>385</v>
      </c>
      <c r="L203" s="14" t="s">
        <v>121</v>
      </c>
    </row>
    <row r="204" ht="15.75" customHeight="1">
      <c r="A204" s="14">
        <v>5516.0</v>
      </c>
      <c r="B204" s="14">
        <v>1119.0</v>
      </c>
      <c r="C204" s="14">
        <v>5532.0</v>
      </c>
      <c r="D204" s="14">
        <v>48.0</v>
      </c>
      <c r="E204" s="14">
        <v>6.0</v>
      </c>
      <c r="F204" s="14">
        <v>14.0</v>
      </c>
      <c r="G204" s="14">
        <v>50.0</v>
      </c>
      <c r="H204" s="15"/>
      <c r="I204" s="14">
        <v>65.0</v>
      </c>
      <c r="J204" s="13" t="s">
        <v>386</v>
      </c>
      <c r="K204" s="13" t="s">
        <v>387</v>
      </c>
      <c r="L204" s="14" t="s">
        <v>121</v>
      </c>
    </row>
    <row r="205" ht="15.75" customHeight="1">
      <c r="A205" s="14">
        <v>5515.0</v>
      </c>
      <c r="B205" s="14">
        <v>1118.0</v>
      </c>
      <c r="C205" s="14">
        <v>5532.0</v>
      </c>
      <c r="D205" s="14">
        <v>48.0</v>
      </c>
      <c r="E205" s="14">
        <v>6.0</v>
      </c>
      <c r="F205" s="14">
        <v>14.0</v>
      </c>
      <c r="G205" s="14">
        <v>49.0</v>
      </c>
      <c r="H205" s="15"/>
      <c r="I205" s="14">
        <v>63.0</v>
      </c>
      <c r="J205" s="13" t="s">
        <v>388</v>
      </c>
      <c r="K205" s="13" t="s">
        <v>389</v>
      </c>
      <c r="L205" s="14" t="s">
        <v>121</v>
      </c>
    </row>
    <row r="206" ht="15.75" customHeight="1">
      <c r="A206" s="14">
        <v>5514.0</v>
      </c>
      <c r="B206" s="14">
        <v>1117.0</v>
      </c>
      <c r="C206" s="14">
        <v>5532.0</v>
      </c>
      <c r="D206" s="14">
        <v>48.0</v>
      </c>
      <c r="E206" s="14">
        <v>6.0</v>
      </c>
      <c r="F206" s="14">
        <v>14.0</v>
      </c>
      <c r="G206" s="14">
        <v>48.0</v>
      </c>
      <c r="H206" s="15"/>
      <c r="I206" s="14">
        <v>62.0</v>
      </c>
      <c r="J206" s="13" t="s">
        <v>390</v>
      </c>
      <c r="K206" s="13" t="s">
        <v>391</v>
      </c>
      <c r="L206" s="14" t="s">
        <v>121</v>
      </c>
    </row>
    <row r="207" ht="15.75" customHeight="1">
      <c r="A207" s="14">
        <v>5513.0</v>
      </c>
      <c r="B207" s="14">
        <v>1116.0</v>
      </c>
      <c r="C207" s="14">
        <v>5532.0</v>
      </c>
      <c r="D207" s="14">
        <v>48.0</v>
      </c>
      <c r="E207" s="14">
        <v>6.0</v>
      </c>
      <c r="F207" s="14">
        <v>14.0</v>
      </c>
      <c r="G207" s="14">
        <v>47.0</v>
      </c>
      <c r="H207" s="15"/>
      <c r="I207" s="14">
        <v>56.0</v>
      </c>
      <c r="J207" s="13" t="s">
        <v>392</v>
      </c>
      <c r="K207" s="13" t="s">
        <v>393</v>
      </c>
      <c r="L207" s="14" t="s">
        <v>121</v>
      </c>
    </row>
    <row r="208" ht="15.75" customHeight="1">
      <c r="A208" s="14">
        <v>5512.0</v>
      </c>
      <c r="B208" s="14">
        <v>1115.0</v>
      </c>
      <c r="C208" s="14">
        <v>5532.0</v>
      </c>
      <c r="D208" s="14">
        <v>48.0</v>
      </c>
      <c r="E208" s="14">
        <v>6.0</v>
      </c>
      <c r="F208" s="14">
        <v>14.0</v>
      </c>
      <c r="G208" s="14">
        <v>46.0</v>
      </c>
      <c r="H208" s="15"/>
      <c r="I208" s="14">
        <v>55.0</v>
      </c>
      <c r="J208" s="13" t="s">
        <v>394</v>
      </c>
      <c r="K208" s="13" t="s">
        <v>395</v>
      </c>
      <c r="L208" s="14" t="s">
        <v>121</v>
      </c>
    </row>
    <row r="209" ht="15.75" customHeight="1">
      <c r="A209" s="14">
        <v>5511.0</v>
      </c>
      <c r="B209" s="14">
        <v>1114.0</v>
      </c>
      <c r="C209" s="14">
        <v>5532.0</v>
      </c>
      <c r="D209" s="14">
        <v>48.0</v>
      </c>
      <c r="E209" s="14">
        <v>6.0</v>
      </c>
      <c r="F209" s="14">
        <v>14.0</v>
      </c>
      <c r="G209" s="14">
        <v>45.0</v>
      </c>
      <c r="H209" s="15"/>
      <c r="I209" s="14">
        <v>54.0</v>
      </c>
      <c r="J209" s="13" t="s">
        <v>396</v>
      </c>
      <c r="K209" s="13" t="s">
        <v>397</v>
      </c>
      <c r="L209" s="14" t="s">
        <v>121</v>
      </c>
    </row>
    <row r="210" ht="15.75" customHeight="1">
      <c r="A210" s="14">
        <v>5510.0</v>
      </c>
      <c r="B210" s="14">
        <v>1113.0</v>
      </c>
      <c r="C210" s="14">
        <v>5532.0</v>
      </c>
      <c r="D210" s="14">
        <v>48.0</v>
      </c>
      <c r="E210" s="14">
        <v>6.0</v>
      </c>
      <c r="F210" s="14">
        <v>14.0</v>
      </c>
      <c r="G210" s="14">
        <v>44.0</v>
      </c>
      <c r="H210" s="15"/>
      <c r="I210" s="14">
        <v>53.0</v>
      </c>
      <c r="J210" s="13" t="s">
        <v>398</v>
      </c>
      <c r="K210" s="13" t="s">
        <v>399</v>
      </c>
      <c r="L210" s="14" t="s">
        <v>121</v>
      </c>
    </row>
    <row r="211" ht="15.75" customHeight="1">
      <c r="A211" s="14">
        <v>5509.0</v>
      </c>
      <c r="B211" s="14">
        <v>1112.0</v>
      </c>
      <c r="C211" s="14">
        <v>5532.0</v>
      </c>
      <c r="D211" s="14">
        <v>48.0</v>
      </c>
      <c r="E211" s="14">
        <v>6.0</v>
      </c>
      <c r="F211" s="14">
        <v>14.0</v>
      </c>
      <c r="G211" s="14">
        <v>43.0</v>
      </c>
      <c r="H211" s="15"/>
      <c r="I211" s="14">
        <v>52.0</v>
      </c>
      <c r="J211" s="13" t="s">
        <v>400</v>
      </c>
      <c r="K211" s="13" t="s">
        <v>401</v>
      </c>
      <c r="L211" s="14" t="s">
        <v>121</v>
      </c>
    </row>
    <row r="212" ht="15.75" customHeight="1">
      <c r="A212" s="14">
        <v>5508.0</v>
      </c>
      <c r="B212" s="14">
        <v>1111.0</v>
      </c>
      <c r="C212" s="14">
        <v>5532.0</v>
      </c>
      <c r="D212" s="14">
        <v>48.0</v>
      </c>
      <c r="E212" s="14">
        <v>6.0</v>
      </c>
      <c r="F212" s="14">
        <v>14.0</v>
      </c>
      <c r="G212" s="14">
        <v>41.0</v>
      </c>
      <c r="H212" s="15"/>
      <c r="I212" s="14">
        <v>50.0</v>
      </c>
      <c r="J212" s="13" t="s">
        <v>402</v>
      </c>
      <c r="K212" s="13" t="s">
        <v>403</v>
      </c>
      <c r="L212" s="14" t="s">
        <v>121</v>
      </c>
    </row>
    <row r="213" ht="15.75" customHeight="1">
      <c r="A213" s="14">
        <v>5507.0</v>
      </c>
      <c r="B213" s="14">
        <v>1110.0</v>
      </c>
      <c r="C213" s="14">
        <v>5532.0</v>
      </c>
      <c r="D213" s="14">
        <v>48.0</v>
      </c>
      <c r="E213" s="14">
        <v>6.0</v>
      </c>
      <c r="F213" s="14">
        <v>14.0</v>
      </c>
      <c r="G213" s="14">
        <v>40.0</v>
      </c>
      <c r="H213" s="15"/>
      <c r="I213" s="14">
        <v>49.0</v>
      </c>
      <c r="J213" s="13" t="s">
        <v>404</v>
      </c>
      <c r="K213" s="13" t="s">
        <v>405</v>
      </c>
      <c r="L213" s="14" t="s">
        <v>121</v>
      </c>
    </row>
    <row r="214" ht="15.75" customHeight="1">
      <c r="A214" s="14">
        <v>5506.0</v>
      </c>
      <c r="B214" s="14">
        <v>1109.0</v>
      </c>
      <c r="C214" s="14">
        <v>5532.0</v>
      </c>
      <c r="D214" s="14">
        <v>48.0</v>
      </c>
      <c r="E214" s="14">
        <v>6.0</v>
      </c>
      <c r="F214" s="14">
        <v>14.0</v>
      </c>
      <c r="G214" s="14">
        <v>39.0</v>
      </c>
      <c r="H214" s="15"/>
      <c r="I214" s="14">
        <v>48.0</v>
      </c>
      <c r="J214" s="13" t="s">
        <v>406</v>
      </c>
      <c r="K214" s="13" t="s">
        <v>407</v>
      </c>
      <c r="L214" s="14" t="s">
        <v>121</v>
      </c>
    </row>
    <row r="215" ht="15.75" customHeight="1">
      <c r="A215" s="14">
        <v>5505.0</v>
      </c>
      <c r="B215" s="14">
        <v>1108.0</v>
      </c>
      <c r="C215" s="14">
        <v>5532.0</v>
      </c>
      <c r="D215" s="14">
        <v>48.0</v>
      </c>
      <c r="E215" s="14">
        <v>6.0</v>
      </c>
      <c r="F215" s="14">
        <v>14.0</v>
      </c>
      <c r="G215" s="14">
        <v>38.0</v>
      </c>
      <c r="H215" s="15"/>
      <c r="I215" s="14">
        <v>47.0</v>
      </c>
      <c r="J215" s="13" t="s">
        <v>408</v>
      </c>
      <c r="K215" s="13" t="s">
        <v>409</v>
      </c>
      <c r="L215" s="14" t="s">
        <v>121</v>
      </c>
    </row>
    <row r="216" ht="15.75" customHeight="1">
      <c r="A216" s="14">
        <v>5504.0</v>
      </c>
      <c r="B216" s="14">
        <v>1107.0</v>
      </c>
      <c r="C216" s="14">
        <v>5532.0</v>
      </c>
      <c r="D216" s="14">
        <v>48.0</v>
      </c>
      <c r="E216" s="14">
        <v>6.0</v>
      </c>
      <c r="F216" s="14">
        <v>14.0</v>
      </c>
      <c r="G216" s="14">
        <v>37.0</v>
      </c>
      <c r="H216" s="15"/>
      <c r="I216" s="14">
        <v>46.0</v>
      </c>
      <c r="J216" s="13" t="s">
        <v>410</v>
      </c>
      <c r="K216" s="13" t="s">
        <v>411</v>
      </c>
      <c r="L216" s="14" t="s">
        <v>121</v>
      </c>
    </row>
    <row r="217" ht="15.75" customHeight="1">
      <c r="A217" s="14">
        <v>5503.0</v>
      </c>
      <c r="B217" s="14">
        <v>1106.0</v>
      </c>
      <c r="C217" s="14">
        <v>5532.0</v>
      </c>
      <c r="D217" s="14">
        <v>48.0</v>
      </c>
      <c r="E217" s="14">
        <v>6.0</v>
      </c>
      <c r="F217" s="14">
        <v>14.0</v>
      </c>
      <c r="G217" s="14">
        <v>35.0</v>
      </c>
      <c r="H217" s="15"/>
      <c r="I217" s="14">
        <v>57.0</v>
      </c>
      <c r="J217" s="13" t="s">
        <v>412</v>
      </c>
      <c r="K217" s="13" t="s">
        <v>413</v>
      </c>
      <c r="L217" s="14" t="s">
        <v>121</v>
      </c>
    </row>
    <row r="218" ht="15.75" customHeight="1">
      <c r="A218" s="14">
        <v>5502.0</v>
      </c>
      <c r="B218" s="14">
        <v>1105.0</v>
      </c>
      <c r="C218" s="14">
        <v>5532.0</v>
      </c>
      <c r="D218" s="14">
        <v>48.0</v>
      </c>
      <c r="E218" s="14">
        <v>6.0</v>
      </c>
      <c r="F218" s="14">
        <v>14.0</v>
      </c>
      <c r="G218" s="14">
        <v>34.0</v>
      </c>
      <c r="H218" s="15"/>
      <c r="I218" s="14">
        <v>44.0</v>
      </c>
      <c r="J218" s="13" t="s">
        <v>414</v>
      </c>
      <c r="K218" s="13" t="s">
        <v>415</v>
      </c>
      <c r="L218" s="14" t="s">
        <v>121</v>
      </c>
    </row>
    <row r="219" ht="15.75" customHeight="1">
      <c r="A219" s="14">
        <v>5501.0</v>
      </c>
      <c r="B219" s="14">
        <v>1104.0</v>
      </c>
      <c r="C219" s="14">
        <v>5532.0</v>
      </c>
      <c r="D219" s="14">
        <v>48.0</v>
      </c>
      <c r="E219" s="14">
        <v>6.0</v>
      </c>
      <c r="F219" s="14">
        <v>14.0</v>
      </c>
      <c r="G219" s="14">
        <v>32.0</v>
      </c>
      <c r="H219" s="15"/>
      <c r="I219" s="14">
        <v>42.0</v>
      </c>
      <c r="J219" s="13" t="s">
        <v>416</v>
      </c>
      <c r="K219" s="13" t="s">
        <v>417</v>
      </c>
      <c r="L219" s="14" t="s">
        <v>121</v>
      </c>
    </row>
    <row r="220" ht="15.75" customHeight="1">
      <c r="A220" s="14">
        <v>5500.0</v>
      </c>
      <c r="B220" s="14">
        <v>1103.0</v>
      </c>
      <c r="C220" s="14">
        <v>5532.0</v>
      </c>
      <c r="D220" s="14">
        <v>48.0</v>
      </c>
      <c r="E220" s="14">
        <v>6.0</v>
      </c>
      <c r="F220" s="14">
        <v>14.0</v>
      </c>
      <c r="G220" s="14">
        <v>31.0</v>
      </c>
      <c r="H220" s="15"/>
      <c r="I220" s="14">
        <v>41.0</v>
      </c>
      <c r="J220" s="13" t="s">
        <v>418</v>
      </c>
      <c r="K220" s="13" t="s">
        <v>419</v>
      </c>
      <c r="L220" s="14" t="s">
        <v>121</v>
      </c>
    </row>
    <row r="221" ht="15.75" customHeight="1">
      <c r="A221" s="14">
        <v>5534.0</v>
      </c>
      <c r="B221" s="14">
        <v>1102.0</v>
      </c>
      <c r="C221" s="14">
        <v>4741.0</v>
      </c>
      <c r="D221" s="14">
        <v>48.0</v>
      </c>
      <c r="E221" s="14">
        <v>6.0</v>
      </c>
      <c r="F221" s="14">
        <v>13.0</v>
      </c>
      <c r="G221" s="14">
        <v>30.0</v>
      </c>
      <c r="H221" s="15"/>
      <c r="I221" s="14">
        <v>40.0</v>
      </c>
      <c r="J221" s="13" t="s">
        <v>420</v>
      </c>
      <c r="K221" s="13" t="s">
        <v>421</v>
      </c>
      <c r="L221" s="14" t="s">
        <v>121</v>
      </c>
    </row>
    <row r="222" ht="15.75" customHeight="1">
      <c r="A222" s="14">
        <v>5499.0</v>
      </c>
      <c r="B222" s="14">
        <v>1101.0</v>
      </c>
      <c r="C222" s="14">
        <v>5533.0</v>
      </c>
      <c r="D222" s="14">
        <v>48.0</v>
      </c>
      <c r="E222" s="14">
        <v>6.0</v>
      </c>
      <c r="F222" s="14">
        <v>14.0</v>
      </c>
      <c r="G222" s="14">
        <v>29.0</v>
      </c>
      <c r="H222" s="15"/>
      <c r="I222" s="14">
        <v>38.0</v>
      </c>
      <c r="J222" s="13" t="s">
        <v>422</v>
      </c>
      <c r="K222" s="13" t="s">
        <v>423</v>
      </c>
      <c r="L222" s="14" t="s">
        <v>121</v>
      </c>
    </row>
    <row r="223" ht="15.75" customHeight="1">
      <c r="A223" s="14">
        <v>5498.0</v>
      </c>
      <c r="B223" s="14">
        <v>1100.0</v>
      </c>
      <c r="C223" s="14">
        <v>5533.0</v>
      </c>
      <c r="D223" s="14">
        <v>48.0</v>
      </c>
      <c r="E223" s="14">
        <v>6.0</v>
      </c>
      <c r="F223" s="14">
        <v>14.0</v>
      </c>
      <c r="G223" s="14">
        <v>28.0</v>
      </c>
      <c r="H223" s="15"/>
      <c r="I223" s="14">
        <v>37.0</v>
      </c>
      <c r="J223" s="13" t="s">
        <v>424</v>
      </c>
      <c r="K223" s="13" t="s">
        <v>425</v>
      </c>
      <c r="L223" s="14" t="s">
        <v>121</v>
      </c>
    </row>
    <row r="224" ht="15.75" customHeight="1">
      <c r="A224" s="14">
        <v>5497.0</v>
      </c>
      <c r="B224" s="14">
        <v>1099.0</v>
      </c>
      <c r="C224" s="14">
        <v>5533.0</v>
      </c>
      <c r="D224" s="14">
        <v>48.0</v>
      </c>
      <c r="E224" s="14">
        <v>6.0</v>
      </c>
      <c r="F224" s="14">
        <v>14.0</v>
      </c>
      <c r="G224" s="14">
        <v>27.0</v>
      </c>
      <c r="H224" s="15"/>
      <c r="I224" s="14">
        <v>36.0</v>
      </c>
      <c r="J224" s="13" t="s">
        <v>426</v>
      </c>
      <c r="K224" s="13" t="s">
        <v>427</v>
      </c>
      <c r="L224" s="14" t="s">
        <v>121</v>
      </c>
    </row>
    <row r="225" ht="15.75" customHeight="1">
      <c r="A225" s="14">
        <v>5496.0</v>
      </c>
      <c r="B225" s="14">
        <v>1098.0</v>
      </c>
      <c r="C225" s="14">
        <v>5533.0</v>
      </c>
      <c r="D225" s="14">
        <v>48.0</v>
      </c>
      <c r="E225" s="14">
        <v>6.0</v>
      </c>
      <c r="F225" s="14">
        <v>14.0</v>
      </c>
      <c r="G225" s="14">
        <v>26.0</v>
      </c>
      <c r="H225" s="15"/>
      <c r="I225" s="14">
        <v>35.0</v>
      </c>
      <c r="J225" s="13" t="s">
        <v>428</v>
      </c>
      <c r="K225" s="13" t="s">
        <v>429</v>
      </c>
      <c r="L225" s="14" t="s">
        <v>121</v>
      </c>
    </row>
    <row r="226" ht="15.75" customHeight="1">
      <c r="A226" s="14">
        <v>5495.0</v>
      </c>
      <c r="B226" s="14">
        <v>1097.0</v>
      </c>
      <c r="C226" s="14">
        <v>5533.0</v>
      </c>
      <c r="D226" s="14">
        <v>48.0</v>
      </c>
      <c r="E226" s="14">
        <v>6.0</v>
      </c>
      <c r="F226" s="14">
        <v>14.0</v>
      </c>
      <c r="G226" s="14">
        <v>25.0</v>
      </c>
      <c r="H226" s="15"/>
      <c r="I226" s="14">
        <v>34.0</v>
      </c>
      <c r="J226" s="13" t="s">
        <v>430</v>
      </c>
      <c r="K226" s="13" t="s">
        <v>431</v>
      </c>
      <c r="L226" s="14" t="s">
        <v>121</v>
      </c>
    </row>
    <row r="227" ht="15.75" customHeight="1">
      <c r="A227" s="14">
        <v>5494.0</v>
      </c>
      <c r="B227" s="14">
        <v>1096.0</v>
      </c>
      <c r="C227" s="14">
        <v>5533.0</v>
      </c>
      <c r="D227" s="14">
        <v>48.0</v>
      </c>
      <c r="E227" s="14">
        <v>6.0</v>
      </c>
      <c r="F227" s="14">
        <v>14.0</v>
      </c>
      <c r="G227" s="14">
        <v>24.0</v>
      </c>
      <c r="H227" s="15"/>
      <c r="I227" s="14">
        <v>33.0</v>
      </c>
      <c r="J227" s="13" t="s">
        <v>432</v>
      </c>
      <c r="K227" s="13" t="s">
        <v>433</v>
      </c>
      <c r="L227" s="14" t="s">
        <v>121</v>
      </c>
    </row>
    <row r="228" ht="15.75" customHeight="1">
      <c r="A228" s="14">
        <v>5493.0</v>
      </c>
      <c r="B228" s="14">
        <v>1095.0</v>
      </c>
      <c r="C228" s="14">
        <v>5533.0</v>
      </c>
      <c r="D228" s="14">
        <v>48.0</v>
      </c>
      <c r="E228" s="14">
        <v>6.0</v>
      </c>
      <c r="F228" s="14">
        <v>14.0</v>
      </c>
      <c r="G228" s="14">
        <v>23.0</v>
      </c>
      <c r="H228" s="15"/>
      <c r="I228" s="14">
        <v>32.0</v>
      </c>
      <c r="J228" s="13" t="s">
        <v>434</v>
      </c>
      <c r="K228" s="13" t="s">
        <v>435</v>
      </c>
      <c r="L228" s="14" t="s">
        <v>121</v>
      </c>
    </row>
    <row r="229" ht="15.75" customHeight="1">
      <c r="A229" s="14">
        <v>5492.0</v>
      </c>
      <c r="B229" s="14">
        <v>1094.0</v>
      </c>
      <c r="C229" s="14">
        <v>5533.0</v>
      </c>
      <c r="D229" s="14">
        <v>48.0</v>
      </c>
      <c r="E229" s="14">
        <v>6.0</v>
      </c>
      <c r="F229" s="14">
        <v>14.0</v>
      </c>
      <c r="G229" s="14">
        <v>22.0</v>
      </c>
      <c r="H229" s="15"/>
      <c r="I229" s="14">
        <v>31.0</v>
      </c>
      <c r="J229" s="13" t="s">
        <v>436</v>
      </c>
      <c r="K229" s="13" t="s">
        <v>437</v>
      </c>
      <c r="L229" s="14" t="s">
        <v>121</v>
      </c>
    </row>
    <row r="230" ht="15.75" customHeight="1">
      <c r="A230" s="14">
        <v>5491.0</v>
      </c>
      <c r="B230" s="14">
        <v>1093.0</v>
      </c>
      <c r="C230" s="14">
        <v>5533.0</v>
      </c>
      <c r="D230" s="14">
        <v>48.0</v>
      </c>
      <c r="E230" s="14">
        <v>6.0</v>
      </c>
      <c r="F230" s="14">
        <v>14.0</v>
      </c>
      <c r="G230" s="14">
        <v>21.0</v>
      </c>
      <c r="H230" s="15"/>
      <c r="I230" s="14">
        <v>30.0</v>
      </c>
      <c r="J230" s="13" t="s">
        <v>438</v>
      </c>
      <c r="K230" s="13" t="s">
        <v>439</v>
      </c>
      <c r="L230" s="14" t="s">
        <v>121</v>
      </c>
    </row>
    <row r="231" ht="15.75" customHeight="1">
      <c r="A231" s="14">
        <v>5533.0</v>
      </c>
      <c r="B231" s="14">
        <v>1092.0</v>
      </c>
      <c r="C231" s="14">
        <v>4741.0</v>
      </c>
      <c r="D231" s="14">
        <v>48.0</v>
      </c>
      <c r="E231" s="14">
        <v>6.0</v>
      </c>
      <c r="F231" s="14">
        <v>13.0</v>
      </c>
      <c r="G231" s="14">
        <v>20.0</v>
      </c>
      <c r="H231" s="15"/>
      <c r="I231" s="14">
        <v>29.0</v>
      </c>
      <c r="J231" s="13" t="s">
        <v>440</v>
      </c>
      <c r="K231" s="13" t="s">
        <v>441</v>
      </c>
      <c r="L231" s="14" t="s">
        <v>121</v>
      </c>
    </row>
    <row r="232" ht="15.75" customHeight="1">
      <c r="A232" s="14">
        <v>5490.0</v>
      </c>
      <c r="B232" s="14">
        <v>1091.0</v>
      </c>
      <c r="C232" s="14">
        <v>5532.0</v>
      </c>
      <c r="D232" s="14">
        <v>48.0</v>
      </c>
      <c r="E232" s="14">
        <v>6.0</v>
      </c>
      <c r="F232" s="14">
        <v>14.0</v>
      </c>
      <c r="G232" s="14">
        <v>19.0</v>
      </c>
      <c r="H232" s="15"/>
      <c r="I232" s="14">
        <v>26.0</v>
      </c>
      <c r="J232" s="13" t="s">
        <v>442</v>
      </c>
      <c r="K232" s="13" t="s">
        <v>443</v>
      </c>
      <c r="L232" s="14" t="s">
        <v>121</v>
      </c>
    </row>
    <row r="233" ht="15.75" customHeight="1">
      <c r="A233" s="14">
        <v>5489.0</v>
      </c>
      <c r="B233" s="14">
        <v>1090.0</v>
      </c>
      <c r="C233" s="14">
        <v>5532.0</v>
      </c>
      <c r="D233" s="14">
        <v>48.0</v>
      </c>
      <c r="E233" s="14">
        <v>6.0</v>
      </c>
      <c r="F233" s="14">
        <v>14.0</v>
      </c>
      <c r="G233" s="14">
        <v>18.0</v>
      </c>
      <c r="H233" s="15"/>
      <c r="I233" s="14">
        <v>25.0</v>
      </c>
      <c r="J233" s="13" t="s">
        <v>444</v>
      </c>
      <c r="K233" s="13" t="s">
        <v>445</v>
      </c>
      <c r="L233" s="14" t="s">
        <v>121</v>
      </c>
    </row>
    <row r="234" ht="15.75" customHeight="1">
      <c r="A234" s="14">
        <v>5488.0</v>
      </c>
      <c r="B234" s="14">
        <v>1089.0</v>
      </c>
      <c r="C234" s="14">
        <v>5532.0</v>
      </c>
      <c r="D234" s="14">
        <v>48.0</v>
      </c>
      <c r="E234" s="14">
        <v>6.0</v>
      </c>
      <c r="F234" s="14">
        <v>14.0</v>
      </c>
      <c r="G234" s="14">
        <v>17.0</v>
      </c>
      <c r="H234" s="15"/>
      <c r="I234" s="14">
        <v>24.0</v>
      </c>
      <c r="J234" s="13" t="s">
        <v>446</v>
      </c>
      <c r="K234" s="13" t="s">
        <v>447</v>
      </c>
      <c r="L234" s="14" t="s">
        <v>121</v>
      </c>
    </row>
    <row r="235" ht="15.75" customHeight="1">
      <c r="A235" s="14">
        <v>5487.0</v>
      </c>
      <c r="B235" s="14">
        <v>1088.0</v>
      </c>
      <c r="C235" s="14">
        <v>5532.0</v>
      </c>
      <c r="D235" s="14">
        <v>48.0</v>
      </c>
      <c r="E235" s="14">
        <v>6.0</v>
      </c>
      <c r="F235" s="14">
        <v>14.0</v>
      </c>
      <c r="G235" s="14">
        <v>16.0</v>
      </c>
      <c r="H235" s="15"/>
      <c r="I235" s="14">
        <v>23.0</v>
      </c>
      <c r="J235" s="13" t="s">
        <v>448</v>
      </c>
      <c r="K235" s="13" t="s">
        <v>449</v>
      </c>
      <c r="L235" s="14" t="s">
        <v>121</v>
      </c>
    </row>
    <row r="236" ht="15.75" customHeight="1">
      <c r="A236" s="14">
        <v>5486.0</v>
      </c>
      <c r="B236" s="14">
        <v>1087.0</v>
      </c>
      <c r="C236" s="14">
        <v>5532.0</v>
      </c>
      <c r="D236" s="14">
        <v>48.0</v>
      </c>
      <c r="E236" s="14">
        <v>6.0</v>
      </c>
      <c r="F236" s="14">
        <v>14.0</v>
      </c>
      <c r="G236" s="14">
        <v>15.0</v>
      </c>
      <c r="H236" s="15"/>
      <c r="I236" s="14">
        <v>22.0</v>
      </c>
      <c r="J236" s="13" t="s">
        <v>450</v>
      </c>
      <c r="K236" s="13" t="s">
        <v>451</v>
      </c>
      <c r="L236" s="14" t="s">
        <v>121</v>
      </c>
    </row>
    <row r="237" ht="15.75" customHeight="1">
      <c r="A237" s="14">
        <v>5485.0</v>
      </c>
      <c r="B237" s="14">
        <v>1086.0</v>
      </c>
      <c r="C237" s="14">
        <v>5532.0</v>
      </c>
      <c r="D237" s="14">
        <v>48.0</v>
      </c>
      <c r="E237" s="14">
        <v>6.0</v>
      </c>
      <c r="F237" s="14">
        <v>14.0</v>
      </c>
      <c r="G237" s="14">
        <v>14.0</v>
      </c>
      <c r="H237" s="15"/>
      <c r="I237" s="14">
        <v>21.0</v>
      </c>
      <c r="J237" s="13" t="s">
        <v>452</v>
      </c>
      <c r="K237" s="13" t="s">
        <v>453</v>
      </c>
      <c r="L237" s="14" t="s">
        <v>121</v>
      </c>
    </row>
    <row r="238" ht="15.75" customHeight="1">
      <c r="A238" s="14">
        <v>5484.0</v>
      </c>
      <c r="B238" s="14">
        <v>1085.0</v>
      </c>
      <c r="C238" s="14">
        <v>5532.0</v>
      </c>
      <c r="D238" s="14">
        <v>48.0</v>
      </c>
      <c r="E238" s="14">
        <v>6.0</v>
      </c>
      <c r="F238" s="14">
        <v>14.0</v>
      </c>
      <c r="G238" s="14">
        <v>13.0</v>
      </c>
      <c r="H238" s="15"/>
      <c r="I238" s="14">
        <v>20.0</v>
      </c>
      <c r="J238" s="13" t="s">
        <v>454</v>
      </c>
      <c r="K238" s="13" t="s">
        <v>455</v>
      </c>
      <c r="L238" s="14" t="s">
        <v>121</v>
      </c>
    </row>
    <row r="239" ht="15.75" customHeight="1">
      <c r="A239" s="14">
        <v>5483.0</v>
      </c>
      <c r="B239" s="14">
        <v>1084.0</v>
      </c>
      <c r="C239" s="14">
        <v>5532.0</v>
      </c>
      <c r="D239" s="14">
        <v>48.0</v>
      </c>
      <c r="E239" s="14">
        <v>6.0</v>
      </c>
      <c r="F239" s="14">
        <v>14.0</v>
      </c>
      <c r="G239" s="14">
        <v>12.0</v>
      </c>
      <c r="H239" s="15"/>
      <c r="I239" s="14">
        <v>17.0</v>
      </c>
      <c r="J239" s="13" t="s">
        <v>456</v>
      </c>
      <c r="K239" s="13" t="s">
        <v>457</v>
      </c>
      <c r="L239" s="14" t="s">
        <v>121</v>
      </c>
    </row>
    <row r="240" ht="15.75" customHeight="1">
      <c r="A240" s="14">
        <v>5482.0</v>
      </c>
      <c r="B240" s="14">
        <v>1083.0</v>
      </c>
      <c r="C240" s="14">
        <v>5532.0</v>
      </c>
      <c r="D240" s="14">
        <v>48.0</v>
      </c>
      <c r="E240" s="14">
        <v>6.0</v>
      </c>
      <c r="F240" s="14">
        <v>14.0</v>
      </c>
      <c r="G240" s="14">
        <v>11.0</v>
      </c>
      <c r="H240" s="15"/>
      <c r="I240" s="14">
        <v>16.0</v>
      </c>
      <c r="J240" s="13" t="s">
        <v>458</v>
      </c>
      <c r="K240" s="13" t="s">
        <v>459</v>
      </c>
      <c r="L240" s="14" t="s">
        <v>121</v>
      </c>
    </row>
    <row r="241" ht="15.75" customHeight="1">
      <c r="A241" s="14">
        <v>5532.0</v>
      </c>
      <c r="B241" s="14">
        <v>1082.0</v>
      </c>
      <c r="C241" s="14">
        <v>4741.0</v>
      </c>
      <c r="D241" s="14">
        <v>48.0</v>
      </c>
      <c r="E241" s="14">
        <v>6.0</v>
      </c>
      <c r="F241" s="14">
        <v>13.0</v>
      </c>
      <c r="G241" s="14">
        <v>10.0</v>
      </c>
      <c r="H241" s="15"/>
      <c r="I241" s="14">
        <v>15.0</v>
      </c>
      <c r="J241" s="13" t="s">
        <v>460</v>
      </c>
      <c r="K241" s="13" t="s">
        <v>461</v>
      </c>
      <c r="L241" s="14" t="s">
        <v>121</v>
      </c>
    </row>
    <row r="242" ht="15.75" customHeight="1">
      <c r="A242" s="14">
        <v>5481.0</v>
      </c>
      <c r="B242" s="14">
        <v>1081.0</v>
      </c>
      <c r="C242" s="14">
        <v>5532.0</v>
      </c>
      <c r="D242" s="14">
        <v>48.0</v>
      </c>
      <c r="E242" s="14">
        <v>6.0</v>
      </c>
      <c r="F242" s="14">
        <v>14.0</v>
      </c>
      <c r="G242" s="14">
        <v>8.0</v>
      </c>
      <c r="H242" s="15"/>
      <c r="I242" s="14">
        <v>13.0</v>
      </c>
      <c r="J242" s="13" t="s">
        <v>462</v>
      </c>
      <c r="K242" s="13" t="s">
        <v>463</v>
      </c>
      <c r="L242" s="14" t="s">
        <v>121</v>
      </c>
    </row>
    <row r="243" ht="15.75" customHeight="1">
      <c r="A243" s="14">
        <v>5471.0</v>
      </c>
      <c r="B243" s="14">
        <v>1080.0</v>
      </c>
      <c r="C243" s="14">
        <v>5409.0</v>
      </c>
      <c r="D243" s="14">
        <v>47.0</v>
      </c>
      <c r="E243" s="14">
        <v>6.0</v>
      </c>
      <c r="F243" s="14">
        <v>10.0</v>
      </c>
      <c r="G243" s="14">
        <v>402.0</v>
      </c>
      <c r="H243" s="15"/>
      <c r="I243" s="14">
        <v>90.0</v>
      </c>
      <c r="J243" s="13" t="s">
        <v>464</v>
      </c>
      <c r="K243" s="13" t="s">
        <v>465</v>
      </c>
      <c r="L243" s="14" t="s">
        <v>121</v>
      </c>
    </row>
    <row r="244" ht="15.75" customHeight="1">
      <c r="A244" s="14">
        <v>5470.0</v>
      </c>
      <c r="B244" s="14">
        <v>1079.0</v>
      </c>
      <c r="C244" s="14">
        <v>5409.0</v>
      </c>
      <c r="D244" s="14">
        <v>47.0</v>
      </c>
      <c r="E244" s="14">
        <v>6.0</v>
      </c>
      <c r="F244" s="14">
        <v>10.0</v>
      </c>
      <c r="G244" s="14">
        <v>401.0</v>
      </c>
      <c r="H244" s="15"/>
      <c r="I244" s="14">
        <v>89.0</v>
      </c>
      <c r="J244" s="13" t="s">
        <v>466</v>
      </c>
      <c r="K244" s="13" t="s">
        <v>467</v>
      </c>
      <c r="L244" s="14" t="s">
        <v>121</v>
      </c>
    </row>
    <row r="245" ht="15.75" customHeight="1">
      <c r="A245" s="14">
        <v>5430.0</v>
      </c>
      <c r="B245" s="14">
        <v>1078.0</v>
      </c>
      <c r="C245" s="14">
        <v>5409.0</v>
      </c>
      <c r="D245" s="14">
        <v>47.0</v>
      </c>
      <c r="E245" s="14">
        <v>3.0</v>
      </c>
      <c r="F245" s="14">
        <v>10.0</v>
      </c>
      <c r="G245" s="14">
        <v>400.0</v>
      </c>
      <c r="H245" s="15"/>
      <c r="I245" s="14">
        <v>88.0</v>
      </c>
      <c r="J245" s="13" t="s">
        <v>468</v>
      </c>
      <c r="K245" s="13" t="s">
        <v>469</v>
      </c>
      <c r="L245" s="14" t="s">
        <v>121</v>
      </c>
    </row>
    <row r="246" ht="15.75" customHeight="1">
      <c r="A246" s="14">
        <v>5469.0</v>
      </c>
      <c r="B246" s="14">
        <v>1077.0</v>
      </c>
      <c r="C246" s="14">
        <v>5409.0</v>
      </c>
      <c r="D246" s="14">
        <v>47.0</v>
      </c>
      <c r="E246" s="14">
        <v>6.0</v>
      </c>
      <c r="F246" s="14">
        <v>10.0</v>
      </c>
      <c r="G246" s="14">
        <v>308.0</v>
      </c>
      <c r="H246" s="15"/>
      <c r="I246" s="14">
        <v>87.0</v>
      </c>
      <c r="J246" s="13" t="s">
        <v>470</v>
      </c>
      <c r="K246" s="13" t="s">
        <v>471</v>
      </c>
      <c r="L246" s="14" t="s">
        <v>121</v>
      </c>
    </row>
    <row r="247" ht="15.75" customHeight="1">
      <c r="A247" s="14">
        <v>5468.0</v>
      </c>
      <c r="B247" s="14">
        <v>1076.0</v>
      </c>
      <c r="C247" s="14">
        <v>5409.0</v>
      </c>
      <c r="D247" s="14">
        <v>47.0</v>
      </c>
      <c r="E247" s="14">
        <v>6.0</v>
      </c>
      <c r="F247" s="14">
        <v>10.0</v>
      </c>
      <c r="G247" s="14">
        <v>307.0</v>
      </c>
      <c r="H247" s="15"/>
      <c r="I247" s="14">
        <v>86.0</v>
      </c>
      <c r="J247" s="13" t="s">
        <v>472</v>
      </c>
      <c r="K247" s="13" t="s">
        <v>473</v>
      </c>
      <c r="L247" s="14" t="s">
        <v>121</v>
      </c>
    </row>
    <row r="248" ht="15.75" customHeight="1">
      <c r="A248" s="14">
        <v>5467.0</v>
      </c>
      <c r="B248" s="14">
        <v>1075.0</v>
      </c>
      <c r="C248" s="14">
        <v>5409.0</v>
      </c>
      <c r="D248" s="14">
        <v>47.0</v>
      </c>
      <c r="E248" s="14">
        <v>6.0</v>
      </c>
      <c r="F248" s="14">
        <v>10.0</v>
      </c>
      <c r="G248" s="14">
        <v>306.0</v>
      </c>
      <c r="H248" s="15"/>
      <c r="I248" s="14">
        <v>85.0</v>
      </c>
      <c r="J248" s="13" t="s">
        <v>474</v>
      </c>
      <c r="K248" s="13" t="s">
        <v>475</v>
      </c>
      <c r="L248" s="14" t="s">
        <v>121</v>
      </c>
    </row>
    <row r="249" ht="15.75" customHeight="1">
      <c r="A249" s="14">
        <v>5466.0</v>
      </c>
      <c r="B249" s="14">
        <v>1074.0</v>
      </c>
      <c r="C249" s="14">
        <v>5409.0</v>
      </c>
      <c r="D249" s="14">
        <v>47.0</v>
      </c>
      <c r="E249" s="14">
        <v>6.0</v>
      </c>
      <c r="F249" s="14">
        <v>10.0</v>
      </c>
      <c r="G249" s="14">
        <v>305.0</v>
      </c>
      <c r="H249" s="15"/>
      <c r="I249" s="14">
        <v>84.0</v>
      </c>
      <c r="J249" s="13" t="s">
        <v>476</v>
      </c>
      <c r="K249" s="13" t="s">
        <v>477</v>
      </c>
      <c r="L249" s="14" t="s">
        <v>121</v>
      </c>
    </row>
    <row r="250" ht="15.75" customHeight="1">
      <c r="A250" s="14">
        <v>5465.0</v>
      </c>
      <c r="B250" s="14">
        <v>1073.0</v>
      </c>
      <c r="C250" s="14">
        <v>5409.0</v>
      </c>
      <c r="D250" s="14">
        <v>47.0</v>
      </c>
      <c r="E250" s="14">
        <v>6.0</v>
      </c>
      <c r="F250" s="14">
        <v>10.0</v>
      </c>
      <c r="G250" s="14">
        <v>304.0</v>
      </c>
      <c r="H250" s="15"/>
      <c r="I250" s="14">
        <v>83.0</v>
      </c>
      <c r="J250" s="13" t="s">
        <v>478</v>
      </c>
      <c r="K250" s="13" t="s">
        <v>479</v>
      </c>
      <c r="L250" s="14" t="s">
        <v>121</v>
      </c>
    </row>
    <row r="251" ht="15.75" customHeight="1">
      <c r="A251" s="14">
        <v>5464.0</v>
      </c>
      <c r="B251" s="14">
        <v>1072.0</v>
      </c>
      <c r="C251" s="14">
        <v>5409.0</v>
      </c>
      <c r="D251" s="14">
        <v>47.0</v>
      </c>
      <c r="E251" s="14">
        <v>6.0</v>
      </c>
      <c r="F251" s="14">
        <v>10.0</v>
      </c>
      <c r="G251" s="14">
        <v>303.0</v>
      </c>
      <c r="H251" s="15"/>
      <c r="I251" s="14">
        <v>82.0</v>
      </c>
      <c r="J251" s="13" t="s">
        <v>480</v>
      </c>
      <c r="K251" s="13" t="s">
        <v>481</v>
      </c>
      <c r="L251" s="14" t="s">
        <v>121</v>
      </c>
    </row>
    <row r="252" ht="15.75" customHeight="1">
      <c r="A252" s="14">
        <v>5463.0</v>
      </c>
      <c r="B252" s="14">
        <v>1071.0</v>
      </c>
      <c r="C252" s="14">
        <v>5409.0</v>
      </c>
      <c r="D252" s="14">
        <v>47.0</v>
      </c>
      <c r="E252" s="14">
        <v>6.0</v>
      </c>
      <c r="F252" s="14">
        <v>10.0</v>
      </c>
      <c r="G252" s="14">
        <v>302.0</v>
      </c>
      <c r="H252" s="15"/>
      <c r="I252" s="14">
        <v>81.0</v>
      </c>
      <c r="J252" s="13" t="s">
        <v>482</v>
      </c>
      <c r="K252" s="13" t="s">
        <v>483</v>
      </c>
      <c r="L252" s="14" t="s">
        <v>121</v>
      </c>
    </row>
    <row r="253" ht="15.75" customHeight="1">
      <c r="A253" s="14">
        <v>5462.0</v>
      </c>
      <c r="B253" s="14">
        <v>1070.0</v>
      </c>
      <c r="C253" s="14">
        <v>5409.0</v>
      </c>
      <c r="D253" s="14">
        <v>47.0</v>
      </c>
      <c r="E253" s="14">
        <v>6.0</v>
      </c>
      <c r="F253" s="14">
        <v>10.0</v>
      </c>
      <c r="G253" s="14">
        <v>301.0</v>
      </c>
      <c r="H253" s="15"/>
      <c r="I253" s="14">
        <v>80.0</v>
      </c>
      <c r="J253" s="13" t="s">
        <v>484</v>
      </c>
      <c r="K253" s="13" t="s">
        <v>485</v>
      </c>
      <c r="L253" s="14" t="s">
        <v>121</v>
      </c>
    </row>
    <row r="254" ht="15.75" customHeight="1">
      <c r="A254" s="14">
        <v>5461.0</v>
      </c>
      <c r="B254" s="14">
        <v>1069.0</v>
      </c>
      <c r="C254" s="14">
        <v>5409.0</v>
      </c>
      <c r="D254" s="14">
        <v>47.0</v>
      </c>
      <c r="E254" s="14">
        <v>6.0</v>
      </c>
      <c r="F254" s="14">
        <v>10.0</v>
      </c>
      <c r="G254" s="14">
        <v>202.0</v>
      </c>
      <c r="H254" s="15"/>
      <c r="I254" s="14">
        <v>76.0</v>
      </c>
      <c r="J254" s="13" t="s">
        <v>486</v>
      </c>
      <c r="K254" s="13" t="s">
        <v>487</v>
      </c>
      <c r="L254" s="14" t="s">
        <v>121</v>
      </c>
    </row>
    <row r="255" ht="15.75" customHeight="1">
      <c r="A255" s="14">
        <v>5460.0</v>
      </c>
      <c r="B255" s="14">
        <v>1068.0</v>
      </c>
      <c r="C255" s="14">
        <v>5409.0</v>
      </c>
      <c r="D255" s="14">
        <v>47.0</v>
      </c>
      <c r="E255" s="14">
        <v>6.0</v>
      </c>
      <c r="F255" s="14">
        <v>10.0</v>
      </c>
      <c r="G255" s="14">
        <v>92.0</v>
      </c>
      <c r="H255" s="15"/>
      <c r="I255" s="14">
        <v>70.0</v>
      </c>
      <c r="J255" s="13" t="s">
        <v>488</v>
      </c>
      <c r="K255" s="13" t="s">
        <v>489</v>
      </c>
      <c r="L255" s="14" t="s">
        <v>121</v>
      </c>
    </row>
    <row r="256" ht="15.75" customHeight="1">
      <c r="A256" s="14">
        <v>5459.0</v>
      </c>
      <c r="B256" s="14">
        <v>1067.0</v>
      </c>
      <c r="C256" s="14">
        <v>5409.0</v>
      </c>
      <c r="D256" s="14">
        <v>47.0</v>
      </c>
      <c r="E256" s="14">
        <v>6.0</v>
      </c>
      <c r="F256" s="14">
        <v>10.0</v>
      </c>
      <c r="G256" s="14">
        <v>91.0</v>
      </c>
      <c r="H256" s="15"/>
      <c r="I256" s="14">
        <v>69.0</v>
      </c>
      <c r="J256" s="13" t="s">
        <v>490</v>
      </c>
      <c r="K256" s="13" t="s">
        <v>491</v>
      </c>
      <c r="L256" s="14" t="s">
        <v>121</v>
      </c>
    </row>
    <row r="257" ht="15.75" customHeight="1">
      <c r="A257" s="14">
        <v>5458.0</v>
      </c>
      <c r="B257" s="14">
        <v>1066.0</v>
      </c>
      <c r="C257" s="14">
        <v>5432.0</v>
      </c>
      <c r="D257" s="14">
        <v>47.0</v>
      </c>
      <c r="E257" s="14">
        <v>6.0</v>
      </c>
      <c r="F257" s="14">
        <v>10.0</v>
      </c>
      <c r="G257" s="14">
        <v>54.0</v>
      </c>
      <c r="H257" s="15"/>
      <c r="I257" s="14">
        <v>58.0</v>
      </c>
      <c r="J257" s="13" t="s">
        <v>492</v>
      </c>
      <c r="K257" s="13" t="s">
        <v>493</v>
      </c>
      <c r="L257" s="14" t="s">
        <v>121</v>
      </c>
    </row>
    <row r="258" ht="15.75" customHeight="1">
      <c r="A258" s="14">
        <v>5457.0</v>
      </c>
      <c r="B258" s="14">
        <v>1065.0</v>
      </c>
      <c r="C258" s="14">
        <v>5432.0</v>
      </c>
      <c r="D258" s="14">
        <v>47.0</v>
      </c>
      <c r="E258" s="14">
        <v>6.0</v>
      </c>
      <c r="F258" s="14">
        <v>10.0</v>
      </c>
      <c r="G258" s="14">
        <v>53.0</v>
      </c>
      <c r="H258" s="15"/>
      <c r="I258" s="14">
        <v>57.0</v>
      </c>
      <c r="J258" s="13" t="s">
        <v>494</v>
      </c>
      <c r="K258" s="13" t="s">
        <v>495</v>
      </c>
      <c r="L258" s="14" t="s">
        <v>121</v>
      </c>
    </row>
    <row r="259" ht="15.75" customHeight="1">
      <c r="A259" s="14">
        <v>5456.0</v>
      </c>
      <c r="B259" s="14">
        <v>1064.0</v>
      </c>
      <c r="C259" s="14">
        <v>5432.0</v>
      </c>
      <c r="D259" s="14">
        <v>47.0</v>
      </c>
      <c r="E259" s="14">
        <v>6.0</v>
      </c>
      <c r="F259" s="14">
        <v>10.0</v>
      </c>
      <c r="G259" s="14">
        <v>51.0</v>
      </c>
      <c r="H259" s="15"/>
      <c r="I259" s="14">
        <v>55.0</v>
      </c>
      <c r="J259" s="13" t="s">
        <v>496</v>
      </c>
      <c r="K259" s="13" t="s">
        <v>497</v>
      </c>
      <c r="L259" s="14" t="s">
        <v>121</v>
      </c>
    </row>
    <row r="260" ht="15.75" customHeight="1">
      <c r="A260" s="14">
        <v>5455.0</v>
      </c>
      <c r="B260" s="14">
        <v>1063.0</v>
      </c>
      <c r="C260" s="14">
        <v>5431.0</v>
      </c>
      <c r="D260" s="14">
        <v>47.0</v>
      </c>
      <c r="E260" s="14">
        <v>6.0</v>
      </c>
      <c r="F260" s="14">
        <v>10.0</v>
      </c>
      <c r="G260" s="14">
        <v>44.0</v>
      </c>
      <c r="H260" s="15"/>
      <c r="I260" s="14">
        <v>52.0</v>
      </c>
      <c r="J260" s="13" t="s">
        <v>498</v>
      </c>
      <c r="K260" s="13" t="s">
        <v>499</v>
      </c>
      <c r="L260" s="14" t="s">
        <v>121</v>
      </c>
    </row>
    <row r="261" ht="15.75" customHeight="1">
      <c r="A261" s="14">
        <v>5454.0</v>
      </c>
      <c r="B261" s="14">
        <v>1062.0</v>
      </c>
      <c r="C261" s="14">
        <v>5431.0</v>
      </c>
      <c r="D261" s="14">
        <v>47.0</v>
      </c>
      <c r="E261" s="14">
        <v>6.0</v>
      </c>
      <c r="F261" s="14">
        <v>10.0</v>
      </c>
      <c r="G261" s="14">
        <v>43.0</v>
      </c>
      <c r="H261" s="15"/>
      <c r="I261" s="14">
        <v>51.0</v>
      </c>
      <c r="J261" s="13" t="s">
        <v>500</v>
      </c>
      <c r="K261" s="13" t="s">
        <v>501</v>
      </c>
      <c r="L261" s="14" t="s">
        <v>121</v>
      </c>
    </row>
    <row r="262" ht="15.75" customHeight="1">
      <c r="A262" s="14">
        <v>5453.0</v>
      </c>
      <c r="B262" s="14">
        <v>1061.0</v>
      </c>
      <c r="C262" s="14">
        <v>5431.0</v>
      </c>
      <c r="D262" s="14">
        <v>47.0</v>
      </c>
      <c r="E262" s="14">
        <v>6.0</v>
      </c>
      <c r="F262" s="14">
        <v>10.0</v>
      </c>
      <c r="G262" s="14">
        <v>42.0</v>
      </c>
      <c r="H262" s="15"/>
      <c r="I262" s="14">
        <v>50.0</v>
      </c>
      <c r="J262" s="13" t="s">
        <v>502</v>
      </c>
      <c r="K262" s="13" t="s">
        <v>503</v>
      </c>
      <c r="L262" s="14" t="s">
        <v>121</v>
      </c>
    </row>
    <row r="263" ht="15.75" customHeight="1">
      <c r="A263" s="14">
        <v>5452.0</v>
      </c>
      <c r="B263" s="14">
        <v>1060.0</v>
      </c>
      <c r="C263" s="14">
        <v>5431.0</v>
      </c>
      <c r="D263" s="14">
        <v>47.0</v>
      </c>
      <c r="E263" s="14">
        <v>6.0</v>
      </c>
      <c r="F263" s="14">
        <v>10.0</v>
      </c>
      <c r="G263" s="14">
        <v>41.0</v>
      </c>
      <c r="H263" s="15"/>
      <c r="I263" s="14">
        <v>49.0</v>
      </c>
      <c r="J263" s="13" t="s">
        <v>504</v>
      </c>
      <c r="K263" s="13" t="s">
        <v>505</v>
      </c>
      <c r="L263" s="14" t="s">
        <v>121</v>
      </c>
    </row>
    <row r="264" ht="15.75" customHeight="1">
      <c r="A264" s="14">
        <v>5451.0</v>
      </c>
      <c r="B264" s="14">
        <v>1059.0</v>
      </c>
      <c r="C264" s="14">
        <v>4591.0</v>
      </c>
      <c r="D264" s="14">
        <v>47.0</v>
      </c>
      <c r="E264" s="14">
        <v>5.0</v>
      </c>
      <c r="F264" s="14">
        <v>10.0</v>
      </c>
      <c r="G264" s="14">
        <v>33.0</v>
      </c>
      <c r="H264" s="15"/>
      <c r="I264" s="14">
        <v>43.0</v>
      </c>
      <c r="J264" s="13" t="s">
        <v>506</v>
      </c>
      <c r="K264" s="13" t="s">
        <v>507</v>
      </c>
      <c r="L264" s="14" t="s">
        <v>121</v>
      </c>
    </row>
    <row r="265" ht="15.75" customHeight="1">
      <c r="A265" s="14">
        <v>5450.0</v>
      </c>
      <c r="B265" s="14">
        <v>1058.0</v>
      </c>
      <c r="C265" s="14">
        <v>4591.0</v>
      </c>
      <c r="D265" s="14">
        <v>47.0</v>
      </c>
      <c r="E265" s="14">
        <v>6.0</v>
      </c>
      <c r="F265" s="14">
        <v>10.0</v>
      </c>
      <c r="G265" s="14">
        <v>32.0</v>
      </c>
      <c r="H265" s="15"/>
      <c r="I265" s="14">
        <v>42.0</v>
      </c>
      <c r="J265" s="13" t="s">
        <v>508</v>
      </c>
      <c r="K265" s="13" t="s">
        <v>509</v>
      </c>
      <c r="L265" s="14" t="s">
        <v>121</v>
      </c>
    </row>
    <row r="266" ht="15.75" customHeight="1">
      <c r="A266" s="14">
        <v>5449.0</v>
      </c>
      <c r="B266" s="14">
        <v>1057.0</v>
      </c>
      <c r="C266" s="14">
        <v>4591.0</v>
      </c>
      <c r="D266" s="14">
        <v>47.0</v>
      </c>
      <c r="E266" s="14">
        <v>6.0</v>
      </c>
      <c r="F266" s="14">
        <v>10.0</v>
      </c>
      <c r="G266" s="14">
        <v>31.0</v>
      </c>
      <c r="H266" s="15"/>
      <c r="I266" s="14">
        <v>41.0</v>
      </c>
      <c r="J266" s="13" t="s">
        <v>510</v>
      </c>
      <c r="K266" s="13" t="s">
        <v>511</v>
      </c>
      <c r="L266" s="14" t="s">
        <v>121</v>
      </c>
    </row>
    <row r="267" ht="15.75" customHeight="1">
      <c r="A267" s="14">
        <v>5448.0</v>
      </c>
      <c r="B267" s="14">
        <v>1056.0</v>
      </c>
      <c r="C267" s="14">
        <v>4591.0</v>
      </c>
      <c r="D267" s="14">
        <v>47.0</v>
      </c>
      <c r="E267" s="14">
        <v>6.0</v>
      </c>
      <c r="F267" s="14">
        <v>10.0</v>
      </c>
      <c r="G267" s="14">
        <v>30.0</v>
      </c>
      <c r="H267" s="15"/>
      <c r="I267" s="14">
        <v>40.0</v>
      </c>
      <c r="J267" s="13" t="s">
        <v>512</v>
      </c>
      <c r="K267" s="13" t="s">
        <v>513</v>
      </c>
      <c r="L267" s="14" t="s">
        <v>121</v>
      </c>
    </row>
    <row r="268" ht="15.75" customHeight="1">
      <c r="A268" s="14">
        <v>5447.0</v>
      </c>
      <c r="B268" s="14">
        <v>1055.0</v>
      </c>
      <c r="C268" s="14">
        <v>4591.0</v>
      </c>
      <c r="D268" s="14">
        <v>47.0</v>
      </c>
      <c r="E268" s="14">
        <v>6.0</v>
      </c>
      <c r="F268" s="14">
        <v>10.0</v>
      </c>
      <c r="G268" s="14">
        <v>29.0</v>
      </c>
      <c r="H268" s="15"/>
      <c r="I268" s="14">
        <v>38.0</v>
      </c>
      <c r="J268" s="13" t="s">
        <v>514</v>
      </c>
      <c r="K268" s="13" t="s">
        <v>515</v>
      </c>
      <c r="L268" s="14" t="s">
        <v>121</v>
      </c>
    </row>
    <row r="269" ht="15.75" customHeight="1">
      <c r="A269" s="14">
        <v>5446.0</v>
      </c>
      <c r="B269" s="14">
        <v>1054.0</v>
      </c>
      <c r="C269" s="14">
        <v>4591.0</v>
      </c>
      <c r="D269" s="14">
        <v>47.0</v>
      </c>
      <c r="E269" s="14">
        <v>6.0</v>
      </c>
      <c r="F269" s="14">
        <v>10.0</v>
      </c>
      <c r="G269" s="14">
        <v>28.0</v>
      </c>
      <c r="H269" s="15"/>
      <c r="I269" s="14">
        <v>37.0</v>
      </c>
      <c r="J269" s="13" t="s">
        <v>516</v>
      </c>
      <c r="K269" s="13" t="s">
        <v>517</v>
      </c>
      <c r="L269" s="14" t="s">
        <v>121</v>
      </c>
    </row>
    <row r="270" ht="15.75" customHeight="1">
      <c r="A270" s="14">
        <v>5445.0</v>
      </c>
      <c r="B270" s="14">
        <v>1053.0</v>
      </c>
      <c r="C270" s="14">
        <v>4591.0</v>
      </c>
      <c r="D270" s="14">
        <v>47.0</v>
      </c>
      <c r="E270" s="14">
        <v>6.0</v>
      </c>
      <c r="F270" s="14">
        <v>10.0</v>
      </c>
      <c r="G270" s="14">
        <v>27.0</v>
      </c>
      <c r="H270" s="15"/>
      <c r="I270" s="14">
        <v>36.0</v>
      </c>
      <c r="J270" s="13" t="s">
        <v>518</v>
      </c>
      <c r="K270" s="13" t="s">
        <v>519</v>
      </c>
      <c r="L270" s="14" t="s">
        <v>121</v>
      </c>
    </row>
    <row r="271" ht="15.75" customHeight="1">
      <c r="A271" s="14">
        <v>5444.0</v>
      </c>
      <c r="B271" s="14">
        <v>1052.0</v>
      </c>
      <c r="C271" s="14">
        <v>4591.0</v>
      </c>
      <c r="D271" s="14">
        <v>47.0</v>
      </c>
      <c r="E271" s="14">
        <v>6.0</v>
      </c>
      <c r="F271" s="14">
        <v>10.0</v>
      </c>
      <c r="G271" s="14">
        <v>26.0</v>
      </c>
      <c r="H271" s="15"/>
      <c r="I271" s="14">
        <v>35.0</v>
      </c>
      <c r="J271" s="13" t="s">
        <v>520</v>
      </c>
      <c r="K271" s="13" t="s">
        <v>521</v>
      </c>
      <c r="L271" s="14" t="s">
        <v>121</v>
      </c>
    </row>
    <row r="272" ht="15.75" customHeight="1">
      <c r="A272" s="14">
        <v>5443.0</v>
      </c>
      <c r="B272" s="14">
        <v>1051.0</v>
      </c>
      <c r="C272" s="14">
        <v>4591.0</v>
      </c>
      <c r="D272" s="14">
        <v>47.0</v>
      </c>
      <c r="E272" s="14">
        <v>6.0</v>
      </c>
      <c r="F272" s="14">
        <v>10.0</v>
      </c>
      <c r="G272" s="14">
        <v>25.0</v>
      </c>
      <c r="H272" s="15"/>
      <c r="I272" s="14">
        <v>34.0</v>
      </c>
      <c r="J272" s="13" t="s">
        <v>522</v>
      </c>
      <c r="K272" s="13" t="s">
        <v>523</v>
      </c>
      <c r="L272" s="14" t="s">
        <v>121</v>
      </c>
    </row>
    <row r="273" ht="15.75" customHeight="1">
      <c r="A273" s="14">
        <v>5442.0</v>
      </c>
      <c r="B273" s="14">
        <v>1050.0</v>
      </c>
      <c r="C273" s="14">
        <v>4591.0</v>
      </c>
      <c r="D273" s="14">
        <v>47.0</v>
      </c>
      <c r="E273" s="14">
        <v>6.0</v>
      </c>
      <c r="F273" s="14">
        <v>10.0</v>
      </c>
      <c r="G273" s="14">
        <v>24.0</v>
      </c>
      <c r="H273" s="15"/>
      <c r="I273" s="14">
        <v>32.0</v>
      </c>
      <c r="J273" s="13" t="s">
        <v>524</v>
      </c>
      <c r="K273" s="13" t="s">
        <v>525</v>
      </c>
      <c r="L273" s="14" t="s">
        <v>121</v>
      </c>
    </row>
    <row r="274" ht="15.75" customHeight="1">
      <c r="A274" s="14">
        <v>5441.0</v>
      </c>
      <c r="B274" s="14">
        <v>1049.0</v>
      </c>
      <c r="C274" s="14">
        <v>4591.0</v>
      </c>
      <c r="D274" s="14">
        <v>47.0</v>
      </c>
      <c r="E274" s="14">
        <v>6.0</v>
      </c>
      <c r="F274" s="14">
        <v>10.0</v>
      </c>
      <c r="G274" s="14">
        <v>23.0</v>
      </c>
      <c r="H274" s="15"/>
      <c r="I274" s="14">
        <v>31.0</v>
      </c>
      <c r="J274" s="13" t="s">
        <v>526</v>
      </c>
      <c r="K274" s="13" t="s">
        <v>527</v>
      </c>
      <c r="L274" s="14" t="s">
        <v>121</v>
      </c>
    </row>
    <row r="275" ht="15.75" customHeight="1">
      <c r="A275" s="14">
        <v>5440.0</v>
      </c>
      <c r="B275" s="14">
        <v>1048.0</v>
      </c>
      <c r="C275" s="14">
        <v>4591.0</v>
      </c>
      <c r="D275" s="14">
        <v>47.0</v>
      </c>
      <c r="E275" s="14">
        <v>6.0</v>
      </c>
      <c r="F275" s="14">
        <v>10.0</v>
      </c>
      <c r="G275" s="14">
        <v>22.0</v>
      </c>
      <c r="H275" s="15"/>
      <c r="I275" s="14">
        <v>30.0</v>
      </c>
      <c r="J275" s="13" t="s">
        <v>528</v>
      </c>
      <c r="K275" s="13" t="s">
        <v>529</v>
      </c>
      <c r="L275" s="14" t="s">
        <v>121</v>
      </c>
    </row>
    <row r="276" ht="15.75" customHeight="1">
      <c r="A276" s="14">
        <v>5477.0</v>
      </c>
      <c r="B276" s="14">
        <v>1047.0</v>
      </c>
      <c r="C276" s="14">
        <v>4591.0</v>
      </c>
      <c r="D276" s="14">
        <v>47.0</v>
      </c>
      <c r="E276" s="14">
        <v>5.0</v>
      </c>
      <c r="F276" s="14">
        <v>10.0</v>
      </c>
      <c r="G276" s="14">
        <v>21.3</v>
      </c>
      <c r="H276" s="15"/>
      <c r="I276" s="14">
        <v>28.0</v>
      </c>
      <c r="J276" s="13" t="s">
        <v>530</v>
      </c>
      <c r="K276" s="13" t="s">
        <v>531</v>
      </c>
      <c r="L276" s="14" t="s">
        <v>121</v>
      </c>
    </row>
    <row r="277" ht="15.75" customHeight="1">
      <c r="A277" s="14">
        <v>5476.0</v>
      </c>
      <c r="B277" s="14">
        <v>1046.0</v>
      </c>
      <c r="C277" s="14">
        <v>4591.0</v>
      </c>
      <c r="D277" s="14">
        <v>47.0</v>
      </c>
      <c r="E277" s="14">
        <v>5.0</v>
      </c>
      <c r="F277" s="14">
        <v>10.0</v>
      </c>
      <c r="G277" s="14">
        <v>21.2</v>
      </c>
      <c r="H277" s="15"/>
      <c r="I277" s="14">
        <v>27.0</v>
      </c>
      <c r="J277" s="13" t="s">
        <v>532</v>
      </c>
      <c r="K277" s="13" t="s">
        <v>533</v>
      </c>
      <c r="L277" s="14" t="s">
        <v>121</v>
      </c>
    </row>
    <row r="278" ht="15.75" customHeight="1">
      <c r="A278" s="14">
        <v>5475.0</v>
      </c>
      <c r="B278" s="14">
        <v>1045.0</v>
      </c>
      <c r="C278" s="14">
        <v>4591.0</v>
      </c>
      <c r="D278" s="14">
        <v>47.0</v>
      </c>
      <c r="E278" s="14">
        <v>5.0</v>
      </c>
      <c r="F278" s="14">
        <v>10.0</v>
      </c>
      <c r="G278" s="14">
        <v>21.1</v>
      </c>
      <c r="H278" s="15"/>
      <c r="I278" s="14">
        <v>26.0</v>
      </c>
      <c r="J278" s="13" t="s">
        <v>534</v>
      </c>
      <c r="K278" s="13" t="s">
        <v>535</v>
      </c>
      <c r="L278" s="14" t="s">
        <v>121</v>
      </c>
    </row>
    <row r="279" ht="15.75" customHeight="1">
      <c r="A279" s="14">
        <v>5439.0</v>
      </c>
      <c r="B279" s="14">
        <v>1044.0</v>
      </c>
      <c r="C279" s="14">
        <v>4591.0</v>
      </c>
      <c r="D279" s="14">
        <v>47.0</v>
      </c>
      <c r="E279" s="14">
        <v>6.0</v>
      </c>
      <c r="F279" s="14">
        <v>10.0</v>
      </c>
      <c r="G279" s="14">
        <v>21.0</v>
      </c>
      <c r="H279" s="15"/>
      <c r="I279" s="14">
        <v>25.0</v>
      </c>
      <c r="J279" s="13" t="s">
        <v>536</v>
      </c>
      <c r="K279" s="13" t="s">
        <v>537</v>
      </c>
      <c r="L279" s="14" t="s">
        <v>121</v>
      </c>
    </row>
    <row r="280" ht="15.75" customHeight="1">
      <c r="A280" s="14">
        <v>5438.0</v>
      </c>
      <c r="B280" s="14">
        <v>1043.0</v>
      </c>
      <c r="C280" s="14">
        <v>4589.0</v>
      </c>
      <c r="D280" s="14">
        <v>47.0</v>
      </c>
      <c r="E280" s="14">
        <v>6.0</v>
      </c>
      <c r="F280" s="14">
        <v>10.0</v>
      </c>
      <c r="G280" s="14">
        <v>5.0</v>
      </c>
      <c r="H280" s="15"/>
      <c r="I280" s="14">
        <v>10.0</v>
      </c>
      <c r="J280" s="13" t="s">
        <v>538</v>
      </c>
      <c r="K280" s="13" t="s">
        <v>539</v>
      </c>
      <c r="L280" s="14" t="s">
        <v>146</v>
      </c>
    </row>
    <row r="281" ht="15.75" customHeight="1">
      <c r="A281" s="14">
        <v>5437.0</v>
      </c>
      <c r="B281" s="14">
        <v>1042.0</v>
      </c>
      <c r="C281" s="14">
        <v>4589.0</v>
      </c>
      <c r="D281" s="14">
        <v>47.0</v>
      </c>
      <c r="E281" s="14">
        <v>6.0</v>
      </c>
      <c r="F281" s="14">
        <v>10.0</v>
      </c>
      <c r="G281" s="14">
        <v>4.0</v>
      </c>
      <c r="H281" s="15"/>
      <c r="I281" s="14">
        <v>9.0</v>
      </c>
      <c r="J281" s="13" t="s">
        <v>540</v>
      </c>
      <c r="K281" s="13" t="s">
        <v>541</v>
      </c>
      <c r="L281" s="14" t="s">
        <v>146</v>
      </c>
    </row>
    <row r="282" ht="15.75" customHeight="1">
      <c r="A282" s="14">
        <v>5436.0</v>
      </c>
      <c r="B282" s="14">
        <v>1041.0</v>
      </c>
      <c r="C282" s="14">
        <v>4589.0</v>
      </c>
      <c r="D282" s="14">
        <v>47.0</v>
      </c>
      <c r="E282" s="14">
        <v>6.0</v>
      </c>
      <c r="F282" s="14">
        <v>10.0</v>
      </c>
      <c r="G282" s="14">
        <v>3.0</v>
      </c>
      <c r="H282" s="15"/>
      <c r="I282" s="14">
        <v>8.0</v>
      </c>
      <c r="J282" s="13" t="s">
        <v>542</v>
      </c>
      <c r="K282" s="13" t="s">
        <v>543</v>
      </c>
      <c r="L282" s="14" t="s">
        <v>146</v>
      </c>
    </row>
    <row r="283" ht="15.75" customHeight="1">
      <c r="A283" s="14">
        <v>5435.0</v>
      </c>
      <c r="B283" s="14">
        <v>1040.0</v>
      </c>
      <c r="C283" s="14">
        <v>4589.0</v>
      </c>
      <c r="D283" s="14">
        <v>47.0</v>
      </c>
      <c r="E283" s="14">
        <v>6.0</v>
      </c>
      <c r="F283" s="14">
        <v>10.0</v>
      </c>
      <c r="G283" s="14">
        <v>2.0</v>
      </c>
      <c r="H283" s="15"/>
      <c r="I283" s="14">
        <v>7.0</v>
      </c>
      <c r="J283" s="13" t="s">
        <v>544</v>
      </c>
      <c r="K283" s="13" t="s">
        <v>545</v>
      </c>
      <c r="L283" s="14" t="s">
        <v>146</v>
      </c>
    </row>
    <row r="284" ht="15.75" customHeight="1">
      <c r="A284" s="14">
        <v>5474.0</v>
      </c>
      <c r="B284" s="14">
        <v>1039.0</v>
      </c>
      <c r="C284" s="14">
        <v>5434.0</v>
      </c>
      <c r="D284" s="14">
        <v>47.0</v>
      </c>
      <c r="E284" s="14">
        <v>5.0</v>
      </c>
      <c r="F284" s="14">
        <v>10.0</v>
      </c>
      <c r="G284" s="14">
        <v>1.3</v>
      </c>
      <c r="H284" s="15"/>
      <c r="I284" s="14">
        <v>5.0</v>
      </c>
      <c r="J284" s="13" t="s">
        <v>546</v>
      </c>
      <c r="K284" s="13" t="s">
        <v>547</v>
      </c>
      <c r="L284" s="14" t="s">
        <v>146</v>
      </c>
    </row>
    <row r="285" ht="15.75" customHeight="1">
      <c r="A285" s="14">
        <v>5473.0</v>
      </c>
      <c r="B285" s="14">
        <v>1038.0</v>
      </c>
      <c r="C285" s="14">
        <v>5434.0</v>
      </c>
      <c r="D285" s="14">
        <v>47.0</v>
      </c>
      <c r="E285" s="14">
        <v>5.0</v>
      </c>
      <c r="F285" s="14">
        <v>10.0</v>
      </c>
      <c r="G285" s="14">
        <v>1.2</v>
      </c>
      <c r="H285" s="15"/>
      <c r="I285" s="14">
        <v>4.0</v>
      </c>
      <c r="J285" s="13" t="s">
        <v>548</v>
      </c>
      <c r="K285" s="13" t="s">
        <v>549</v>
      </c>
      <c r="L285" s="14" t="s">
        <v>146</v>
      </c>
    </row>
    <row r="286" ht="15.75" customHeight="1">
      <c r="A286" s="14">
        <v>5472.0</v>
      </c>
      <c r="B286" s="14">
        <v>1037.0</v>
      </c>
      <c r="C286" s="14">
        <v>5434.0</v>
      </c>
      <c r="D286" s="14">
        <v>47.0</v>
      </c>
      <c r="E286" s="14">
        <v>5.0</v>
      </c>
      <c r="F286" s="14">
        <v>10.0</v>
      </c>
      <c r="G286" s="14">
        <v>1.1</v>
      </c>
      <c r="H286" s="15"/>
      <c r="I286" s="14">
        <v>3.0</v>
      </c>
      <c r="J286" s="13" t="s">
        <v>550</v>
      </c>
      <c r="K286" s="13" t="s">
        <v>551</v>
      </c>
      <c r="L286" s="14" t="s">
        <v>146</v>
      </c>
    </row>
    <row r="287" ht="15.75" customHeight="1">
      <c r="A287" s="14">
        <v>5434.0</v>
      </c>
      <c r="B287" s="14">
        <v>1036.0</v>
      </c>
      <c r="C287" s="14">
        <v>4589.0</v>
      </c>
      <c r="D287" s="14">
        <v>47.0</v>
      </c>
      <c r="E287" s="14">
        <v>6.0</v>
      </c>
      <c r="F287" s="14">
        <v>10.0</v>
      </c>
      <c r="G287" s="14">
        <v>1.0</v>
      </c>
      <c r="H287" s="15"/>
      <c r="I287" s="14">
        <v>2.0</v>
      </c>
      <c r="J287" s="13" t="s">
        <v>552</v>
      </c>
      <c r="K287" s="13" t="s">
        <v>553</v>
      </c>
      <c r="L287" s="14" t="s">
        <v>146</v>
      </c>
    </row>
    <row r="288" ht="15.75" customHeight="1">
      <c r="A288" s="14">
        <v>5429.0</v>
      </c>
      <c r="B288" s="14">
        <v>1035.0</v>
      </c>
      <c r="C288" s="14">
        <v>5409.0</v>
      </c>
      <c r="D288" s="14">
        <v>47.0</v>
      </c>
      <c r="E288" s="14">
        <v>3.0</v>
      </c>
      <c r="F288" s="14">
        <v>10.0</v>
      </c>
      <c r="G288" s="15"/>
      <c r="H288" s="15"/>
      <c r="I288" s="14">
        <v>78.0</v>
      </c>
      <c r="J288" s="13" t="s">
        <v>554</v>
      </c>
      <c r="K288" s="13" t="s">
        <v>555</v>
      </c>
      <c r="L288" s="14" t="s">
        <v>121</v>
      </c>
    </row>
    <row r="289" ht="15.75" customHeight="1">
      <c r="A289" s="14">
        <v>5428.0</v>
      </c>
      <c r="B289" s="14">
        <v>1034.0</v>
      </c>
      <c r="C289" s="14">
        <v>5409.0</v>
      </c>
      <c r="D289" s="14">
        <v>47.0</v>
      </c>
      <c r="E289" s="14">
        <v>3.0</v>
      </c>
      <c r="F289" s="14">
        <v>10.0</v>
      </c>
      <c r="G289" s="14">
        <v>500.0</v>
      </c>
      <c r="H289" s="15"/>
      <c r="I289" s="14">
        <v>91.0</v>
      </c>
      <c r="J289" s="13" t="s">
        <v>556</v>
      </c>
      <c r="K289" s="13" t="s">
        <v>557</v>
      </c>
      <c r="L289" s="14" t="s">
        <v>121</v>
      </c>
    </row>
    <row r="290" ht="15.75" customHeight="1">
      <c r="A290" s="14">
        <v>5427.0</v>
      </c>
      <c r="B290" s="14">
        <v>1033.0</v>
      </c>
      <c r="C290" s="14">
        <v>4481.0</v>
      </c>
      <c r="D290" s="14">
        <v>46.0</v>
      </c>
      <c r="E290" s="14">
        <v>3.0</v>
      </c>
      <c r="F290" s="14">
        <v>12.0</v>
      </c>
      <c r="G290" s="14">
        <v>260.0</v>
      </c>
      <c r="H290" s="15"/>
      <c r="I290" s="14">
        <v>86.0</v>
      </c>
      <c r="J290" s="13" t="s">
        <v>558</v>
      </c>
      <c r="K290" s="13" t="s">
        <v>559</v>
      </c>
      <c r="L290" s="14" t="s">
        <v>560</v>
      </c>
    </row>
    <row r="291" ht="15.75" customHeight="1">
      <c r="A291" s="14">
        <v>5426.0</v>
      </c>
      <c r="B291" s="14">
        <v>1032.0</v>
      </c>
      <c r="C291" s="14">
        <v>4494.0</v>
      </c>
      <c r="D291" s="14">
        <v>46.0</v>
      </c>
      <c r="E291" s="14">
        <v>6.0</v>
      </c>
      <c r="F291" s="14">
        <v>13.0</v>
      </c>
      <c r="G291" s="14">
        <v>414.0</v>
      </c>
      <c r="H291" s="15"/>
      <c r="I291" s="14">
        <v>147.0</v>
      </c>
      <c r="J291" s="13" t="s">
        <v>561</v>
      </c>
      <c r="K291" s="13" t="s">
        <v>562</v>
      </c>
      <c r="L291" s="14" t="s">
        <v>146</v>
      </c>
    </row>
    <row r="292" ht="15.75" customHeight="1">
      <c r="A292" s="14">
        <v>5422.0</v>
      </c>
      <c r="B292" s="14">
        <v>1031.0</v>
      </c>
      <c r="C292" s="14">
        <v>4494.0</v>
      </c>
      <c r="D292" s="14">
        <v>46.0</v>
      </c>
      <c r="E292" s="14">
        <v>6.0</v>
      </c>
      <c r="F292" s="14">
        <v>13.0</v>
      </c>
      <c r="G292" s="14">
        <v>411.0</v>
      </c>
      <c r="H292" s="15"/>
      <c r="I292" s="14">
        <v>137.0</v>
      </c>
      <c r="J292" s="13" t="s">
        <v>563</v>
      </c>
      <c r="K292" s="13" t="s">
        <v>564</v>
      </c>
      <c r="L292" s="14" t="s">
        <v>146</v>
      </c>
    </row>
    <row r="293" ht="15.75" customHeight="1">
      <c r="A293" s="14">
        <v>5420.0</v>
      </c>
      <c r="B293" s="14">
        <v>1030.0</v>
      </c>
      <c r="C293" s="14">
        <v>4562.0</v>
      </c>
      <c r="D293" s="14">
        <v>46.0</v>
      </c>
      <c r="E293" s="14">
        <v>5.0</v>
      </c>
      <c r="F293" s="14">
        <v>14.0</v>
      </c>
      <c r="G293" s="14">
        <v>342.0</v>
      </c>
      <c r="H293" s="15"/>
      <c r="I293" s="14">
        <v>117.0</v>
      </c>
      <c r="J293" s="13" t="s">
        <v>565</v>
      </c>
      <c r="K293" s="13" t="s">
        <v>566</v>
      </c>
      <c r="L293" s="14" t="s">
        <v>146</v>
      </c>
    </row>
    <row r="294" ht="15.75" customHeight="1">
      <c r="A294" s="14">
        <v>5417.0</v>
      </c>
      <c r="B294" s="14">
        <v>1029.0</v>
      </c>
      <c r="C294" s="14">
        <v>4493.0</v>
      </c>
      <c r="D294" s="14">
        <v>46.0</v>
      </c>
      <c r="E294" s="14">
        <v>6.0</v>
      </c>
      <c r="F294" s="14">
        <v>13.0</v>
      </c>
      <c r="G294" s="14">
        <v>324.0</v>
      </c>
      <c r="H294" s="15"/>
      <c r="I294" s="14">
        <v>104.0</v>
      </c>
      <c r="J294" s="13" t="s">
        <v>567</v>
      </c>
      <c r="K294" s="13" t="s">
        <v>568</v>
      </c>
      <c r="L294" s="14" t="s">
        <v>146</v>
      </c>
    </row>
    <row r="295" ht="15.75" customHeight="1">
      <c r="A295" s="14">
        <v>5416.0</v>
      </c>
      <c r="B295" s="14">
        <v>1028.0</v>
      </c>
      <c r="C295" s="14">
        <v>4493.0</v>
      </c>
      <c r="D295" s="14">
        <v>46.0</v>
      </c>
      <c r="E295" s="14">
        <v>6.0</v>
      </c>
      <c r="F295" s="14">
        <v>13.0</v>
      </c>
      <c r="G295" s="14">
        <v>319.0</v>
      </c>
      <c r="H295" s="15"/>
      <c r="I295" s="14">
        <v>99.0</v>
      </c>
      <c r="J295" s="13" t="s">
        <v>569</v>
      </c>
      <c r="K295" s="13" t="s">
        <v>570</v>
      </c>
      <c r="L295" s="14" t="s">
        <v>146</v>
      </c>
    </row>
    <row r="296" ht="15.75" customHeight="1">
      <c r="A296" s="14">
        <v>5413.0</v>
      </c>
      <c r="B296" s="14">
        <v>1027.0</v>
      </c>
      <c r="C296" s="14">
        <v>5409.0</v>
      </c>
      <c r="D296" s="14">
        <v>47.0</v>
      </c>
      <c r="E296" s="14">
        <v>3.0</v>
      </c>
      <c r="F296" s="14">
        <v>10.0</v>
      </c>
      <c r="G296" s="15"/>
      <c r="H296" s="15"/>
      <c r="I296" s="14">
        <v>63.0</v>
      </c>
      <c r="J296" s="13" t="s">
        <v>571</v>
      </c>
      <c r="K296" s="13" t="s">
        <v>572</v>
      </c>
      <c r="L296" s="14" t="s">
        <v>573</v>
      </c>
    </row>
    <row r="297" ht="15.75" customHeight="1">
      <c r="A297" s="14">
        <v>5412.0</v>
      </c>
      <c r="B297" s="14">
        <v>1026.0</v>
      </c>
      <c r="C297" s="14">
        <v>5409.0</v>
      </c>
      <c r="D297" s="14">
        <v>47.0</v>
      </c>
      <c r="E297" s="14">
        <v>3.0</v>
      </c>
      <c r="F297" s="14">
        <v>10.0</v>
      </c>
      <c r="G297" s="15"/>
      <c r="H297" s="15"/>
      <c r="I297" s="14">
        <v>54.0</v>
      </c>
      <c r="J297" s="13" t="s">
        <v>574</v>
      </c>
      <c r="K297" s="13" t="s">
        <v>575</v>
      </c>
      <c r="L297" s="14" t="s">
        <v>576</v>
      </c>
    </row>
    <row r="298" ht="15.75" customHeight="1">
      <c r="A298" s="14">
        <v>5411.0</v>
      </c>
      <c r="B298" s="14">
        <v>1025.0</v>
      </c>
      <c r="C298" s="14">
        <v>5409.0</v>
      </c>
      <c r="D298" s="14">
        <v>47.0</v>
      </c>
      <c r="E298" s="14">
        <v>6.0</v>
      </c>
      <c r="F298" s="14">
        <v>10.0</v>
      </c>
      <c r="G298" s="15"/>
      <c r="H298" s="15"/>
      <c r="I298" s="14">
        <v>48.0</v>
      </c>
      <c r="J298" s="13" t="s">
        <v>577</v>
      </c>
      <c r="K298" s="13" t="s">
        <v>578</v>
      </c>
      <c r="L298" s="14" t="s">
        <v>579</v>
      </c>
    </row>
    <row r="299" ht="15.75" customHeight="1">
      <c r="A299" s="14">
        <v>5410.0</v>
      </c>
      <c r="B299" s="14">
        <v>1024.0</v>
      </c>
      <c r="C299" s="14">
        <v>5409.0</v>
      </c>
      <c r="D299" s="14">
        <v>47.0</v>
      </c>
      <c r="E299" s="14">
        <v>3.0</v>
      </c>
      <c r="F299" s="14">
        <v>10.0</v>
      </c>
      <c r="G299" s="15"/>
      <c r="H299" s="15"/>
      <c r="I299" s="14">
        <v>24.0</v>
      </c>
      <c r="J299" s="13" t="s">
        <v>580</v>
      </c>
      <c r="K299" s="13" t="s">
        <v>581</v>
      </c>
      <c r="L299" s="14" t="s">
        <v>582</v>
      </c>
    </row>
    <row r="300" ht="15.75" customHeight="1">
      <c r="A300" s="14">
        <v>5409.0</v>
      </c>
      <c r="B300" s="14">
        <v>1023.0</v>
      </c>
      <c r="C300" s="14">
        <v>5409.0</v>
      </c>
      <c r="D300" s="14">
        <v>47.0</v>
      </c>
      <c r="E300" s="14">
        <v>3.0</v>
      </c>
      <c r="F300" s="14">
        <v>10.0</v>
      </c>
      <c r="G300" s="15"/>
      <c r="H300" s="15"/>
      <c r="I300" s="14">
        <v>1.0</v>
      </c>
      <c r="J300" s="13" t="s">
        <v>583</v>
      </c>
      <c r="K300" s="13" t="s">
        <v>584</v>
      </c>
      <c r="L300" s="14" t="s">
        <v>585</v>
      </c>
    </row>
    <row r="301" ht="15.75" customHeight="1">
      <c r="A301" s="14">
        <v>5406.0</v>
      </c>
      <c r="B301" s="14">
        <v>1022.0</v>
      </c>
      <c r="C301" s="14">
        <v>5405.0</v>
      </c>
      <c r="D301" s="14">
        <v>46.0</v>
      </c>
      <c r="E301" s="14">
        <v>6.0</v>
      </c>
      <c r="F301" s="14">
        <v>12.0</v>
      </c>
      <c r="G301" s="14">
        <v>451.0</v>
      </c>
      <c r="H301" s="15"/>
      <c r="I301" s="14">
        <v>162.0</v>
      </c>
      <c r="J301" s="13" t="s">
        <v>586</v>
      </c>
      <c r="K301" s="13" t="s">
        <v>587</v>
      </c>
      <c r="L301" s="14" t="s">
        <v>146</v>
      </c>
    </row>
    <row r="302" ht="15.75" customHeight="1">
      <c r="A302" s="14">
        <v>5405.0</v>
      </c>
      <c r="B302" s="14">
        <v>1021.0</v>
      </c>
      <c r="C302" s="14">
        <v>5405.0</v>
      </c>
      <c r="D302" s="14">
        <v>46.0</v>
      </c>
      <c r="E302" s="14">
        <v>3.0</v>
      </c>
      <c r="F302" s="14">
        <v>10.0</v>
      </c>
      <c r="G302" s="14">
        <v>450.0</v>
      </c>
      <c r="H302" s="15"/>
      <c r="I302" s="14">
        <v>161.0</v>
      </c>
      <c r="J302" s="13" t="s">
        <v>588</v>
      </c>
      <c r="K302" s="13" t="s">
        <v>589</v>
      </c>
      <c r="L302" s="14" t="s">
        <v>146</v>
      </c>
    </row>
    <row r="303" ht="15.75" customHeight="1">
      <c r="A303" s="14">
        <v>5408.0</v>
      </c>
      <c r="B303" s="14">
        <v>1020.0</v>
      </c>
      <c r="C303" s="14">
        <v>4551.0</v>
      </c>
      <c r="D303" s="14">
        <v>46.0</v>
      </c>
      <c r="E303" s="14">
        <v>5.0</v>
      </c>
      <c r="F303" s="14">
        <v>14.0</v>
      </c>
      <c r="G303" s="14">
        <v>417.2</v>
      </c>
      <c r="H303" s="15"/>
      <c r="I303" s="14">
        <v>153.0</v>
      </c>
      <c r="J303" s="13" t="s">
        <v>590</v>
      </c>
      <c r="K303" s="13" t="s">
        <v>591</v>
      </c>
      <c r="L303" s="14" t="s">
        <v>146</v>
      </c>
    </row>
    <row r="304" ht="15.75" customHeight="1">
      <c r="A304" s="14">
        <v>5407.0</v>
      </c>
      <c r="B304" s="14">
        <v>1019.0</v>
      </c>
      <c r="C304" s="14">
        <v>4551.0</v>
      </c>
      <c r="D304" s="14">
        <v>46.0</v>
      </c>
      <c r="E304" s="14">
        <v>5.0</v>
      </c>
      <c r="F304" s="14">
        <v>14.0</v>
      </c>
      <c r="G304" s="14">
        <v>417.1</v>
      </c>
      <c r="H304" s="15"/>
      <c r="I304" s="14">
        <v>152.0</v>
      </c>
      <c r="J304" s="13" t="s">
        <v>592</v>
      </c>
      <c r="K304" s="13" t="s">
        <v>593</v>
      </c>
      <c r="L304" s="14" t="s">
        <v>146</v>
      </c>
    </row>
    <row r="305" ht="15.75" customHeight="1">
      <c r="A305" s="14">
        <v>5400.0</v>
      </c>
      <c r="B305" s="14">
        <v>1018.0</v>
      </c>
      <c r="C305" s="14">
        <v>5370.0</v>
      </c>
      <c r="D305" s="14">
        <v>46.0</v>
      </c>
      <c r="E305" s="14">
        <v>6.0</v>
      </c>
      <c r="F305" s="14">
        <v>13.0</v>
      </c>
      <c r="G305" s="14">
        <v>129.0</v>
      </c>
      <c r="H305" s="15"/>
      <c r="I305" s="14">
        <v>28.0</v>
      </c>
      <c r="J305" s="13" t="s">
        <v>594</v>
      </c>
      <c r="K305" s="13" t="s">
        <v>595</v>
      </c>
      <c r="L305" s="14" t="s">
        <v>560</v>
      </c>
    </row>
    <row r="306" ht="15.75" customHeight="1">
      <c r="A306" s="14">
        <v>5386.0</v>
      </c>
      <c r="B306" s="14">
        <v>1017.0</v>
      </c>
      <c r="C306" s="14">
        <v>4496.0</v>
      </c>
      <c r="D306" s="14">
        <v>46.0</v>
      </c>
      <c r="E306" s="14">
        <v>6.0</v>
      </c>
      <c r="F306" s="14">
        <v>13.0</v>
      </c>
      <c r="G306" s="14">
        <v>344.0</v>
      </c>
      <c r="H306" s="15"/>
      <c r="I306" s="14">
        <v>119.0</v>
      </c>
      <c r="J306" s="13" t="s">
        <v>596</v>
      </c>
      <c r="K306" s="13" t="s">
        <v>597</v>
      </c>
      <c r="L306" s="14" t="s">
        <v>146</v>
      </c>
    </row>
    <row r="307" ht="15.75" customHeight="1">
      <c r="A307" s="14">
        <v>5397.0</v>
      </c>
      <c r="B307" s="14">
        <v>1016.0</v>
      </c>
      <c r="C307" s="14">
        <v>4562.0</v>
      </c>
      <c r="D307" s="14">
        <v>46.0</v>
      </c>
      <c r="E307" s="14">
        <v>5.0</v>
      </c>
      <c r="F307" s="14">
        <v>14.0</v>
      </c>
      <c r="G307" s="14">
        <v>343.0</v>
      </c>
      <c r="H307" s="15"/>
      <c r="I307" s="14">
        <v>118.0</v>
      </c>
      <c r="J307" s="13" t="s">
        <v>598</v>
      </c>
      <c r="K307" s="13" t="s">
        <v>599</v>
      </c>
      <c r="L307" s="14" t="s">
        <v>146</v>
      </c>
    </row>
    <row r="308" ht="15.75" customHeight="1">
      <c r="A308" s="14">
        <v>5384.0</v>
      </c>
      <c r="B308" s="14">
        <v>1014.0</v>
      </c>
      <c r="C308" s="14">
        <v>4493.0</v>
      </c>
      <c r="D308" s="14">
        <v>46.0</v>
      </c>
      <c r="E308" s="14">
        <v>6.0</v>
      </c>
      <c r="F308" s="14">
        <v>13.0</v>
      </c>
      <c r="G308" s="14">
        <v>328.0</v>
      </c>
      <c r="H308" s="15"/>
      <c r="I308" s="14">
        <v>108.0</v>
      </c>
      <c r="J308" s="13" t="s">
        <v>600</v>
      </c>
      <c r="K308" s="13" t="s">
        <v>601</v>
      </c>
      <c r="L308" s="14" t="s">
        <v>146</v>
      </c>
    </row>
    <row r="309" ht="15.75" customHeight="1">
      <c r="A309" s="14">
        <v>5383.0</v>
      </c>
      <c r="B309" s="14">
        <v>1013.0</v>
      </c>
      <c r="C309" s="14">
        <v>4493.0</v>
      </c>
      <c r="D309" s="14">
        <v>46.0</v>
      </c>
      <c r="E309" s="14">
        <v>6.0</v>
      </c>
      <c r="F309" s="14">
        <v>13.0</v>
      </c>
      <c r="G309" s="14">
        <v>317.0</v>
      </c>
      <c r="H309" s="15"/>
      <c r="I309" s="14">
        <v>97.0</v>
      </c>
      <c r="J309" s="13" t="s">
        <v>602</v>
      </c>
      <c r="K309" s="13" t="s">
        <v>603</v>
      </c>
      <c r="L309" s="14" t="s">
        <v>146</v>
      </c>
    </row>
    <row r="310" ht="15.75" customHeight="1">
      <c r="A310" s="14">
        <v>5382.0</v>
      </c>
      <c r="B310" s="14">
        <v>1012.0</v>
      </c>
      <c r="C310" s="14">
        <v>4493.0</v>
      </c>
      <c r="D310" s="14">
        <v>46.0</v>
      </c>
      <c r="E310" s="14">
        <v>6.0</v>
      </c>
      <c r="F310" s="14">
        <v>13.0</v>
      </c>
      <c r="G310" s="14">
        <v>315.0</v>
      </c>
      <c r="H310" s="15"/>
      <c r="I310" s="14">
        <v>95.0</v>
      </c>
      <c r="J310" s="13" t="s">
        <v>604</v>
      </c>
      <c r="K310" s="13" t="s">
        <v>605</v>
      </c>
      <c r="L310" s="14" t="s">
        <v>146</v>
      </c>
    </row>
    <row r="311" ht="15.75" customHeight="1">
      <c r="A311" s="14">
        <v>5381.0</v>
      </c>
      <c r="B311" s="14">
        <v>1011.0</v>
      </c>
      <c r="C311" s="14">
        <v>4493.0</v>
      </c>
      <c r="D311" s="14">
        <v>46.0</v>
      </c>
      <c r="E311" s="14">
        <v>6.0</v>
      </c>
      <c r="F311" s="14">
        <v>13.0</v>
      </c>
      <c r="G311" s="14">
        <v>314.0</v>
      </c>
      <c r="H311" s="15"/>
      <c r="I311" s="14">
        <v>94.0</v>
      </c>
      <c r="J311" s="13" t="s">
        <v>606</v>
      </c>
      <c r="K311" s="13" t="s">
        <v>607</v>
      </c>
      <c r="L311" s="14" t="s">
        <v>146</v>
      </c>
    </row>
    <row r="312" ht="15.75" customHeight="1">
      <c r="A312" s="14">
        <v>5396.0</v>
      </c>
      <c r="B312" s="14">
        <v>1010.0</v>
      </c>
      <c r="C312" s="14">
        <v>4558.0</v>
      </c>
      <c r="D312" s="14">
        <v>46.0</v>
      </c>
      <c r="E312" s="14">
        <v>5.0</v>
      </c>
      <c r="F312" s="14">
        <v>14.0</v>
      </c>
      <c r="G312" s="14">
        <v>313.0</v>
      </c>
      <c r="H312" s="15"/>
      <c r="I312" s="14">
        <v>93.0</v>
      </c>
      <c r="J312" s="13" t="s">
        <v>608</v>
      </c>
      <c r="K312" s="13" t="s">
        <v>609</v>
      </c>
      <c r="L312" s="14" t="s">
        <v>146</v>
      </c>
    </row>
    <row r="313" ht="15.75" customHeight="1">
      <c r="A313" s="14">
        <v>5380.0</v>
      </c>
      <c r="B313" s="14">
        <v>1009.0</v>
      </c>
      <c r="C313" s="14">
        <v>4492.0</v>
      </c>
      <c r="D313" s="14">
        <v>46.0</v>
      </c>
      <c r="E313" s="14">
        <v>6.0</v>
      </c>
      <c r="F313" s="14">
        <v>13.0</v>
      </c>
      <c r="G313" s="14">
        <v>251.0</v>
      </c>
      <c r="H313" s="15"/>
      <c r="I313" s="14">
        <v>80.0</v>
      </c>
      <c r="J313" s="13" t="s">
        <v>610</v>
      </c>
      <c r="K313" s="13" t="s">
        <v>611</v>
      </c>
      <c r="L313" s="14" t="s">
        <v>560</v>
      </c>
    </row>
    <row r="314" ht="15.75" customHeight="1">
      <c r="A314" s="14">
        <v>5379.0</v>
      </c>
      <c r="B314" s="14">
        <v>1008.0</v>
      </c>
      <c r="C314" s="14">
        <v>4486.0</v>
      </c>
      <c r="D314" s="14">
        <v>46.0</v>
      </c>
      <c r="E314" s="14">
        <v>6.0</v>
      </c>
      <c r="F314" s="14">
        <v>13.0</v>
      </c>
      <c r="G314" s="14">
        <v>134.0</v>
      </c>
      <c r="H314" s="15"/>
      <c r="I314" s="14">
        <v>38.0</v>
      </c>
      <c r="J314" s="13" t="s">
        <v>612</v>
      </c>
      <c r="K314" s="13" t="s">
        <v>613</v>
      </c>
      <c r="L314" s="14" t="s">
        <v>560</v>
      </c>
    </row>
    <row r="315" ht="15.75" customHeight="1">
      <c r="A315" s="14">
        <v>5395.0</v>
      </c>
      <c r="B315" s="14">
        <v>1007.0</v>
      </c>
      <c r="C315" s="14">
        <v>4489.0</v>
      </c>
      <c r="D315" s="14">
        <v>46.0</v>
      </c>
      <c r="E315" s="14">
        <v>5.0</v>
      </c>
      <c r="F315" s="14">
        <v>13.0</v>
      </c>
      <c r="G315" s="13" t="s">
        <v>614</v>
      </c>
      <c r="H315" s="15"/>
      <c r="I315" s="14">
        <v>77.0</v>
      </c>
      <c r="J315" s="13" t="s">
        <v>615</v>
      </c>
      <c r="K315" s="13" t="s">
        <v>616</v>
      </c>
      <c r="L315" s="14" t="s">
        <v>560</v>
      </c>
    </row>
    <row r="316" ht="15.75" customHeight="1">
      <c r="A316" s="14">
        <v>5394.0</v>
      </c>
      <c r="B316" s="14">
        <v>1006.0</v>
      </c>
      <c r="C316" s="14">
        <v>4516.0</v>
      </c>
      <c r="D316" s="14">
        <v>46.0</v>
      </c>
      <c r="E316" s="14">
        <v>6.0</v>
      </c>
      <c r="F316" s="14">
        <v>14.0</v>
      </c>
      <c r="G316" s="13" t="s">
        <v>617</v>
      </c>
      <c r="H316" s="15"/>
      <c r="I316" s="14">
        <v>73.0</v>
      </c>
      <c r="J316" s="13" t="s">
        <v>618</v>
      </c>
      <c r="K316" s="13" t="s">
        <v>619</v>
      </c>
      <c r="L316" s="14" t="s">
        <v>560</v>
      </c>
    </row>
    <row r="317" ht="15.75" customHeight="1">
      <c r="A317" s="14">
        <v>5393.0</v>
      </c>
      <c r="B317" s="14">
        <v>1005.0</v>
      </c>
      <c r="C317" s="14">
        <v>4515.0</v>
      </c>
      <c r="D317" s="14">
        <v>46.0</v>
      </c>
      <c r="E317" s="14">
        <v>6.0</v>
      </c>
      <c r="F317" s="14">
        <v>14.0</v>
      </c>
      <c r="G317" s="13" t="s">
        <v>620</v>
      </c>
      <c r="H317" s="15"/>
      <c r="I317" s="14">
        <v>69.0</v>
      </c>
      <c r="J317" s="13" t="s">
        <v>621</v>
      </c>
      <c r="K317" s="13" t="s">
        <v>622</v>
      </c>
      <c r="L317" s="14" t="s">
        <v>560</v>
      </c>
    </row>
    <row r="318" ht="15.75" customHeight="1">
      <c r="A318" s="14">
        <v>5392.0</v>
      </c>
      <c r="B318" s="14">
        <v>1004.0</v>
      </c>
      <c r="C318" s="14">
        <v>4514.0</v>
      </c>
      <c r="D318" s="14">
        <v>46.0</v>
      </c>
      <c r="E318" s="14">
        <v>5.0</v>
      </c>
      <c r="F318" s="14">
        <v>14.0</v>
      </c>
      <c r="G318" s="13" t="s">
        <v>623</v>
      </c>
      <c r="H318" s="15"/>
      <c r="I318" s="14">
        <v>65.0</v>
      </c>
      <c r="J318" s="13" t="s">
        <v>624</v>
      </c>
      <c r="K318" s="13" t="s">
        <v>625</v>
      </c>
      <c r="L318" s="14" t="s">
        <v>560</v>
      </c>
    </row>
    <row r="319" ht="15.75" customHeight="1">
      <c r="A319" s="14">
        <v>5371.0</v>
      </c>
      <c r="B319" s="14">
        <v>1003.0</v>
      </c>
      <c r="C319" s="14">
        <v>4481.0</v>
      </c>
      <c r="D319" s="14">
        <v>46.0</v>
      </c>
      <c r="E319" s="14">
        <v>3.0</v>
      </c>
      <c r="F319" s="14">
        <v>12.0</v>
      </c>
      <c r="G319" s="14">
        <v>210.0</v>
      </c>
      <c r="H319" s="15"/>
      <c r="I319" s="14">
        <v>45.0</v>
      </c>
      <c r="J319" s="13" t="s">
        <v>626</v>
      </c>
      <c r="K319" s="13" t="s">
        <v>627</v>
      </c>
      <c r="L319" s="14" t="s">
        <v>560</v>
      </c>
    </row>
    <row r="320" ht="15.75" customHeight="1">
      <c r="A320" s="14">
        <v>5378.0</v>
      </c>
      <c r="B320" s="14">
        <v>1002.0</v>
      </c>
      <c r="C320" s="14">
        <v>4486.0</v>
      </c>
      <c r="D320" s="14">
        <v>46.0</v>
      </c>
      <c r="E320" s="14">
        <v>6.0</v>
      </c>
      <c r="F320" s="14">
        <v>13.0</v>
      </c>
      <c r="G320" s="14">
        <v>136.0</v>
      </c>
      <c r="H320" s="15"/>
      <c r="I320" s="14">
        <v>43.0</v>
      </c>
      <c r="J320" s="13" t="s">
        <v>628</v>
      </c>
      <c r="K320" s="13" t="s">
        <v>629</v>
      </c>
      <c r="L320" s="14" t="s">
        <v>560</v>
      </c>
    </row>
    <row r="321" ht="15.75" customHeight="1">
      <c r="A321" s="14">
        <v>5377.0</v>
      </c>
      <c r="B321" s="14">
        <v>1001.0</v>
      </c>
      <c r="C321" s="14">
        <v>5370.0</v>
      </c>
      <c r="D321" s="14">
        <v>46.0</v>
      </c>
      <c r="E321" s="14">
        <v>6.0</v>
      </c>
      <c r="F321" s="14">
        <v>13.0</v>
      </c>
      <c r="G321" s="14">
        <v>121.0</v>
      </c>
      <c r="H321" s="15"/>
      <c r="I321" s="14">
        <v>26.0</v>
      </c>
      <c r="J321" s="13" t="s">
        <v>630</v>
      </c>
      <c r="K321" s="13" t="s">
        <v>631</v>
      </c>
      <c r="L321" s="14" t="s">
        <v>560</v>
      </c>
    </row>
    <row r="322" ht="15.75" customHeight="1">
      <c r="A322" s="14">
        <v>5376.0</v>
      </c>
      <c r="B322" s="14">
        <v>1000.0</v>
      </c>
      <c r="C322" s="14">
        <v>5370.0</v>
      </c>
      <c r="D322" s="14">
        <v>46.0</v>
      </c>
      <c r="E322" s="14">
        <v>6.0</v>
      </c>
      <c r="F322" s="14">
        <v>13.0</v>
      </c>
      <c r="G322" s="14">
        <v>119.0</v>
      </c>
      <c r="H322" s="15"/>
      <c r="I322" s="14">
        <v>23.0</v>
      </c>
      <c r="J322" s="13" t="s">
        <v>632</v>
      </c>
      <c r="K322" s="13" t="s">
        <v>633</v>
      </c>
      <c r="L322" s="14" t="s">
        <v>560</v>
      </c>
    </row>
    <row r="323" ht="15.75" customHeight="1">
      <c r="A323" s="14">
        <v>5391.0</v>
      </c>
      <c r="B323" s="14">
        <v>999.0</v>
      </c>
      <c r="C323" s="14">
        <v>5388.0</v>
      </c>
      <c r="D323" s="14">
        <v>46.0</v>
      </c>
      <c r="E323" s="14">
        <v>5.0</v>
      </c>
      <c r="F323" s="14">
        <v>15.0</v>
      </c>
      <c r="G323" s="14">
        <v>117.4</v>
      </c>
      <c r="H323" s="15"/>
      <c r="I323" s="14">
        <v>21.0</v>
      </c>
      <c r="J323" s="13" t="s">
        <v>634</v>
      </c>
      <c r="K323" s="13" t="s">
        <v>635</v>
      </c>
      <c r="L323" s="14" t="s">
        <v>560</v>
      </c>
    </row>
    <row r="324" ht="15.75" customHeight="1">
      <c r="A324" s="14">
        <v>5390.0</v>
      </c>
      <c r="B324" s="14">
        <v>998.0</v>
      </c>
      <c r="C324" s="14">
        <v>5389.0</v>
      </c>
      <c r="D324" s="14">
        <v>46.0</v>
      </c>
      <c r="E324" s="14">
        <v>5.0</v>
      </c>
      <c r="F324" s="14">
        <v>15.0</v>
      </c>
      <c r="G324" s="13" t="s">
        <v>636</v>
      </c>
      <c r="H324" s="15"/>
      <c r="I324" s="14">
        <v>20.0</v>
      </c>
      <c r="J324" s="13" t="s">
        <v>637</v>
      </c>
      <c r="K324" s="13" t="s">
        <v>638</v>
      </c>
      <c r="L324" s="14" t="s">
        <v>560</v>
      </c>
    </row>
    <row r="325" ht="15.75" customHeight="1">
      <c r="A325" s="14">
        <v>5389.0</v>
      </c>
      <c r="B325" s="14">
        <v>997.0</v>
      </c>
      <c r="C325" s="14">
        <v>5388.0</v>
      </c>
      <c r="D325" s="14">
        <v>46.0</v>
      </c>
      <c r="E325" s="14">
        <v>5.0</v>
      </c>
      <c r="F325" s="14">
        <v>15.0</v>
      </c>
      <c r="G325" s="14">
        <v>117.3</v>
      </c>
      <c r="H325" s="15"/>
      <c r="I325" s="14">
        <v>19.0</v>
      </c>
      <c r="J325" s="13" t="s">
        <v>639</v>
      </c>
      <c r="K325" s="13" t="s">
        <v>640</v>
      </c>
      <c r="L325" s="14" t="s">
        <v>560</v>
      </c>
    </row>
    <row r="326" ht="15.75" customHeight="1">
      <c r="A326" s="14">
        <v>5388.0</v>
      </c>
      <c r="B326" s="14">
        <v>996.0</v>
      </c>
      <c r="C326" s="14">
        <v>4484.0</v>
      </c>
      <c r="D326" s="14">
        <v>46.0</v>
      </c>
      <c r="E326" s="14">
        <v>5.0</v>
      </c>
      <c r="F326" s="14">
        <v>14.0</v>
      </c>
      <c r="G326" s="14">
        <v>117.2</v>
      </c>
      <c r="H326" s="15"/>
      <c r="I326" s="14">
        <v>18.0</v>
      </c>
      <c r="J326" s="13" t="s">
        <v>641</v>
      </c>
      <c r="K326" s="13" t="s">
        <v>642</v>
      </c>
      <c r="L326" s="14" t="s">
        <v>560</v>
      </c>
    </row>
    <row r="327" ht="15.75" customHeight="1">
      <c r="A327" s="14">
        <v>5387.0</v>
      </c>
      <c r="B327" s="14">
        <v>995.0</v>
      </c>
      <c r="C327" s="14">
        <v>4484.0</v>
      </c>
      <c r="D327" s="14">
        <v>46.0</v>
      </c>
      <c r="E327" s="14">
        <v>5.0</v>
      </c>
      <c r="F327" s="14">
        <v>14.0</v>
      </c>
      <c r="G327" s="14">
        <v>117.1</v>
      </c>
      <c r="H327" s="15"/>
      <c r="I327" s="14">
        <v>17.0</v>
      </c>
      <c r="J327" s="13" t="s">
        <v>643</v>
      </c>
      <c r="K327" s="13" t="s">
        <v>644</v>
      </c>
      <c r="L327" s="14" t="s">
        <v>560</v>
      </c>
    </row>
    <row r="328" ht="15.75" customHeight="1">
      <c r="A328" s="14">
        <v>5375.0</v>
      </c>
      <c r="B328" s="14">
        <v>994.0</v>
      </c>
      <c r="C328" s="14">
        <v>5370.0</v>
      </c>
      <c r="D328" s="14">
        <v>46.0</v>
      </c>
      <c r="E328" s="14">
        <v>6.0</v>
      </c>
      <c r="F328" s="14">
        <v>13.0</v>
      </c>
      <c r="G328" s="14">
        <v>116.0</v>
      </c>
      <c r="H328" s="15"/>
      <c r="I328" s="14">
        <v>15.0</v>
      </c>
      <c r="J328" s="13" t="s">
        <v>645</v>
      </c>
      <c r="K328" s="13" t="s">
        <v>646</v>
      </c>
      <c r="L328" s="14" t="s">
        <v>560</v>
      </c>
    </row>
    <row r="329" ht="15.75" customHeight="1">
      <c r="A329" s="14">
        <v>5374.0</v>
      </c>
      <c r="B329" s="14">
        <v>993.0</v>
      </c>
      <c r="C329" s="14">
        <v>5370.0</v>
      </c>
      <c r="D329" s="14">
        <v>46.0</v>
      </c>
      <c r="E329" s="14">
        <v>6.0</v>
      </c>
      <c r="F329" s="14">
        <v>13.0</v>
      </c>
      <c r="G329" s="14">
        <v>115.0</v>
      </c>
      <c r="H329" s="15"/>
      <c r="I329" s="14">
        <v>14.0</v>
      </c>
      <c r="J329" s="13" t="s">
        <v>647</v>
      </c>
      <c r="K329" s="13" t="s">
        <v>648</v>
      </c>
      <c r="L329" s="14" t="s">
        <v>560</v>
      </c>
    </row>
    <row r="330" ht="15.75" customHeight="1">
      <c r="A330" s="14">
        <v>5373.0</v>
      </c>
      <c r="B330" s="14">
        <v>992.0</v>
      </c>
      <c r="C330" s="14">
        <v>5370.0</v>
      </c>
      <c r="D330" s="14">
        <v>46.0</v>
      </c>
      <c r="E330" s="14">
        <v>6.0</v>
      </c>
      <c r="F330" s="14">
        <v>13.0</v>
      </c>
      <c r="G330" s="14">
        <v>114.0</v>
      </c>
      <c r="H330" s="15"/>
      <c r="I330" s="14">
        <v>13.0</v>
      </c>
      <c r="J330" s="13" t="s">
        <v>649</v>
      </c>
      <c r="K330" s="13" t="s">
        <v>650</v>
      </c>
      <c r="L330" s="14" t="s">
        <v>560</v>
      </c>
    </row>
    <row r="331" ht="15.75" customHeight="1">
      <c r="A331" s="14">
        <v>5372.0</v>
      </c>
      <c r="B331" s="14">
        <v>991.0</v>
      </c>
      <c r="C331" s="14">
        <v>5370.0</v>
      </c>
      <c r="D331" s="14">
        <v>46.0</v>
      </c>
      <c r="E331" s="14">
        <v>6.0</v>
      </c>
      <c r="F331" s="14">
        <v>13.0</v>
      </c>
      <c r="G331" s="14">
        <v>112.0</v>
      </c>
      <c r="H331" s="15"/>
      <c r="I331" s="14">
        <v>11.0</v>
      </c>
      <c r="J331" s="13" t="s">
        <v>651</v>
      </c>
      <c r="K331" s="13" t="s">
        <v>652</v>
      </c>
      <c r="L331" s="14" t="s">
        <v>560</v>
      </c>
    </row>
    <row r="332" ht="15.75" customHeight="1">
      <c r="A332" s="14">
        <v>5370.0</v>
      </c>
      <c r="B332" s="14">
        <v>990.0</v>
      </c>
      <c r="C332" s="14">
        <v>4480.0</v>
      </c>
      <c r="D332" s="14">
        <v>46.0</v>
      </c>
      <c r="E332" s="14">
        <v>3.0</v>
      </c>
      <c r="F332" s="14">
        <v>12.0</v>
      </c>
      <c r="G332" s="14">
        <v>110.0</v>
      </c>
      <c r="H332" s="15"/>
      <c r="I332" s="14">
        <v>3.0</v>
      </c>
      <c r="J332" s="13" t="s">
        <v>653</v>
      </c>
      <c r="K332" s="13" t="s">
        <v>654</v>
      </c>
      <c r="L332" s="14" t="s">
        <v>560</v>
      </c>
    </row>
    <row r="333" ht="15.75" customHeight="1">
      <c r="A333" s="14">
        <v>5398.0</v>
      </c>
      <c r="B333" s="14">
        <v>954.0</v>
      </c>
      <c r="C333" s="14">
        <v>5370.0</v>
      </c>
      <c r="D333" s="14">
        <v>46.0</v>
      </c>
      <c r="E333" s="14">
        <v>6.0</v>
      </c>
      <c r="F333" s="14">
        <v>13.0</v>
      </c>
      <c r="G333" s="14">
        <v>113.0</v>
      </c>
      <c r="H333" s="15"/>
      <c r="I333" s="14">
        <v>12.0</v>
      </c>
      <c r="J333" s="13" t="s">
        <v>655</v>
      </c>
      <c r="K333" s="13" t="s">
        <v>656</v>
      </c>
      <c r="L333" s="14" t="s">
        <v>560</v>
      </c>
    </row>
    <row r="334" ht="15.75" customHeight="1">
      <c r="A334" s="14">
        <v>5399.0</v>
      </c>
      <c r="B334" s="14">
        <v>952.0</v>
      </c>
      <c r="C334" s="14">
        <v>4490.0</v>
      </c>
      <c r="D334" s="14">
        <v>46.0</v>
      </c>
      <c r="E334" s="14">
        <v>5.0</v>
      </c>
      <c r="F334" s="14">
        <v>14.0</v>
      </c>
      <c r="G334" s="14">
        <v>212.1</v>
      </c>
      <c r="H334" s="15"/>
      <c r="I334" s="14">
        <v>53.0</v>
      </c>
      <c r="J334" s="13" t="s">
        <v>657</v>
      </c>
      <c r="K334" s="13" t="s">
        <v>658</v>
      </c>
      <c r="L334" s="14" t="s">
        <v>560</v>
      </c>
    </row>
    <row r="335" ht="15.75" customHeight="1">
      <c r="A335" s="14">
        <v>5480.0</v>
      </c>
      <c r="B335" s="14">
        <v>951.0</v>
      </c>
      <c r="C335" s="14">
        <v>5480.0</v>
      </c>
      <c r="D335" s="14">
        <v>47.0</v>
      </c>
      <c r="E335" s="14">
        <v>6.0</v>
      </c>
      <c r="F335" s="14">
        <v>10.0</v>
      </c>
      <c r="G335" s="14">
        <v>502.0</v>
      </c>
      <c r="H335" s="15"/>
      <c r="I335" s="14">
        <v>93.0</v>
      </c>
      <c r="J335" s="13" t="s">
        <v>659</v>
      </c>
      <c r="K335" s="13" t="s">
        <v>660</v>
      </c>
      <c r="L335" s="14" t="s">
        <v>121</v>
      </c>
    </row>
    <row r="336" ht="15.75" customHeight="1">
      <c r="A336" s="14">
        <v>5425.0</v>
      </c>
      <c r="B336" s="14">
        <v>948.0</v>
      </c>
      <c r="C336" s="14">
        <v>5422.0</v>
      </c>
      <c r="D336" s="14">
        <v>46.0</v>
      </c>
      <c r="E336" s="14">
        <v>5.0</v>
      </c>
      <c r="F336" s="14">
        <v>14.0</v>
      </c>
      <c r="G336" s="14">
        <v>411.3</v>
      </c>
      <c r="H336" s="15"/>
      <c r="I336" s="14">
        <v>142.0</v>
      </c>
      <c r="J336" s="13" t="s">
        <v>661</v>
      </c>
      <c r="K336" s="13" t="s">
        <v>662</v>
      </c>
      <c r="L336" s="14" t="s">
        <v>146</v>
      </c>
    </row>
    <row r="337" ht="15.75" customHeight="1">
      <c r="A337" s="14">
        <v>5424.0</v>
      </c>
      <c r="B337" s="14">
        <v>947.0</v>
      </c>
      <c r="C337" s="14">
        <v>4542.0</v>
      </c>
      <c r="D337" s="14">
        <v>46.0</v>
      </c>
      <c r="E337" s="14">
        <v>5.0</v>
      </c>
      <c r="F337" s="14">
        <v>15.0</v>
      </c>
      <c r="G337" s="13" t="s">
        <v>663</v>
      </c>
      <c r="H337" s="15"/>
      <c r="I337" s="14">
        <v>139.0</v>
      </c>
      <c r="J337" s="13" t="s">
        <v>664</v>
      </c>
      <c r="K337" s="13" t="s">
        <v>665</v>
      </c>
      <c r="L337" s="14" t="s">
        <v>146</v>
      </c>
    </row>
    <row r="338" ht="15.75" customHeight="1">
      <c r="A338" s="14">
        <v>5418.0</v>
      </c>
      <c r="B338" s="14">
        <v>946.0</v>
      </c>
      <c r="C338" s="14">
        <v>4496.0</v>
      </c>
      <c r="D338" s="14">
        <v>46.0</v>
      </c>
      <c r="E338" s="14">
        <v>6.0</v>
      </c>
      <c r="F338" s="14">
        <v>13.0</v>
      </c>
      <c r="G338" s="14">
        <v>345.0</v>
      </c>
      <c r="H338" s="15"/>
      <c r="I338" s="14">
        <v>120.0</v>
      </c>
      <c r="J338" s="13" t="s">
        <v>666</v>
      </c>
      <c r="K338" s="13" t="s">
        <v>667</v>
      </c>
      <c r="L338" s="14" t="s">
        <v>146</v>
      </c>
    </row>
    <row r="339" ht="15.75" customHeight="1">
      <c r="A339" s="14">
        <v>5404.0</v>
      </c>
      <c r="B339" s="14">
        <v>944.0</v>
      </c>
      <c r="C339" s="14">
        <v>4496.0</v>
      </c>
      <c r="D339" s="14">
        <v>46.0</v>
      </c>
      <c r="E339" s="14">
        <v>6.0</v>
      </c>
      <c r="F339" s="14">
        <v>13.0</v>
      </c>
      <c r="G339" s="14">
        <v>349.0</v>
      </c>
      <c r="H339" s="15"/>
      <c r="I339" s="14">
        <v>124.0</v>
      </c>
      <c r="J339" s="13" t="s">
        <v>668</v>
      </c>
      <c r="K339" s="13" t="s">
        <v>669</v>
      </c>
      <c r="L339" s="14" t="s">
        <v>146</v>
      </c>
    </row>
    <row r="340" ht="15.75" customHeight="1">
      <c r="A340" s="14">
        <v>5403.0</v>
      </c>
      <c r="B340" s="14">
        <v>943.0</v>
      </c>
      <c r="C340" s="14">
        <v>4496.0</v>
      </c>
      <c r="D340" s="14">
        <v>46.0</v>
      </c>
      <c r="E340" s="14">
        <v>6.0</v>
      </c>
      <c r="F340" s="14">
        <v>13.0</v>
      </c>
      <c r="G340" s="14">
        <v>348.0</v>
      </c>
      <c r="H340" s="15"/>
      <c r="I340" s="14">
        <v>123.0</v>
      </c>
      <c r="J340" s="13" t="s">
        <v>670</v>
      </c>
      <c r="K340" s="13" t="s">
        <v>671</v>
      </c>
      <c r="L340" s="14" t="s">
        <v>146</v>
      </c>
    </row>
    <row r="341" ht="15.75" customHeight="1">
      <c r="A341" s="14">
        <v>5292.0</v>
      </c>
      <c r="B341" s="14">
        <v>933.0</v>
      </c>
      <c r="C341" s="14">
        <v>4741.0</v>
      </c>
      <c r="D341" s="14">
        <v>48.0</v>
      </c>
      <c r="E341" s="14">
        <v>6.0</v>
      </c>
      <c r="F341" s="14">
        <v>14.0</v>
      </c>
      <c r="G341" s="14">
        <v>9.0</v>
      </c>
      <c r="H341" s="15"/>
      <c r="I341" s="14">
        <v>14.0</v>
      </c>
      <c r="J341" s="13" t="s">
        <v>672</v>
      </c>
      <c r="K341" s="13" t="s">
        <v>673</v>
      </c>
      <c r="L341" s="14" t="s">
        <v>121</v>
      </c>
    </row>
    <row r="342" ht="15.75" customHeight="1">
      <c r="A342" s="14">
        <v>5291.0</v>
      </c>
      <c r="B342" s="14">
        <v>932.0</v>
      </c>
      <c r="C342" s="14">
        <v>4741.0</v>
      </c>
      <c r="D342" s="14">
        <v>48.0</v>
      </c>
      <c r="E342" s="14">
        <v>6.0</v>
      </c>
      <c r="F342" s="14">
        <v>14.0</v>
      </c>
      <c r="G342" s="15"/>
      <c r="H342" s="15"/>
      <c r="I342" s="14">
        <v>12.0</v>
      </c>
      <c r="J342" s="13" t="s">
        <v>674</v>
      </c>
      <c r="K342" s="13" t="s">
        <v>675</v>
      </c>
      <c r="L342" s="14" t="s">
        <v>121</v>
      </c>
    </row>
    <row r="343" ht="15.75" customHeight="1">
      <c r="A343" s="14">
        <v>5290.0</v>
      </c>
      <c r="B343" s="14">
        <v>931.0</v>
      </c>
      <c r="C343" s="14">
        <v>4741.0</v>
      </c>
      <c r="D343" s="14">
        <v>48.0</v>
      </c>
      <c r="E343" s="14">
        <v>6.0</v>
      </c>
      <c r="F343" s="14">
        <v>14.0</v>
      </c>
      <c r="G343" s="15"/>
      <c r="H343" s="15"/>
      <c r="I343" s="14">
        <v>11.0</v>
      </c>
      <c r="J343" s="13" t="s">
        <v>676</v>
      </c>
      <c r="K343" s="13" t="s">
        <v>677</v>
      </c>
      <c r="L343" s="14" t="s">
        <v>121</v>
      </c>
    </row>
    <row r="344" ht="15.75" customHeight="1">
      <c r="A344" s="14">
        <v>5145.0</v>
      </c>
      <c r="B344" s="14">
        <v>930.0</v>
      </c>
      <c r="C344" s="14">
        <v>5143.0</v>
      </c>
      <c r="D344" s="14">
        <v>52.0</v>
      </c>
      <c r="E344" s="14">
        <v>3.0</v>
      </c>
      <c r="F344" s="14">
        <v>10.0</v>
      </c>
      <c r="G344" s="14">
        <v>1.0</v>
      </c>
      <c r="H344" s="15"/>
      <c r="I344" s="14">
        <v>1.0</v>
      </c>
      <c r="J344" s="13" t="s">
        <v>678</v>
      </c>
      <c r="K344" s="16"/>
      <c r="L344" s="14" t="s">
        <v>679</v>
      </c>
    </row>
    <row r="345" ht="15.75" customHeight="1">
      <c r="A345" s="14">
        <v>5268.0</v>
      </c>
      <c r="B345" s="14">
        <v>929.0</v>
      </c>
      <c r="C345" s="14">
        <v>5235.0</v>
      </c>
      <c r="D345" s="14">
        <v>54.0</v>
      </c>
      <c r="E345" s="14">
        <v>6.0</v>
      </c>
      <c r="F345" s="14">
        <v>13.0</v>
      </c>
      <c r="G345" s="14">
        <v>24.0</v>
      </c>
      <c r="H345" s="15"/>
      <c r="I345" s="14">
        <v>16.0</v>
      </c>
      <c r="J345" s="13" t="s">
        <v>680</v>
      </c>
      <c r="K345" s="16"/>
      <c r="L345" s="14" t="s">
        <v>679</v>
      </c>
    </row>
    <row r="346" ht="15.75" customHeight="1">
      <c r="A346" s="14">
        <v>5267.0</v>
      </c>
      <c r="B346" s="14">
        <v>928.0</v>
      </c>
      <c r="C346" s="14">
        <v>5235.0</v>
      </c>
      <c r="D346" s="14">
        <v>54.0</v>
      </c>
      <c r="E346" s="14">
        <v>6.0</v>
      </c>
      <c r="F346" s="14">
        <v>13.0</v>
      </c>
      <c r="G346" s="14">
        <v>23.0</v>
      </c>
      <c r="H346" s="15"/>
      <c r="I346" s="14">
        <v>15.0</v>
      </c>
      <c r="J346" s="13" t="s">
        <v>681</v>
      </c>
      <c r="K346" s="16"/>
      <c r="L346" s="14" t="s">
        <v>679</v>
      </c>
    </row>
    <row r="347" ht="15.75" customHeight="1">
      <c r="A347" s="14">
        <v>5266.0</v>
      </c>
      <c r="B347" s="14">
        <v>927.0</v>
      </c>
      <c r="C347" s="14">
        <v>5234.0</v>
      </c>
      <c r="D347" s="14">
        <v>54.0</v>
      </c>
      <c r="E347" s="14">
        <v>6.0</v>
      </c>
      <c r="F347" s="14">
        <v>13.0</v>
      </c>
      <c r="G347" s="14">
        <v>2.0</v>
      </c>
      <c r="H347" s="15"/>
      <c r="I347" s="14">
        <v>3.0</v>
      </c>
      <c r="J347" s="13" t="s">
        <v>682</v>
      </c>
      <c r="K347" s="16"/>
      <c r="L347" s="14" t="s">
        <v>679</v>
      </c>
    </row>
    <row r="348" ht="15.75" customHeight="1">
      <c r="A348" s="14">
        <v>5265.0</v>
      </c>
      <c r="B348" s="14">
        <v>926.0</v>
      </c>
      <c r="C348" s="14">
        <v>5234.0</v>
      </c>
      <c r="D348" s="14">
        <v>54.0</v>
      </c>
      <c r="E348" s="14">
        <v>6.0</v>
      </c>
      <c r="F348" s="14">
        <v>13.0</v>
      </c>
      <c r="G348" s="14">
        <v>1.0</v>
      </c>
      <c r="H348" s="15"/>
      <c r="I348" s="14">
        <v>2.0</v>
      </c>
      <c r="J348" s="13" t="s">
        <v>683</v>
      </c>
      <c r="K348" s="16"/>
      <c r="L348" s="14" t="s">
        <v>679</v>
      </c>
    </row>
    <row r="349" ht="15.75" customHeight="1">
      <c r="A349" s="14">
        <v>5161.0</v>
      </c>
      <c r="B349" s="14">
        <v>925.0</v>
      </c>
      <c r="C349" s="14">
        <v>5161.0</v>
      </c>
      <c r="D349" s="14">
        <v>53.0</v>
      </c>
      <c r="E349" s="14">
        <v>3.0</v>
      </c>
      <c r="F349" s="14">
        <v>10.0</v>
      </c>
      <c r="G349" s="15"/>
      <c r="H349" s="15"/>
      <c r="I349" s="14">
        <v>25.0</v>
      </c>
      <c r="J349" s="13" t="s">
        <v>684</v>
      </c>
      <c r="K349" s="16"/>
      <c r="L349" s="14" t="s">
        <v>679</v>
      </c>
    </row>
    <row r="350" ht="15.75" customHeight="1">
      <c r="A350" s="14">
        <v>5702.0</v>
      </c>
      <c r="B350" s="14">
        <v>925.0</v>
      </c>
      <c r="C350" s="14">
        <v>4611.0</v>
      </c>
      <c r="D350" s="14">
        <v>50.0</v>
      </c>
      <c r="E350" s="14">
        <v>6.0</v>
      </c>
      <c r="F350" s="14">
        <v>12.0</v>
      </c>
      <c r="G350" s="15"/>
      <c r="H350" s="15"/>
      <c r="I350" s="14">
        <v>39.0</v>
      </c>
      <c r="J350" s="13" t="s">
        <v>685</v>
      </c>
      <c r="K350" s="13" t="s">
        <v>686</v>
      </c>
      <c r="L350" s="14" t="s">
        <v>146</v>
      </c>
    </row>
    <row r="351" ht="15.75" customHeight="1">
      <c r="A351" s="14">
        <v>5160.0</v>
      </c>
      <c r="B351" s="14">
        <v>924.0</v>
      </c>
      <c r="C351" s="14">
        <v>5160.0</v>
      </c>
      <c r="D351" s="14">
        <v>53.0</v>
      </c>
      <c r="E351" s="14">
        <v>3.0</v>
      </c>
      <c r="F351" s="14">
        <v>10.0</v>
      </c>
      <c r="G351" s="15"/>
      <c r="H351" s="15"/>
      <c r="I351" s="14">
        <v>24.0</v>
      </c>
      <c r="J351" s="13" t="s">
        <v>687</v>
      </c>
      <c r="K351" s="16"/>
      <c r="L351" s="14" t="s">
        <v>679</v>
      </c>
    </row>
    <row r="352" ht="15.75" customHeight="1">
      <c r="A352" s="14">
        <v>5701.0</v>
      </c>
      <c r="B352" s="14">
        <v>924.0</v>
      </c>
      <c r="C352" s="14">
        <v>4611.0</v>
      </c>
      <c r="D352" s="14">
        <v>50.0</v>
      </c>
      <c r="E352" s="14">
        <v>6.0</v>
      </c>
      <c r="F352" s="14">
        <v>12.0</v>
      </c>
      <c r="G352" s="15"/>
      <c r="H352" s="15"/>
      <c r="I352" s="14">
        <v>38.0</v>
      </c>
      <c r="J352" s="13" t="s">
        <v>688</v>
      </c>
      <c r="K352" s="13" t="s">
        <v>689</v>
      </c>
      <c r="L352" s="14" t="s">
        <v>146</v>
      </c>
    </row>
    <row r="353" ht="15.75" customHeight="1">
      <c r="A353" s="14">
        <v>5176.0</v>
      </c>
      <c r="B353" s="14">
        <v>923.0</v>
      </c>
      <c r="C353" s="14">
        <v>5159.0</v>
      </c>
      <c r="D353" s="14">
        <v>53.0</v>
      </c>
      <c r="E353" s="14">
        <v>5.0</v>
      </c>
      <c r="F353" s="14">
        <v>12.0</v>
      </c>
      <c r="G353" s="15"/>
      <c r="H353" s="15"/>
      <c r="I353" s="14">
        <v>23.0</v>
      </c>
      <c r="J353" s="13" t="s">
        <v>690</v>
      </c>
      <c r="K353" s="16"/>
      <c r="L353" s="14" t="s">
        <v>679</v>
      </c>
    </row>
    <row r="354" ht="15.75" customHeight="1">
      <c r="A354" s="14">
        <v>5175.0</v>
      </c>
      <c r="B354" s="14">
        <v>922.0</v>
      </c>
      <c r="C354" s="14">
        <v>5159.0</v>
      </c>
      <c r="D354" s="14">
        <v>53.0</v>
      </c>
      <c r="E354" s="14">
        <v>5.0</v>
      </c>
      <c r="F354" s="14">
        <v>12.0</v>
      </c>
      <c r="G354" s="15"/>
      <c r="H354" s="15"/>
      <c r="I354" s="14">
        <v>22.0</v>
      </c>
      <c r="J354" s="13" t="s">
        <v>691</v>
      </c>
      <c r="K354" s="16"/>
      <c r="L354" s="14" t="s">
        <v>679</v>
      </c>
    </row>
    <row r="355" ht="15.75" customHeight="1">
      <c r="A355" s="14">
        <v>5159.0</v>
      </c>
      <c r="B355" s="14">
        <v>921.0</v>
      </c>
      <c r="C355" s="14">
        <v>5159.0</v>
      </c>
      <c r="D355" s="14">
        <v>53.0</v>
      </c>
      <c r="E355" s="14">
        <v>3.0</v>
      </c>
      <c r="F355" s="14">
        <v>10.0</v>
      </c>
      <c r="G355" s="15"/>
      <c r="H355" s="15"/>
      <c r="I355" s="14">
        <v>21.0</v>
      </c>
      <c r="J355" s="13" t="s">
        <v>692</v>
      </c>
      <c r="K355" s="16"/>
      <c r="L355" s="14" t="s">
        <v>679</v>
      </c>
    </row>
    <row r="356" ht="15.75" customHeight="1">
      <c r="A356" s="14">
        <v>5158.0</v>
      </c>
      <c r="B356" s="14">
        <v>920.0</v>
      </c>
      <c r="C356" s="14">
        <v>5158.0</v>
      </c>
      <c r="D356" s="14">
        <v>53.0</v>
      </c>
      <c r="E356" s="14">
        <v>3.0</v>
      </c>
      <c r="F356" s="14">
        <v>10.0</v>
      </c>
      <c r="G356" s="15"/>
      <c r="H356" s="15"/>
      <c r="I356" s="14">
        <v>6.0</v>
      </c>
      <c r="J356" s="13" t="s">
        <v>693</v>
      </c>
      <c r="K356" s="16"/>
      <c r="L356" s="14" t="s">
        <v>679</v>
      </c>
    </row>
    <row r="357" ht="15.75" customHeight="1">
      <c r="A357" s="14">
        <v>5133.0</v>
      </c>
      <c r="B357" s="14">
        <v>919.0</v>
      </c>
      <c r="C357" s="14">
        <v>5055.0</v>
      </c>
      <c r="D357" s="14">
        <v>51.0</v>
      </c>
      <c r="E357" s="14">
        <v>6.0</v>
      </c>
      <c r="F357" s="14">
        <v>13.0</v>
      </c>
      <c r="G357" s="14">
        <v>359.0</v>
      </c>
      <c r="H357" s="15"/>
      <c r="I357" s="14">
        <v>84.0</v>
      </c>
      <c r="J357" s="13" t="s">
        <v>694</v>
      </c>
      <c r="K357" s="16"/>
      <c r="L357" s="14" t="s">
        <v>679</v>
      </c>
    </row>
    <row r="358" ht="15.75" customHeight="1">
      <c r="A358" s="14">
        <v>5264.0</v>
      </c>
      <c r="B358" s="14">
        <v>917.0</v>
      </c>
      <c r="C358" s="14">
        <v>5235.0</v>
      </c>
      <c r="D358" s="14">
        <v>54.0</v>
      </c>
      <c r="E358" s="14">
        <v>6.0</v>
      </c>
      <c r="F358" s="14">
        <v>13.0</v>
      </c>
      <c r="G358" s="15"/>
      <c r="H358" s="15"/>
      <c r="I358" s="14">
        <v>20.0</v>
      </c>
      <c r="J358" s="13" t="s">
        <v>695</v>
      </c>
      <c r="K358" s="16"/>
      <c r="L358" s="14" t="s">
        <v>679</v>
      </c>
    </row>
    <row r="359" ht="15.75" customHeight="1">
      <c r="A359" s="14">
        <v>5263.0</v>
      </c>
      <c r="B359" s="14">
        <v>915.0</v>
      </c>
      <c r="C359" s="14">
        <v>5235.0</v>
      </c>
      <c r="D359" s="14">
        <v>54.0</v>
      </c>
      <c r="E359" s="14">
        <v>6.0</v>
      </c>
      <c r="F359" s="14">
        <v>13.0</v>
      </c>
      <c r="G359" s="15"/>
      <c r="H359" s="15"/>
      <c r="I359" s="14">
        <v>19.0</v>
      </c>
      <c r="J359" s="13" t="s">
        <v>696</v>
      </c>
      <c r="K359" s="16"/>
      <c r="L359" s="14" t="s">
        <v>679</v>
      </c>
    </row>
    <row r="360" ht="15.75" customHeight="1">
      <c r="A360" s="14">
        <v>5262.0</v>
      </c>
      <c r="B360" s="14">
        <v>914.0</v>
      </c>
      <c r="C360" s="14">
        <v>5234.0</v>
      </c>
      <c r="D360" s="14">
        <v>54.0</v>
      </c>
      <c r="E360" s="14">
        <v>6.0</v>
      </c>
      <c r="F360" s="14">
        <v>13.0</v>
      </c>
      <c r="G360" s="15"/>
      <c r="H360" s="15"/>
      <c r="I360" s="14">
        <v>8.0</v>
      </c>
      <c r="J360" s="13" t="s">
        <v>697</v>
      </c>
      <c r="K360" s="16"/>
      <c r="L360" s="14" t="s">
        <v>679</v>
      </c>
    </row>
    <row r="361" ht="15.75" customHeight="1">
      <c r="A361" s="14">
        <v>5261.0</v>
      </c>
      <c r="B361" s="14">
        <v>913.0</v>
      </c>
      <c r="C361" s="14">
        <v>5234.0</v>
      </c>
      <c r="D361" s="14">
        <v>54.0</v>
      </c>
      <c r="E361" s="14">
        <v>6.0</v>
      </c>
      <c r="F361" s="14">
        <v>13.0</v>
      </c>
      <c r="G361" s="14">
        <v>5.0</v>
      </c>
      <c r="H361" s="15"/>
      <c r="I361" s="14">
        <v>6.0</v>
      </c>
      <c r="J361" s="13" t="s">
        <v>698</v>
      </c>
      <c r="K361" s="16"/>
      <c r="L361" s="14" t="s">
        <v>679</v>
      </c>
    </row>
    <row r="362" ht="15.75" customHeight="1">
      <c r="A362" s="14">
        <v>5260.0</v>
      </c>
      <c r="B362" s="14">
        <v>912.0</v>
      </c>
      <c r="C362" s="14">
        <v>5234.0</v>
      </c>
      <c r="D362" s="14">
        <v>54.0</v>
      </c>
      <c r="E362" s="14">
        <v>6.0</v>
      </c>
      <c r="F362" s="14">
        <v>13.0</v>
      </c>
      <c r="G362" s="15"/>
      <c r="H362" s="15"/>
      <c r="I362" s="14">
        <v>7.0</v>
      </c>
      <c r="J362" s="13" t="s">
        <v>699</v>
      </c>
      <c r="K362" s="16"/>
      <c r="L362" s="14" t="s">
        <v>679</v>
      </c>
    </row>
    <row r="363" ht="15.75" customHeight="1">
      <c r="A363" s="14">
        <v>5191.0</v>
      </c>
      <c r="B363" s="14">
        <v>908.0</v>
      </c>
      <c r="C363" s="14">
        <v>5188.0</v>
      </c>
      <c r="D363" s="14">
        <v>55.0</v>
      </c>
      <c r="E363" s="14">
        <v>2.0</v>
      </c>
      <c r="F363" s="14">
        <v>10.0</v>
      </c>
      <c r="G363" s="15"/>
      <c r="H363" s="15"/>
      <c r="I363" s="14">
        <v>30.0</v>
      </c>
      <c r="J363" s="13" t="s">
        <v>700</v>
      </c>
      <c r="K363" s="16"/>
      <c r="L363" s="14" t="s">
        <v>679</v>
      </c>
    </row>
    <row r="364" ht="15.75" customHeight="1">
      <c r="A364" s="14">
        <v>5214.0</v>
      </c>
      <c r="B364" s="14">
        <v>907.0</v>
      </c>
      <c r="C364" s="14">
        <v>5191.0</v>
      </c>
      <c r="D364" s="14">
        <v>55.0</v>
      </c>
      <c r="E364" s="14">
        <v>6.0</v>
      </c>
      <c r="F364" s="14">
        <v>13.0</v>
      </c>
      <c r="G364" s="15"/>
      <c r="H364" s="15"/>
      <c r="I364" s="14">
        <v>29.0</v>
      </c>
      <c r="J364" s="13" t="s">
        <v>701</v>
      </c>
      <c r="K364" s="16"/>
      <c r="L364" s="14" t="s">
        <v>679</v>
      </c>
    </row>
    <row r="365" ht="15.75" customHeight="1">
      <c r="A365" s="14">
        <v>5213.0</v>
      </c>
      <c r="B365" s="14">
        <v>906.0</v>
      </c>
      <c r="C365" s="14">
        <v>5191.0</v>
      </c>
      <c r="D365" s="14">
        <v>55.0</v>
      </c>
      <c r="E365" s="14">
        <v>6.0</v>
      </c>
      <c r="F365" s="14">
        <v>13.0</v>
      </c>
      <c r="G365" s="15"/>
      <c r="H365" s="15"/>
      <c r="I365" s="14">
        <v>28.0</v>
      </c>
      <c r="J365" s="13" t="s">
        <v>702</v>
      </c>
      <c r="K365" s="16"/>
      <c r="L365" s="14" t="s">
        <v>679</v>
      </c>
    </row>
    <row r="366" ht="15.75" customHeight="1">
      <c r="A366" s="14">
        <v>5212.0</v>
      </c>
      <c r="B366" s="14">
        <v>905.0</v>
      </c>
      <c r="C366" s="14">
        <v>5191.0</v>
      </c>
      <c r="D366" s="14">
        <v>55.0</v>
      </c>
      <c r="E366" s="14">
        <v>6.0</v>
      </c>
      <c r="F366" s="14">
        <v>13.0</v>
      </c>
      <c r="G366" s="15"/>
      <c r="H366" s="15"/>
      <c r="I366" s="14">
        <v>27.0</v>
      </c>
      <c r="J366" s="13" t="s">
        <v>703</v>
      </c>
      <c r="K366" s="16"/>
      <c r="L366" s="14" t="s">
        <v>679</v>
      </c>
    </row>
    <row r="367" ht="15.75" customHeight="1">
      <c r="A367" s="14">
        <v>5211.0</v>
      </c>
      <c r="B367" s="14">
        <v>904.0</v>
      </c>
      <c r="C367" s="14">
        <v>5191.0</v>
      </c>
      <c r="D367" s="14">
        <v>55.0</v>
      </c>
      <c r="E367" s="14">
        <v>6.0</v>
      </c>
      <c r="F367" s="14">
        <v>13.0</v>
      </c>
      <c r="G367" s="15"/>
      <c r="H367" s="15"/>
      <c r="I367" s="14">
        <v>26.0</v>
      </c>
      <c r="J367" s="13" t="s">
        <v>704</v>
      </c>
      <c r="K367" s="16"/>
      <c r="L367" s="14" t="s">
        <v>679</v>
      </c>
    </row>
    <row r="368" ht="15.75" customHeight="1">
      <c r="A368" s="14">
        <v>5210.0</v>
      </c>
      <c r="B368" s="14">
        <v>903.0</v>
      </c>
      <c r="C368" s="14">
        <v>5191.0</v>
      </c>
      <c r="D368" s="14">
        <v>55.0</v>
      </c>
      <c r="E368" s="14">
        <v>6.0</v>
      </c>
      <c r="F368" s="14">
        <v>13.0</v>
      </c>
      <c r="G368" s="15"/>
      <c r="H368" s="15"/>
      <c r="I368" s="14">
        <v>25.0</v>
      </c>
      <c r="J368" s="13" t="s">
        <v>705</v>
      </c>
      <c r="K368" s="16"/>
      <c r="L368" s="14" t="s">
        <v>679</v>
      </c>
    </row>
    <row r="369" ht="15.75" customHeight="1">
      <c r="A369" s="14">
        <v>5209.0</v>
      </c>
      <c r="B369" s="14">
        <v>902.0</v>
      </c>
      <c r="C369" s="14">
        <v>5191.0</v>
      </c>
      <c r="D369" s="14">
        <v>55.0</v>
      </c>
      <c r="E369" s="14">
        <v>6.0</v>
      </c>
      <c r="F369" s="14">
        <v>13.0</v>
      </c>
      <c r="G369" s="15"/>
      <c r="H369" s="15"/>
      <c r="I369" s="14">
        <v>24.0</v>
      </c>
      <c r="J369" s="13" t="s">
        <v>706</v>
      </c>
      <c r="K369" s="16"/>
      <c r="L369" s="14" t="s">
        <v>679</v>
      </c>
    </row>
    <row r="370" ht="15.75" customHeight="1">
      <c r="A370" s="14">
        <v>5208.0</v>
      </c>
      <c r="B370" s="14">
        <v>901.0</v>
      </c>
      <c r="C370" s="14">
        <v>5191.0</v>
      </c>
      <c r="D370" s="14">
        <v>55.0</v>
      </c>
      <c r="E370" s="14">
        <v>6.0</v>
      </c>
      <c r="F370" s="14">
        <v>13.0</v>
      </c>
      <c r="G370" s="15"/>
      <c r="H370" s="15"/>
      <c r="I370" s="14">
        <v>23.0</v>
      </c>
      <c r="J370" s="13" t="s">
        <v>707</v>
      </c>
      <c r="K370" s="16"/>
      <c r="L370" s="14" t="s">
        <v>679</v>
      </c>
    </row>
    <row r="371" ht="15.75" customHeight="1">
      <c r="A371" s="14">
        <v>5207.0</v>
      </c>
      <c r="B371" s="14">
        <v>900.0</v>
      </c>
      <c r="C371" s="14">
        <v>5191.0</v>
      </c>
      <c r="D371" s="14">
        <v>55.0</v>
      </c>
      <c r="E371" s="14">
        <v>6.0</v>
      </c>
      <c r="F371" s="14">
        <v>13.0</v>
      </c>
      <c r="G371" s="15"/>
      <c r="H371" s="15"/>
      <c r="I371" s="14">
        <v>22.0</v>
      </c>
      <c r="J371" s="13" t="s">
        <v>708</v>
      </c>
      <c r="K371" s="16"/>
      <c r="L371" s="14" t="s">
        <v>679</v>
      </c>
    </row>
    <row r="372" ht="15.75" customHeight="1">
      <c r="A372" s="14">
        <v>5181.0</v>
      </c>
      <c r="B372" s="14">
        <v>899.0</v>
      </c>
      <c r="C372" s="14">
        <v>5181.0</v>
      </c>
      <c r="D372" s="14">
        <v>55.0</v>
      </c>
      <c r="E372" s="14">
        <v>3.0</v>
      </c>
      <c r="F372" s="14">
        <v>12.0</v>
      </c>
      <c r="G372" s="15"/>
      <c r="H372" s="15"/>
      <c r="I372" s="14">
        <v>21.0</v>
      </c>
      <c r="J372" s="13" t="s">
        <v>709</v>
      </c>
      <c r="K372" s="16"/>
      <c r="L372" s="14" t="s">
        <v>679</v>
      </c>
    </row>
    <row r="373" ht="15.75" customHeight="1">
      <c r="A373" s="14">
        <v>5206.0</v>
      </c>
      <c r="B373" s="14">
        <v>898.0</v>
      </c>
      <c r="C373" s="14">
        <v>5184.0</v>
      </c>
      <c r="D373" s="14">
        <v>55.0</v>
      </c>
      <c r="E373" s="14">
        <v>6.0</v>
      </c>
      <c r="F373" s="14">
        <v>13.0</v>
      </c>
      <c r="G373" s="15"/>
      <c r="H373" s="15"/>
      <c r="I373" s="14">
        <v>17.0</v>
      </c>
      <c r="J373" s="13" t="s">
        <v>710</v>
      </c>
      <c r="K373" s="16"/>
      <c r="L373" s="14" t="s">
        <v>679</v>
      </c>
    </row>
    <row r="374" ht="15.75" customHeight="1">
      <c r="A374" s="14">
        <v>5205.0</v>
      </c>
      <c r="B374" s="14">
        <v>897.0</v>
      </c>
      <c r="C374" s="14">
        <v>5183.0</v>
      </c>
      <c r="D374" s="14">
        <v>55.0</v>
      </c>
      <c r="E374" s="14">
        <v>6.0</v>
      </c>
      <c r="F374" s="14">
        <v>13.0</v>
      </c>
      <c r="G374" s="15"/>
      <c r="H374" s="15"/>
      <c r="I374" s="14">
        <v>7.0</v>
      </c>
      <c r="J374" s="13" t="s">
        <v>711</v>
      </c>
      <c r="K374" s="16"/>
      <c r="L374" s="14" t="s">
        <v>679</v>
      </c>
    </row>
    <row r="375" ht="15.75" customHeight="1">
      <c r="A375" s="14">
        <v>5144.0</v>
      </c>
      <c r="B375" s="14">
        <v>896.0</v>
      </c>
      <c r="C375" s="14">
        <v>5139.0</v>
      </c>
      <c r="D375" s="14">
        <v>52.0</v>
      </c>
      <c r="E375" s="14">
        <v>6.0</v>
      </c>
      <c r="F375" s="14">
        <v>10.0</v>
      </c>
      <c r="G375" s="14">
        <v>11.0</v>
      </c>
      <c r="H375" s="15"/>
      <c r="I375" s="14">
        <v>4.0</v>
      </c>
      <c r="J375" s="13" t="s">
        <v>712</v>
      </c>
      <c r="K375" s="16"/>
      <c r="L375" s="14" t="s">
        <v>679</v>
      </c>
    </row>
    <row r="376" ht="15.75" customHeight="1">
      <c r="A376" s="14">
        <v>5143.0</v>
      </c>
      <c r="B376" s="14">
        <v>895.0</v>
      </c>
      <c r="C376" s="14">
        <v>5139.0</v>
      </c>
      <c r="D376" s="14">
        <v>52.0</v>
      </c>
      <c r="E376" s="14">
        <v>3.0</v>
      </c>
      <c r="F376" s="14">
        <v>10.0</v>
      </c>
      <c r="G376" s="14">
        <v>10.0</v>
      </c>
      <c r="H376" s="15"/>
      <c r="I376" s="14">
        <v>3.0</v>
      </c>
      <c r="J376" s="13" t="s">
        <v>713</v>
      </c>
      <c r="K376" s="16"/>
      <c r="L376" s="14" t="s">
        <v>679</v>
      </c>
    </row>
    <row r="377" ht="15.75" customHeight="1">
      <c r="A377" s="14">
        <v>5125.0</v>
      </c>
      <c r="B377" s="14">
        <v>893.0</v>
      </c>
      <c r="C377" s="14">
        <v>5041.0</v>
      </c>
      <c r="D377" s="14">
        <v>51.0</v>
      </c>
      <c r="E377" s="14">
        <v>6.0</v>
      </c>
      <c r="F377" s="14">
        <v>13.0</v>
      </c>
      <c r="G377" s="15"/>
      <c r="H377" s="15"/>
      <c r="I377" s="14">
        <v>94.0</v>
      </c>
      <c r="J377" s="13" t="s">
        <v>714</v>
      </c>
      <c r="K377" s="16"/>
      <c r="L377" s="14" t="s">
        <v>679</v>
      </c>
    </row>
    <row r="378" ht="15.75" customHeight="1">
      <c r="A378" s="14">
        <v>5124.0</v>
      </c>
      <c r="B378" s="14">
        <v>889.0</v>
      </c>
      <c r="C378" s="14">
        <v>5047.0</v>
      </c>
      <c r="D378" s="14">
        <v>51.0</v>
      </c>
      <c r="E378" s="14">
        <v>6.0</v>
      </c>
      <c r="F378" s="14">
        <v>13.0</v>
      </c>
      <c r="G378" s="14">
        <v>133.0</v>
      </c>
      <c r="H378" s="15"/>
      <c r="I378" s="14">
        <v>17.0</v>
      </c>
      <c r="J378" s="13" t="s">
        <v>715</v>
      </c>
      <c r="K378" s="16"/>
      <c r="L378" s="14" t="s">
        <v>679</v>
      </c>
    </row>
    <row r="379" ht="15.75" customHeight="1">
      <c r="A379" s="14">
        <v>4819.0</v>
      </c>
      <c r="B379" s="14">
        <v>884.0</v>
      </c>
      <c r="C379" s="14">
        <v>4493.0</v>
      </c>
      <c r="D379" s="14">
        <v>46.0</v>
      </c>
      <c r="E379" s="14">
        <v>6.0</v>
      </c>
      <c r="F379" s="14">
        <v>13.0</v>
      </c>
      <c r="G379" s="14">
        <v>327.0</v>
      </c>
      <c r="H379" s="15"/>
      <c r="I379" s="14">
        <v>107.0</v>
      </c>
      <c r="J379" s="13" t="s">
        <v>716</v>
      </c>
      <c r="K379" s="13" t="s">
        <v>717</v>
      </c>
      <c r="L379" s="14" t="s">
        <v>146</v>
      </c>
    </row>
    <row r="380" ht="15.75" customHeight="1">
      <c r="A380" s="14">
        <v>5132.0</v>
      </c>
      <c r="B380" s="14">
        <v>884.0</v>
      </c>
      <c r="C380" s="14">
        <v>5053.0</v>
      </c>
      <c r="D380" s="14">
        <v>51.0</v>
      </c>
      <c r="E380" s="14">
        <v>6.0</v>
      </c>
      <c r="F380" s="14">
        <v>13.0</v>
      </c>
      <c r="G380" s="15"/>
      <c r="H380" s="15"/>
      <c r="I380" s="14">
        <v>72.0</v>
      </c>
      <c r="J380" s="13" t="s">
        <v>718</v>
      </c>
      <c r="K380" s="16"/>
      <c r="L380" s="14" t="s">
        <v>679</v>
      </c>
    </row>
    <row r="381" ht="15.75" customHeight="1">
      <c r="A381" s="14">
        <v>4803.0</v>
      </c>
      <c r="B381" s="14">
        <v>883.0</v>
      </c>
      <c r="C381" s="14">
        <v>2308.0</v>
      </c>
      <c r="D381" s="14">
        <v>21.0</v>
      </c>
      <c r="E381" s="14">
        <v>6.0</v>
      </c>
      <c r="F381" s="14">
        <v>15.0</v>
      </c>
      <c r="G381" s="15"/>
      <c r="H381" s="15"/>
      <c r="I381" s="14">
        <v>11.0</v>
      </c>
      <c r="J381" s="13" t="s">
        <v>719</v>
      </c>
      <c r="K381" s="16"/>
      <c r="L381" s="14" t="s">
        <v>679</v>
      </c>
    </row>
    <row r="382" ht="15.75" customHeight="1">
      <c r="A382" s="14">
        <v>4802.0</v>
      </c>
      <c r="B382" s="14">
        <v>882.0</v>
      </c>
      <c r="C382" s="14">
        <v>2308.0</v>
      </c>
      <c r="D382" s="14">
        <v>21.0</v>
      </c>
      <c r="E382" s="14">
        <v>6.0</v>
      </c>
      <c r="F382" s="14">
        <v>15.0</v>
      </c>
      <c r="G382" s="15"/>
      <c r="H382" s="15"/>
      <c r="I382" s="14">
        <v>10.0</v>
      </c>
      <c r="J382" s="13" t="s">
        <v>720</v>
      </c>
      <c r="K382" s="16"/>
      <c r="L382" s="14" t="s">
        <v>679</v>
      </c>
    </row>
    <row r="383" ht="15.75" customHeight="1">
      <c r="A383" s="14">
        <v>4801.0</v>
      </c>
      <c r="B383" s="14">
        <v>881.0</v>
      </c>
      <c r="C383" s="14">
        <v>2308.0</v>
      </c>
      <c r="D383" s="14">
        <v>21.0</v>
      </c>
      <c r="E383" s="14">
        <v>6.0</v>
      </c>
      <c r="F383" s="14">
        <v>15.0</v>
      </c>
      <c r="G383" s="15"/>
      <c r="H383" s="15"/>
      <c r="I383" s="14">
        <v>9.0</v>
      </c>
      <c r="J383" s="13" t="s">
        <v>721</v>
      </c>
      <c r="K383" s="16"/>
      <c r="L383" s="14" t="s">
        <v>679</v>
      </c>
    </row>
    <row r="384" ht="15.75" customHeight="1">
      <c r="A384" s="14">
        <v>5709.0</v>
      </c>
      <c r="B384" s="14">
        <v>881.0</v>
      </c>
      <c r="C384" s="14">
        <v>4616.0</v>
      </c>
      <c r="D384" s="14">
        <v>50.0</v>
      </c>
      <c r="E384" s="14">
        <v>6.0</v>
      </c>
      <c r="F384" s="14">
        <v>13.0</v>
      </c>
      <c r="G384" s="15"/>
      <c r="H384" s="15"/>
      <c r="I384" s="14">
        <v>12.0</v>
      </c>
      <c r="J384" s="13" t="s">
        <v>721</v>
      </c>
      <c r="K384" s="13" t="s">
        <v>721</v>
      </c>
      <c r="L384" s="14" t="s">
        <v>146</v>
      </c>
    </row>
    <row r="385" ht="15.75" customHeight="1">
      <c r="A385" s="14">
        <v>4800.0</v>
      </c>
      <c r="B385" s="14">
        <v>880.0</v>
      </c>
      <c r="C385" s="14">
        <v>2308.0</v>
      </c>
      <c r="D385" s="14">
        <v>21.0</v>
      </c>
      <c r="E385" s="14">
        <v>6.0</v>
      </c>
      <c r="F385" s="14">
        <v>15.0</v>
      </c>
      <c r="G385" s="15"/>
      <c r="H385" s="15"/>
      <c r="I385" s="14">
        <v>8.0</v>
      </c>
      <c r="J385" s="13" t="s">
        <v>722</v>
      </c>
      <c r="K385" s="16"/>
      <c r="L385" s="14" t="s">
        <v>679</v>
      </c>
    </row>
    <row r="386" ht="15.75" customHeight="1">
      <c r="A386" s="14">
        <v>5708.0</v>
      </c>
      <c r="B386" s="14">
        <v>880.0</v>
      </c>
      <c r="C386" s="14">
        <v>4616.0</v>
      </c>
      <c r="D386" s="14">
        <v>50.0</v>
      </c>
      <c r="E386" s="14">
        <v>6.0</v>
      </c>
      <c r="F386" s="14">
        <v>13.0</v>
      </c>
      <c r="G386" s="15"/>
      <c r="H386" s="15"/>
      <c r="I386" s="14">
        <v>9.0</v>
      </c>
      <c r="J386" s="13" t="s">
        <v>722</v>
      </c>
      <c r="K386" s="13" t="s">
        <v>722</v>
      </c>
      <c r="L386" s="14" t="s">
        <v>146</v>
      </c>
    </row>
    <row r="387" ht="15.75" customHeight="1">
      <c r="A387" s="14">
        <v>5123.0</v>
      </c>
      <c r="B387" s="14">
        <v>879.0</v>
      </c>
      <c r="C387" s="14">
        <v>5049.0</v>
      </c>
      <c r="D387" s="14">
        <v>51.0</v>
      </c>
      <c r="E387" s="14">
        <v>6.0</v>
      </c>
      <c r="F387" s="14">
        <v>13.0</v>
      </c>
      <c r="G387" s="14">
        <v>157.0</v>
      </c>
      <c r="H387" s="15"/>
      <c r="I387" s="14">
        <v>26.0</v>
      </c>
      <c r="J387" s="13" t="s">
        <v>723</v>
      </c>
      <c r="K387" s="16"/>
      <c r="L387" s="14" t="s">
        <v>679</v>
      </c>
    </row>
    <row r="388" ht="15.75" customHeight="1">
      <c r="A388" s="14">
        <v>5284.0</v>
      </c>
      <c r="B388" s="14">
        <v>879.0</v>
      </c>
      <c r="C388" s="14">
        <v>4486.0</v>
      </c>
      <c r="D388" s="14">
        <v>46.0</v>
      </c>
      <c r="E388" s="14">
        <v>6.0</v>
      </c>
      <c r="F388" s="14">
        <v>13.0</v>
      </c>
      <c r="G388" s="15"/>
      <c r="H388" s="15"/>
      <c r="I388" s="14">
        <v>41.0</v>
      </c>
      <c r="J388" s="13" t="s">
        <v>724</v>
      </c>
      <c r="K388" s="13" t="s">
        <v>725</v>
      </c>
      <c r="L388" s="14" t="s">
        <v>560</v>
      </c>
    </row>
    <row r="389" ht="15.75" customHeight="1">
      <c r="A389" s="14">
        <v>4607.0</v>
      </c>
      <c r="B389" s="14">
        <v>876.0</v>
      </c>
      <c r="C389" s="14">
        <v>4591.0</v>
      </c>
      <c r="D389" s="14">
        <v>47.0</v>
      </c>
      <c r="E389" s="14">
        <v>6.0</v>
      </c>
      <c r="F389" s="14">
        <v>10.0</v>
      </c>
      <c r="G389" s="15"/>
      <c r="H389" s="15"/>
      <c r="I389" s="14">
        <v>44.0</v>
      </c>
      <c r="J389" s="13" t="s">
        <v>726</v>
      </c>
      <c r="K389" s="13" t="s">
        <v>727</v>
      </c>
      <c r="L389" s="14" t="s">
        <v>121</v>
      </c>
    </row>
    <row r="390" ht="15.75" customHeight="1">
      <c r="A390" s="14">
        <v>4690.0</v>
      </c>
      <c r="B390" s="14">
        <v>875.0</v>
      </c>
      <c r="C390" s="14">
        <v>4631.0</v>
      </c>
      <c r="D390" s="14">
        <v>50.0</v>
      </c>
      <c r="E390" s="14">
        <v>5.0</v>
      </c>
      <c r="F390" s="14">
        <v>14.0</v>
      </c>
      <c r="G390" s="14">
        <v>60.0</v>
      </c>
      <c r="H390" s="15"/>
      <c r="I390" s="14">
        <v>130.0</v>
      </c>
      <c r="J390" s="17" t="str">
        <f>+ Chứng khoán tạm ngừng giao dịch của tổ chức khác</f>
        <v>#ERROR!</v>
      </c>
      <c r="K390" s="18" t="str">
        <f>+ Temporarity untradeable securities of Other organizations</f>
        <v>#ERROR!</v>
      </c>
      <c r="L390" s="14" t="s">
        <v>146</v>
      </c>
    </row>
    <row r="391" ht="15.75" customHeight="1">
      <c r="A391" s="14">
        <v>4689.0</v>
      </c>
      <c r="B391" s="14">
        <v>874.0</v>
      </c>
      <c r="C391" s="14">
        <v>4622.0</v>
      </c>
      <c r="D391" s="14">
        <v>50.0</v>
      </c>
      <c r="E391" s="14">
        <v>5.0</v>
      </c>
      <c r="F391" s="14">
        <v>14.0</v>
      </c>
      <c r="G391" s="14">
        <v>16.0</v>
      </c>
      <c r="H391" s="15"/>
      <c r="I391" s="14">
        <v>88.0</v>
      </c>
      <c r="J391" s="17" t="str">
        <f>+ Chứng khoán tạm ngừng giao dịch của tổ chức khác</f>
        <v>#ERROR!</v>
      </c>
      <c r="K391" s="18" t="str">
        <f>+ Temporarity untradeable securities of Other organizations</f>
        <v>#ERROR!</v>
      </c>
      <c r="L391" s="14" t="s">
        <v>146</v>
      </c>
    </row>
    <row r="392" ht="15.75" customHeight="1">
      <c r="A392" s="14">
        <v>4688.0</v>
      </c>
      <c r="B392" s="14">
        <v>873.0</v>
      </c>
      <c r="C392" s="14">
        <v>4631.0</v>
      </c>
      <c r="D392" s="14">
        <v>50.0</v>
      </c>
      <c r="E392" s="14">
        <v>5.0</v>
      </c>
      <c r="F392" s="14">
        <v>14.0</v>
      </c>
      <c r="G392" s="14">
        <v>57.0</v>
      </c>
      <c r="H392" s="15"/>
      <c r="I392" s="14">
        <v>127.0</v>
      </c>
      <c r="J392" s="17" t="str">
        <f>+ Chứng khoán tạm ngừng giao dịch của thành viên lưu ký</f>
        <v>#ERROR!</v>
      </c>
      <c r="K392" s="18" t="str">
        <f>+ Temporarity untradeable securities of custody members</f>
        <v>#ERROR!</v>
      </c>
      <c r="L392" s="14" t="s">
        <v>146</v>
      </c>
    </row>
    <row r="393" ht="15.75" customHeight="1">
      <c r="A393" s="14">
        <v>4687.0</v>
      </c>
      <c r="B393" s="14">
        <v>872.0</v>
      </c>
      <c r="C393" s="14">
        <v>4622.0</v>
      </c>
      <c r="D393" s="14">
        <v>50.0</v>
      </c>
      <c r="E393" s="14">
        <v>5.0</v>
      </c>
      <c r="F393" s="14">
        <v>14.0</v>
      </c>
      <c r="G393" s="14">
        <v>13.0</v>
      </c>
      <c r="H393" s="15"/>
      <c r="I393" s="14">
        <v>85.0</v>
      </c>
      <c r="J393" s="17" t="str">
        <f>+ Chứng khoán tạm ngừng giao dịch của thành viên lưu ký</f>
        <v>#ERROR!</v>
      </c>
      <c r="K393" s="18" t="str">
        <f>+ Temporarity untradeable securities of custody members</f>
        <v>#ERROR!</v>
      </c>
      <c r="L393" s="14" t="s">
        <v>146</v>
      </c>
    </row>
    <row r="394" ht="15.75" customHeight="1">
      <c r="A394" s="14">
        <v>4686.0</v>
      </c>
      <c r="B394" s="14">
        <v>871.0</v>
      </c>
      <c r="C394" s="14">
        <v>4631.0</v>
      </c>
      <c r="D394" s="14">
        <v>50.0</v>
      </c>
      <c r="E394" s="14">
        <v>5.0</v>
      </c>
      <c r="F394" s="14">
        <v>14.0</v>
      </c>
      <c r="G394" s="14">
        <v>58.0</v>
      </c>
      <c r="H394" s="15"/>
      <c r="I394" s="14">
        <v>128.0</v>
      </c>
      <c r="J394" s="17" t="str">
        <f>+ Chứng khoán tạm ngừng giao dịch của khách hàng trong nước</f>
        <v>#ERROR!</v>
      </c>
      <c r="K394" s="18" t="str">
        <f>+ Temporarity untradeable securities of local investors</f>
        <v>#ERROR!</v>
      </c>
      <c r="L394" s="14" t="s">
        <v>146</v>
      </c>
    </row>
    <row r="395" ht="15.75" customHeight="1">
      <c r="A395" s="14">
        <v>4685.0</v>
      </c>
      <c r="B395" s="14">
        <v>870.0</v>
      </c>
      <c r="C395" s="14">
        <v>4622.0</v>
      </c>
      <c r="D395" s="14">
        <v>50.0</v>
      </c>
      <c r="E395" s="14">
        <v>5.0</v>
      </c>
      <c r="F395" s="14">
        <v>14.0</v>
      </c>
      <c r="G395" s="14">
        <v>14.0</v>
      </c>
      <c r="H395" s="15"/>
      <c r="I395" s="14">
        <v>86.0</v>
      </c>
      <c r="J395" s="17" t="str">
        <f>+ Chứng khoán tạm ngừng giao dịch của khách hàng trong nước</f>
        <v>#ERROR!</v>
      </c>
      <c r="K395" s="18" t="str">
        <f>+ Temporarity untradeable securities of local investors</f>
        <v>#ERROR!</v>
      </c>
      <c r="L395" s="14" t="s">
        <v>146</v>
      </c>
    </row>
    <row r="396" ht="15.75" customHeight="1">
      <c r="A396" s="14">
        <v>4684.0</v>
      </c>
      <c r="B396" s="14">
        <v>869.0</v>
      </c>
      <c r="C396" s="14">
        <v>4631.0</v>
      </c>
      <c r="D396" s="14">
        <v>50.0</v>
      </c>
      <c r="E396" s="14">
        <v>5.0</v>
      </c>
      <c r="F396" s="14">
        <v>14.0</v>
      </c>
      <c r="G396" s="14">
        <v>59.0</v>
      </c>
      <c r="H396" s="15"/>
      <c r="I396" s="14">
        <v>129.0</v>
      </c>
      <c r="J396" s="17" t="str">
        <f>+ Chứng khoán tạm ngừng giao dịch của khách hàng nước ngoài</f>
        <v>#ERROR!</v>
      </c>
      <c r="K396" s="18" t="str">
        <f>+ Temporarity untradeable securities of foreign investors</f>
        <v>#ERROR!</v>
      </c>
      <c r="L396" s="14" t="s">
        <v>146</v>
      </c>
    </row>
    <row r="397" ht="15.75" customHeight="1">
      <c r="A397" s="14">
        <v>4683.0</v>
      </c>
      <c r="B397" s="14">
        <v>868.0</v>
      </c>
      <c r="C397" s="14">
        <v>4622.0</v>
      </c>
      <c r="D397" s="14">
        <v>50.0</v>
      </c>
      <c r="E397" s="14">
        <v>5.0</v>
      </c>
      <c r="F397" s="14">
        <v>14.0</v>
      </c>
      <c r="G397" s="14">
        <v>15.0</v>
      </c>
      <c r="H397" s="15"/>
      <c r="I397" s="14">
        <v>87.0</v>
      </c>
      <c r="J397" s="17" t="str">
        <f>+ Chứng khoán tạm ngừng giao dịch của khách hàng nước ngoài</f>
        <v>#ERROR!</v>
      </c>
      <c r="K397" s="18" t="str">
        <f>+ Temporarity untradeable securities of foreign investors</f>
        <v>#ERROR!</v>
      </c>
      <c r="L397" s="14" t="s">
        <v>146</v>
      </c>
    </row>
    <row r="398" ht="15.75" customHeight="1">
      <c r="A398" s="14">
        <v>4682.0</v>
      </c>
      <c r="B398" s="14">
        <v>867.0</v>
      </c>
      <c r="C398" s="14">
        <v>4633.0</v>
      </c>
      <c r="D398" s="14">
        <v>50.0</v>
      </c>
      <c r="E398" s="14">
        <v>5.0</v>
      </c>
      <c r="F398" s="14">
        <v>14.0</v>
      </c>
      <c r="G398" s="14">
        <v>70.0</v>
      </c>
      <c r="H398" s="15"/>
      <c r="I398" s="14">
        <v>140.0</v>
      </c>
      <c r="J398" s="17" t="str">
        <f>+ Chứng khoán tạm giữ của tổ chức khác</f>
        <v>#ERROR!</v>
      </c>
      <c r="K398" s="18" t="str">
        <f>+ Temporarily held securities of Other organizations</f>
        <v>#ERROR!</v>
      </c>
      <c r="L398" s="14" t="s">
        <v>146</v>
      </c>
    </row>
    <row r="399" ht="15.75" customHeight="1">
      <c r="A399" s="14">
        <v>4681.0</v>
      </c>
      <c r="B399" s="14">
        <v>866.0</v>
      </c>
      <c r="C399" s="14">
        <v>4625.0</v>
      </c>
      <c r="D399" s="14">
        <v>50.0</v>
      </c>
      <c r="E399" s="14">
        <v>5.0</v>
      </c>
      <c r="F399" s="14">
        <v>14.0</v>
      </c>
      <c r="G399" s="14">
        <v>31.0</v>
      </c>
      <c r="H399" s="15"/>
      <c r="I399" s="14">
        <v>103.0</v>
      </c>
      <c r="J399" s="17" t="str">
        <f>+ Chứng khoán tạm giữ của tổ chức khác</f>
        <v>#ERROR!</v>
      </c>
      <c r="K399" s="18" t="str">
        <f>+ securities awaiting settlement of Other organizations</f>
        <v>#ERROR!</v>
      </c>
      <c r="L399" s="14" t="s">
        <v>146</v>
      </c>
    </row>
    <row r="400" ht="15.75" customHeight="1">
      <c r="A400" s="14">
        <v>4680.0</v>
      </c>
      <c r="B400" s="14">
        <v>865.0</v>
      </c>
      <c r="C400" s="14">
        <v>4624.0</v>
      </c>
      <c r="D400" s="14">
        <v>50.0</v>
      </c>
      <c r="E400" s="14">
        <v>5.0</v>
      </c>
      <c r="F400" s="14">
        <v>14.0</v>
      </c>
      <c r="G400" s="14">
        <v>26.0</v>
      </c>
      <c r="H400" s="15"/>
      <c r="I400" s="14">
        <v>98.0</v>
      </c>
      <c r="J400" s="17" t="str">
        <f>+ Chứng khoán tạm giữ của tổ chức khác</f>
        <v>#ERROR!</v>
      </c>
      <c r="K400" s="18" t="str">
        <f>+ Suspended securities of Other organizations</f>
        <v>#ERROR!</v>
      </c>
      <c r="L400" s="14" t="s">
        <v>146</v>
      </c>
    </row>
    <row r="401" ht="15.75" customHeight="1">
      <c r="A401" s="14">
        <v>4679.0</v>
      </c>
      <c r="B401" s="14">
        <v>864.0</v>
      </c>
      <c r="C401" s="14">
        <v>4633.0</v>
      </c>
      <c r="D401" s="14">
        <v>50.0</v>
      </c>
      <c r="E401" s="14">
        <v>5.0</v>
      </c>
      <c r="F401" s="14">
        <v>14.0</v>
      </c>
      <c r="G401" s="14">
        <v>67.0</v>
      </c>
      <c r="H401" s="15"/>
      <c r="I401" s="14">
        <v>137.0</v>
      </c>
      <c r="J401" s="17" t="str">
        <f>+ Chứng khoán tạm giữ của thành viên lưu ký</f>
        <v>#ERROR!</v>
      </c>
      <c r="K401" s="18" t="str">
        <f>+ Temporarily held securities of custody members</f>
        <v>#ERROR!</v>
      </c>
      <c r="L401" s="14" t="s">
        <v>146</v>
      </c>
    </row>
    <row r="402" ht="15.75" customHeight="1">
      <c r="A402" s="14">
        <v>4678.0</v>
      </c>
      <c r="B402" s="14">
        <v>863.0</v>
      </c>
      <c r="C402" s="14">
        <v>4624.0</v>
      </c>
      <c r="D402" s="14">
        <v>50.0</v>
      </c>
      <c r="E402" s="14">
        <v>5.0</v>
      </c>
      <c r="F402" s="14">
        <v>14.0</v>
      </c>
      <c r="G402" s="14">
        <v>23.0</v>
      </c>
      <c r="H402" s="15"/>
      <c r="I402" s="14">
        <v>95.0</v>
      </c>
      <c r="J402" s="17" t="str">
        <f>+ Chứng khoán tạm giữ của thành viên lưu ký</f>
        <v>#ERROR!</v>
      </c>
      <c r="K402" s="18" t="str">
        <f>+ Suspended securities of custody members</f>
        <v>#ERROR!</v>
      </c>
      <c r="L402" s="14" t="s">
        <v>146</v>
      </c>
    </row>
    <row r="403" ht="15.75" customHeight="1">
      <c r="A403" s="14">
        <v>4677.0</v>
      </c>
      <c r="B403" s="14">
        <v>862.0</v>
      </c>
      <c r="C403" s="14">
        <v>4633.0</v>
      </c>
      <c r="D403" s="14">
        <v>50.0</v>
      </c>
      <c r="E403" s="14">
        <v>5.0</v>
      </c>
      <c r="F403" s="14">
        <v>14.0</v>
      </c>
      <c r="G403" s="14">
        <v>68.0</v>
      </c>
      <c r="H403" s="15"/>
      <c r="I403" s="14">
        <v>138.0</v>
      </c>
      <c r="J403" s="17" t="str">
        <f>+ Chứng khoán tạm giữ của khách hàng trong nước</f>
        <v>#ERROR!</v>
      </c>
      <c r="K403" s="18" t="str">
        <f>+ Temporarily held securities of local investors</f>
        <v>#ERROR!</v>
      </c>
      <c r="L403" s="14" t="s">
        <v>146</v>
      </c>
    </row>
    <row r="404" ht="15.75" customHeight="1">
      <c r="A404" s="14">
        <v>4676.0</v>
      </c>
      <c r="B404" s="14">
        <v>861.0</v>
      </c>
      <c r="C404" s="14">
        <v>4625.0</v>
      </c>
      <c r="D404" s="14">
        <v>50.0</v>
      </c>
      <c r="E404" s="14">
        <v>5.0</v>
      </c>
      <c r="F404" s="14">
        <v>14.0</v>
      </c>
      <c r="G404" s="14">
        <v>29.0</v>
      </c>
      <c r="H404" s="15"/>
      <c r="I404" s="14">
        <v>101.0</v>
      </c>
      <c r="J404" s="17" t="str">
        <f>+ Chứng khoán tạm giữ của khách hàng trong nước</f>
        <v>#ERROR!</v>
      </c>
      <c r="K404" s="18" t="str">
        <f>+ securities awaiting settlement of local investors</f>
        <v>#ERROR!</v>
      </c>
      <c r="L404" s="14" t="s">
        <v>146</v>
      </c>
    </row>
    <row r="405" ht="15.75" customHeight="1">
      <c r="A405" s="14">
        <v>4675.0</v>
      </c>
      <c r="B405" s="14">
        <v>860.0</v>
      </c>
      <c r="C405" s="14">
        <v>4624.0</v>
      </c>
      <c r="D405" s="14">
        <v>50.0</v>
      </c>
      <c r="E405" s="14">
        <v>5.0</v>
      </c>
      <c r="F405" s="14">
        <v>14.0</v>
      </c>
      <c r="G405" s="14">
        <v>24.0</v>
      </c>
      <c r="H405" s="15"/>
      <c r="I405" s="14">
        <v>96.0</v>
      </c>
      <c r="J405" s="17" t="str">
        <f>+ Chứng khoán tạm giữ của khách hàng trong nước</f>
        <v>#ERROR!</v>
      </c>
      <c r="K405" s="18" t="str">
        <f>+ Suspended securities of local investors</f>
        <v>#ERROR!</v>
      </c>
      <c r="L405" s="14" t="s">
        <v>146</v>
      </c>
    </row>
    <row r="406" ht="15.75" customHeight="1">
      <c r="A406" s="14">
        <v>4674.0</v>
      </c>
      <c r="B406" s="14">
        <v>859.0</v>
      </c>
      <c r="C406" s="14">
        <v>4633.0</v>
      </c>
      <c r="D406" s="14">
        <v>50.0</v>
      </c>
      <c r="E406" s="14">
        <v>5.0</v>
      </c>
      <c r="F406" s="14">
        <v>14.0</v>
      </c>
      <c r="G406" s="14">
        <v>69.0</v>
      </c>
      <c r="H406" s="15"/>
      <c r="I406" s="14">
        <v>139.0</v>
      </c>
      <c r="J406" s="17" t="str">
        <f>+ Chứng khoán tạm giữ của khách hàng nước ngoài</f>
        <v>#ERROR!</v>
      </c>
      <c r="K406" s="18" t="str">
        <f>+ Temporarily held securities of foreign investors</f>
        <v>#ERROR!</v>
      </c>
      <c r="L406" s="14" t="s">
        <v>146</v>
      </c>
    </row>
    <row r="407" ht="15.75" customHeight="1">
      <c r="A407" s="14">
        <v>4673.0</v>
      </c>
      <c r="B407" s="14">
        <v>858.0</v>
      </c>
      <c r="C407" s="14">
        <v>4625.0</v>
      </c>
      <c r="D407" s="14">
        <v>50.0</v>
      </c>
      <c r="E407" s="14">
        <v>5.0</v>
      </c>
      <c r="F407" s="14">
        <v>14.0</v>
      </c>
      <c r="G407" s="14">
        <v>30.0</v>
      </c>
      <c r="H407" s="15"/>
      <c r="I407" s="14">
        <v>102.0</v>
      </c>
      <c r="J407" s="17" t="str">
        <f>+ Chứng khoán tạm giữ của khách hàng nước ngoài</f>
        <v>#ERROR!</v>
      </c>
      <c r="K407" s="18" t="str">
        <f>+ securities awaiting settlement of foreign investors</f>
        <v>#ERROR!</v>
      </c>
      <c r="L407" s="14" t="s">
        <v>146</v>
      </c>
    </row>
    <row r="408" ht="15.75" customHeight="1">
      <c r="A408" s="14">
        <v>4672.0</v>
      </c>
      <c r="B408" s="14">
        <v>857.0</v>
      </c>
      <c r="C408" s="14">
        <v>4624.0</v>
      </c>
      <c r="D408" s="14">
        <v>50.0</v>
      </c>
      <c r="E408" s="14">
        <v>5.0</v>
      </c>
      <c r="F408" s="14">
        <v>14.0</v>
      </c>
      <c r="G408" s="14">
        <v>25.0</v>
      </c>
      <c r="H408" s="15"/>
      <c r="I408" s="14">
        <v>97.0</v>
      </c>
      <c r="J408" s="17" t="str">
        <f>+ Chứng khoán tạm giữ của khách hàng nước ngoài</f>
        <v>#ERROR!</v>
      </c>
      <c r="K408" s="18" t="str">
        <f>+ Suspended securities of foreign investors</f>
        <v>#ERROR!</v>
      </c>
      <c r="L408" s="14" t="s">
        <v>146</v>
      </c>
    </row>
    <row r="409" ht="15.75" customHeight="1">
      <c r="A409" s="14">
        <v>4671.0</v>
      </c>
      <c r="B409" s="14">
        <v>856.0</v>
      </c>
      <c r="C409" s="14">
        <v>4635.0</v>
      </c>
      <c r="D409" s="14">
        <v>50.0</v>
      </c>
      <c r="E409" s="14">
        <v>5.0</v>
      </c>
      <c r="F409" s="14">
        <v>14.0</v>
      </c>
      <c r="G409" s="14">
        <v>80.0</v>
      </c>
      <c r="H409" s="15"/>
      <c r="I409" s="14">
        <v>150.0</v>
      </c>
      <c r="J409" s="17" t="str">
        <f>+ Chứng khoán phong tỏa chờ rút của tổ chức khác</f>
        <v>#ERROR!</v>
      </c>
      <c r="K409" s="18" t="str">
        <f>+ Isolated securities awaiting withdrawal of Other organizations</f>
        <v>#ERROR!</v>
      </c>
      <c r="L409" s="14" t="s">
        <v>146</v>
      </c>
    </row>
    <row r="410" ht="15.75" customHeight="1">
      <c r="A410" s="14">
        <v>4670.0</v>
      </c>
      <c r="B410" s="14">
        <v>855.0</v>
      </c>
      <c r="C410" s="14">
        <v>4626.0</v>
      </c>
      <c r="D410" s="14">
        <v>50.0</v>
      </c>
      <c r="E410" s="14">
        <v>5.0</v>
      </c>
      <c r="F410" s="14">
        <v>14.0</v>
      </c>
      <c r="G410" s="14">
        <v>36.0</v>
      </c>
      <c r="H410" s="15"/>
      <c r="I410" s="14">
        <v>108.0</v>
      </c>
      <c r="J410" s="17" t="str">
        <f>+ Chứng khoán phong tỏa chờ rút của tổ chức khác</f>
        <v>#ERROR!</v>
      </c>
      <c r="K410" s="18" t="str">
        <f>+ Isolated securities awaiting withdrawal of Other organizations</f>
        <v>#ERROR!</v>
      </c>
      <c r="L410" s="14" t="s">
        <v>146</v>
      </c>
    </row>
    <row r="411" ht="15.75" customHeight="1">
      <c r="A411" s="14">
        <v>4669.0</v>
      </c>
      <c r="B411" s="14">
        <v>854.0</v>
      </c>
      <c r="C411" s="14">
        <v>4635.0</v>
      </c>
      <c r="D411" s="14">
        <v>50.0</v>
      </c>
      <c r="E411" s="14">
        <v>5.0</v>
      </c>
      <c r="F411" s="14">
        <v>14.0</v>
      </c>
      <c r="G411" s="14">
        <v>77.0</v>
      </c>
      <c r="H411" s="15"/>
      <c r="I411" s="14">
        <v>147.0</v>
      </c>
      <c r="J411" s="17" t="str">
        <f>+ Chứng khoán phong tỏa chờ rút của thành viên lưu ký</f>
        <v>#ERROR!</v>
      </c>
      <c r="K411" s="18" t="str">
        <f>+ Isolated securities awaiting withdrawal of custody members</f>
        <v>#ERROR!</v>
      </c>
      <c r="L411" s="14" t="s">
        <v>146</v>
      </c>
    </row>
    <row r="412" ht="15.75" customHeight="1">
      <c r="A412" s="14">
        <v>4668.0</v>
      </c>
      <c r="B412" s="14">
        <v>853.0</v>
      </c>
      <c r="C412" s="14">
        <v>4626.0</v>
      </c>
      <c r="D412" s="14">
        <v>50.0</v>
      </c>
      <c r="E412" s="14">
        <v>5.0</v>
      </c>
      <c r="F412" s="14">
        <v>14.0</v>
      </c>
      <c r="G412" s="14">
        <v>33.0</v>
      </c>
      <c r="H412" s="15"/>
      <c r="I412" s="14">
        <v>105.0</v>
      </c>
      <c r="J412" s="17" t="str">
        <f>+ Chứng khoán phong tỏa chờ rút của thành viên lưu ký</f>
        <v>#ERROR!</v>
      </c>
      <c r="K412" s="18" t="str">
        <f>+ Isolated securities awaiting withdrawal of custody members</f>
        <v>#ERROR!</v>
      </c>
      <c r="L412" s="14" t="s">
        <v>146</v>
      </c>
    </row>
    <row r="413" ht="15.75" customHeight="1">
      <c r="A413" s="14">
        <v>4667.0</v>
      </c>
      <c r="B413" s="14">
        <v>852.0</v>
      </c>
      <c r="C413" s="14">
        <v>4635.0</v>
      </c>
      <c r="D413" s="14">
        <v>50.0</v>
      </c>
      <c r="E413" s="14">
        <v>5.0</v>
      </c>
      <c r="F413" s="14">
        <v>14.0</v>
      </c>
      <c r="G413" s="14">
        <v>78.0</v>
      </c>
      <c r="H413" s="15"/>
      <c r="I413" s="14">
        <v>148.0</v>
      </c>
      <c r="J413" s="17" t="str">
        <f>+ Chứng khoán phong tỏa chờ rút của khách hàng trong nước</f>
        <v>#ERROR!</v>
      </c>
      <c r="K413" s="18" t="str">
        <f>+ Isolated securities awaiting withdrawal of local investors</f>
        <v>#ERROR!</v>
      </c>
      <c r="L413" s="14" t="s">
        <v>146</v>
      </c>
    </row>
    <row r="414" ht="15.75" customHeight="1">
      <c r="A414" s="14">
        <v>4666.0</v>
      </c>
      <c r="B414" s="14">
        <v>851.0</v>
      </c>
      <c r="C414" s="14">
        <v>4626.0</v>
      </c>
      <c r="D414" s="14">
        <v>50.0</v>
      </c>
      <c r="E414" s="14">
        <v>5.0</v>
      </c>
      <c r="F414" s="14">
        <v>14.0</v>
      </c>
      <c r="G414" s="14">
        <v>34.0</v>
      </c>
      <c r="H414" s="15"/>
      <c r="I414" s="14">
        <v>106.0</v>
      </c>
      <c r="J414" s="17" t="str">
        <f>+ Chứng khoán phong tỏa chờ rút của khách hàng trong nước</f>
        <v>#ERROR!</v>
      </c>
      <c r="K414" s="18" t="str">
        <f>+ Isolated securities awaiting withdrawal of local investors</f>
        <v>#ERROR!</v>
      </c>
      <c r="L414" s="14" t="s">
        <v>146</v>
      </c>
    </row>
    <row r="415" ht="15.75" customHeight="1">
      <c r="A415" s="14">
        <v>4665.0</v>
      </c>
      <c r="B415" s="14">
        <v>850.0</v>
      </c>
      <c r="C415" s="14">
        <v>4635.0</v>
      </c>
      <c r="D415" s="14">
        <v>50.0</v>
      </c>
      <c r="E415" s="14">
        <v>5.0</v>
      </c>
      <c r="F415" s="14">
        <v>14.0</v>
      </c>
      <c r="G415" s="14">
        <v>79.0</v>
      </c>
      <c r="H415" s="15"/>
      <c r="I415" s="14">
        <v>149.0</v>
      </c>
      <c r="J415" s="17" t="str">
        <f>+ Chứng khoán phong tỏa chờ rút của khách hàng nước ngoài</f>
        <v>#ERROR!</v>
      </c>
      <c r="K415" s="18" t="str">
        <f>+ Isolated securities awaiting withdrawal of foreign investors</f>
        <v>#ERROR!</v>
      </c>
      <c r="L415" s="14" t="s">
        <v>146</v>
      </c>
    </row>
    <row r="416" ht="15.75" customHeight="1">
      <c r="A416" s="14">
        <v>4664.0</v>
      </c>
      <c r="B416" s="14">
        <v>849.0</v>
      </c>
      <c r="C416" s="14">
        <v>4626.0</v>
      </c>
      <c r="D416" s="14">
        <v>50.0</v>
      </c>
      <c r="E416" s="14">
        <v>5.0</v>
      </c>
      <c r="F416" s="14">
        <v>14.0</v>
      </c>
      <c r="G416" s="14">
        <v>35.0</v>
      </c>
      <c r="H416" s="15"/>
      <c r="I416" s="14">
        <v>107.0</v>
      </c>
      <c r="J416" s="17" t="str">
        <f>+ Chứng khoán phong tỏa chờ rút của khách hàng nước ngoài</f>
        <v>#ERROR!</v>
      </c>
      <c r="K416" s="18" t="str">
        <f>+ Isolated securities awaiting withdrawal of foreign investors</f>
        <v>#ERROR!</v>
      </c>
      <c r="L416" s="14" t="s">
        <v>146</v>
      </c>
    </row>
    <row r="417" ht="15.75" customHeight="1">
      <c r="A417" s="14">
        <v>4663.0</v>
      </c>
      <c r="B417" s="14">
        <v>848.0</v>
      </c>
      <c r="C417" s="14">
        <v>4628.0</v>
      </c>
      <c r="D417" s="14">
        <v>50.0</v>
      </c>
      <c r="E417" s="14">
        <v>5.0</v>
      </c>
      <c r="F417" s="14">
        <v>14.0</v>
      </c>
      <c r="G417" s="14">
        <v>46.0</v>
      </c>
      <c r="H417" s="15"/>
      <c r="I417" s="14">
        <v>118.0</v>
      </c>
      <c r="J417" s="17" t="str">
        <f>+ Chứng khoán ký quỹ đảm bảo khoản vay của tổ chức khác</f>
        <v>#ERROR!</v>
      </c>
      <c r="K417" s="18" t="str">
        <f>+ securities collateralized for borrowings of Other organizations</f>
        <v>#ERROR!</v>
      </c>
      <c r="L417" s="14" t="s">
        <v>146</v>
      </c>
    </row>
    <row r="418" ht="15.75" customHeight="1">
      <c r="A418" s="14">
        <v>4662.0</v>
      </c>
      <c r="B418" s="14">
        <v>847.0</v>
      </c>
      <c r="C418" s="14">
        <v>4628.0</v>
      </c>
      <c r="D418" s="14">
        <v>50.0</v>
      </c>
      <c r="E418" s="14">
        <v>5.0</v>
      </c>
      <c r="F418" s="14">
        <v>14.0</v>
      </c>
      <c r="G418" s="14">
        <v>43.0</v>
      </c>
      <c r="H418" s="15"/>
      <c r="I418" s="14">
        <v>115.0</v>
      </c>
      <c r="J418" s="17" t="str">
        <f>+ Chứng khoán ký quỹ đảm bảo khoản vay của thành viên lưu ký</f>
        <v>#ERROR!</v>
      </c>
      <c r="K418" s="18" t="str">
        <f>+ securities collateralized for borrowings of custody members</f>
        <v>#ERROR!</v>
      </c>
      <c r="L418" s="14" t="s">
        <v>146</v>
      </c>
    </row>
    <row r="419" ht="15.75" customHeight="1">
      <c r="A419" s="14">
        <v>4661.0</v>
      </c>
      <c r="B419" s="14">
        <v>846.0</v>
      </c>
      <c r="C419" s="14">
        <v>4628.0</v>
      </c>
      <c r="D419" s="14">
        <v>50.0</v>
      </c>
      <c r="E419" s="14">
        <v>5.0</v>
      </c>
      <c r="F419" s="14">
        <v>14.0</v>
      </c>
      <c r="G419" s="14">
        <v>44.0</v>
      </c>
      <c r="H419" s="15"/>
      <c r="I419" s="14">
        <v>116.0</v>
      </c>
      <c r="J419" s="17" t="str">
        <f>+ Chứng khoán ký quỹ đảm bảo khoản vay của khách hàng trong nước</f>
        <v>#ERROR!</v>
      </c>
      <c r="K419" s="18" t="str">
        <f>+ securities collateralized for borrowings of local investors</f>
        <v>#ERROR!</v>
      </c>
      <c r="L419" s="14" t="s">
        <v>146</v>
      </c>
    </row>
    <row r="420" ht="15.75" customHeight="1">
      <c r="A420" s="14">
        <v>4660.0</v>
      </c>
      <c r="B420" s="14">
        <v>845.0</v>
      </c>
      <c r="C420" s="14">
        <v>4628.0</v>
      </c>
      <c r="D420" s="14">
        <v>50.0</v>
      </c>
      <c r="E420" s="14">
        <v>5.0</v>
      </c>
      <c r="F420" s="14">
        <v>14.0</v>
      </c>
      <c r="G420" s="14">
        <v>45.0</v>
      </c>
      <c r="H420" s="15"/>
      <c r="I420" s="14">
        <v>117.0</v>
      </c>
      <c r="J420" s="17" t="str">
        <f>+ Chứng khoán ký quỹ đảm bảo khoản vay của khách hàng nước ngoài</f>
        <v>#ERROR!</v>
      </c>
      <c r="K420" s="18" t="str">
        <f>+ securities collateralized for borrowings of foreign investors</f>
        <v>#ERROR!</v>
      </c>
      <c r="L420" s="14" t="s">
        <v>146</v>
      </c>
    </row>
    <row r="421" ht="15.75" customHeight="1">
      <c r="A421" s="14">
        <v>4659.0</v>
      </c>
      <c r="B421" s="14">
        <v>844.0</v>
      </c>
      <c r="C421" s="14">
        <v>4630.0</v>
      </c>
      <c r="D421" s="14">
        <v>50.0</v>
      </c>
      <c r="E421" s="14">
        <v>5.0</v>
      </c>
      <c r="F421" s="14">
        <v>14.0</v>
      </c>
      <c r="G421" s="14">
        <v>55.0</v>
      </c>
      <c r="H421" s="15"/>
      <c r="I421" s="14">
        <v>125.0</v>
      </c>
      <c r="J421" s="17" t="str">
        <f>+ Chứng khoán giao dịch của tổ chức khác</f>
        <v>#ERROR!</v>
      </c>
      <c r="K421" s="18" t="str">
        <f>+ Tradable securities of Other organizations</f>
        <v>#ERROR!</v>
      </c>
      <c r="L421" s="14" t="s">
        <v>146</v>
      </c>
    </row>
    <row r="422" ht="15.75" customHeight="1">
      <c r="A422" s="14">
        <v>4658.0</v>
      </c>
      <c r="B422" s="14">
        <v>843.0</v>
      </c>
      <c r="C422" s="14">
        <v>4621.0</v>
      </c>
      <c r="D422" s="14">
        <v>50.0</v>
      </c>
      <c r="E422" s="14">
        <v>5.0</v>
      </c>
      <c r="F422" s="14">
        <v>14.0</v>
      </c>
      <c r="G422" s="14">
        <v>11.0</v>
      </c>
      <c r="H422" s="15"/>
      <c r="I422" s="14">
        <v>83.0</v>
      </c>
      <c r="J422" s="17" t="str">
        <f>+ Chứng khoán giao dịch của tổ chức khác</f>
        <v>#ERROR!</v>
      </c>
      <c r="K422" s="18" t="str">
        <f>+ Tradable securities of Other organizations</f>
        <v>#ERROR!</v>
      </c>
      <c r="L422" s="14" t="s">
        <v>146</v>
      </c>
    </row>
    <row r="423" ht="15.75" customHeight="1">
      <c r="A423" s="14">
        <v>4657.0</v>
      </c>
      <c r="B423" s="14">
        <v>842.0</v>
      </c>
      <c r="C423" s="14">
        <v>4630.0</v>
      </c>
      <c r="D423" s="14">
        <v>50.0</v>
      </c>
      <c r="E423" s="14">
        <v>5.0</v>
      </c>
      <c r="F423" s="14">
        <v>14.0</v>
      </c>
      <c r="G423" s="14">
        <v>52.0</v>
      </c>
      <c r="H423" s="15"/>
      <c r="I423" s="14">
        <v>122.0</v>
      </c>
      <c r="J423" s="17" t="str">
        <f>+ Chứng khoán giao dịch của thành viên lưu ký</f>
        <v>#ERROR!</v>
      </c>
      <c r="K423" s="18" t="str">
        <f>+ Tradable securities of custody members</f>
        <v>#ERROR!</v>
      </c>
      <c r="L423" s="14" t="s">
        <v>146</v>
      </c>
    </row>
    <row r="424" ht="15.75" customHeight="1">
      <c r="A424" s="14">
        <v>4656.0</v>
      </c>
      <c r="B424" s="14">
        <v>841.0</v>
      </c>
      <c r="C424" s="14">
        <v>4621.0</v>
      </c>
      <c r="D424" s="14">
        <v>50.0</v>
      </c>
      <c r="E424" s="14">
        <v>5.0</v>
      </c>
      <c r="F424" s="14">
        <v>14.0</v>
      </c>
      <c r="G424" s="14">
        <v>8.0</v>
      </c>
      <c r="H424" s="15"/>
      <c r="I424" s="14">
        <v>80.0</v>
      </c>
      <c r="J424" s="17" t="str">
        <f>+ Chứng khoán giao dịch của thành viên lưu ký</f>
        <v>#ERROR!</v>
      </c>
      <c r="K424" s="18" t="str">
        <f>+ Tradable securities of custody members</f>
        <v>#ERROR!</v>
      </c>
      <c r="L424" s="14" t="s">
        <v>146</v>
      </c>
    </row>
    <row r="425" ht="15.75" customHeight="1">
      <c r="A425" s="14">
        <v>4655.0</v>
      </c>
      <c r="B425" s="14">
        <v>840.0</v>
      </c>
      <c r="C425" s="14">
        <v>4630.0</v>
      </c>
      <c r="D425" s="14">
        <v>50.0</v>
      </c>
      <c r="E425" s="14">
        <v>5.0</v>
      </c>
      <c r="F425" s="14">
        <v>14.0</v>
      </c>
      <c r="G425" s="14">
        <v>53.0</v>
      </c>
      <c r="H425" s="15"/>
      <c r="I425" s="14">
        <v>123.0</v>
      </c>
      <c r="J425" s="17" t="str">
        <f>+ Chứng khoán giao dịch của khách hàng trong nước</f>
        <v>#ERROR!</v>
      </c>
      <c r="K425" s="18" t="str">
        <f>+ Tradable securities of local investors</f>
        <v>#ERROR!</v>
      </c>
      <c r="L425" s="14" t="s">
        <v>146</v>
      </c>
    </row>
    <row r="426" ht="15.75" customHeight="1">
      <c r="A426" s="14">
        <v>4654.0</v>
      </c>
      <c r="B426" s="14">
        <v>839.0</v>
      </c>
      <c r="C426" s="14">
        <v>4621.0</v>
      </c>
      <c r="D426" s="14">
        <v>50.0</v>
      </c>
      <c r="E426" s="14">
        <v>5.0</v>
      </c>
      <c r="F426" s="14">
        <v>14.0</v>
      </c>
      <c r="G426" s="14">
        <v>9.0</v>
      </c>
      <c r="H426" s="15"/>
      <c r="I426" s="14">
        <v>81.0</v>
      </c>
      <c r="J426" s="17" t="str">
        <f>+ Chứng khoán giao dịch của khách hàng trong nước</f>
        <v>#ERROR!</v>
      </c>
      <c r="K426" s="18" t="str">
        <f>+ Tradable securities of local investors</f>
        <v>#ERROR!</v>
      </c>
      <c r="L426" s="14" t="s">
        <v>146</v>
      </c>
    </row>
    <row r="427" ht="15.75" customHeight="1">
      <c r="A427" s="14">
        <v>4653.0</v>
      </c>
      <c r="B427" s="14">
        <v>838.0</v>
      </c>
      <c r="C427" s="14">
        <v>4630.0</v>
      </c>
      <c r="D427" s="14">
        <v>50.0</v>
      </c>
      <c r="E427" s="14">
        <v>5.0</v>
      </c>
      <c r="F427" s="14">
        <v>14.0</v>
      </c>
      <c r="G427" s="14">
        <v>54.0</v>
      </c>
      <c r="H427" s="15"/>
      <c r="I427" s="14">
        <v>124.0</v>
      </c>
      <c r="J427" s="17" t="str">
        <f>+ Chứng khoán giao dịch của khách hàng nước ngoài</f>
        <v>#ERROR!</v>
      </c>
      <c r="K427" s="18" t="str">
        <f>+ Tradable securities of foreign investors</f>
        <v>#ERROR!</v>
      </c>
      <c r="L427" s="14" t="s">
        <v>146</v>
      </c>
    </row>
    <row r="428" ht="15.75" customHeight="1">
      <c r="A428" s="14">
        <v>4652.0</v>
      </c>
      <c r="B428" s="14">
        <v>837.0</v>
      </c>
      <c r="C428" s="14">
        <v>4621.0</v>
      </c>
      <c r="D428" s="14">
        <v>50.0</v>
      </c>
      <c r="E428" s="14">
        <v>5.0</v>
      </c>
      <c r="F428" s="14">
        <v>14.0</v>
      </c>
      <c r="G428" s="14">
        <v>10.0</v>
      </c>
      <c r="H428" s="15"/>
      <c r="I428" s="14">
        <v>82.0</v>
      </c>
      <c r="J428" s="17" t="str">
        <f>+ Chứng khoán giao dịch của khách hàng nước ngoài</f>
        <v>#ERROR!</v>
      </c>
      <c r="K428" s="18" t="str">
        <f>+ Tradable securities of foreign investors</f>
        <v>#ERROR!</v>
      </c>
      <c r="L428" s="14" t="s">
        <v>146</v>
      </c>
    </row>
    <row r="429" ht="15.75" customHeight="1">
      <c r="A429" s="14">
        <v>4651.0</v>
      </c>
      <c r="B429" s="14">
        <v>836.0</v>
      </c>
      <c r="C429" s="14">
        <v>4634.0</v>
      </c>
      <c r="D429" s="14">
        <v>50.0</v>
      </c>
      <c r="E429" s="14">
        <v>5.0</v>
      </c>
      <c r="F429" s="14">
        <v>14.0</v>
      </c>
      <c r="G429" s="14">
        <v>75.0</v>
      </c>
      <c r="H429" s="15"/>
      <c r="I429" s="14">
        <v>145.0</v>
      </c>
      <c r="J429" s="17" t="str">
        <f>+ Chứng khoán chờ thanh toán của tổ chức khác</f>
        <v>#ERROR!</v>
      </c>
      <c r="K429" s="18" t="str">
        <f>+ securities awaiting settlement of Other organizations</f>
        <v>#ERROR!</v>
      </c>
      <c r="L429" s="14" t="s">
        <v>146</v>
      </c>
    </row>
    <row r="430" ht="15.75" customHeight="1">
      <c r="A430" s="14">
        <v>4650.0</v>
      </c>
      <c r="B430" s="14">
        <v>835.0</v>
      </c>
      <c r="C430" s="14">
        <v>4634.0</v>
      </c>
      <c r="D430" s="14">
        <v>50.0</v>
      </c>
      <c r="E430" s="14">
        <v>5.0</v>
      </c>
      <c r="F430" s="14">
        <v>14.0</v>
      </c>
      <c r="G430" s="14">
        <v>72.0</v>
      </c>
      <c r="H430" s="15"/>
      <c r="I430" s="14">
        <v>142.0</v>
      </c>
      <c r="J430" s="17" t="str">
        <f>+ Chứng khoán chờ thanh toán của thành viên lưu ký</f>
        <v>#ERROR!</v>
      </c>
      <c r="K430" s="18" t="str">
        <f>+ securities awaiting settlement of custody members</f>
        <v>#ERROR!</v>
      </c>
      <c r="L430" s="14" t="s">
        <v>146</v>
      </c>
    </row>
    <row r="431" ht="15.75" customHeight="1">
      <c r="A431" s="14">
        <v>4649.0</v>
      </c>
      <c r="B431" s="14">
        <v>834.0</v>
      </c>
      <c r="C431" s="14">
        <v>4625.0</v>
      </c>
      <c r="D431" s="14">
        <v>50.0</v>
      </c>
      <c r="E431" s="14">
        <v>5.0</v>
      </c>
      <c r="F431" s="14">
        <v>14.0</v>
      </c>
      <c r="G431" s="14">
        <v>28.0</v>
      </c>
      <c r="H431" s="15"/>
      <c r="I431" s="14">
        <v>100.0</v>
      </c>
      <c r="J431" s="17" t="str">
        <f>+ Chứng khoán chờ thanh toán của thành viên lưu ký</f>
        <v>#ERROR!</v>
      </c>
      <c r="K431" s="18" t="str">
        <f>+ securities awaiting settlement of custody members</f>
        <v>#ERROR!</v>
      </c>
      <c r="L431" s="14" t="s">
        <v>146</v>
      </c>
    </row>
    <row r="432" ht="15.75" customHeight="1">
      <c r="A432" s="14">
        <v>4648.0</v>
      </c>
      <c r="B432" s="14">
        <v>833.0</v>
      </c>
      <c r="C432" s="14">
        <v>4634.0</v>
      </c>
      <c r="D432" s="14">
        <v>50.0</v>
      </c>
      <c r="E432" s="14">
        <v>5.0</v>
      </c>
      <c r="F432" s="14">
        <v>14.0</v>
      </c>
      <c r="G432" s="14">
        <v>73.0</v>
      </c>
      <c r="H432" s="15"/>
      <c r="I432" s="14">
        <v>143.0</v>
      </c>
      <c r="J432" s="17" t="str">
        <f>+ Chứng khoán chờ thanh toán của khách hàng trong nước</f>
        <v>#ERROR!</v>
      </c>
      <c r="K432" s="18" t="str">
        <f>+ securities awaiting settlement of local investors</f>
        <v>#ERROR!</v>
      </c>
      <c r="L432" s="14" t="s">
        <v>146</v>
      </c>
    </row>
    <row r="433" ht="15.75" customHeight="1">
      <c r="A433" s="14">
        <v>4647.0</v>
      </c>
      <c r="B433" s="14">
        <v>832.0</v>
      </c>
      <c r="C433" s="14">
        <v>4634.0</v>
      </c>
      <c r="D433" s="14">
        <v>50.0</v>
      </c>
      <c r="E433" s="14">
        <v>5.0</v>
      </c>
      <c r="F433" s="14">
        <v>14.0</v>
      </c>
      <c r="G433" s="14">
        <v>74.0</v>
      </c>
      <c r="H433" s="15"/>
      <c r="I433" s="14">
        <v>144.0</v>
      </c>
      <c r="J433" s="17" t="str">
        <f>+ Chứng khoán chờ thanh toán của khách hàng nước ngoài</f>
        <v>#ERROR!</v>
      </c>
      <c r="K433" s="18" t="str">
        <f>+ securities awaiting settlement of foreign investors</f>
        <v>#ERROR!</v>
      </c>
      <c r="L433" s="14" t="s">
        <v>146</v>
      </c>
    </row>
    <row r="434" ht="15.75" customHeight="1">
      <c r="A434" s="14">
        <v>4646.0</v>
      </c>
      <c r="B434" s="14">
        <v>831.0</v>
      </c>
      <c r="C434" s="14">
        <v>4627.0</v>
      </c>
      <c r="D434" s="14">
        <v>50.0</v>
      </c>
      <c r="E434" s="14">
        <v>5.0</v>
      </c>
      <c r="F434" s="14">
        <v>14.0</v>
      </c>
      <c r="G434" s="14">
        <v>41.0</v>
      </c>
      <c r="H434" s="15"/>
      <c r="I434" s="14">
        <v>113.0</v>
      </c>
      <c r="J434" s="17" t="str">
        <f>+ Chứng khoán chờ giao dịch của tổ chức khác</f>
        <v>#ERROR!</v>
      </c>
      <c r="K434" s="18" t="str">
        <f>+ securities awaiting for trading of Other organizations</f>
        <v>#ERROR!</v>
      </c>
      <c r="L434" s="14" t="s">
        <v>146</v>
      </c>
    </row>
    <row r="435" ht="15.75" customHeight="1">
      <c r="A435" s="14">
        <v>4645.0</v>
      </c>
      <c r="B435" s="14">
        <v>830.0</v>
      </c>
      <c r="C435" s="14">
        <v>4627.0</v>
      </c>
      <c r="D435" s="14">
        <v>50.0</v>
      </c>
      <c r="E435" s="14">
        <v>5.0</v>
      </c>
      <c r="F435" s="14">
        <v>14.0</v>
      </c>
      <c r="G435" s="14">
        <v>38.0</v>
      </c>
      <c r="H435" s="15"/>
      <c r="I435" s="14">
        <v>110.0</v>
      </c>
      <c r="J435" s="17" t="str">
        <f>+ Chứng khoán chờ giao dịch của thành viên lưu ký</f>
        <v>#ERROR!</v>
      </c>
      <c r="K435" s="18" t="str">
        <f>+ securities awaiting for trading of custody members</f>
        <v>#ERROR!</v>
      </c>
      <c r="L435" s="14" t="s">
        <v>146</v>
      </c>
    </row>
    <row r="436" ht="15.75" customHeight="1">
      <c r="A436" s="14">
        <v>4644.0</v>
      </c>
      <c r="B436" s="14">
        <v>829.0</v>
      </c>
      <c r="C436" s="14">
        <v>4627.0</v>
      </c>
      <c r="D436" s="14">
        <v>50.0</v>
      </c>
      <c r="E436" s="14">
        <v>5.0</v>
      </c>
      <c r="F436" s="14">
        <v>14.0</v>
      </c>
      <c r="G436" s="14">
        <v>39.0</v>
      </c>
      <c r="H436" s="15"/>
      <c r="I436" s="14">
        <v>111.0</v>
      </c>
      <c r="J436" s="17" t="str">
        <f>+ Chứng khoán chờ giao dịch của khách hàng trong nước</f>
        <v>#ERROR!</v>
      </c>
      <c r="K436" s="18" t="str">
        <f>+ securities awaiting for trading of local investors</f>
        <v>#ERROR!</v>
      </c>
      <c r="L436" s="14" t="s">
        <v>146</v>
      </c>
    </row>
    <row r="437" ht="15.75" customHeight="1">
      <c r="A437" s="14">
        <v>4643.0</v>
      </c>
      <c r="B437" s="14">
        <v>828.0</v>
      </c>
      <c r="C437" s="14">
        <v>4627.0</v>
      </c>
      <c r="D437" s="14">
        <v>50.0</v>
      </c>
      <c r="E437" s="14">
        <v>5.0</v>
      </c>
      <c r="F437" s="14">
        <v>14.0</v>
      </c>
      <c r="G437" s="14">
        <v>40.0</v>
      </c>
      <c r="H437" s="15"/>
      <c r="I437" s="14">
        <v>112.0</v>
      </c>
      <c r="J437" s="17" t="str">
        <f>+ Chứng khoán chờ giao dịch của khách hàng nước ngoài</f>
        <v>#ERROR!</v>
      </c>
      <c r="K437" s="18" t="str">
        <f>+ securities awaiting for trading of foreign investors</f>
        <v>#ERROR!</v>
      </c>
      <c r="L437" s="14" t="s">
        <v>146</v>
      </c>
    </row>
    <row r="438" ht="15.75" customHeight="1">
      <c r="A438" s="14">
        <v>4642.0</v>
      </c>
      <c r="B438" s="14">
        <v>827.0</v>
      </c>
      <c r="C438" s="14">
        <v>4623.0</v>
      </c>
      <c r="D438" s="14">
        <v>50.0</v>
      </c>
      <c r="E438" s="14">
        <v>5.0</v>
      </c>
      <c r="F438" s="14">
        <v>14.0</v>
      </c>
      <c r="G438" s="14">
        <v>21.0</v>
      </c>
      <c r="H438" s="15"/>
      <c r="I438" s="14">
        <v>93.0</v>
      </c>
      <c r="J438" s="17" t="str">
        <f>+ Chứng khoán cầm cố tổ chức khác</f>
        <v>#ERROR!</v>
      </c>
      <c r="K438" s="18" t="str">
        <f>+ Mortgaged securities of Other organizations</f>
        <v>#ERROR!</v>
      </c>
      <c r="L438" s="14" t="s">
        <v>146</v>
      </c>
    </row>
    <row r="439" ht="15.75" customHeight="1">
      <c r="A439" s="14">
        <v>4641.0</v>
      </c>
      <c r="B439" s="14">
        <v>826.0</v>
      </c>
      <c r="C439" s="14">
        <v>4623.0</v>
      </c>
      <c r="D439" s="14">
        <v>50.0</v>
      </c>
      <c r="E439" s="14">
        <v>5.0</v>
      </c>
      <c r="F439" s="14">
        <v>14.0</v>
      </c>
      <c r="G439" s="14">
        <v>18.0</v>
      </c>
      <c r="H439" s="15"/>
      <c r="I439" s="14">
        <v>90.0</v>
      </c>
      <c r="J439" s="17" t="str">
        <f>+ Chứng khoán cầm cố thành viên lưu ký</f>
        <v>#ERROR!</v>
      </c>
      <c r="K439" s="18" t="str">
        <f>+ Mortgaged securities of custody members</f>
        <v>#ERROR!</v>
      </c>
      <c r="L439" s="14" t="s">
        <v>146</v>
      </c>
    </row>
    <row r="440" ht="15.75" customHeight="1">
      <c r="A440" s="14">
        <v>4640.0</v>
      </c>
      <c r="B440" s="14">
        <v>825.0</v>
      </c>
      <c r="C440" s="14">
        <v>4632.0</v>
      </c>
      <c r="D440" s="14">
        <v>50.0</v>
      </c>
      <c r="E440" s="14">
        <v>5.0</v>
      </c>
      <c r="F440" s="14">
        <v>14.0</v>
      </c>
      <c r="G440" s="14">
        <v>65.0</v>
      </c>
      <c r="H440" s="15"/>
      <c r="I440" s="14">
        <v>135.0</v>
      </c>
      <c r="J440" s="17" t="str">
        <f>+ Chứng khoán cầm cố của tổ chức khác</f>
        <v>#ERROR!</v>
      </c>
      <c r="K440" s="18" t="str">
        <f>+ Collateral securities of Other organizations</f>
        <v>#ERROR!</v>
      </c>
      <c r="L440" s="14" t="s">
        <v>146</v>
      </c>
    </row>
    <row r="441" ht="15.75" customHeight="1">
      <c r="A441" s="14">
        <v>4639.0</v>
      </c>
      <c r="B441" s="14">
        <v>824.0</v>
      </c>
      <c r="C441" s="14">
        <v>4632.0</v>
      </c>
      <c r="D441" s="14">
        <v>50.0</v>
      </c>
      <c r="E441" s="14">
        <v>5.0</v>
      </c>
      <c r="F441" s="14">
        <v>14.0</v>
      </c>
      <c r="G441" s="14">
        <v>62.0</v>
      </c>
      <c r="H441" s="15"/>
      <c r="I441" s="14">
        <v>132.0</v>
      </c>
      <c r="J441" s="17" t="str">
        <f>+ Chứng khoán cầm cố của thành viên lưu ký</f>
        <v>#ERROR!</v>
      </c>
      <c r="K441" s="18" t="str">
        <f>+ Collateral securities of custody members</f>
        <v>#ERROR!</v>
      </c>
      <c r="L441" s="14" t="s">
        <v>146</v>
      </c>
    </row>
    <row r="442" ht="15.75" customHeight="1">
      <c r="A442" s="14">
        <v>4638.0</v>
      </c>
      <c r="B442" s="14">
        <v>823.0</v>
      </c>
      <c r="C442" s="14">
        <v>4632.0</v>
      </c>
      <c r="D442" s="14">
        <v>50.0</v>
      </c>
      <c r="E442" s="14">
        <v>5.0</v>
      </c>
      <c r="F442" s="14">
        <v>14.0</v>
      </c>
      <c r="G442" s="14">
        <v>63.0</v>
      </c>
      <c r="H442" s="15"/>
      <c r="I442" s="14">
        <v>133.0</v>
      </c>
      <c r="J442" s="17" t="str">
        <f>+ Chứng khoán cầm cố của khách hàng trong nước</f>
        <v>#ERROR!</v>
      </c>
      <c r="K442" s="18" t="str">
        <f>+ Collateral securities of local investors</f>
        <v>#ERROR!</v>
      </c>
      <c r="L442" s="14" t="s">
        <v>146</v>
      </c>
    </row>
    <row r="443" ht="15.75" customHeight="1">
      <c r="A443" s="14">
        <v>4637.0</v>
      </c>
      <c r="B443" s="14">
        <v>822.0</v>
      </c>
      <c r="C443" s="14">
        <v>4623.0</v>
      </c>
      <c r="D443" s="14">
        <v>50.0</v>
      </c>
      <c r="E443" s="14">
        <v>5.0</v>
      </c>
      <c r="F443" s="14">
        <v>14.0</v>
      </c>
      <c r="G443" s="14">
        <v>19.0</v>
      </c>
      <c r="H443" s="15"/>
      <c r="I443" s="14">
        <v>91.0</v>
      </c>
      <c r="J443" s="17" t="str">
        <f>+ Chứng khoán cầm cố của khách hàng trong nước</f>
        <v>#ERROR!</v>
      </c>
      <c r="K443" s="18" t="str">
        <f>+ Mortgaged securities of local investors</f>
        <v>#ERROR!</v>
      </c>
      <c r="L443" s="14" t="s">
        <v>146</v>
      </c>
    </row>
    <row r="444" ht="15.75" customHeight="1">
      <c r="A444" s="14">
        <v>4692.0</v>
      </c>
      <c r="B444" s="14">
        <v>821.0</v>
      </c>
      <c r="C444" s="14">
        <v>4623.0</v>
      </c>
      <c r="D444" s="14">
        <v>50.0</v>
      </c>
      <c r="E444" s="14">
        <v>5.0</v>
      </c>
      <c r="F444" s="14">
        <v>14.0</v>
      </c>
      <c r="G444" s="14">
        <v>20.0</v>
      </c>
      <c r="H444" s="15"/>
      <c r="I444" s="14">
        <v>92.0</v>
      </c>
      <c r="J444" s="17" t="str">
        <f>+ Chứng khoán cầm cố của khách hàng nước ngoài</f>
        <v>#ERROR!</v>
      </c>
      <c r="K444" s="18" t="str">
        <f>+ Mortgaged securities of foreign investors</f>
        <v>#ERROR!</v>
      </c>
      <c r="L444" s="14" t="s">
        <v>146</v>
      </c>
    </row>
    <row r="445" ht="15.75" customHeight="1">
      <c r="A445" s="14">
        <v>4691.0</v>
      </c>
      <c r="B445" s="14">
        <v>820.0</v>
      </c>
      <c r="C445" s="14">
        <v>4632.0</v>
      </c>
      <c r="D445" s="14">
        <v>50.0</v>
      </c>
      <c r="E445" s="14">
        <v>5.0</v>
      </c>
      <c r="F445" s="14">
        <v>14.0</v>
      </c>
      <c r="G445" s="14">
        <v>64.0</v>
      </c>
      <c r="H445" s="15"/>
      <c r="I445" s="14">
        <v>134.0</v>
      </c>
      <c r="J445" s="17" t="str">
        <f>+ Chứng khoán cầm cố của khách hàng nước ngoài</f>
        <v>#ERROR!</v>
      </c>
      <c r="K445" s="18" t="str">
        <f>+ Collateral securities of foreign investors</f>
        <v>#ERROR!</v>
      </c>
      <c r="L445" s="14" t="s">
        <v>146</v>
      </c>
    </row>
    <row r="446" ht="15.75" customHeight="1">
      <c r="A446" s="14">
        <v>4579.0</v>
      </c>
      <c r="B446" s="14">
        <v>819.0</v>
      </c>
      <c r="C446" s="14">
        <v>4556.0</v>
      </c>
      <c r="D446" s="14">
        <v>46.0</v>
      </c>
      <c r="E446" s="14">
        <v>5.0</v>
      </c>
      <c r="F446" s="14">
        <v>15.0</v>
      </c>
      <c r="G446" s="15"/>
      <c r="H446" s="15"/>
      <c r="I446" s="14">
        <v>58.0</v>
      </c>
      <c r="J446" s="13" t="s">
        <v>728</v>
      </c>
      <c r="K446" s="13" t="s">
        <v>729</v>
      </c>
      <c r="L446" s="14" t="s">
        <v>560</v>
      </c>
    </row>
    <row r="447" ht="15.75" customHeight="1">
      <c r="A447" s="14">
        <v>4578.0</v>
      </c>
      <c r="B447" s="14">
        <v>818.0</v>
      </c>
      <c r="C447" s="14">
        <v>4556.0</v>
      </c>
      <c r="D447" s="14">
        <v>46.0</v>
      </c>
      <c r="E447" s="14">
        <v>5.0</v>
      </c>
      <c r="F447" s="14">
        <v>15.0</v>
      </c>
      <c r="G447" s="15"/>
      <c r="H447" s="15"/>
      <c r="I447" s="14">
        <v>57.0</v>
      </c>
      <c r="J447" s="13" t="s">
        <v>730</v>
      </c>
      <c r="K447" s="13" t="s">
        <v>731</v>
      </c>
      <c r="L447" s="14" t="s">
        <v>560</v>
      </c>
    </row>
    <row r="448" ht="15.75" customHeight="1">
      <c r="A448" s="14">
        <v>4577.0</v>
      </c>
      <c r="B448" s="14">
        <v>817.0</v>
      </c>
      <c r="C448" s="14">
        <v>4496.0</v>
      </c>
      <c r="D448" s="14">
        <v>46.0</v>
      </c>
      <c r="E448" s="14">
        <v>6.0</v>
      </c>
      <c r="F448" s="14">
        <v>13.0</v>
      </c>
      <c r="G448" s="14">
        <v>355.0</v>
      </c>
      <c r="H448" s="15"/>
      <c r="I448" s="14">
        <v>132.0</v>
      </c>
      <c r="J448" s="13" t="s">
        <v>732</v>
      </c>
      <c r="K448" s="13" t="s">
        <v>733</v>
      </c>
      <c r="L448" s="14" t="s">
        <v>146</v>
      </c>
    </row>
    <row r="449" ht="15.75" customHeight="1">
      <c r="A449" s="14">
        <v>4576.0</v>
      </c>
      <c r="B449" s="14">
        <v>816.0</v>
      </c>
      <c r="C449" s="14">
        <v>4493.0</v>
      </c>
      <c r="D449" s="14">
        <v>46.0</v>
      </c>
      <c r="E449" s="14">
        <v>6.0</v>
      </c>
      <c r="F449" s="14">
        <v>13.0</v>
      </c>
      <c r="G449" s="15"/>
      <c r="H449" s="15"/>
      <c r="I449" s="14">
        <v>113.0</v>
      </c>
      <c r="J449" s="13" t="s">
        <v>734</v>
      </c>
      <c r="K449" s="13" t="s">
        <v>735</v>
      </c>
      <c r="L449" s="14" t="s">
        <v>146</v>
      </c>
    </row>
    <row r="450" ht="15.75" customHeight="1">
      <c r="A450" s="14">
        <v>5120.0</v>
      </c>
      <c r="B450" s="14">
        <v>816.0</v>
      </c>
      <c r="C450" s="14">
        <v>5053.0</v>
      </c>
      <c r="D450" s="14">
        <v>51.0</v>
      </c>
      <c r="E450" s="14">
        <v>6.0</v>
      </c>
      <c r="F450" s="14">
        <v>13.0</v>
      </c>
      <c r="G450" s="14">
        <v>3211.0</v>
      </c>
      <c r="H450" s="15"/>
      <c r="I450" s="14">
        <v>71.0</v>
      </c>
      <c r="J450" s="13" t="s">
        <v>736</v>
      </c>
      <c r="K450" s="16"/>
      <c r="L450" s="14" t="s">
        <v>679</v>
      </c>
    </row>
    <row r="451" ht="15.75" customHeight="1">
      <c r="A451" s="14">
        <v>4575.0</v>
      </c>
      <c r="B451" s="14">
        <v>815.0</v>
      </c>
      <c r="C451" s="14">
        <v>4483.0</v>
      </c>
      <c r="D451" s="14">
        <v>46.0</v>
      </c>
      <c r="E451" s="14">
        <v>5.0</v>
      </c>
      <c r="F451" s="14">
        <v>14.0</v>
      </c>
      <c r="G451" s="14">
        <v>122.0</v>
      </c>
      <c r="H451" s="15"/>
      <c r="I451" s="14">
        <v>9.0</v>
      </c>
      <c r="J451" s="17" t="str">
        <f>+đầu tư ngắn hạn của người ủy thác đầu tư</f>
        <v>#ERROR!</v>
      </c>
      <c r="K451" s="18" t="str">
        <f>+ Short-term investments of trust investors</f>
        <v>#ERROR!</v>
      </c>
      <c r="L451" s="14" t="s">
        <v>560</v>
      </c>
    </row>
    <row r="452" ht="15.75" customHeight="1">
      <c r="A452" s="14">
        <v>4636.0</v>
      </c>
      <c r="B452" s="14">
        <v>814.0</v>
      </c>
      <c r="C452" s="14">
        <v>4618.0</v>
      </c>
      <c r="D452" s="14">
        <v>50.0</v>
      </c>
      <c r="E452" s="14">
        <v>4.0</v>
      </c>
      <c r="F452" s="14">
        <v>13.0</v>
      </c>
      <c r="G452" s="14">
        <v>81.0</v>
      </c>
      <c r="H452" s="15"/>
      <c r="I452" s="14">
        <v>151.0</v>
      </c>
      <c r="J452" s="13" t="s">
        <v>737</v>
      </c>
      <c r="K452" s="13" t="s">
        <v>738</v>
      </c>
      <c r="L452" s="14" t="s">
        <v>146</v>
      </c>
    </row>
    <row r="453" ht="15.75" customHeight="1">
      <c r="A453" s="14">
        <v>4635.0</v>
      </c>
      <c r="B453" s="14">
        <v>813.0</v>
      </c>
      <c r="C453" s="14">
        <v>4618.0</v>
      </c>
      <c r="D453" s="14">
        <v>50.0</v>
      </c>
      <c r="E453" s="14">
        <v>4.0</v>
      </c>
      <c r="F453" s="14">
        <v>13.0</v>
      </c>
      <c r="G453" s="14">
        <v>76.0</v>
      </c>
      <c r="H453" s="15"/>
      <c r="I453" s="14">
        <v>146.0</v>
      </c>
      <c r="J453" s="13" t="s">
        <v>739</v>
      </c>
      <c r="K453" s="13" t="s">
        <v>740</v>
      </c>
      <c r="L453" s="14" t="s">
        <v>146</v>
      </c>
    </row>
    <row r="454" ht="15.75" customHeight="1">
      <c r="A454" s="14">
        <v>4634.0</v>
      </c>
      <c r="B454" s="14">
        <v>812.0</v>
      </c>
      <c r="C454" s="14">
        <v>4618.0</v>
      </c>
      <c r="D454" s="14">
        <v>50.0</v>
      </c>
      <c r="E454" s="14">
        <v>4.0</v>
      </c>
      <c r="F454" s="14">
        <v>13.0</v>
      </c>
      <c r="G454" s="14">
        <v>71.0</v>
      </c>
      <c r="H454" s="15"/>
      <c r="I454" s="14">
        <v>141.0</v>
      </c>
      <c r="J454" s="13" t="s">
        <v>741</v>
      </c>
      <c r="K454" s="13" t="s">
        <v>742</v>
      </c>
      <c r="L454" s="14" t="s">
        <v>146</v>
      </c>
    </row>
    <row r="455" ht="15.75" customHeight="1">
      <c r="A455" s="14">
        <v>4633.0</v>
      </c>
      <c r="B455" s="14">
        <v>811.0</v>
      </c>
      <c r="C455" s="14">
        <v>4618.0</v>
      </c>
      <c r="D455" s="14">
        <v>50.0</v>
      </c>
      <c r="E455" s="14">
        <v>4.0</v>
      </c>
      <c r="F455" s="14">
        <v>13.0</v>
      </c>
      <c r="G455" s="14">
        <v>66.0</v>
      </c>
      <c r="H455" s="15"/>
      <c r="I455" s="14">
        <v>136.0</v>
      </c>
      <c r="J455" s="13" t="s">
        <v>743</v>
      </c>
      <c r="K455" s="13" t="s">
        <v>744</v>
      </c>
      <c r="L455" s="14" t="s">
        <v>146</v>
      </c>
    </row>
    <row r="456" ht="15.75" customHeight="1">
      <c r="A456" s="14">
        <v>5174.0</v>
      </c>
      <c r="B456" s="14">
        <v>811.0</v>
      </c>
      <c r="C456" s="14">
        <v>5172.0</v>
      </c>
      <c r="D456" s="14">
        <v>53.0</v>
      </c>
      <c r="E456" s="14">
        <v>5.0</v>
      </c>
      <c r="F456" s="14">
        <v>12.0</v>
      </c>
      <c r="G456" s="15"/>
      <c r="H456" s="15"/>
      <c r="I456" s="14">
        <v>20.0</v>
      </c>
      <c r="J456" s="13" t="s">
        <v>745</v>
      </c>
      <c r="K456" s="16"/>
      <c r="L456" s="14" t="s">
        <v>679</v>
      </c>
    </row>
    <row r="457" ht="15.75" customHeight="1">
      <c r="A457" s="14">
        <v>4632.0</v>
      </c>
      <c r="B457" s="14">
        <v>810.0</v>
      </c>
      <c r="C457" s="14">
        <v>4618.0</v>
      </c>
      <c r="D457" s="14">
        <v>50.0</v>
      </c>
      <c r="E457" s="14">
        <v>4.0</v>
      </c>
      <c r="F457" s="14">
        <v>13.0</v>
      </c>
      <c r="G457" s="14">
        <v>61.0</v>
      </c>
      <c r="H457" s="15"/>
      <c r="I457" s="14">
        <v>131.0</v>
      </c>
      <c r="J457" s="13" t="s">
        <v>746</v>
      </c>
      <c r="K457" s="13" t="s">
        <v>747</v>
      </c>
      <c r="L457" s="14" t="s">
        <v>146</v>
      </c>
    </row>
    <row r="458" ht="15.75" customHeight="1">
      <c r="A458" s="14">
        <v>5173.0</v>
      </c>
      <c r="B458" s="14">
        <v>810.0</v>
      </c>
      <c r="C458" s="14">
        <v>5172.0</v>
      </c>
      <c r="D458" s="14">
        <v>53.0</v>
      </c>
      <c r="E458" s="14">
        <v>5.0</v>
      </c>
      <c r="F458" s="14">
        <v>12.0</v>
      </c>
      <c r="G458" s="15"/>
      <c r="H458" s="15"/>
      <c r="I458" s="14">
        <v>19.0</v>
      </c>
      <c r="J458" s="13" t="s">
        <v>748</v>
      </c>
      <c r="K458" s="16"/>
      <c r="L458" s="14" t="s">
        <v>679</v>
      </c>
    </row>
    <row r="459" ht="15.75" customHeight="1">
      <c r="A459" s="14">
        <v>4631.0</v>
      </c>
      <c r="B459" s="14">
        <v>809.0</v>
      </c>
      <c r="C459" s="14">
        <v>4618.0</v>
      </c>
      <c r="D459" s="14">
        <v>50.0</v>
      </c>
      <c r="E459" s="14">
        <v>4.0</v>
      </c>
      <c r="F459" s="14">
        <v>13.0</v>
      </c>
      <c r="G459" s="14">
        <v>56.0</v>
      </c>
      <c r="H459" s="15"/>
      <c r="I459" s="14">
        <v>126.0</v>
      </c>
      <c r="J459" s="13" t="s">
        <v>749</v>
      </c>
      <c r="K459" s="13" t="s">
        <v>750</v>
      </c>
      <c r="L459" s="14" t="s">
        <v>146</v>
      </c>
    </row>
    <row r="460" ht="15.75" customHeight="1">
      <c r="A460" s="14">
        <v>5172.0</v>
      </c>
      <c r="B460" s="14">
        <v>809.0</v>
      </c>
      <c r="C460" s="14">
        <v>5172.0</v>
      </c>
      <c r="D460" s="14">
        <v>53.0</v>
      </c>
      <c r="E460" s="14">
        <v>3.0</v>
      </c>
      <c r="F460" s="14">
        <v>10.0</v>
      </c>
      <c r="G460" s="15"/>
      <c r="H460" s="15"/>
      <c r="I460" s="14">
        <v>18.0</v>
      </c>
      <c r="J460" s="13" t="s">
        <v>751</v>
      </c>
      <c r="K460" s="16"/>
      <c r="L460" s="14" t="s">
        <v>679</v>
      </c>
    </row>
    <row r="461" ht="15.75" customHeight="1">
      <c r="A461" s="14">
        <v>4630.0</v>
      </c>
      <c r="B461" s="14">
        <v>808.0</v>
      </c>
      <c r="C461" s="14">
        <v>4618.0</v>
      </c>
      <c r="D461" s="14">
        <v>50.0</v>
      </c>
      <c r="E461" s="14">
        <v>4.0</v>
      </c>
      <c r="F461" s="14">
        <v>13.0</v>
      </c>
      <c r="G461" s="14">
        <v>51.0</v>
      </c>
      <c r="H461" s="15"/>
      <c r="I461" s="14">
        <v>121.0</v>
      </c>
      <c r="J461" s="13" t="s">
        <v>752</v>
      </c>
      <c r="K461" s="13" t="s">
        <v>753</v>
      </c>
      <c r="L461" s="14" t="s">
        <v>146</v>
      </c>
    </row>
    <row r="462" ht="15.75" customHeight="1">
      <c r="A462" s="14">
        <v>5171.0</v>
      </c>
      <c r="B462" s="14">
        <v>808.0</v>
      </c>
      <c r="C462" s="14">
        <v>5171.0</v>
      </c>
      <c r="D462" s="14">
        <v>53.0</v>
      </c>
      <c r="E462" s="14">
        <v>3.0</v>
      </c>
      <c r="F462" s="14">
        <v>10.0</v>
      </c>
      <c r="G462" s="15"/>
      <c r="H462" s="15"/>
      <c r="I462" s="14">
        <v>17.0</v>
      </c>
      <c r="J462" s="13" t="s">
        <v>754</v>
      </c>
      <c r="K462" s="16"/>
      <c r="L462" s="14" t="s">
        <v>679</v>
      </c>
    </row>
    <row r="463" ht="15.75" customHeight="1">
      <c r="A463" s="14">
        <v>4629.0</v>
      </c>
      <c r="B463" s="14">
        <v>807.0</v>
      </c>
      <c r="C463" s="14">
        <v>4617.0</v>
      </c>
      <c r="D463" s="14">
        <v>50.0</v>
      </c>
      <c r="E463" s="14">
        <v>4.0</v>
      </c>
      <c r="F463" s="14">
        <v>13.0</v>
      </c>
      <c r="G463" s="14">
        <v>47.0</v>
      </c>
      <c r="H463" s="15"/>
      <c r="I463" s="14">
        <v>119.0</v>
      </c>
      <c r="J463" s="13" t="s">
        <v>737</v>
      </c>
      <c r="K463" s="13" t="s">
        <v>755</v>
      </c>
      <c r="L463" s="14" t="s">
        <v>146</v>
      </c>
    </row>
    <row r="464" ht="15.75" customHeight="1">
      <c r="A464" s="14">
        <v>5170.0</v>
      </c>
      <c r="B464" s="14">
        <v>807.0</v>
      </c>
      <c r="C464" s="14">
        <v>5158.0</v>
      </c>
      <c r="D464" s="14">
        <v>53.0</v>
      </c>
      <c r="E464" s="14">
        <v>5.0</v>
      </c>
      <c r="F464" s="14">
        <v>12.0</v>
      </c>
      <c r="G464" s="15"/>
      <c r="H464" s="15"/>
      <c r="I464" s="14">
        <v>16.0</v>
      </c>
      <c r="J464" s="13" t="s">
        <v>756</v>
      </c>
      <c r="K464" s="16"/>
      <c r="L464" s="14" t="s">
        <v>679</v>
      </c>
    </row>
    <row r="465" ht="15.75" customHeight="1">
      <c r="A465" s="14">
        <v>4628.0</v>
      </c>
      <c r="B465" s="14">
        <v>806.0</v>
      </c>
      <c r="C465" s="14">
        <v>4617.0</v>
      </c>
      <c r="D465" s="14">
        <v>50.0</v>
      </c>
      <c r="E465" s="14">
        <v>4.0</v>
      </c>
      <c r="F465" s="14">
        <v>13.0</v>
      </c>
      <c r="G465" s="14">
        <v>42.0</v>
      </c>
      <c r="H465" s="15"/>
      <c r="I465" s="14">
        <v>114.0</v>
      </c>
      <c r="J465" s="13" t="s">
        <v>757</v>
      </c>
      <c r="K465" s="13" t="s">
        <v>758</v>
      </c>
      <c r="L465" s="14" t="s">
        <v>146</v>
      </c>
    </row>
    <row r="466" ht="15.75" customHeight="1">
      <c r="A466" s="14">
        <v>5169.0</v>
      </c>
      <c r="B466" s="14">
        <v>806.0</v>
      </c>
      <c r="C466" s="14">
        <v>5158.0</v>
      </c>
      <c r="D466" s="14">
        <v>53.0</v>
      </c>
      <c r="E466" s="14">
        <v>5.0</v>
      </c>
      <c r="F466" s="14">
        <v>12.0</v>
      </c>
      <c r="G466" s="15"/>
      <c r="H466" s="15"/>
      <c r="I466" s="14">
        <v>15.0</v>
      </c>
      <c r="J466" s="13" t="s">
        <v>759</v>
      </c>
      <c r="K466" s="16"/>
      <c r="L466" s="14" t="s">
        <v>679</v>
      </c>
    </row>
    <row r="467" ht="15.75" customHeight="1">
      <c r="A467" s="14">
        <v>4627.0</v>
      </c>
      <c r="B467" s="14">
        <v>805.0</v>
      </c>
      <c r="C467" s="14">
        <v>4617.0</v>
      </c>
      <c r="D467" s="14">
        <v>50.0</v>
      </c>
      <c r="E467" s="14">
        <v>4.0</v>
      </c>
      <c r="F467" s="14">
        <v>13.0</v>
      </c>
      <c r="G467" s="14">
        <v>37.0</v>
      </c>
      <c r="H467" s="15"/>
      <c r="I467" s="14">
        <v>109.0</v>
      </c>
      <c r="J467" s="13" t="s">
        <v>760</v>
      </c>
      <c r="K467" s="13" t="s">
        <v>761</v>
      </c>
      <c r="L467" s="14" t="s">
        <v>146</v>
      </c>
    </row>
    <row r="468" ht="15.75" customHeight="1">
      <c r="A468" s="14">
        <v>5168.0</v>
      </c>
      <c r="B468" s="14">
        <v>805.0</v>
      </c>
      <c r="C468" s="14">
        <v>5158.0</v>
      </c>
      <c r="D468" s="14">
        <v>53.0</v>
      </c>
      <c r="E468" s="14">
        <v>5.0</v>
      </c>
      <c r="F468" s="14">
        <v>12.0</v>
      </c>
      <c r="G468" s="15"/>
      <c r="H468" s="15"/>
      <c r="I468" s="14">
        <v>14.0</v>
      </c>
      <c r="J468" s="13" t="s">
        <v>762</v>
      </c>
      <c r="K468" s="16"/>
      <c r="L468" s="14" t="s">
        <v>679</v>
      </c>
    </row>
    <row r="469" ht="15.75" customHeight="1">
      <c r="A469" s="14">
        <v>4626.0</v>
      </c>
      <c r="B469" s="14">
        <v>804.0</v>
      </c>
      <c r="C469" s="14">
        <v>4617.0</v>
      </c>
      <c r="D469" s="14">
        <v>50.0</v>
      </c>
      <c r="E469" s="14">
        <v>4.0</v>
      </c>
      <c r="F469" s="14">
        <v>13.0</v>
      </c>
      <c r="G469" s="14">
        <v>32.0</v>
      </c>
      <c r="H469" s="15"/>
      <c r="I469" s="14">
        <v>104.0</v>
      </c>
      <c r="J469" s="13" t="s">
        <v>739</v>
      </c>
      <c r="K469" s="13" t="s">
        <v>740</v>
      </c>
      <c r="L469" s="14" t="s">
        <v>146</v>
      </c>
    </row>
    <row r="470" ht="15.75" customHeight="1">
      <c r="A470" s="14">
        <v>5167.0</v>
      </c>
      <c r="B470" s="14">
        <v>804.0</v>
      </c>
      <c r="C470" s="14">
        <v>5158.0</v>
      </c>
      <c r="D470" s="14">
        <v>53.0</v>
      </c>
      <c r="E470" s="14">
        <v>5.0</v>
      </c>
      <c r="F470" s="14">
        <v>12.0</v>
      </c>
      <c r="G470" s="15"/>
      <c r="H470" s="15"/>
      <c r="I470" s="14">
        <v>13.0</v>
      </c>
      <c r="J470" s="13" t="s">
        <v>763</v>
      </c>
      <c r="K470" s="16"/>
      <c r="L470" s="14" t="s">
        <v>679</v>
      </c>
    </row>
    <row r="471" ht="15.75" customHeight="1">
      <c r="A471" s="14">
        <v>4625.0</v>
      </c>
      <c r="B471" s="14">
        <v>803.0</v>
      </c>
      <c r="C471" s="14">
        <v>4617.0</v>
      </c>
      <c r="D471" s="14">
        <v>50.0</v>
      </c>
      <c r="E471" s="14">
        <v>4.0</v>
      </c>
      <c r="F471" s="14">
        <v>13.0</v>
      </c>
      <c r="G471" s="14">
        <v>27.0</v>
      </c>
      <c r="H471" s="15"/>
      <c r="I471" s="14">
        <v>99.0</v>
      </c>
      <c r="J471" s="13" t="s">
        <v>741</v>
      </c>
      <c r="K471" s="13" t="s">
        <v>742</v>
      </c>
      <c r="L471" s="14" t="s">
        <v>146</v>
      </c>
    </row>
    <row r="472" ht="15.75" customHeight="1">
      <c r="A472" s="14">
        <v>5166.0</v>
      </c>
      <c r="B472" s="14">
        <v>803.0</v>
      </c>
      <c r="C472" s="14">
        <v>5158.0</v>
      </c>
      <c r="D472" s="14">
        <v>53.0</v>
      </c>
      <c r="E472" s="14">
        <v>5.0</v>
      </c>
      <c r="F472" s="14">
        <v>12.0</v>
      </c>
      <c r="G472" s="15"/>
      <c r="H472" s="15"/>
      <c r="I472" s="14">
        <v>12.0</v>
      </c>
      <c r="J472" s="13" t="s">
        <v>764</v>
      </c>
      <c r="K472" s="16"/>
      <c r="L472" s="14" t="s">
        <v>679</v>
      </c>
    </row>
    <row r="473" ht="15.75" customHeight="1">
      <c r="A473" s="14">
        <v>4624.0</v>
      </c>
      <c r="B473" s="14">
        <v>802.0</v>
      </c>
      <c r="C473" s="14">
        <v>4617.0</v>
      </c>
      <c r="D473" s="14">
        <v>50.0</v>
      </c>
      <c r="E473" s="14">
        <v>4.0</v>
      </c>
      <c r="F473" s="14">
        <v>13.0</v>
      </c>
      <c r="G473" s="14">
        <v>22.0</v>
      </c>
      <c r="H473" s="15"/>
      <c r="I473" s="14">
        <v>94.0</v>
      </c>
      <c r="J473" s="13" t="s">
        <v>743</v>
      </c>
      <c r="K473" s="13" t="s">
        <v>765</v>
      </c>
      <c r="L473" s="14" t="s">
        <v>146</v>
      </c>
    </row>
    <row r="474" ht="15.75" customHeight="1">
      <c r="A474" s="14">
        <v>5165.0</v>
      </c>
      <c r="B474" s="14">
        <v>802.0</v>
      </c>
      <c r="C474" s="14">
        <v>5158.0</v>
      </c>
      <c r="D474" s="14">
        <v>53.0</v>
      </c>
      <c r="E474" s="14">
        <v>5.0</v>
      </c>
      <c r="F474" s="14">
        <v>12.0</v>
      </c>
      <c r="G474" s="15"/>
      <c r="H474" s="15"/>
      <c r="I474" s="14">
        <v>11.0</v>
      </c>
      <c r="J474" s="13" t="s">
        <v>766</v>
      </c>
      <c r="K474" s="16"/>
      <c r="L474" s="14" t="s">
        <v>679</v>
      </c>
    </row>
    <row r="475" ht="15.75" customHeight="1">
      <c r="A475" s="14">
        <v>4623.0</v>
      </c>
      <c r="B475" s="14">
        <v>801.0</v>
      </c>
      <c r="C475" s="14">
        <v>4617.0</v>
      </c>
      <c r="D475" s="14">
        <v>50.0</v>
      </c>
      <c r="E475" s="14">
        <v>4.0</v>
      </c>
      <c r="F475" s="14">
        <v>13.0</v>
      </c>
      <c r="G475" s="14">
        <v>17.0</v>
      </c>
      <c r="H475" s="15"/>
      <c r="I475" s="14">
        <v>89.0</v>
      </c>
      <c r="J475" s="13" t="s">
        <v>746</v>
      </c>
      <c r="K475" s="13" t="s">
        <v>767</v>
      </c>
      <c r="L475" s="14" t="s">
        <v>146</v>
      </c>
    </row>
    <row r="476" ht="15.75" customHeight="1">
      <c r="A476" s="14">
        <v>5164.0</v>
      </c>
      <c r="B476" s="14">
        <v>801.0</v>
      </c>
      <c r="C476" s="14">
        <v>5158.0</v>
      </c>
      <c r="D476" s="14">
        <v>53.0</v>
      </c>
      <c r="E476" s="14">
        <v>5.0</v>
      </c>
      <c r="F476" s="14">
        <v>12.0</v>
      </c>
      <c r="G476" s="15"/>
      <c r="H476" s="15"/>
      <c r="I476" s="14">
        <v>10.0</v>
      </c>
      <c r="J476" s="13" t="s">
        <v>768</v>
      </c>
      <c r="K476" s="16"/>
      <c r="L476" s="14" t="s">
        <v>679</v>
      </c>
    </row>
    <row r="477" ht="15.75" customHeight="1">
      <c r="A477" s="14">
        <v>4622.0</v>
      </c>
      <c r="B477" s="14">
        <v>800.0</v>
      </c>
      <c r="C477" s="14">
        <v>4617.0</v>
      </c>
      <c r="D477" s="14">
        <v>50.0</v>
      </c>
      <c r="E477" s="14">
        <v>4.0</v>
      </c>
      <c r="F477" s="14">
        <v>13.0</v>
      </c>
      <c r="G477" s="14">
        <v>12.0</v>
      </c>
      <c r="H477" s="15"/>
      <c r="I477" s="14">
        <v>84.0</v>
      </c>
      <c r="J477" s="13" t="s">
        <v>749</v>
      </c>
      <c r="K477" s="13" t="s">
        <v>750</v>
      </c>
      <c r="L477" s="14" t="s">
        <v>146</v>
      </c>
    </row>
    <row r="478" ht="15.75" customHeight="1">
      <c r="A478" s="14">
        <v>5163.0</v>
      </c>
      <c r="B478" s="14">
        <v>800.0</v>
      </c>
      <c r="C478" s="14">
        <v>5158.0</v>
      </c>
      <c r="D478" s="14">
        <v>53.0</v>
      </c>
      <c r="E478" s="14">
        <v>5.0</v>
      </c>
      <c r="F478" s="14">
        <v>12.0</v>
      </c>
      <c r="G478" s="15"/>
      <c r="H478" s="15"/>
      <c r="I478" s="14">
        <v>9.0</v>
      </c>
      <c r="J478" s="13" t="s">
        <v>769</v>
      </c>
      <c r="K478" s="16"/>
      <c r="L478" s="14" t="s">
        <v>679</v>
      </c>
    </row>
    <row r="479" ht="15.75" customHeight="1">
      <c r="A479" s="14">
        <v>4621.0</v>
      </c>
      <c r="B479" s="14">
        <v>799.0</v>
      </c>
      <c r="C479" s="14">
        <v>4617.0</v>
      </c>
      <c r="D479" s="14">
        <v>50.0</v>
      </c>
      <c r="E479" s="14">
        <v>4.0</v>
      </c>
      <c r="F479" s="14">
        <v>13.0</v>
      </c>
      <c r="G479" s="14">
        <v>7.0</v>
      </c>
      <c r="H479" s="15"/>
      <c r="I479" s="14">
        <v>79.0</v>
      </c>
      <c r="J479" s="13" t="s">
        <v>752</v>
      </c>
      <c r="K479" s="13" t="s">
        <v>753</v>
      </c>
      <c r="L479" s="14" t="s">
        <v>146</v>
      </c>
    </row>
    <row r="480" ht="15.75" customHeight="1">
      <c r="A480" s="14">
        <v>5162.0</v>
      </c>
      <c r="B480" s="14">
        <v>799.0</v>
      </c>
      <c r="C480" s="14">
        <v>5158.0</v>
      </c>
      <c r="D480" s="14">
        <v>53.0</v>
      </c>
      <c r="E480" s="14">
        <v>5.0</v>
      </c>
      <c r="F480" s="14">
        <v>12.0</v>
      </c>
      <c r="G480" s="15"/>
      <c r="H480" s="15"/>
      <c r="I480" s="14">
        <v>8.0</v>
      </c>
      <c r="J480" s="13" t="s">
        <v>770</v>
      </c>
      <c r="K480" s="16"/>
      <c r="L480" s="14" t="s">
        <v>679</v>
      </c>
    </row>
    <row r="481" ht="15.75" customHeight="1">
      <c r="A481" s="14">
        <v>4730.0</v>
      </c>
      <c r="B481" s="14">
        <v>798.0</v>
      </c>
      <c r="C481" s="14">
        <v>4696.0</v>
      </c>
      <c r="D481" s="14">
        <v>49.0</v>
      </c>
      <c r="E481" s="14">
        <v>6.0</v>
      </c>
      <c r="F481" s="14">
        <v>13.0</v>
      </c>
      <c r="G481" s="15"/>
      <c r="H481" s="15"/>
      <c r="I481" s="14">
        <v>12.0</v>
      </c>
      <c r="J481" s="13" t="s">
        <v>771</v>
      </c>
      <c r="K481" s="13" t="s">
        <v>772</v>
      </c>
      <c r="L481" s="14" t="s">
        <v>118</v>
      </c>
    </row>
    <row r="482" ht="15.75" customHeight="1">
      <c r="A482" s="14">
        <v>4729.0</v>
      </c>
      <c r="B482" s="14">
        <v>797.0</v>
      </c>
      <c r="C482" s="14">
        <v>4696.0</v>
      </c>
      <c r="D482" s="14">
        <v>49.0</v>
      </c>
      <c r="E482" s="14">
        <v>6.0</v>
      </c>
      <c r="F482" s="14">
        <v>13.0</v>
      </c>
      <c r="G482" s="15"/>
      <c r="H482" s="15"/>
      <c r="I482" s="14">
        <v>11.0</v>
      </c>
      <c r="J482" s="13" t="s">
        <v>773</v>
      </c>
      <c r="K482" s="13" t="s">
        <v>774</v>
      </c>
      <c r="L482" s="14" t="s">
        <v>118</v>
      </c>
    </row>
    <row r="483" ht="15.75" customHeight="1">
      <c r="A483" s="14">
        <v>4728.0</v>
      </c>
      <c r="B483" s="14">
        <v>796.0</v>
      </c>
      <c r="C483" s="14">
        <v>4696.0</v>
      </c>
      <c r="D483" s="14">
        <v>49.0</v>
      </c>
      <c r="E483" s="14">
        <v>6.0</v>
      </c>
      <c r="F483" s="14">
        <v>13.0</v>
      </c>
      <c r="G483" s="15"/>
      <c r="H483" s="15"/>
      <c r="I483" s="14">
        <v>6.0</v>
      </c>
      <c r="J483" s="13" t="s">
        <v>775</v>
      </c>
      <c r="K483" s="13" t="s">
        <v>776</v>
      </c>
      <c r="L483" s="14" t="s">
        <v>118</v>
      </c>
    </row>
    <row r="484" ht="15.75" customHeight="1">
      <c r="A484" s="14">
        <v>4609.0</v>
      </c>
      <c r="B484" s="14">
        <v>795.0</v>
      </c>
      <c r="C484" s="14">
        <v>4591.0</v>
      </c>
      <c r="D484" s="14">
        <v>47.0</v>
      </c>
      <c r="E484" s="14">
        <v>6.0</v>
      </c>
      <c r="F484" s="14">
        <v>10.0</v>
      </c>
      <c r="G484" s="15"/>
      <c r="H484" s="15"/>
      <c r="I484" s="14">
        <v>45.0</v>
      </c>
      <c r="J484" s="13" t="s">
        <v>777</v>
      </c>
      <c r="K484" s="13" t="s">
        <v>778</v>
      </c>
      <c r="L484" s="14" t="s">
        <v>121</v>
      </c>
    </row>
    <row r="485" ht="15.75" customHeight="1">
      <c r="A485" s="14">
        <v>4608.0</v>
      </c>
      <c r="B485" s="14">
        <v>794.0</v>
      </c>
      <c r="C485" s="14">
        <v>4589.0</v>
      </c>
      <c r="D485" s="14">
        <v>47.0</v>
      </c>
      <c r="E485" s="14">
        <v>6.0</v>
      </c>
      <c r="F485" s="14">
        <v>10.0</v>
      </c>
      <c r="G485" s="14">
        <v>9.0</v>
      </c>
      <c r="H485" s="15"/>
      <c r="I485" s="14">
        <v>17.0</v>
      </c>
      <c r="J485" s="13" t="s">
        <v>779</v>
      </c>
      <c r="K485" s="13" t="s">
        <v>780</v>
      </c>
      <c r="L485" s="14" t="s">
        <v>121</v>
      </c>
    </row>
    <row r="486" ht="15.75" customHeight="1">
      <c r="A486" s="14">
        <v>4620.0</v>
      </c>
      <c r="B486" s="14">
        <v>793.0</v>
      </c>
      <c r="C486" s="14">
        <v>4610.0</v>
      </c>
      <c r="D486" s="14">
        <v>50.0</v>
      </c>
      <c r="E486" s="14">
        <v>3.0</v>
      </c>
      <c r="F486" s="14">
        <v>12.0</v>
      </c>
      <c r="G486" s="14">
        <v>83.0</v>
      </c>
      <c r="H486" s="15"/>
      <c r="I486" s="14">
        <v>153.0</v>
      </c>
      <c r="J486" s="13" t="s">
        <v>781</v>
      </c>
      <c r="K486" s="13" t="s">
        <v>782</v>
      </c>
      <c r="L486" s="14" t="s">
        <v>146</v>
      </c>
    </row>
    <row r="487" ht="15.75" customHeight="1">
      <c r="A487" s="14">
        <v>4619.0</v>
      </c>
      <c r="B487" s="14">
        <v>792.0</v>
      </c>
      <c r="C487" s="14">
        <v>4610.0</v>
      </c>
      <c r="D487" s="14">
        <v>50.0</v>
      </c>
      <c r="E487" s="14">
        <v>3.0</v>
      </c>
      <c r="F487" s="14">
        <v>12.0</v>
      </c>
      <c r="G487" s="14">
        <v>82.0</v>
      </c>
      <c r="H487" s="15"/>
      <c r="I487" s="14">
        <v>152.0</v>
      </c>
      <c r="J487" s="13" t="s">
        <v>783</v>
      </c>
      <c r="K487" s="13" t="s">
        <v>784</v>
      </c>
      <c r="L487" s="14" t="s">
        <v>146</v>
      </c>
    </row>
    <row r="488" ht="15.75" customHeight="1">
      <c r="A488" s="14">
        <v>4618.0</v>
      </c>
      <c r="B488" s="14">
        <v>791.0</v>
      </c>
      <c r="C488" s="14">
        <v>4610.0</v>
      </c>
      <c r="D488" s="14">
        <v>50.0</v>
      </c>
      <c r="E488" s="14">
        <v>3.0</v>
      </c>
      <c r="F488" s="14">
        <v>12.0</v>
      </c>
      <c r="G488" s="14">
        <v>50.0</v>
      </c>
      <c r="H488" s="15"/>
      <c r="I488" s="14">
        <v>120.0</v>
      </c>
      <c r="J488" s="13" t="s">
        <v>785</v>
      </c>
      <c r="K488" s="13" t="s">
        <v>786</v>
      </c>
      <c r="L488" s="14" t="s">
        <v>146</v>
      </c>
    </row>
    <row r="489" ht="15.75" customHeight="1">
      <c r="A489" s="14">
        <v>4617.0</v>
      </c>
      <c r="B489" s="14">
        <v>790.0</v>
      </c>
      <c r="C489" s="14">
        <v>4610.0</v>
      </c>
      <c r="D489" s="14">
        <v>50.0</v>
      </c>
      <c r="E489" s="14">
        <v>3.0</v>
      </c>
      <c r="F489" s="14">
        <v>12.0</v>
      </c>
      <c r="G489" s="14">
        <v>6.0</v>
      </c>
      <c r="H489" s="15"/>
      <c r="I489" s="14">
        <v>78.0</v>
      </c>
      <c r="J489" s="13" t="s">
        <v>787</v>
      </c>
      <c r="K489" s="13" t="s">
        <v>788</v>
      </c>
      <c r="L489" s="14" t="s">
        <v>146</v>
      </c>
    </row>
    <row r="490" ht="15.75" customHeight="1">
      <c r="A490" s="14">
        <v>4616.0</v>
      </c>
      <c r="B490" s="14">
        <v>789.0</v>
      </c>
      <c r="C490" s="14">
        <v>4610.0</v>
      </c>
      <c r="D490" s="14">
        <v>50.0</v>
      </c>
      <c r="E490" s="14">
        <v>6.0</v>
      </c>
      <c r="F490" s="14">
        <v>12.0</v>
      </c>
      <c r="G490" s="14">
        <v>5.0</v>
      </c>
      <c r="H490" s="15"/>
      <c r="I490" s="14">
        <v>6.0</v>
      </c>
      <c r="J490" s="13" t="s">
        <v>789</v>
      </c>
      <c r="K490" s="13" t="s">
        <v>790</v>
      </c>
      <c r="L490" s="14" t="s">
        <v>146</v>
      </c>
    </row>
    <row r="491" ht="15.75" customHeight="1">
      <c r="A491" s="14">
        <v>5157.0</v>
      </c>
      <c r="B491" s="14">
        <v>789.0</v>
      </c>
      <c r="C491" s="14">
        <v>5157.0</v>
      </c>
      <c r="D491" s="14">
        <v>53.0</v>
      </c>
      <c r="E491" s="14">
        <v>3.0</v>
      </c>
      <c r="F491" s="14">
        <v>10.0</v>
      </c>
      <c r="G491" s="15"/>
      <c r="H491" s="15"/>
      <c r="I491" s="14">
        <v>5.0</v>
      </c>
      <c r="J491" s="13" t="s">
        <v>789</v>
      </c>
      <c r="K491" s="16"/>
      <c r="L491" s="14" t="s">
        <v>679</v>
      </c>
    </row>
    <row r="492" ht="15.75" customHeight="1">
      <c r="A492" s="14">
        <v>4615.0</v>
      </c>
      <c r="B492" s="14">
        <v>788.0</v>
      </c>
      <c r="C492" s="14">
        <v>4610.0</v>
      </c>
      <c r="D492" s="14">
        <v>50.0</v>
      </c>
      <c r="E492" s="14">
        <v>6.0</v>
      </c>
      <c r="F492" s="14">
        <v>12.0</v>
      </c>
      <c r="G492" s="14">
        <v>4.0</v>
      </c>
      <c r="H492" s="15"/>
      <c r="I492" s="14">
        <v>5.0</v>
      </c>
      <c r="J492" s="13" t="s">
        <v>791</v>
      </c>
      <c r="K492" s="13" t="s">
        <v>792</v>
      </c>
      <c r="L492" s="14" t="s">
        <v>146</v>
      </c>
    </row>
    <row r="493" ht="15.75" customHeight="1">
      <c r="A493" s="14">
        <v>5156.0</v>
      </c>
      <c r="B493" s="14">
        <v>788.0</v>
      </c>
      <c r="C493" s="14">
        <v>5156.0</v>
      </c>
      <c r="D493" s="14">
        <v>53.0</v>
      </c>
      <c r="E493" s="14">
        <v>3.0</v>
      </c>
      <c r="F493" s="14">
        <v>10.0</v>
      </c>
      <c r="G493" s="15"/>
      <c r="H493" s="15"/>
      <c r="I493" s="14">
        <v>4.0</v>
      </c>
      <c r="J493" s="13" t="s">
        <v>791</v>
      </c>
      <c r="K493" s="16"/>
      <c r="L493" s="14" t="s">
        <v>679</v>
      </c>
    </row>
    <row r="494" ht="15.75" customHeight="1">
      <c r="A494" s="14">
        <v>4614.0</v>
      </c>
      <c r="B494" s="14">
        <v>787.0</v>
      </c>
      <c r="C494" s="14">
        <v>4610.0</v>
      </c>
      <c r="D494" s="14">
        <v>50.0</v>
      </c>
      <c r="E494" s="14">
        <v>6.0</v>
      </c>
      <c r="F494" s="14">
        <v>12.0</v>
      </c>
      <c r="G494" s="14">
        <v>3.0</v>
      </c>
      <c r="H494" s="15"/>
      <c r="I494" s="14">
        <v>4.0</v>
      </c>
      <c r="J494" s="13" t="s">
        <v>793</v>
      </c>
      <c r="K494" s="13" t="s">
        <v>794</v>
      </c>
      <c r="L494" s="14" t="s">
        <v>146</v>
      </c>
    </row>
    <row r="495" ht="15.75" customHeight="1">
      <c r="A495" s="14">
        <v>5155.0</v>
      </c>
      <c r="B495" s="14">
        <v>787.0</v>
      </c>
      <c r="C495" s="14">
        <v>5155.0</v>
      </c>
      <c r="D495" s="14">
        <v>53.0</v>
      </c>
      <c r="E495" s="14">
        <v>3.0</v>
      </c>
      <c r="F495" s="14">
        <v>10.0</v>
      </c>
      <c r="G495" s="15"/>
      <c r="H495" s="15"/>
      <c r="I495" s="14">
        <v>3.0</v>
      </c>
      <c r="J495" s="13" t="s">
        <v>795</v>
      </c>
      <c r="K495" s="16"/>
      <c r="L495" s="14" t="s">
        <v>679</v>
      </c>
    </row>
    <row r="496" ht="15.75" customHeight="1">
      <c r="A496" s="14">
        <v>4613.0</v>
      </c>
      <c r="B496" s="14">
        <v>786.0</v>
      </c>
      <c r="C496" s="14">
        <v>4610.0</v>
      </c>
      <c r="D496" s="14">
        <v>50.0</v>
      </c>
      <c r="E496" s="14">
        <v>6.0</v>
      </c>
      <c r="F496" s="14">
        <v>12.0</v>
      </c>
      <c r="G496" s="14">
        <v>2.0</v>
      </c>
      <c r="H496" s="15"/>
      <c r="I496" s="14">
        <v>3.0</v>
      </c>
      <c r="J496" s="13" t="s">
        <v>796</v>
      </c>
      <c r="K496" s="13" t="s">
        <v>797</v>
      </c>
      <c r="L496" s="14" t="s">
        <v>146</v>
      </c>
    </row>
    <row r="497" ht="15.75" customHeight="1">
      <c r="A497" s="14">
        <v>5154.0</v>
      </c>
      <c r="B497" s="14">
        <v>786.0</v>
      </c>
      <c r="C497" s="14">
        <v>5154.0</v>
      </c>
      <c r="D497" s="14">
        <v>53.0</v>
      </c>
      <c r="E497" s="14">
        <v>3.0</v>
      </c>
      <c r="F497" s="14">
        <v>10.0</v>
      </c>
      <c r="G497" s="15"/>
      <c r="H497" s="15"/>
      <c r="I497" s="14">
        <v>2.0</v>
      </c>
      <c r="J497" s="13" t="s">
        <v>796</v>
      </c>
      <c r="K497" s="16"/>
      <c r="L497" s="14" t="s">
        <v>679</v>
      </c>
    </row>
    <row r="498" ht="15.75" customHeight="1">
      <c r="A498" s="14">
        <v>4612.0</v>
      </c>
      <c r="B498" s="14">
        <v>785.0</v>
      </c>
      <c r="C498" s="14">
        <v>4610.0</v>
      </c>
      <c r="D498" s="14">
        <v>50.0</v>
      </c>
      <c r="E498" s="14">
        <v>3.0</v>
      </c>
      <c r="F498" s="14">
        <v>12.0</v>
      </c>
      <c r="G498" s="14">
        <v>84.0</v>
      </c>
      <c r="H498" s="15"/>
      <c r="I498" s="14">
        <v>154.0</v>
      </c>
      <c r="J498" s="13" t="s">
        <v>798</v>
      </c>
      <c r="K498" s="13" t="s">
        <v>799</v>
      </c>
      <c r="L498" s="14" t="s">
        <v>146</v>
      </c>
    </row>
    <row r="499" ht="15.75" customHeight="1">
      <c r="A499" s="14">
        <v>4611.0</v>
      </c>
      <c r="B499" s="14">
        <v>784.0</v>
      </c>
      <c r="C499" s="14">
        <v>4610.0</v>
      </c>
      <c r="D499" s="14">
        <v>50.0</v>
      </c>
      <c r="E499" s="14">
        <v>6.0</v>
      </c>
      <c r="F499" s="14">
        <v>12.0</v>
      </c>
      <c r="G499" s="14">
        <v>1.0</v>
      </c>
      <c r="H499" s="15"/>
      <c r="I499" s="14">
        <v>2.0</v>
      </c>
      <c r="J499" s="13" t="s">
        <v>800</v>
      </c>
      <c r="K499" s="13" t="s">
        <v>801</v>
      </c>
      <c r="L499" s="14" t="s">
        <v>146</v>
      </c>
    </row>
    <row r="500" ht="15.75" customHeight="1">
      <c r="A500" s="14">
        <v>5153.0</v>
      </c>
      <c r="B500" s="14">
        <v>784.0</v>
      </c>
      <c r="C500" s="14">
        <v>5153.0</v>
      </c>
      <c r="D500" s="14">
        <v>53.0</v>
      </c>
      <c r="E500" s="14">
        <v>3.0</v>
      </c>
      <c r="F500" s="14">
        <v>10.0</v>
      </c>
      <c r="G500" s="15"/>
      <c r="H500" s="15"/>
      <c r="I500" s="14">
        <v>1.0</v>
      </c>
      <c r="J500" s="13" t="s">
        <v>800</v>
      </c>
      <c r="K500" s="16"/>
      <c r="L500" s="14" t="s">
        <v>679</v>
      </c>
    </row>
    <row r="501" ht="15.75" customHeight="1">
      <c r="A501" s="14">
        <v>4610.0</v>
      </c>
      <c r="B501" s="14">
        <v>783.0</v>
      </c>
      <c r="C501" s="14">
        <v>4610.0</v>
      </c>
      <c r="D501" s="14">
        <v>50.0</v>
      </c>
      <c r="E501" s="14">
        <v>1.0</v>
      </c>
      <c r="F501" s="14">
        <v>10.0</v>
      </c>
      <c r="G501" s="15"/>
      <c r="H501" s="15"/>
      <c r="I501" s="14">
        <v>155.0</v>
      </c>
      <c r="J501" s="13" t="s">
        <v>802</v>
      </c>
      <c r="K501" s="13" t="s">
        <v>803</v>
      </c>
      <c r="L501" s="14" t="s">
        <v>146</v>
      </c>
    </row>
    <row r="502" ht="15.75" customHeight="1">
      <c r="A502" s="14">
        <v>4574.0</v>
      </c>
      <c r="B502" s="14">
        <v>782.0</v>
      </c>
      <c r="C502" s="14">
        <v>4494.0</v>
      </c>
      <c r="D502" s="14">
        <v>46.0</v>
      </c>
      <c r="E502" s="14">
        <v>6.0</v>
      </c>
      <c r="F502" s="14">
        <v>13.0</v>
      </c>
      <c r="G502" s="15"/>
      <c r="H502" s="15"/>
      <c r="I502" s="14">
        <v>155.0</v>
      </c>
      <c r="J502" s="13" t="s">
        <v>804</v>
      </c>
      <c r="K502" s="13" t="s">
        <v>805</v>
      </c>
      <c r="L502" s="14" t="s">
        <v>146</v>
      </c>
    </row>
    <row r="503" ht="15.75" customHeight="1">
      <c r="A503" s="14">
        <v>5230.0</v>
      </c>
      <c r="B503" s="14">
        <v>781.0</v>
      </c>
      <c r="C503" s="14">
        <v>5186.0</v>
      </c>
      <c r="D503" s="14">
        <v>55.0</v>
      </c>
      <c r="E503" s="14">
        <v>6.0</v>
      </c>
      <c r="F503" s="14">
        <v>13.0</v>
      </c>
      <c r="G503" s="15"/>
      <c r="H503" s="15"/>
      <c r="I503" s="14">
        <v>49.0</v>
      </c>
      <c r="J503" s="13" t="s">
        <v>806</v>
      </c>
      <c r="K503" s="16"/>
      <c r="L503" s="14" t="s">
        <v>679</v>
      </c>
    </row>
    <row r="504" ht="15.75" customHeight="1">
      <c r="A504" s="14">
        <v>5229.0</v>
      </c>
      <c r="B504" s="14">
        <v>780.0</v>
      </c>
      <c r="C504" s="14">
        <v>5185.0</v>
      </c>
      <c r="D504" s="14">
        <v>55.0</v>
      </c>
      <c r="E504" s="14">
        <v>6.0</v>
      </c>
      <c r="F504" s="14">
        <v>13.0</v>
      </c>
      <c r="G504" s="15"/>
      <c r="H504" s="15"/>
      <c r="I504" s="14">
        <v>40.0</v>
      </c>
      <c r="J504" s="13" t="s">
        <v>807</v>
      </c>
      <c r="K504" s="16"/>
      <c r="L504" s="14" t="s">
        <v>679</v>
      </c>
    </row>
    <row r="505" ht="15.75" customHeight="1">
      <c r="A505" s="14">
        <v>4725.0</v>
      </c>
      <c r="B505" s="14">
        <v>779.0</v>
      </c>
      <c r="C505" s="14">
        <v>4697.0</v>
      </c>
      <c r="D505" s="14">
        <v>49.0</v>
      </c>
      <c r="E505" s="14">
        <v>6.0</v>
      </c>
      <c r="F505" s="14">
        <v>13.0</v>
      </c>
      <c r="G505" s="14">
        <v>25.0</v>
      </c>
      <c r="H505" s="15"/>
      <c r="I505" s="14">
        <v>31.0</v>
      </c>
      <c r="J505" s="13" t="s">
        <v>808</v>
      </c>
      <c r="K505" s="13" t="s">
        <v>809</v>
      </c>
      <c r="L505" s="14" t="s">
        <v>118</v>
      </c>
    </row>
    <row r="506" ht="15.75" customHeight="1">
      <c r="A506" s="14">
        <v>4769.0</v>
      </c>
      <c r="B506" s="14">
        <v>779.0</v>
      </c>
      <c r="C506" s="14">
        <v>4736.0</v>
      </c>
      <c r="D506" s="14">
        <v>48.0</v>
      </c>
      <c r="E506" s="14">
        <v>6.0</v>
      </c>
      <c r="F506" s="14">
        <v>13.0</v>
      </c>
      <c r="G506" s="15"/>
      <c r="H506" s="15"/>
      <c r="I506" s="14">
        <v>82.0</v>
      </c>
      <c r="J506" s="13" t="s">
        <v>810</v>
      </c>
      <c r="K506" s="13" t="s">
        <v>811</v>
      </c>
      <c r="L506" s="14" t="s">
        <v>121</v>
      </c>
    </row>
    <row r="507" ht="15.75" customHeight="1">
      <c r="A507" s="14">
        <v>5228.0</v>
      </c>
      <c r="B507" s="14">
        <v>779.0</v>
      </c>
      <c r="C507" s="14">
        <v>5185.0</v>
      </c>
      <c r="D507" s="14">
        <v>55.0</v>
      </c>
      <c r="E507" s="14">
        <v>6.0</v>
      </c>
      <c r="F507" s="14">
        <v>13.0</v>
      </c>
      <c r="G507" s="14">
        <v>29.0</v>
      </c>
      <c r="H507" s="15"/>
      <c r="I507" s="14">
        <v>39.0</v>
      </c>
      <c r="J507" s="13" t="s">
        <v>812</v>
      </c>
      <c r="K507" s="16"/>
      <c r="L507" s="14" t="s">
        <v>679</v>
      </c>
    </row>
    <row r="508" ht="15.75" customHeight="1">
      <c r="A508" s="14">
        <v>4782.0</v>
      </c>
      <c r="B508" s="14">
        <v>778.0</v>
      </c>
      <c r="C508" s="14">
        <v>4496.0</v>
      </c>
      <c r="D508" s="14">
        <v>46.0</v>
      </c>
      <c r="E508" s="14">
        <v>6.0</v>
      </c>
      <c r="F508" s="14">
        <v>13.0</v>
      </c>
      <c r="G508" s="14">
        <v>357.0</v>
      </c>
      <c r="H508" s="15"/>
      <c r="I508" s="14">
        <v>134.0</v>
      </c>
      <c r="J508" s="13" t="s">
        <v>813</v>
      </c>
      <c r="K508" s="13" t="s">
        <v>814</v>
      </c>
      <c r="L508" s="14" t="s">
        <v>146</v>
      </c>
    </row>
    <row r="509" ht="15.75" customHeight="1">
      <c r="A509" s="14">
        <v>5119.0</v>
      </c>
      <c r="B509" s="14">
        <v>778.0</v>
      </c>
      <c r="C509" s="14">
        <v>5055.0</v>
      </c>
      <c r="D509" s="14">
        <v>51.0</v>
      </c>
      <c r="E509" s="14">
        <v>6.0</v>
      </c>
      <c r="F509" s="14">
        <v>13.0</v>
      </c>
      <c r="G509" s="14">
        <v>339.0</v>
      </c>
      <c r="H509" s="15"/>
      <c r="I509" s="14">
        <v>83.0</v>
      </c>
      <c r="J509" s="13" t="s">
        <v>815</v>
      </c>
      <c r="K509" s="16"/>
      <c r="L509" s="14" t="s">
        <v>679</v>
      </c>
    </row>
    <row r="510" ht="15.75" customHeight="1">
      <c r="A510" s="14">
        <v>4781.0</v>
      </c>
      <c r="B510" s="14">
        <v>777.0</v>
      </c>
      <c r="C510" s="14">
        <v>4496.0</v>
      </c>
      <c r="D510" s="14">
        <v>46.0</v>
      </c>
      <c r="E510" s="14">
        <v>6.0</v>
      </c>
      <c r="F510" s="14">
        <v>13.0</v>
      </c>
      <c r="G510" s="14">
        <v>351.0</v>
      </c>
      <c r="H510" s="15"/>
      <c r="I510" s="14">
        <v>126.0</v>
      </c>
      <c r="J510" s="13" t="s">
        <v>816</v>
      </c>
      <c r="K510" s="13" t="s">
        <v>817</v>
      </c>
      <c r="L510" s="14" t="s">
        <v>146</v>
      </c>
    </row>
    <row r="511" ht="15.75" customHeight="1">
      <c r="A511" s="14">
        <v>5118.0</v>
      </c>
      <c r="B511" s="14">
        <v>777.0</v>
      </c>
      <c r="C511" s="14">
        <v>5055.0</v>
      </c>
      <c r="D511" s="14">
        <v>51.0</v>
      </c>
      <c r="E511" s="14">
        <v>6.0</v>
      </c>
      <c r="F511" s="14">
        <v>13.0</v>
      </c>
      <c r="G511" s="14">
        <v>338.0</v>
      </c>
      <c r="H511" s="15"/>
      <c r="I511" s="14">
        <v>82.0</v>
      </c>
      <c r="J511" s="13" t="s">
        <v>818</v>
      </c>
      <c r="K511" s="16"/>
      <c r="L511" s="14" t="s">
        <v>679</v>
      </c>
    </row>
    <row r="512" ht="15.75" customHeight="1">
      <c r="A512" s="14">
        <v>5579.0</v>
      </c>
      <c r="B512" s="14">
        <v>776.0</v>
      </c>
      <c r="C512" s="14">
        <v>4741.0</v>
      </c>
      <c r="D512" s="14">
        <v>48.0</v>
      </c>
      <c r="E512" s="14">
        <v>6.0</v>
      </c>
      <c r="F512" s="14">
        <v>13.0</v>
      </c>
      <c r="G512" s="15"/>
      <c r="H512" s="15"/>
      <c r="I512" s="14">
        <v>3.0</v>
      </c>
      <c r="J512" s="13" t="s">
        <v>819</v>
      </c>
      <c r="K512" s="13" t="s">
        <v>820</v>
      </c>
      <c r="L512" s="14" t="s">
        <v>121</v>
      </c>
    </row>
    <row r="513" ht="15.75" customHeight="1">
      <c r="A513" s="14">
        <v>3471.0</v>
      </c>
      <c r="B513" s="14">
        <v>772.0</v>
      </c>
      <c r="C513" s="14">
        <v>3444.0</v>
      </c>
      <c r="D513" s="14">
        <v>38.0</v>
      </c>
      <c r="E513" s="14">
        <v>3.0</v>
      </c>
      <c r="F513" s="14">
        <v>12.0</v>
      </c>
      <c r="G513" s="14">
        <v>66.0</v>
      </c>
      <c r="H513" s="15"/>
      <c r="I513" s="14">
        <v>30.0</v>
      </c>
      <c r="J513" s="13" t="s">
        <v>821</v>
      </c>
      <c r="K513" s="13" t="s">
        <v>822</v>
      </c>
      <c r="L513" s="14" t="s">
        <v>679</v>
      </c>
    </row>
    <row r="514" ht="15.75" customHeight="1">
      <c r="A514" s="14">
        <v>3470.0</v>
      </c>
      <c r="B514" s="14">
        <v>771.0</v>
      </c>
      <c r="C514" s="14">
        <v>3440.0</v>
      </c>
      <c r="D514" s="14">
        <v>38.0</v>
      </c>
      <c r="E514" s="14">
        <v>6.0</v>
      </c>
      <c r="F514" s="14">
        <v>14.0</v>
      </c>
      <c r="G514" s="14">
        <v>18.0</v>
      </c>
      <c r="H514" s="15"/>
      <c r="I514" s="14">
        <v>7.0</v>
      </c>
      <c r="J514" s="13" t="s">
        <v>823</v>
      </c>
      <c r="K514" s="13" t="s">
        <v>824</v>
      </c>
      <c r="L514" s="14" t="s">
        <v>679</v>
      </c>
    </row>
    <row r="515" ht="15.75" customHeight="1">
      <c r="A515" s="14">
        <v>4087.0</v>
      </c>
      <c r="B515" s="14">
        <v>767.0</v>
      </c>
      <c r="C515" s="14">
        <v>4087.0</v>
      </c>
      <c r="D515" s="14">
        <v>45.0</v>
      </c>
      <c r="E515" s="14">
        <v>3.0</v>
      </c>
      <c r="F515" s="14">
        <v>10.0</v>
      </c>
      <c r="G515" s="15"/>
      <c r="H515" s="15"/>
      <c r="I515" s="14">
        <v>1.0</v>
      </c>
      <c r="J515" s="13" t="s">
        <v>825</v>
      </c>
      <c r="K515" s="16"/>
      <c r="L515" s="14" t="s">
        <v>679</v>
      </c>
    </row>
    <row r="516" ht="15.75" customHeight="1">
      <c r="A516" s="14">
        <v>4245.0</v>
      </c>
      <c r="B516" s="14">
        <v>767.0</v>
      </c>
      <c r="C516" s="14">
        <v>4245.0</v>
      </c>
      <c r="D516" s="14">
        <v>44.0</v>
      </c>
      <c r="E516" s="14">
        <v>3.0</v>
      </c>
      <c r="F516" s="14">
        <v>10.0</v>
      </c>
      <c r="G516" s="15"/>
      <c r="H516" s="15"/>
      <c r="I516" s="14">
        <v>1.0</v>
      </c>
      <c r="J516" s="13" t="s">
        <v>825</v>
      </c>
      <c r="K516" s="16"/>
      <c r="L516" s="14" t="s">
        <v>679</v>
      </c>
    </row>
    <row r="517" ht="15.75" customHeight="1">
      <c r="A517" s="14">
        <v>5177.0</v>
      </c>
      <c r="B517" s="14">
        <v>767.0</v>
      </c>
      <c r="C517" s="14">
        <v>5177.0</v>
      </c>
      <c r="D517" s="14">
        <v>55.0</v>
      </c>
      <c r="E517" s="14">
        <v>3.0</v>
      </c>
      <c r="F517" s="14">
        <v>12.0</v>
      </c>
      <c r="G517" s="15"/>
      <c r="H517" s="15"/>
      <c r="I517" s="14">
        <v>1.0</v>
      </c>
      <c r="J517" s="13" t="s">
        <v>826</v>
      </c>
      <c r="K517" s="16"/>
      <c r="L517" s="14" t="s">
        <v>679</v>
      </c>
    </row>
    <row r="518" ht="15.75" customHeight="1">
      <c r="A518" s="14">
        <v>5231.0</v>
      </c>
      <c r="B518" s="14">
        <v>767.0</v>
      </c>
      <c r="C518" s="14">
        <v>5231.0</v>
      </c>
      <c r="D518" s="14">
        <v>54.0</v>
      </c>
      <c r="E518" s="14">
        <v>2.0</v>
      </c>
      <c r="F518" s="14">
        <v>12.0</v>
      </c>
      <c r="G518" s="15"/>
      <c r="H518" s="15"/>
      <c r="I518" s="14">
        <v>1.0</v>
      </c>
      <c r="J518" s="13" t="s">
        <v>827</v>
      </c>
      <c r="K518" s="16"/>
      <c r="L518" s="14" t="s">
        <v>679</v>
      </c>
    </row>
    <row r="519" ht="15.75" customHeight="1">
      <c r="A519" s="14">
        <v>3413.0</v>
      </c>
      <c r="B519" s="14">
        <v>766.0</v>
      </c>
      <c r="C519" s="14">
        <v>3413.0</v>
      </c>
      <c r="D519" s="14">
        <v>42.0</v>
      </c>
      <c r="E519" s="14">
        <v>1.0</v>
      </c>
      <c r="F519" s="14">
        <v>10.0</v>
      </c>
      <c r="G519" s="15"/>
      <c r="H519" s="15"/>
      <c r="I519" s="14">
        <v>8.0</v>
      </c>
      <c r="J519" s="13" t="s">
        <v>828</v>
      </c>
      <c r="K519" s="13" t="s">
        <v>829</v>
      </c>
      <c r="L519" s="14" t="s">
        <v>679</v>
      </c>
    </row>
    <row r="520" ht="15.75" customHeight="1">
      <c r="A520" s="14">
        <v>4400.0</v>
      </c>
      <c r="B520" s="14">
        <v>766.0</v>
      </c>
      <c r="C520" s="14">
        <v>4400.0</v>
      </c>
      <c r="D520" s="14">
        <v>28.0</v>
      </c>
      <c r="E520" s="14">
        <v>1.0</v>
      </c>
      <c r="F520" s="14">
        <v>10.0</v>
      </c>
      <c r="G520" s="15"/>
      <c r="H520" s="15"/>
      <c r="I520" s="14">
        <v>27.0</v>
      </c>
      <c r="J520" s="13" t="s">
        <v>830</v>
      </c>
      <c r="K520" s="13" t="s">
        <v>830</v>
      </c>
      <c r="L520" s="14" t="s">
        <v>679</v>
      </c>
    </row>
    <row r="521" ht="15.75" customHeight="1">
      <c r="A521" s="14">
        <v>4474.0</v>
      </c>
      <c r="B521" s="14">
        <v>766.0</v>
      </c>
      <c r="C521" s="14">
        <v>4474.0</v>
      </c>
      <c r="D521" s="14">
        <v>46.0</v>
      </c>
      <c r="E521" s="14">
        <v>1.0</v>
      </c>
      <c r="F521" s="14">
        <v>10.0</v>
      </c>
      <c r="G521" s="15"/>
      <c r="H521" s="15"/>
      <c r="I521" s="14">
        <v>88.0</v>
      </c>
      <c r="J521" s="13" t="s">
        <v>830</v>
      </c>
      <c r="K521" s="13" t="s">
        <v>831</v>
      </c>
      <c r="L521" s="14" t="s">
        <v>832</v>
      </c>
    </row>
    <row r="522" ht="15.75" customHeight="1">
      <c r="A522" s="14">
        <v>5037.0</v>
      </c>
      <c r="B522" s="14">
        <v>766.0</v>
      </c>
      <c r="C522" s="14">
        <v>5037.0</v>
      </c>
      <c r="D522" s="14">
        <v>51.0</v>
      </c>
      <c r="E522" s="14">
        <v>1.0</v>
      </c>
      <c r="F522" s="14">
        <v>10.0</v>
      </c>
      <c r="G522" s="15"/>
      <c r="H522" s="15"/>
      <c r="I522" s="14">
        <v>58.0</v>
      </c>
      <c r="J522" s="13" t="s">
        <v>830</v>
      </c>
      <c r="K522" s="16"/>
      <c r="L522" s="14" t="s">
        <v>679</v>
      </c>
    </row>
    <row r="523" ht="15.75" customHeight="1">
      <c r="A523" s="14">
        <v>3497.0</v>
      </c>
      <c r="B523" s="14">
        <v>763.0</v>
      </c>
      <c r="C523" s="14">
        <v>3497.0</v>
      </c>
      <c r="D523" s="14">
        <v>40.0</v>
      </c>
      <c r="E523" s="14">
        <v>3.0</v>
      </c>
      <c r="F523" s="14">
        <v>10.0</v>
      </c>
      <c r="G523" s="15"/>
      <c r="H523" s="15"/>
      <c r="I523" s="14">
        <v>7.0</v>
      </c>
      <c r="J523" s="13" t="s">
        <v>833</v>
      </c>
      <c r="K523" s="13" t="s">
        <v>834</v>
      </c>
      <c r="L523" s="14" t="s">
        <v>679</v>
      </c>
    </row>
    <row r="524" ht="15.75" customHeight="1">
      <c r="A524" s="14">
        <v>3500.0</v>
      </c>
      <c r="B524" s="14">
        <v>762.0</v>
      </c>
      <c r="C524" s="14">
        <v>3496.0</v>
      </c>
      <c r="D524" s="14">
        <v>40.0</v>
      </c>
      <c r="E524" s="14">
        <v>6.0</v>
      </c>
      <c r="F524" s="14">
        <v>13.0</v>
      </c>
      <c r="G524" s="15"/>
      <c r="H524" s="15"/>
      <c r="I524" s="14">
        <v>6.0</v>
      </c>
      <c r="J524" s="13" t="s">
        <v>835</v>
      </c>
      <c r="K524" s="13" t="s">
        <v>836</v>
      </c>
      <c r="L524" s="14" t="s">
        <v>679</v>
      </c>
    </row>
    <row r="525" ht="15.75" customHeight="1">
      <c r="A525" s="14">
        <v>3499.0</v>
      </c>
      <c r="B525" s="14">
        <v>761.0</v>
      </c>
      <c r="C525" s="14">
        <v>3496.0</v>
      </c>
      <c r="D525" s="14">
        <v>40.0</v>
      </c>
      <c r="E525" s="14">
        <v>6.0</v>
      </c>
      <c r="F525" s="14">
        <v>13.0</v>
      </c>
      <c r="G525" s="15"/>
      <c r="H525" s="15"/>
      <c r="I525" s="14">
        <v>5.0</v>
      </c>
      <c r="J525" s="13" t="s">
        <v>837</v>
      </c>
      <c r="K525" s="13" t="s">
        <v>838</v>
      </c>
      <c r="L525" s="14" t="s">
        <v>679</v>
      </c>
    </row>
    <row r="526" ht="15.75" customHeight="1">
      <c r="A526" s="14">
        <v>3498.0</v>
      </c>
      <c r="B526" s="14">
        <v>760.0</v>
      </c>
      <c r="C526" s="14">
        <v>3496.0</v>
      </c>
      <c r="D526" s="14">
        <v>40.0</v>
      </c>
      <c r="E526" s="14">
        <v>6.0</v>
      </c>
      <c r="F526" s="14">
        <v>13.0</v>
      </c>
      <c r="G526" s="15"/>
      <c r="H526" s="15"/>
      <c r="I526" s="14">
        <v>4.0</v>
      </c>
      <c r="J526" s="13" t="s">
        <v>839</v>
      </c>
      <c r="K526" s="13" t="s">
        <v>840</v>
      </c>
      <c r="L526" s="14" t="s">
        <v>679</v>
      </c>
    </row>
    <row r="527" ht="15.75" customHeight="1">
      <c r="A527" s="14">
        <v>3496.0</v>
      </c>
      <c r="B527" s="14">
        <v>759.0</v>
      </c>
      <c r="C527" s="14">
        <v>3497.0</v>
      </c>
      <c r="D527" s="14">
        <v>40.0</v>
      </c>
      <c r="E527" s="14">
        <v>3.0</v>
      </c>
      <c r="F527" s="14">
        <v>10.0</v>
      </c>
      <c r="G527" s="15"/>
      <c r="H527" s="15"/>
      <c r="I527" s="14">
        <v>2.0</v>
      </c>
      <c r="J527" s="13" t="s">
        <v>841</v>
      </c>
      <c r="K527" s="13" t="s">
        <v>842</v>
      </c>
      <c r="L527" s="14" t="s">
        <v>679</v>
      </c>
    </row>
    <row r="528" ht="15.75" customHeight="1">
      <c r="A528" s="14">
        <v>3495.0</v>
      </c>
      <c r="B528" s="14">
        <v>758.0</v>
      </c>
      <c r="C528" s="14">
        <v>3497.0</v>
      </c>
      <c r="D528" s="14">
        <v>40.0</v>
      </c>
      <c r="E528" s="14">
        <v>3.0</v>
      </c>
      <c r="F528" s="14">
        <v>10.0</v>
      </c>
      <c r="G528" s="15"/>
      <c r="H528" s="15"/>
      <c r="I528" s="14">
        <v>1.0</v>
      </c>
      <c r="J528" s="13" t="s">
        <v>843</v>
      </c>
      <c r="K528" s="13" t="s">
        <v>844</v>
      </c>
      <c r="L528" s="14" t="s">
        <v>679</v>
      </c>
    </row>
    <row r="529" ht="15.75" customHeight="1">
      <c r="A529" s="14">
        <v>3481.0</v>
      </c>
      <c r="B529" s="14">
        <v>757.0</v>
      </c>
      <c r="C529" s="14">
        <v>3481.0</v>
      </c>
      <c r="D529" s="14">
        <v>39.0</v>
      </c>
      <c r="E529" s="14">
        <v>3.0</v>
      </c>
      <c r="F529" s="14">
        <v>12.0</v>
      </c>
      <c r="G529" s="15"/>
      <c r="H529" s="15"/>
      <c r="I529" s="14">
        <v>28.0</v>
      </c>
      <c r="J529" s="13" t="s">
        <v>845</v>
      </c>
      <c r="K529" s="13" t="s">
        <v>846</v>
      </c>
      <c r="L529" s="14" t="s">
        <v>679</v>
      </c>
    </row>
    <row r="530" ht="15.75" customHeight="1">
      <c r="A530" s="14">
        <v>3480.0</v>
      </c>
      <c r="B530" s="14">
        <v>756.0</v>
      </c>
      <c r="C530" s="14">
        <v>3480.0</v>
      </c>
      <c r="D530" s="14">
        <v>39.0</v>
      </c>
      <c r="E530" s="14">
        <v>5.0</v>
      </c>
      <c r="F530" s="14">
        <v>12.0</v>
      </c>
      <c r="G530" s="15"/>
      <c r="H530" s="15"/>
      <c r="I530" s="14">
        <v>27.0</v>
      </c>
      <c r="J530" s="13" t="s">
        <v>847</v>
      </c>
      <c r="K530" s="13" t="s">
        <v>848</v>
      </c>
      <c r="L530" s="14" t="s">
        <v>679</v>
      </c>
    </row>
    <row r="531" ht="15.75" customHeight="1">
      <c r="A531" s="14">
        <v>3474.0</v>
      </c>
      <c r="B531" s="14">
        <v>755.0</v>
      </c>
      <c r="C531" s="14">
        <v>3474.0</v>
      </c>
      <c r="D531" s="14">
        <v>39.0</v>
      </c>
      <c r="E531" s="14">
        <v>1.0</v>
      </c>
      <c r="F531" s="14">
        <v>10.0</v>
      </c>
      <c r="G531" s="15"/>
      <c r="H531" s="15"/>
      <c r="I531" s="14">
        <v>26.0</v>
      </c>
      <c r="J531" s="13" t="s">
        <v>849</v>
      </c>
      <c r="K531" s="13" t="s">
        <v>850</v>
      </c>
      <c r="L531" s="14" t="s">
        <v>679</v>
      </c>
    </row>
    <row r="532" ht="15.75" customHeight="1">
      <c r="A532" s="14">
        <v>3473.0</v>
      </c>
      <c r="B532" s="14">
        <v>754.0</v>
      </c>
      <c r="C532" s="14">
        <v>3474.0</v>
      </c>
      <c r="D532" s="14">
        <v>39.0</v>
      </c>
      <c r="E532" s="14">
        <v>2.0</v>
      </c>
      <c r="F532" s="14">
        <v>12.0</v>
      </c>
      <c r="G532" s="15"/>
      <c r="H532" s="15"/>
      <c r="I532" s="14">
        <v>25.0</v>
      </c>
      <c r="J532" s="13" t="s">
        <v>851</v>
      </c>
      <c r="K532" s="13" t="s">
        <v>852</v>
      </c>
      <c r="L532" s="14" t="s">
        <v>679</v>
      </c>
    </row>
    <row r="533" ht="15.75" customHeight="1">
      <c r="A533" s="14">
        <v>3489.0</v>
      </c>
      <c r="B533" s="14">
        <v>753.0</v>
      </c>
      <c r="C533" s="14">
        <v>3479.0</v>
      </c>
      <c r="D533" s="14">
        <v>39.0</v>
      </c>
      <c r="E533" s="14">
        <v>6.0</v>
      </c>
      <c r="F533" s="14">
        <v>14.0</v>
      </c>
      <c r="G533" s="15"/>
      <c r="H533" s="15"/>
      <c r="I533" s="14">
        <v>23.0</v>
      </c>
      <c r="J533" s="13" t="s">
        <v>853</v>
      </c>
      <c r="K533" s="13" t="s">
        <v>854</v>
      </c>
      <c r="L533" s="14" t="s">
        <v>679</v>
      </c>
    </row>
    <row r="534" ht="15.75" customHeight="1">
      <c r="A534" s="14">
        <v>3488.0</v>
      </c>
      <c r="B534" s="14">
        <v>752.0</v>
      </c>
      <c r="C534" s="14">
        <v>3479.0</v>
      </c>
      <c r="D534" s="14">
        <v>39.0</v>
      </c>
      <c r="E534" s="14">
        <v>6.0</v>
      </c>
      <c r="F534" s="14">
        <v>14.0</v>
      </c>
      <c r="G534" s="15"/>
      <c r="H534" s="15"/>
      <c r="I534" s="14">
        <v>22.0</v>
      </c>
      <c r="J534" s="13" t="s">
        <v>855</v>
      </c>
      <c r="K534" s="13" t="s">
        <v>856</v>
      </c>
      <c r="L534" s="14" t="s">
        <v>679</v>
      </c>
    </row>
    <row r="535" ht="15.75" customHeight="1">
      <c r="A535" s="14">
        <v>3487.0</v>
      </c>
      <c r="B535" s="14">
        <v>751.0</v>
      </c>
      <c r="C535" s="14">
        <v>3479.0</v>
      </c>
      <c r="D535" s="14">
        <v>39.0</v>
      </c>
      <c r="E535" s="14">
        <v>6.0</v>
      </c>
      <c r="F535" s="14">
        <v>14.0</v>
      </c>
      <c r="G535" s="15"/>
      <c r="H535" s="15"/>
      <c r="I535" s="14">
        <v>21.0</v>
      </c>
      <c r="J535" s="13" t="s">
        <v>857</v>
      </c>
      <c r="K535" s="13" t="s">
        <v>858</v>
      </c>
      <c r="L535" s="14" t="s">
        <v>679</v>
      </c>
    </row>
    <row r="536" ht="15.75" customHeight="1">
      <c r="A536" s="14">
        <v>3479.0</v>
      </c>
      <c r="B536" s="14">
        <v>750.0</v>
      </c>
      <c r="C536" s="14">
        <v>3473.0</v>
      </c>
      <c r="D536" s="14">
        <v>39.0</v>
      </c>
      <c r="E536" s="14">
        <v>3.0</v>
      </c>
      <c r="F536" s="14">
        <v>13.0</v>
      </c>
      <c r="G536" s="15"/>
      <c r="H536" s="15"/>
      <c r="I536" s="14">
        <v>20.0</v>
      </c>
      <c r="J536" s="13" t="s">
        <v>859</v>
      </c>
      <c r="K536" s="13" t="s">
        <v>860</v>
      </c>
      <c r="L536" s="14" t="s">
        <v>679</v>
      </c>
    </row>
    <row r="537" ht="15.75" customHeight="1">
      <c r="A537" s="14">
        <v>3472.0</v>
      </c>
      <c r="B537" s="14">
        <v>749.0</v>
      </c>
      <c r="C537" s="14">
        <v>3472.0</v>
      </c>
      <c r="D537" s="14">
        <v>39.0</v>
      </c>
      <c r="E537" s="14">
        <v>1.0</v>
      </c>
      <c r="F537" s="14">
        <v>10.0</v>
      </c>
      <c r="G537" s="15"/>
      <c r="H537" s="15"/>
      <c r="I537" s="14">
        <v>19.0</v>
      </c>
      <c r="J537" s="13" t="s">
        <v>861</v>
      </c>
      <c r="K537" s="13" t="s">
        <v>862</v>
      </c>
      <c r="L537" s="14" t="s">
        <v>679</v>
      </c>
    </row>
    <row r="538" ht="15.75" customHeight="1">
      <c r="A538" s="14">
        <v>3478.0</v>
      </c>
      <c r="B538" s="14">
        <v>748.0</v>
      </c>
      <c r="C538" s="14">
        <v>4075.0</v>
      </c>
      <c r="D538" s="14">
        <v>39.0</v>
      </c>
      <c r="E538" s="14">
        <v>3.0</v>
      </c>
      <c r="F538" s="14">
        <v>13.0</v>
      </c>
      <c r="G538" s="15"/>
      <c r="H538" s="15"/>
      <c r="I538" s="14">
        <v>17.0</v>
      </c>
      <c r="J538" s="13" t="s">
        <v>863</v>
      </c>
      <c r="K538" s="13" t="s">
        <v>864</v>
      </c>
      <c r="L538" s="14" t="s">
        <v>679</v>
      </c>
    </row>
    <row r="539" ht="15.75" customHeight="1">
      <c r="A539" s="14">
        <v>3477.0</v>
      </c>
      <c r="B539" s="14">
        <v>747.0</v>
      </c>
      <c r="C539" s="14">
        <v>4075.0</v>
      </c>
      <c r="D539" s="14">
        <v>39.0</v>
      </c>
      <c r="E539" s="14">
        <v>3.0</v>
      </c>
      <c r="F539" s="14">
        <v>13.0</v>
      </c>
      <c r="G539" s="15"/>
      <c r="H539" s="15"/>
      <c r="I539" s="14">
        <v>15.0</v>
      </c>
      <c r="J539" s="13" t="s">
        <v>865</v>
      </c>
      <c r="K539" s="13" t="s">
        <v>866</v>
      </c>
      <c r="L539" s="14" t="s">
        <v>679</v>
      </c>
    </row>
    <row r="540" ht="15.75" customHeight="1">
      <c r="A540" s="14">
        <v>3476.0</v>
      </c>
      <c r="B540" s="14">
        <v>746.0</v>
      </c>
      <c r="C540" s="14">
        <v>4075.0</v>
      </c>
      <c r="D540" s="14">
        <v>39.0</v>
      </c>
      <c r="E540" s="14">
        <v>3.0</v>
      </c>
      <c r="F540" s="14">
        <v>13.0</v>
      </c>
      <c r="G540" s="15"/>
      <c r="H540" s="15"/>
      <c r="I540" s="14">
        <v>14.0</v>
      </c>
      <c r="J540" s="13" t="s">
        <v>867</v>
      </c>
      <c r="K540" s="13" t="s">
        <v>868</v>
      </c>
      <c r="L540" s="14" t="s">
        <v>679</v>
      </c>
    </row>
    <row r="541" ht="15.75" customHeight="1">
      <c r="A541" s="14">
        <v>3486.0</v>
      </c>
      <c r="B541" s="14">
        <v>745.0</v>
      </c>
      <c r="C541" s="14">
        <v>3482.0</v>
      </c>
      <c r="D541" s="14">
        <v>39.0</v>
      </c>
      <c r="E541" s="14">
        <v>6.0</v>
      </c>
      <c r="F541" s="14">
        <v>14.0</v>
      </c>
      <c r="G541" s="15"/>
      <c r="H541" s="15"/>
      <c r="I541" s="14">
        <v>11.0</v>
      </c>
      <c r="J541" s="13" t="s">
        <v>869</v>
      </c>
      <c r="K541" s="13" t="s">
        <v>870</v>
      </c>
      <c r="L541" s="14" t="s">
        <v>679</v>
      </c>
    </row>
    <row r="542" ht="15.75" customHeight="1">
      <c r="A542" s="14">
        <v>3491.0</v>
      </c>
      <c r="B542" s="14">
        <v>744.0</v>
      </c>
      <c r="C542" s="14">
        <v>3485.0</v>
      </c>
      <c r="D542" s="14">
        <v>39.0</v>
      </c>
      <c r="E542" s="14">
        <v>5.0</v>
      </c>
      <c r="F542" s="14">
        <v>15.0</v>
      </c>
      <c r="G542" s="15"/>
      <c r="H542" s="15"/>
      <c r="I542" s="14">
        <v>10.0</v>
      </c>
      <c r="J542" s="13" t="s">
        <v>871</v>
      </c>
      <c r="K542" s="13" t="s">
        <v>872</v>
      </c>
      <c r="L542" s="14" t="s">
        <v>679</v>
      </c>
    </row>
    <row r="543" ht="15.75" customHeight="1">
      <c r="A543" s="14">
        <v>3490.0</v>
      </c>
      <c r="B543" s="14">
        <v>743.0</v>
      </c>
      <c r="C543" s="14">
        <v>3485.0</v>
      </c>
      <c r="D543" s="14">
        <v>39.0</v>
      </c>
      <c r="E543" s="14">
        <v>5.0</v>
      </c>
      <c r="F543" s="14">
        <v>15.0</v>
      </c>
      <c r="G543" s="15"/>
      <c r="H543" s="15"/>
      <c r="I543" s="14">
        <v>9.0</v>
      </c>
      <c r="J543" s="13" t="s">
        <v>873</v>
      </c>
      <c r="K543" s="13" t="s">
        <v>874</v>
      </c>
      <c r="L543" s="14" t="s">
        <v>679</v>
      </c>
    </row>
    <row r="544" ht="15.75" customHeight="1">
      <c r="A544" s="14">
        <v>3485.0</v>
      </c>
      <c r="B544" s="14">
        <v>742.0</v>
      </c>
      <c r="C544" s="14">
        <v>3482.0</v>
      </c>
      <c r="D544" s="14">
        <v>39.0</v>
      </c>
      <c r="E544" s="14">
        <v>6.0</v>
      </c>
      <c r="F544" s="14">
        <v>14.0</v>
      </c>
      <c r="G544" s="15"/>
      <c r="H544" s="15"/>
      <c r="I544" s="14">
        <v>8.0</v>
      </c>
      <c r="J544" s="13" t="s">
        <v>875</v>
      </c>
      <c r="K544" s="13" t="s">
        <v>876</v>
      </c>
      <c r="L544" s="14" t="s">
        <v>679</v>
      </c>
    </row>
    <row r="545" ht="15.75" customHeight="1">
      <c r="A545" s="14">
        <v>3484.0</v>
      </c>
      <c r="B545" s="14">
        <v>741.0</v>
      </c>
      <c r="C545" s="14">
        <v>3482.0</v>
      </c>
      <c r="D545" s="14">
        <v>39.0</v>
      </c>
      <c r="E545" s="14">
        <v>6.0</v>
      </c>
      <c r="F545" s="14">
        <v>14.0</v>
      </c>
      <c r="G545" s="15"/>
      <c r="H545" s="15"/>
      <c r="I545" s="14">
        <v>7.0</v>
      </c>
      <c r="J545" s="13" t="s">
        <v>877</v>
      </c>
      <c r="K545" s="13" t="s">
        <v>878</v>
      </c>
      <c r="L545" s="14" t="s">
        <v>679</v>
      </c>
    </row>
    <row r="546" ht="15.75" customHeight="1">
      <c r="A546" s="14">
        <v>3482.0</v>
      </c>
      <c r="B546" s="14">
        <v>740.0</v>
      </c>
      <c r="C546" s="14">
        <v>4075.0</v>
      </c>
      <c r="D546" s="14">
        <v>39.0</v>
      </c>
      <c r="E546" s="14">
        <v>3.0</v>
      </c>
      <c r="F546" s="14">
        <v>13.0</v>
      </c>
      <c r="G546" s="15"/>
      <c r="H546" s="15"/>
      <c r="I546" s="14">
        <v>6.0</v>
      </c>
      <c r="J546" s="13" t="s">
        <v>879</v>
      </c>
      <c r="K546" s="13" t="s">
        <v>880</v>
      </c>
      <c r="L546" s="14" t="s">
        <v>679</v>
      </c>
    </row>
    <row r="547" ht="15.75" customHeight="1">
      <c r="A547" s="14">
        <v>3439.0</v>
      </c>
      <c r="B547" s="14">
        <v>739.0</v>
      </c>
      <c r="C547" s="14">
        <v>3439.0</v>
      </c>
      <c r="D547" s="14">
        <v>38.0</v>
      </c>
      <c r="E547" s="14">
        <v>2.0</v>
      </c>
      <c r="F547" s="14">
        <v>10.0</v>
      </c>
      <c r="G547" s="14">
        <v>90.0</v>
      </c>
      <c r="H547" s="15"/>
      <c r="I547" s="14">
        <v>35.0</v>
      </c>
      <c r="J547" s="13" t="s">
        <v>881</v>
      </c>
      <c r="K547" s="13" t="s">
        <v>882</v>
      </c>
      <c r="L547" s="14" t="s">
        <v>679</v>
      </c>
    </row>
    <row r="548" ht="15.75" customHeight="1">
      <c r="A548" s="14">
        <v>3446.0</v>
      </c>
      <c r="B548" s="14">
        <v>738.0</v>
      </c>
      <c r="C548" s="14">
        <v>3439.0</v>
      </c>
      <c r="D548" s="14">
        <v>38.0</v>
      </c>
      <c r="E548" s="14">
        <v>3.0</v>
      </c>
      <c r="F548" s="14">
        <v>12.0</v>
      </c>
      <c r="G548" s="14">
        <v>80.0</v>
      </c>
      <c r="H548" s="15"/>
      <c r="I548" s="14">
        <v>34.0</v>
      </c>
      <c r="J548" s="13" t="s">
        <v>883</v>
      </c>
      <c r="K548" s="13" t="s">
        <v>884</v>
      </c>
      <c r="L548" s="14" t="s">
        <v>679</v>
      </c>
    </row>
    <row r="549" ht="15.75" customHeight="1">
      <c r="A549" s="14">
        <v>3469.0</v>
      </c>
      <c r="B549" s="14">
        <v>737.0</v>
      </c>
      <c r="C549" s="14">
        <v>3445.0</v>
      </c>
      <c r="D549" s="14">
        <v>38.0</v>
      </c>
      <c r="E549" s="14">
        <v>6.0</v>
      </c>
      <c r="F549" s="14">
        <v>14.0</v>
      </c>
      <c r="G549" s="14">
        <v>72.0</v>
      </c>
      <c r="H549" s="15"/>
      <c r="I549" s="14">
        <v>33.0</v>
      </c>
      <c r="J549" s="13" t="s">
        <v>885</v>
      </c>
      <c r="K549" s="13" t="s">
        <v>886</v>
      </c>
      <c r="L549" s="14" t="s">
        <v>679</v>
      </c>
    </row>
    <row r="550" ht="15.75" customHeight="1">
      <c r="A550" s="14">
        <v>3468.0</v>
      </c>
      <c r="B550" s="14">
        <v>736.0</v>
      </c>
      <c r="C550" s="14">
        <v>3445.0</v>
      </c>
      <c r="D550" s="14">
        <v>38.0</v>
      </c>
      <c r="E550" s="14">
        <v>6.0</v>
      </c>
      <c r="F550" s="14">
        <v>14.0</v>
      </c>
      <c r="G550" s="14">
        <v>71.0</v>
      </c>
      <c r="H550" s="15"/>
      <c r="I550" s="14">
        <v>32.0</v>
      </c>
      <c r="J550" s="13" t="s">
        <v>887</v>
      </c>
      <c r="K550" s="13" t="s">
        <v>888</v>
      </c>
      <c r="L550" s="14" t="s">
        <v>679</v>
      </c>
    </row>
    <row r="551" ht="15.75" customHeight="1">
      <c r="A551" s="14">
        <v>3445.0</v>
      </c>
      <c r="B551" s="14">
        <v>735.0</v>
      </c>
      <c r="C551" s="14">
        <v>3446.0</v>
      </c>
      <c r="D551" s="14">
        <v>38.0</v>
      </c>
      <c r="E551" s="14">
        <v>6.0</v>
      </c>
      <c r="F551" s="14">
        <v>14.0</v>
      </c>
      <c r="G551" s="14">
        <v>70.0</v>
      </c>
      <c r="H551" s="15"/>
      <c r="I551" s="14">
        <v>31.0</v>
      </c>
      <c r="J551" s="13" t="s">
        <v>889</v>
      </c>
      <c r="K551" s="13" t="s">
        <v>890</v>
      </c>
      <c r="L551" s="14" t="s">
        <v>679</v>
      </c>
    </row>
    <row r="552" ht="15.75" customHeight="1">
      <c r="A552" s="14">
        <v>3467.0</v>
      </c>
      <c r="B552" s="14">
        <v>734.0</v>
      </c>
      <c r="C552" s="14">
        <v>3444.0</v>
      </c>
      <c r="D552" s="14">
        <v>38.0</v>
      </c>
      <c r="E552" s="14">
        <v>6.0</v>
      </c>
      <c r="F552" s="14">
        <v>14.0</v>
      </c>
      <c r="G552" s="14">
        <v>65.0</v>
      </c>
      <c r="H552" s="15"/>
      <c r="I552" s="14">
        <v>29.0</v>
      </c>
      <c r="J552" s="13" t="s">
        <v>891</v>
      </c>
      <c r="K552" s="13" t="s">
        <v>892</v>
      </c>
      <c r="L552" s="14" t="s">
        <v>679</v>
      </c>
    </row>
    <row r="553" ht="15.75" customHeight="1">
      <c r="A553" s="14">
        <v>3466.0</v>
      </c>
      <c r="B553" s="14">
        <v>733.0</v>
      </c>
      <c r="C553" s="14">
        <v>3444.0</v>
      </c>
      <c r="D553" s="14">
        <v>38.0</v>
      </c>
      <c r="E553" s="14">
        <v>6.0</v>
      </c>
      <c r="F553" s="14">
        <v>14.0</v>
      </c>
      <c r="G553" s="14">
        <v>64.0</v>
      </c>
      <c r="H553" s="15"/>
      <c r="I553" s="14">
        <v>28.0</v>
      </c>
      <c r="J553" s="13" t="s">
        <v>893</v>
      </c>
      <c r="K553" s="13" t="s">
        <v>894</v>
      </c>
      <c r="L553" s="14" t="s">
        <v>679</v>
      </c>
    </row>
    <row r="554" ht="15.75" customHeight="1">
      <c r="A554" s="14">
        <v>3465.0</v>
      </c>
      <c r="B554" s="14">
        <v>732.0</v>
      </c>
      <c r="C554" s="14">
        <v>3444.0</v>
      </c>
      <c r="D554" s="14">
        <v>38.0</v>
      </c>
      <c r="E554" s="14">
        <v>6.0</v>
      </c>
      <c r="F554" s="14">
        <v>14.0</v>
      </c>
      <c r="G554" s="14">
        <v>63.0</v>
      </c>
      <c r="H554" s="15"/>
      <c r="I554" s="14">
        <v>27.0</v>
      </c>
      <c r="J554" s="13" t="s">
        <v>895</v>
      </c>
      <c r="K554" s="13" t="s">
        <v>896</v>
      </c>
      <c r="L554" s="14" t="s">
        <v>679</v>
      </c>
    </row>
    <row r="555" ht="15.75" customHeight="1">
      <c r="A555" s="14">
        <v>3464.0</v>
      </c>
      <c r="B555" s="14">
        <v>731.0</v>
      </c>
      <c r="C555" s="14">
        <v>3444.0</v>
      </c>
      <c r="D555" s="14">
        <v>38.0</v>
      </c>
      <c r="E555" s="14">
        <v>6.0</v>
      </c>
      <c r="F555" s="14">
        <v>14.0</v>
      </c>
      <c r="G555" s="14">
        <v>62.0</v>
      </c>
      <c r="H555" s="15"/>
      <c r="I555" s="14">
        <v>26.0</v>
      </c>
      <c r="J555" s="13" t="s">
        <v>897</v>
      </c>
      <c r="K555" s="13" t="s">
        <v>898</v>
      </c>
      <c r="L555" s="14" t="s">
        <v>679</v>
      </c>
    </row>
    <row r="556" ht="15.75" customHeight="1">
      <c r="A556" s="14">
        <v>3463.0</v>
      </c>
      <c r="B556" s="14">
        <v>730.0</v>
      </c>
      <c r="C556" s="14">
        <v>3444.0</v>
      </c>
      <c r="D556" s="14">
        <v>38.0</v>
      </c>
      <c r="E556" s="14">
        <v>6.0</v>
      </c>
      <c r="F556" s="14">
        <v>14.0</v>
      </c>
      <c r="G556" s="14">
        <v>61.0</v>
      </c>
      <c r="H556" s="15"/>
      <c r="I556" s="14">
        <v>25.0</v>
      </c>
      <c r="J556" s="13" t="s">
        <v>899</v>
      </c>
      <c r="K556" s="13" t="s">
        <v>900</v>
      </c>
      <c r="L556" s="14" t="s">
        <v>679</v>
      </c>
    </row>
    <row r="557" ht="15.75" customHeight="1">
      <c r="A557" s="14">
        <v>3444.0</v>
      </c>
      <c r="B557" s="14">
        <v>729.0</v>
      </c>
      <c r="C557" s="14">
        <v>3446.0</v>
      </c>
      <c r="D557" s="14">
        <v>38.0</v>
      </c>
      <c r="E557" s="14">
        <v>3.0</v>
      </c>
      <c r="F557" s="14">
        <v>12.0</v>
      </c>
      <c r="G557" s="14">
        <v>60.0</v>
      </c>
      <c r="H557" s="15"/>
      <c r="I557" s="14">
        <v>24.0</v>
      </c>
      <c r="J557" s="13" t="s">
        <v>901</v>
      </c>
      <c r="K557" s="13" t="s">
        <v>902</v>
      </c>
      <c r="L557" s="14" t="s">
        <v>679</v>
      </c>
    </row>
    <row r="558" ht="15.75" customHeight="1">
      <c r="A558" s="14">
        <v>3438.0</v>
      </c>
      <c r="B558" s="14">
        <v>728.0</v>
      </c>
      <c r="C558" s="14">
        <v>3438.0</v>
      </c>
      <c r="D558" s="14">
        <v>38.0</v>
      </c>
      <c r="E558" s="14">
        <v>1.0</v>
      </c>
      <c r="F558" s="14">
        <v>10.0</v>
      </c>
      <c r="G558" s="15"/>
      <c r="H558" s="15"/>
      <c r="I558" s="14">
        <v>23.0</v>
      </c>
      <c r="J558" s="13" t="s">
        <v>903</v>
      </c>
      <c r="K558" s="13" t="s">
        <v>904</v>
      </c>
      <c r="L558" s="14" t="s">
        <v>679</v>
      </c>
    </row>
    <row r="559" ht="15.75" customHeight="1">
      <c r="A559" s="14">
        <v>3443.0</v>
      </c>
      <c r="B559" s="14">
        <v>727.0</v>
      </c>
      <c r="C559" s="14">
        <v>3439.0</v>
      </c>
      <c r="D559" s="14">
        <v>38.0</v>
      </c>
      <c r="E559" s="14">
        <v>3.0</v>
      </c>
      <c r="F559" s="14">
        <v>12.0</v>
      </c>
      <c r="G559" s="15"/>
      <c r="H559" s="15"/>
      <c r="I559" s="14">
        <v>22.0</v>
      </c>
      <c r="J559" s="13" t="s">
        <v>905</v>
      </c>
      <c r="K559" s="13" t="s">
        <v>906</v>
      </c>
      <c r="L559" s="14" t="s">
        <v>679</v>
      </c>
    </row>
    <row r="560" ht="15.75" customHeight="1">
      <c r="A560" s="14">
        <v>3462.0</v>
      </c>
      <c r="B560" s="14">
        <v>726.0</v>
      </c>
      <c r="C560" s="14">
        <v>3447.0</v>
      </c>
      <c r="D560" s="14">
        <v>38.0</v>
      </c>
      <c r="E560" s="14">
        <v>6.0</v>
      </c>
      <c r="F560" s="14">
        <v>14.0</v>
      </c>
      <c r="G560" s="15"/>
      <c r="H560" s="15"/>
      <c r="I560" s="14">
        <v>21.0</v>
      </c>
      <c r="J560" s="13" t="s">
        <v>907</v>
      </c>
      <c r="K560" s="13" t="s">
        <v>908</v>
      </c>
      <c r="L560" s="14" t="s">
        <v>679</v>
      </c>
    </row>
    <row r="561" ht="15.75" customHeight="1">
      <c r="A561" s="14">
        <v>3461.0</v>
      </c>
      <c r="B561" s="14">
        <v>725.0</v>
      </c>
      <c r="C561" s="14">
        <v>3447.0</v>
      </c>
      <c r="D561" s="14">
        <v>38.0</v>
      </c>
      <c r="E561" s="14">
        <v>6.0</v>
      </c>
      <c r="F561" s="14">
        <v>14.0</v>
      </c>
      <c r="G561" s="15"/>
      <c r="H561" s="15"/>
      <c r="I561" s="14">
        <v>20.0</v>
      </c>
      <c r="J561" s="13" t="s">
        <v>909</v>
      </c>
      <c r="K561" s="13" t="s">
        <v>910</v>
      </c>
      <c r="L561" s="14" t="s">
        <v>679</v>
      </c>
    </row>
    <row r="562" ht="15.75" customHeight="1">
      <c r="A562" s="14">
        <v>3460.0</v>
      </c>
      <c r="B562" s="14">
        <v>724.0</v>
      </c>
      <c r="C562" s="14">
        <v>3447.0</v>
      </c>
      <c r="D562" s="14">
        <v>38.0</v>
      </c>
      <c r="E562" s="14">
        <v>6.0</v>
      </c>
      <c r="F562" s="14">
        <v>14.0</v>
      </c>
      <c r="G562" s="15"/>
      <c r="H562" s="15"/>
      <c r="I562" s="14">
        <v>19.0</v>
      </c>
      <c r="J562" s="13" t="s">
        <v>911</v>
      </c>
      <c r="K562" s="13" t="s">
        <v>912</v>
      </c>
      <c r="L562" s="14" t="s">
        <v>679</v>
      </c>
    </row>
    <row r="563" ht="15.75" customHeight="1">
      <c r="A563" s="14">
        <v>3459.0</v>
      </c>
      <c r="B563" s="14">
        <v>723.0</v>
      </c>
      <c r="C563" s="14">
        <v>3447.0</v>
      </c>
      <c r="D563" s="14">
        <v>38.0</v>
      </c>
      <c r="E563" s="14">
        <v>6.0</v>
      </c>
      <c r="F563" s="14">
        <v>14.0</v>
      </c>
      <c r="G563" s="15"/>
      <c r="H563" s="15"/>
      <c r="I563" s="14">
        <v>18.0</v>
      </c>
      <c r="J563" s="13" t="s">
        <v>913</v>
      </c>
      <c r="K563" s="13" t="s">
        <v>914</v>
      </c>
      <c r="L563" s="14" t="s">
        <v>679</v>
      </c>
    </row>
    <row r="564" ht="15.75" customHeight="1">
      <c r="A564" s="14">
        <v>3447.0</v>
      </c>
      <c r="B564" s="14">
        <v>722.0</v>
      </c>
      <c r="C564" s="14">
        <v>3443.0</v>
      </c>
      <c r="D564" s="14">
        <v>38.0</v>
      </c>
      <c r="E564" s="14">
        <v>3.0</v>
      </c>
      <c r="F564" s="14">
        <v>12.0</v>
      </c>
      <c r="G564" s="15"/>
      <c r="H564" s="15"/>
      <c r="I564" s="14">
        <v>17.0</v>
      </c>
      <c r="J564" s="13" t="s">
        <v>915</v>
      </c>
      <c r="K564" s="13" t="s">
        <v>916</v>
      </c>
      <c r="L564" s="14" t="s">
        <v>679</v>
      </c>
    </row>
    <row r="565" ht="15.75" customHeight="1">
      <c r="A565" s="14">
        <v>3442.0</v>
      </c>
      <c r="B565" s="14">
        <v>721.0</v>
      </c>
      <c r="C565" s="14">
        <v>3443.0</v>
      </c>
      <c r="D565" s="14">
        <v>38.0</v>
      </c>
      <c r="E565" s="14">
        <v>3.0</v>
      </c>
      <c r="F565" s="14">
        <v>12.0</v>
      </c>
      <c r="G565" s="14">
        <v>50.0</v>
      </c>
      <c r="H565" s="15"/>
      <c r="I565" s="14">
        <v>16.0</v>
      </c>
      <c r="J565" s="13" t="s">
        <v>917</v>
      </c>
      <c r="K565" s="13" t="s">
        <v>918</v>
      </c>
      <c r="L565" s="14" t="s">
        <v>679</v>
      </c>
    </row>
    <row r="566" ht="15.75" customHeight="1">
      <c r="A566" s="14">
        <v>3458.0</v>
      </c>
      <c r="B566" s="14">
        <v>720.0</v>
      </c>
      <c r="C566" s="14">
        <v>3441.0</v>
      </c>
      <c r="D566" s="14">
        <v>38.0</v>
      </c>
      <c r="E566" s="14">
        <v>6.0</v>
      </c>
      <c r="F566" s="14">
        <v>14.0</v>
      </c>
      <c r="G566" s="14">
        <v>38.0</v>
      </c>
      <c r="H566" s="15"/>
      <c r="I566" s="14">
        <v>15.0</v>
      </c>
      <c r="J566" s="13" t="s">
        <v>919</v>
      </c>
      <c r="K566" s="13" t="s">
        <v>920</v>
      </c>
      <c r="L566" s="14" t="s">
        <v>679</v>
      </c>
    </row>
    <row r="567" ht="15.75" customHeight="1">
      <c r="A567" s="14">
        <v>3457.0</v>
      </c>
      <c r="B567" s="14">
        <v>719.0</v>
      </c>
      <c r="C567" s="14">
        <v>3441.0</v>
      </c>
      <c r="D567" s="14">
        <v>38.0</v>
      </c>
      <c r="E567" s="14">
        <v>6.0</v>
      </c>
      <c r="F567" s="14">
        <v>14.0</v>
      </c>
      <c r="G567" s="14">
        <v>36.0</v>
      </c>
      <c r="H567" s="15"/>
      <c r="I567" s="14">
        <v>14.0</v>
      </c>
      <c r="J567" s="13" t="s">
        <v>921</v>
      </c>
      <c r="K567" s="13" t="s">
        <v>922</v>
      </c>
      <c r="L567" s="14" t="s">
        <v>679</v>
      </c>
    </row>
    <row r="568" ht="15.75" customHeight="1">
      <c r="A568" s="14">
        <v>3456.0</v>
      </c>
      <c r="B568" s="14">
        <v>718.0</v>
      </c>
      <c r="C568" s="14">
        <v>3441.0</v>
      </c>
      <c r="D568" s="14">
        <v>38.0</v>
      </c>
      <c r="E568" s="14">
        <v>6.0</v>
      </c>
      <c r="F568" s="14">
        <v>14.0</v>
      </c>
      <c r="G568" s="14">
        <v>35.0</v>
      </c>
      <c r="H568" s="15"/>
      <c r="I568" s="14">
        <v>13.0</v>
      </c>
      <c r="J568" s="13" t="s">
        <v>923</v>
      </c>
      <c r="K568" s="13" t="s">
        <v>924</v>
      </c>
      <c r="L568" s="14" t="s">
        <v>679</v>
      </c>
    </row>
    <row r="569" ht="15.75" customHeight="1">
      <c r="A569" s="14">
        <v>3455.0</v>
      </c>
      <c r="B569" s="14">
        <v>717.0</v>
      </c>
      <c r="C569" s="14">
        <v>3441.0</v>
      </c>
      <c r="D569" s="14">
        <v>38.0</v>
      </c>
      <c r="E569" s="14">
        <v>6.0</v>
      </c>
      <c r="F569" s="14">
        <v>14.0</v>
      </c>
      <c r="G569" s="14">
        <v>34.0</v>
      </c>
      <c r="H569" s="15"/>
      <c r="I569" s="14">
        <v>12.0</v>
      </c>
      <c r="J569" s="13" t="s">
        <v>925</v>
      </c>
      <c r="K569" s="13" t="s">
        <v>926</v>
      </c>
      <c r="L569" s="14" t="s">
        <v>679</v>
      </c>
    </row>
    <row r="570" ht="15.75" customHeight="1">
      <c r="A570" s="14">
        <v>3454.0</v>
      </c>
      <c r="B570" s="14">
        <v>716.0</v>
      </c>
      <c r="C570" s="14">
        <v>3441.0</v>
      </c>
      <c r="D570" s="14">
        <v>38.0</v>
      </c>
      <c r="E570" s="14">
        <v>6.0</v>
      </c>
      <c r="F570" s="14">
        <v>14.0</v>
      </c>
      <c r="G570" s="14">
        <v>33.0</v>
      </c>
      <c r="H570" s="15"/>
      <c r="I570" s="14">
        <v>11.0</v>
      </c>
      <c r="J570" s="13" t="s">
        <v>927</v>
      </c>
      <c r="K570" s="13" t="s">
        <v>928</v>
      </c>
      <c r="L570" s="14" t="s">
        <v>679</v>
      </c>
    </row>
    <row r="571" ht="15.75" customHeight="1">
      <c r="A571" s="14">
        <v>3453.0</v>
      </c>
      <c r="B571" s="14">
        <v>715.0</v>
      </c>
      <c r="C571" s="14">
        <v>3441.0</v>
      </c>
      <c r="D571" s="14">
        <v>38.0</v>
      </c>
      <c r="E571" s="14">
        <v>6.0</v>
      </c>
      <c r="F571" s="14">
        <v>14.0</v>
      </c>
      <c r="G571" s="14">
        <v>32.0</v>
      </c>
      <c r="H571" s="15"/>
      <c r="I571" s="14">
        <v>10.0</v>
      </c>
      <c r="J571" s="13" t="s">
        <v>929</v>
      </c>
      <c r="K571" s="13" t="s">
        <v>930</v>
      </c>
      <c r="L571" s="14" t="s">
        <v>679</v>
      </c>
    </row>
    <row r="572" ht="15.75" customHeight="1">
      <c r="A572" s="14">
        <v>3452.0</v>
      </c>
      <c r="B572" s="14">
        <v>714.0</v>
      </c>
      <c r="C572" s="14">
        <v>3441.0</v>
      </c>
      <c r="D572" s="14">
        <v>38.0</v>
      </c>
      <c r="E572" s="14">
        <v>6.0</v>
      </c>
      <c r="F572" s="14">
        <v>14.0</v>
      </c>
      <c r="G572" s="14">
        <v>31.0</v>
      </c>
      <c r="H572" s="15"/>
      <c r="I572" s="14">
        <v>9.0</v>
      </c>
      <c r="J572" s="13" t="s">
        <v>931</v>
      </c>
      <c r="K572" s="13" t="s">
        <v>932</v>
      </c>
      <c r="L572" s="14" t="s">
        <v>679</v>
      </c>
    </row>
    <row r="573" ht="15.75" customHeight="1">
      <c r="A573" s="14">
        <v>3441.0</v>
      </c>
      <c r="B573" s="14">
        <v>713.0</v>
      </c>
      <c r="C573" s="14">
        <v>3442.0</v>
      </c>
      <c r="D573" s="14">
        <v>38.0</v>
      </c>
      <c r="E573" s="14">
        <v>3.0</v>
      </c>
      <c r="F573" s="14">
        <v>12.0</v>
      </c>
      <c r="G573" s="14">
        <v>30.0</v>
      </c>
      <c r="H573" s="15"/>
      <c r="I573" s="14">
        <v>8.0</v>
      </c>
      <c r="J573" s="13" t="s">
        <v>889</v>
      </c>
      <c r="K573" s="13" t="s">
        <v>890</v>
      </c>
      <c r="L573" s="14" t="s">
        <v>679</v>
      </c>
    </row>
    <row r="574" ht="15.75" customHeight="1">
      <c r="A574" s="14">
        <v>3451.0</v>
      </c>
      <c r="B574" s="14">
        <v>712.0</v>
      </c>
      <c r="C574" s="14">
        <v>3440.0</v>
      </c>
      <c r="D574" s="14">
        <v>38.0</v>
      </c>
      <c r="E574" s="14">
        <v>6.0</v>
      </c>
      <c r="F574" s="14">
        <v>14.0</v>
      </c>
      <c r="G574" s="14">
        <v>14.0</v>
      </c>
      <c r="H574" s="15"/>
      <c r="I574" s="14">
        <v>6.0</v>
      </c>
      <c r="J574" s="13" t="s">
        <v>933</v>
      </c>
      <c r="K574" s="13" t="s">
        <v>934</v>
      </c>
      <c r="L574" s="14" t="s">
        <v>679</v>
      </c>
    </row>
    <row r="575" ht="15.75" customHeight="1">
      <c r="A575" s="14">
        <v>3450.0</v>
      </c>
      <c r="B575" s="14">
        <v>711.0</v>
      </c>
      <c r="C575" s="14">
        <v>3440.0</v>
      </c>
      <c r="D575" s="14">
        <v>38.0</v>
      </c>
      <c r="E575" s="14">
        <v>6.0</v>
      </c>
      <c r="F575" s="14">
        <v>14.0</v>
      </c>
      <c r="G575" s="14">
        <v>13.0</v>
      </c>
      <c r="H575" s="15"/>
      <c r="I575" s="14">
        <v>5.0</v>
      </c>
      <c r="J575" s="13" t="s">
        <v>935</v>
      </c>
      <c r="K575" s="13" t="s">
        <v>936</v>
      </c>
      <c r="L575" s="14" t="s">
        <v>679</v>
      </c>
    </row>
    <row r="576" ht="15.75" customHeight="1">
      <c r="A576" s="14">
        <v>3449.0</v>
      </c>
      <c r="B576" s="14">
        <v>710.0</v>
      </c>
      <c r="C576" s="14">
        <v>3440.0</v>
      </c>
      <c r="D576" s="14">
        <v>38.0</v>
      </c>
      <c r="E576" s="14">
        <v>6.0</v>
      </c>
      <c r="F576" s="14">
        <v>14.0</v>
      </c>
      <c r="G576" s="14">
        <v>12.0</v>
      </c>
      <c r="H576" s="15"/>
      <c r="I576" s="14">
        <v>4.0</v>
      </c>
      <c r="J576" s="13" t="s">
        <v>937</v>
      </c>
      <c r="K576" s="13" t="s">
        <v>938</v>
      </c>
      <c r="L576" s="14" t="s">
        <v>679</v>
      </c>
    </row>
    <row r="577" ht="15.75" customHeight="1">
      <c r="A577" s="14">
        <v>3448.0</v>
      </c>
      <c r="B577" s="14">
        <v>709.0</v>
      </c>
      <c r="C577" s="14">
        <v>3440.0</v>
      </c>
      <c r="D577" s="14">
        <v>38.0</v>
      </c>
      <c r="E577" s="14">
        <v>6.0</v>
      </c>
      <c r="F577" s="14">
        <v>14.0</v>
      </c>
      <c r="G577" s="14">
        <v>11.0</v>
      </c>
      <c r="H577" s="15"/>
      <c r="I577" s="14">
        <v>3.0</v>
      </c>
      <c r="J577" s="13" t="s">
        <v>939</v>
      </c>
      <c r="K577" s="13" t="s">
        <v>940</v>
      </c>
      <c r="L577" s="14" t="s">
        <v>679</v>
      </c>
    </row>
    <row r="578" ht="15.75" customHeight="1">
      <c r="A578" s="14">
        <v>3483.0</v>
      </c>
      <c r="B578" s="14">
        <v>709.0</v>
      </c>
      <c r="C578" s="14">
        <v>4075.0</v>
      </c>
      <c r="D578" s="14">
        <v>39.0</v>
      </c>
      <c r="E578" s="14">
        <v>3.0</v>
      </c>
      <c r="F578" s="14">
        <v>13.0</v>
      </c>
      <c r="G578" s="15"/>
      <c r="H578" s="15"/>
      <c r="I578" s="14">
        <v>13.0</v>
      </c>
      <c r="J578" s="13" t="s">
        <v>941</v>
      </c>
      <c r="K578" s="13" t="s">
        <v>942</v>
      </c>
      <c r="L578" s="14" t="s">
        <v>679</v>
      </c>
    </row>
    <row r="579" ht="15.75" customHeight="1">
      <c r="A579" s="14">
        <v>3440.0</v>
      </c>
      <c r="B579" s="14">
        <v>708.0</v>
      </c>
      <c r="C579" s="14">
        <v>3442.0</v>
      </c>
      <c r="D579" s="14">
        <v>38.0</v>
      </c>
      <c r="E579" s="14">
        <v>3.0</v>
      </c>
      <c r="F579" s="14">
        <v>12.0</v>
      </c>
      <c r="G579" s="14">
        <v>10.0</v>
      </c>
      <c r="H579" s="15"/>
      <c r="I579" s="14">
        <v>2.0</v>
      </c>
      <c r="J579" s="13" t="s">
        <v>943</v>
      </c>
      <c r="K579" s="13" t="s">
        <v>944</v>
      </c>
      <c r="L579" s="14" t="s">
        <v>679</v>
      </c>
    </row>
    <row r="580" ht="15.75" customHeight="1">
      <c r="A580" s="14">
        <v>3437.0</v>
      </c>
      <c r="B580" s="14">
        <v>707.0</v>
      </c>
      <c r="C580" s="14">
        <v>3437.0</v>
      </c>
      <c r="D580" s="14">
        <v>38.0</v>
      </c>
      <c r="E580" s="14">
        <v>1.0</v>
      </c>
      <c r="F580" s="14">
        <v>10.0</v>
      </c>
      <c r="G580" s="15"/>
      <c r="H580" s="15"/>
      <c r="I580" s="14">
        <v>1.0</v>
      </c>
      <c r="J580" s="13" t="s">
        <v>945</v>
      </c>
      <c r="K580" s="13" t="s">
        <v>946</v>
      </c>
      <c r="L580" s="14" t="s">
        <v>679</v>
      </c>
    </row>
    <row r="581" ht="15.75" customHeight="1">
      <c r="A581" s="14">
        <v>4085.0</v>
      </c>
      <c r="B581" s="14">
        <v>706.0</v>
      </c>
      <c r="C581" s="14">
        <v>4085.0</v>
      </c>
      <c r="D581" s="14">
        <v>43.0</v>
      </c>
      <c r="E581" s="14">
        <v>6.0</v>
      </c>
      <c r="F581" s="14">
        <v>12.0</v>
      </c>
      <c r="G581" s="15"/>
      <c r="H581" s="15"/>
      <c r="I581" s="14">
        <v>3.0</v>
      </c>
      <c r="J581" s="13" t="s">
        <v>947</v>
      </c>
      <c r="K581" s="13" t="s">
        <v>947</v>
      </c>
      <c r="L581" s="14" t="s">
        <v>679</v>
      </c>
    </row>
    <row r="582" ht="15.75" customHeight="1">
      <c r="A582" s="14">
        <v>4084.0</v>
      </c>
      <c r="B582" s="14">
        <v>705.0</v>
      </c>
      <c r="C582" s="14">
        <v>4084.0</v>
      </c>
      <c r="D582" s="14">
        <v>43.0</v>
      </c>
      <c r="E582" s="14">
        <v>6.0</v>
      </c>
      <c r="F582" s="14">
        <v>12.0</v>
      </c>
      <c r="G582" s="15"/>
      <c r="H582" s="15"/>
      <c r="I582" s="14">
        <v>2.0</v>
      </c>
      <c r="J582" s="13" t="s">
        <v>948</v>
      </c>
      <c r="K582" s="13" t="s">
        <v>949</v>
      </c>
      <c r="L582" s="14" t="s">
        <v>679</v>
      </c>
    </row>
    <row r="583" ht="15.75" customHeight="1">
      <c r="A583" s="14">
        <v>4086.0</v>
      </c>
      <c r="B583" s="14">
        <v>704.0</v>
      </c>
      <c r="C583" s="14">
        <v>4086.0</v>
      </c>
      <c r="D583" s="14">
        <v>43.0</v>
      </c>
      <c r="E583" s="14">
        <v>6.0</v>
      </c>
      <c r="F583" s="14">
        <v>12.0</v>
      </c>
      <c r="G583" s="15"/>
      <c r="H583" s="15"/>
      <c r="I583" s="14">
        <v>1.0</v>
      </c>
      <c r="J583" s="13" t="s">
        <v>950</v>
      </c>
      <c r="K583" s="13" t="s">
        <v>951</v>
      </c>
      <c r="L583" s="14" t="s">
        <v>679</v>
      </c>
    </row>
    <row r="584" ht="15.75" customHeight="1">
      <c r="A584" s="14">
        <v>3432.0</v>
      </c>
      <c r="B584" s="14">
        <v>703.0</v>
      </c>
      <c r="C584" s="14">
        <v>4074.0</v>
      </c>
      <c r="D584" s="14">
        <v>42.0</v>
      </c>
      <c r="E584" s="14">
        <v>6.0</v>
      </c>
      <c r="F584" s="14">
        <v>13.0</v>
      </c>
      <c r="G584" s="14">
        <v>420.0</v>
      </c>
      <c r="H584" s="15"/>
      <c r="I584" s="14">
        <v>20.0</v>
      </c>
      <c r="J584" s="13" t="s">
        <v>952</v>
      </c>
      <c r="K584" s="13" t="s">
        <v>953</v>
      </c>
      <c r="L584" s="14" t="s">
        <v>679</v>
      </c>
    </row>
    <row r="585" ht="15.75" customHeight="1">
      <c r="A585" s="14">
        <v>3436.0</v>
      </c>
      <c r="B585" s="14">
        <v>702.0</v>
      </c>
      <c r="C585" s="14">
        <v>3431.0</v>
      </c>
      <c r="D585" s="14">
        <v>42.0</v>
      </c>
      <c r="E585" s="14">
        <v>5.0</v>
      </c>
      <c r="F585" s="14">
        <v>15.0</v>
      </c>
      <c r="G585" s="14">
        <v>411.0</v>
      </c>
      <c r="H585" s="15"/>
      <c r="I585" s="14">
        <v>18.0</v>
      </c>
      <c r="J585" s="13" t="s">
        <v>954</v>
      </c>
      <c r="K585" s="13" t="s">
        <v>955</v>
      </c>
      <c r="L585" s="14" t="s">
        <v>679</v>
      </c>
    </row>
    <row r="586" ht="15.75" customHeight="1">
      <c r="A586" s="14">
        <v>3431.0</v>
      </c>
      <c r="B586" s="14">
        <v>701.0</v>
      </c>
      <c r="C586" s="14">
        <v>4074.0</v>
      </c>
      <c r="D586" s="14">
        <v>42.0</v>
      </c>
      <c r="E586" s="14">
        <v>6.0</v>
      </c>
      <c r="F586" s="14">
        <v>13.0</v>
      </c>
      <c r="G586" s="14">
        <v>410.0</v>
      </c>
      <c r="H586" s="15"/>
      <c r="I586" s="14">
        <v>17.0</v>
      </c>
      <c r="J586" s="13" t="s">
        <v>956</v>
      </c>
      <c r="K586" s="13" t="s">
        <v>957</v>
      </c>
      <c r="L586" s="14" t="s">
        <v>679</v>
      </c>
    </row>
    <row r="587" ht="15.75" customHeight="1">
      <c r="A587" s="14">
        <v>3430.0</v>
      </c>
      <c r="B587" s="14">
        <v>700.0</v>
      </c>
      <c r="C587" s="14">
        <v>3416.0</v>
      </c>
      <c r="D587" s="14">
        <v>42.0</v>
      </c>
      <c r="E587" s="14">
        <v>6.0</v>
      </c>
      <c r="F587" s="14">
        <v>13.0</v>
      </c>
      <c r="G587" s="14">
        <v>318.0</v>
      </c>
      <c r="H587" s="15"/>
      <c r="I587" s="14">
        <v>15.0</v>
      </c>
      <c r="J587" s="13" t="s">
        <v>958</v>
      </c>
      <c r="K587" s="13" t="s">
        <v>959</v>
      </c>
      <c r="L587" s="14" t="s">
        <v>679</v>
      </c>
    </row>
    <row r="588" ht="15.75" customHeight="1">
      <c r="A588" s="14">
        <v>3429.0</v>
      </c>
      <c r="B588" s="14">
        <v>699.0</v>
      </c>
      <c r="C588" s="14">
        <v>3416.0</v>
      </c>
      <c r="D588" s="14">
        <v>42.0</v>
      </c>
      <c r="E588" s="14">
        <v>6.0</v>
      </c>
      <c r="F588" s="14">
        <v>13.0</v>
      </c>
      <c r="G588" s="14">
        <v>315.0</v>
      </c>
      <c r="H588" s="15"/>
      <c r="I588" s="14">
        <v>14.0</v>
      </c>
      <c r="J588" s="13" t="s">
        <v>960</v>
      </c>
      <c r="K588" s="13" t="s">
        <v>961</v>
      </c>
      <c r="L588" s="14" t="s">
        <v>679</v>
      </c>
    </row>
    <row r="589" ht="15.75" customHeight="1">
      <c r="A589" s="14">
        <v>3428.0</v>
      </c>
      <c r="B589" s="14">
        <v>698.0</v>
      </c>
      <c r="C589" s="14">
        <v>3416.0</v>
      </c>
      <c r="D589" s="14">
        <v>42.0</v>
      </c>
      <c r="E589" s="14">
        <v>6.0</v>
      </c>
      <c r="F589" s="14">
        <v>13.0</v>
      </c>
      <c r="G589" s="14">
        <v>314.0</v>
      </c>
      <c r="H589" s="15"/>
      <c r="I589" s="14">
        <v>13.0</v>
      </c>
      <c r="J589" s="13" t="s">
        <v>962</v>
      </c>
      <c r="K589" s="13" t="s">
        <v>963</v>
      </c>
      <c r="L589" s="14" t="s">
        <v>679</v>
      </c>
    </row>
    <row r="590" ht="15.75" customHeight="1">
      <c r="A590" s="14">
        <v>3427.0</v>
      </c>
      <c r="B590" s="14">
        <v>697.0</v>
      </c>
      <c r="C590" s="14">
        <v>3416.0</v>
      </c>
      <c r="D590" s="14">
        <v>42.0</v>
      </c>
      <c r="E590" s="14">
        <v>6.0</v>
      </c>
      <c r="F590" s="14">
        <v>13.0</v>
      </c>
      <c r="G590" s="14">
        <v>312.0</v>
      </c>
      <c r="H590" s="15"/>
      <c r="I590" s="14">
        <v>12.0</v>
      </c>
      <c r="J590" s="13" t="s">
        <v>964</v>
      </c>
      <c r="K590" s="13" t="s">
        <v>965</v>
      </c>
      <c r="L590" s="14" t="s">
        <v>679</v>
      </c>
    </row>
    <row r="591" ht="15.75" customHeight="1">
      <c r="A591" s="14">
        <v>3426.0</v>
      </c>
      <c r="B591" s="14">
        <v>696.0</v>
      </c>
      <c r="C591" s="14">
        <v>3416.0</v>
      </c>
      <c r="D591" s="14">
        <v>42.0</v>
      </c>
      <c r="E591" s="14">
        <v>6.0</v>
      </c>
      <c r="F591" s="14">
        <v>13.0</v>
      </c>
      <c r="G591" s="14">
        <v>311.0</v>
      </c>
      <c r="H591" s="15"/>
      <c r="I591" s="14">
        <v>11.0</v>
      </c>
      <c r="J591" s="13" t="s">
        <v>966</v>
      </c>
      <c r="K591" s="13" t="s">
        <v>967</v>
      </c>
      <c r="L591" s="14" t="s">
        <v>679</v>
      </c>
    </row>
    <row r="592" ht="15.75" customHeight="1">
      <c r="A592" s="14">
        <v>3420.0</v>
      </c>
      <c r="B592" s="14">
        <v>695.0</v>
      </c>
      <c r="C592" s="14">
        <v>3415.0</v>
      </c>
      <c r="D592" s="14">
        <v>42.0</v>
      </c>
      <c r="E592" s="14">
        <v>6.0</v>
      </c>
      <c r="F592" s="14">
        <v>13.0</v>
      </c>
      <c r="G592" s="14">
        <v>130.0</v>
      </c>
      <c r="H592" s="15"/>
      <c r="I592" s="14">
        <v>5.0</v>
      </c>
      <c r="J592" s="13" t="s">
        <v>968</v>
      </c>
      <c r="K592" s="13" t="s">
        <v>969</v>
      </c>
      <c r="L592" s="14" t="s">
        <v>679</v>
      </c>
    </row>
    <row r="593" ht="15.75" customHeight="1">
      <c r="A593" s="14">
        <v>3419.0</v>
      </c>
      <c r="B593" s="14">
        <v>694.0</v>
      </c>
      <c r="C593" s="14">
        <v>3415.0</v>
      </c>
      <c r="D593" s="14">
        <v>42.0</v>
      </c>
      <c r="E593" s="14">
        <v>6.0</v>
      </c>
      <c r="F593" s="14">
        <v>13.0</v>
      </c>
      <c r="G593" s="14">
        <v>121.0</v>
      </c>
      <c r="H593" s="15"/>
      <c r="I593" s="14">
        <v>4.0</v>
      </c>
      <c r="J593" s="13" t="s">
        <v>970</v>
      </c>
      <c r="K593" s="13" t="s">
        <v>971</v>
      </c>
      <c r="L593" s="14" t="s">
        <v>679</v>
      </c>
    </row>
    <row r="594" ht="15.75" customHeight="1">
      <c r="A594" s="14">
        <v>3475.0</v>
      </c>
      <c r="B594" s="14">
        <v>694.0</v>
      </c>
      <c r="C594" s="14">
        <v>3482.0</v>
      </c>
      <c r="D594" s="14">
        <v>39.0</v>
      </c>
      <c r="E594" s="14">
        <v>6.0</v>
      </c>
      <c r="F594" s="14">
        <v>14.0</v>
      </c>
      <c r="G594" s="15"/>
      <c r="H594" s="15"/>
      <c r="I594" s="14">
        <v>12.0</v>
      </c>
      <c r="J594" s="13" t="s">
        <v>972</v>
      </c>
      <c r="K594" s="13" t="s">
        <v>908</v>
      </c>
      <c r="L594" s="14" t="s">
        <v>679</v>
      </c>
    </row>
    <row r="595" ht="15.75" customHeight="1">
      <c r="A595" s="14">
        <v>3418.0</v>
      </c>
      <c r="B595" s="14">
        <v>693.0</v>
      </c>
      <c r="C595" s="14">
        <v>3415.0</v>
      </c>
      <c r="D595" s="14">
        <v>42.0</v>
      </c>
      <c r="E595" s="14">
        <v>6.0</v>
      </c>
      <c r="F595" s="14">
        <v>13.0</v>
      </c>
      <c r="G595" s="14">
        <v>120.0</v>
      </c>
      <c r="H595" s="15"/>
      <c r="I595" s="14">
        <v>3.0</v>
      </c>
      <c r="J595" s="13" t="s">
        <v>973</v>
      </c>
      <c r="K595" s="13" t="s">
        <v>974</v>
      </c>
      <c r="L595" s="14" t="s">
        <v>679</v>
      </c>
    </row>
    <row r="596" ht="15.75" customHeight="1">
      <c r="A596" s="14">
        <v>4098.0</v>
      </c>
      <c r="B596" s="14">
        <v>692.0</v>
      </c>
      <c r="C596" s="14">
        <v>4097.0</v>
      </c>
      <c r="D596" s="14">
        <v>45.0</v>
      </c>
      <c r="E596" s="14">
        <v>3.0</v>
      </c>
      <c r="F596" s="14">
        <v>10.0</v>
      </c>
      <c r="G596" s="17"/>
      <c r="H596" s="15"/>
      <c r="I596" s="14">
        <v>49.0</v>
      </c>
      <c r="J596" s="13" t="s">
        <v>975</v>
      </c>
      <c r="K596" s="16"/>
      <c r="L596" s="14" t="s">
        <v>679</v>
      </c>
    </row>
    <row r="597" ht="15.75" customHeight="1">
      <c r="A597" s="14">
        <v>4260.0</v>
      </c>
      <c r="B597" s="14">
        <v>692.0</v>
      </c>
      <c r="C597" s="14">
        <v>4258.0</v>
      </c>
      <c r="D597" s="14">
        <v>44.0</v>
      </c>
      <c r="E597" s="14">
        <v>3.0</v>
      </c>
      <c r="F597" s="14">
        <v>10.0</v>
      </c>
      <c r="G597" s="15"/>
      <c r="H597" s="15"/>
      <c r="I597" s="14">
        <v>56.0</v>
      </c>
      <c r="J597" s="13" t="s">
        <v>976</v>
      </c>
      <c r="K597" s="16"/>
      <c r="L597" s="14" t="s">
        <v>679</v>
      </c>
    </row>
    <row r="598" ht="15.75" customHeight="1">
      <c r="A598" s="14">
        <v>4243.0</v>
      </c>
      <c r="B598" s="14">
        <v>691.0</v>
      </c>
      <c r="C598" s="14">
        <v>4094.0</v>
      </c>
      <c r="D598" s="14">
        <v>45.0</v>
      </c>
      <c r="E598" s="14">
        <v>6.0</v>
      </c>
      <c r="F598" s="14">
        <v>13.0</v>
      </c>
      <c r="G598" s="17"/>
      <c r="H598" s="15"/>
      <c r="I598" s="14">
        <v>43.0</v>
      </c>
      <c r="J598" s="13" t="s">
        <v>977</v>
      </c>
      <c r="K598" s="16"/>
      <c r="L598" s="14" t="s">
        <v>679</v>
      </c>
    </row>
    <row r="599" ht="15.75" customHeight="1">
      <c r="A599" s="14">
        <v>4301.0</v>
      </c>
      <c r="B599" s="14">
        <v>691.0</v>
      </c>
      <c r="C599" s="14">
        <v>4255.0</v>
      </c>
      <c r="D599" s="14">
        <v>44.0</v>
      </c>
      <c r="E599" s="14">
        <v>6.0</v>
      </c>
      <c r="F599" s="14">
        <v>13.0</v>
      </c>
      <c r="G599" s="15"/>
      <c r="H599" s="15"/>
      <c r="I599" s="14">
        <v>50.0</v>
      </c>
      <c r="J599" s="13" t="s">
        <v>977</v>
      </c>
      <c r="K599" s="16"/>
      <c r="L599" s="14" t="s">
        <v>679</v>
      </c>
    </row>
    <row r="600" ht="15.75" customHeight="1">
      <c r="A600" s="14">
        <v>4300.0</v>
      </c>
      <c r="B600" s="14">
        <v>690.0</v>
      </c>
      <c r="C600" s="14">
        <v>4254.0</v>
      </c>
      <c r="D600" s="14">
        <v>44.0</v>
      </c>
      <c r="E600" s="14">
        <v>6.0</v>
      </c>
      <c r="F600" s="14">
        <v>13.0</v>
      </c>
      <c r="G600" s="15"/>
      <c r="H600" s="15"/>
      <c r="I600" s="14">
        <v>43.0</v>
      </c>
      <c r="J600" s="13" t="s">
        <v>978</v>
      </c>
      <c r="K600" s="16"/>
      <c r="L600" s="14" t="s">
        <v>679</v>
      </c>
    </row>
    <row r="601" ht="15.75" customHeight="1">
      <c r="A601" s="14">
        <v>4299.0</v>
      </c>
      <c r="B601" s="14">
        <v>689.0</v>
      </c>
      <c r="C601" s="14">
        <v>4254.0</v>
      </c>
      <c r="D601" s="14">
        <v>44.0</v>
      </c>
      <c r="E601" s="14">
        <v>6.0</v>
      </c>
      <c r="F601" s="14">
        <v>13.0</v>
      </c>
      <c r="G601" s="15"/>
      <c r="H601" s="15"/>
      <c r="I601" s="14">
        <v>42.0</v>
      </c>
      <c r="J601" s="13" t="s">
        <v>979</v>
      </c>
      <c r="K601" s="16"/>
      <c r="L601" s="14" t="s">
        <v>679</v>
      </c>
    </row>
    <row r="602" ht="15.75" customHeight="1">
      <c r="A602" s="14">
        <v>4259.0</v>
      </c>
      <c r="B602" s="14">
        <v>687.0</v>
      </c>
      <c r="C602" s="14">
        <v>4253.0</v>
      </c>
      <c r="D602" s="14">
        <v>44.0</v>
      </c>
      <c r="E602" s="14">
        <v>3.0</v>
      </c>
      <c r="F602" s="14">
        <v>12.0</v>
      </c>
      <c r="G602" s="15"/>
      <c r="H602" s="15"/>
      <c r="I602" s="14">
        <v>31.0</v>
      </c>
      <c r="J602" s="13" t="s">
        <v>980</v>
      </c>
      <c r="K602" s="16"/>
      <c r="L602" s="14" t="s">
        <v>679</v>
      </c>
    </row>
    <row r="603" ht="15.75" customHeight="1">
      <c r="A603" s="14">
        <v>4298.0</v>
      </c>
      <c r="B603" s="14">
        <v>686.0</v>
      </c>
      <c r="C603" s="14">
        <v>4259.0</v>
      </c>
      <c r="D603" s="14">
        <v>44.0</v>
      </c>
      <c r="E603" s="14">
        <v>6.0</v>
      </c>
      <c r="F603" s="14">
        <v>13.0</v>
      </c>
      <c r="G603" s="15"/>
      <c r="H603" s="15"/>
      <c r="I603" s="14">
        <v>29.0</v>
      </c>
      <c r="J603" s="13" t="s">
        <v>981</v>
      </c>
      <c r="K603" s="16"/>
      <c r="L603" s="14" t="s">
        <v>679</v>
      </c>
    </row>
    <row r="604" ht="15.75" customHeight="1">
      <c r="A604" s="14">
        <v>4297.0</v>
      </c>
      <c r="B604" s="14">
        <v>685.0</v>
      </c>
      <c r="C604" s="14">
        <v>4259.0</v>
      </c>
      <c r="D604" s="14">
        <v>44.0</v>
      </c>
      <c r="E604" s="14">
        <v>6.0</v>
      </c>
      <c r="F604" s="14">
        <v>13.0</v>
      </c>
      <c r="G604" s="15"/>
      <c r="H604" s="15"/>
      <c r="I604" s="14">
        <v>28.0</v>
      </c>
      <c r="J604" s="13" t="s">
        <v>982</v>
      </c>
      <c r="K604" s="16"/>
      <c r="L604" s="14" t="s">
        <v>679</v>
      </c>
    </row>
    <row r="605" ht="15.75" customHeight="1">
      <c r="A605" s="14">
        <v>4296.0</v>
      </c>
      <c r="B605" s="14">
        <v>684.0</v>
      </c>
      <c r="C605" s="14">
        <v>4259.0</v>
      </c>
      <c r="D605" s="14">
        <v>44.0</v>
      </c>
      <c r="E605" s="14">
        <v>6.0</v>
      </c>
      <c r="F605" s="14">
        <v>13.0</v>
      </c>
      <c r="G605" s="15"/>
      <c r="H605" s="15"/>
      <c r="I605" s="14">
        <v>20.0</v>
      </c>
      <c r="J605" s="13" t="s">
        <v>983</v>
      </c>
      <c r="K605" s="16"/>
      <c r="L605" s="14" t="s">
        <v>679</v>
      </c>
    </row>
    <row r="606" ht="15.75" customHeight="1">
      <c r="A606" s="14">
        <v>4295.0</v>
      </c>
      <c r="B606" s="14">
        <v>683.0</v>
      </c>
      <c r="C606" s="14">
        <v>4259.0</v>
      </c>
      <c r="D606" s="14">
        <v>44.0</v>
      </c>
      <c r="E606" s="14">
        <v>6.0</v>
      </c>
      <c r="F606" s="14">
        <v>13.0</v>
      </c>
      <c r="G606" s="15"/>
      <c r="H606" s="15"/>
      <c r="I606" s="14">
        <v>19.0</v>
      </c>
      <c r="J606" s="13" t="s">
        <v>984</v>
      </c>
      <c r="K606" s="16"/>
      <c r="L606" s="14" t="s">
        <v>679</v>
      </c>
    </row>
    <row r="607" ht="15.75" customHeight="1">
      <c r="A607" s="14">
        <v>4294.0</v>
      </c>
      <c r="B607" s="14">
        <v>682.0</v>
      </c>
      <c r="C607" s="14">
        <v>4259.0</v>
      </c>
      <c r="D607" s="14">
        <v>44.0</v>
      </c>
      <c r="E607" s="14">
        <v>6.0</v>
      </c>
      <c r="F607" s="14">
        <v>13.0</v>
      </c>
      <c r="G607" s="15"/>
      <c r="H607" s="15"/>
      <c r="I607" s="14">
        <v>17.0</v>
      </c>
      <c r="J607" s="13" t="s">
        <v>985</v>
      </c>
      <c r="K607" s="16"/>
      <c r="L607" s="14" t="s">
        <v>679</v>
      </c>
    </row>
    <row r="608" ht="15.75" customHeight="1">
      <c r="A608" s="14">
        <v>4251.0</v>
      </c>
      <c r="B608" s="14">
        <v>681.0</v>
      </c>
      <c r="C608" s="14">
        <v>4251.0</v>
      </c>
      <c r="D608" s="14">
        <v>44.0</v>
      </c>
      <c r="E608" s="14">
        <v>3.0</v>
      </c>
      <c r="F608" s="14">
        <v>12.0</v>
      </c>
      <c r="G608" s="15"/>
      <c r="H608" s="15"/>
      <c r="I608" s="14">
        <v>13.0</v>
      </c>
      <c r="J608" s="13" t="s">
        <v>986</v>
      </c>
      <c r="K608" s="16"/>
      <c r="L608" s="14" t="s">
        <v>679</v>
      </c>
    </row>
    <row r="609" ht="15.75" customHeight="1">
      <c r="A609" s="14">
        <v>4293.0</v>
      </c>
      <c r="B609" s="14">
        <v>680.0</v>
      </c>
      <c r="C609" s="14">
        <v>4259.0</v>
      </c>
      <c r="D609" s="14">
        <v>44.0</v>
      </c>
      <c r="E609" s="14">
        <v>6.0</v>
      </c>
      <c r="F609" s="14">
        <v>13.0</v>
      </c>
      <c r="G609" s="15"/>
      <c r="H609" s="15"/>
      <c r="I609" s="14">
        <v>12.0</v>
      </c>
      <c r="J609" s="13" t="s">
        <v>987</v>
      </c>
      <c r="K609" s="16"/>
      <c r="L609" s="14" t="s">
        <v>679</v>
      </c>
    </row>
    <row r="610" ht="15.75" customHeight="1">
      <c r="A610" s="14">
        <v>4292.0</v>
      </c>
      <c r="B610" s="14">
        <v>679.0</v>
      </c>
      <c r="C610" s="14">
        <v>4259.0</v>
      </c>
      <c r="D610" s="14">
        <v>44.0</v>
      </c>
      <c r="E610" s="14">
        <v>6.0</v>
      </c>
      <c r="F610" s="14">
        <v>13.0</v>
      </c>
      <c r="G610" s="15"/>
      <c r="H610" s="15"/>
      <c r="I610" s="14">
        <v>11.0</v>
      </c>
      <c r="J610" s="13" t="s">
        <v>988</v>
      </c>
      <c r="K610" s="16"/>
      <c r="L610" s="14" t="s">
        <v>679</v>
      </c>
    </row>
    <row r="611" ht="15.75" customHeight="1">
      <c r="A611" s="14">
        <v>4291.0</v>
      </c>
      <c r="B611" s="14">
        <v>678.0</v>
      </c>
      <c r="C611" s="14">
        <v>4259.0</v>
      </c>
      <c r="D611" s="14">
        <v>44.0</v>
      </c>
      <c r="E611" s="14">
        <v>6.0</v>
      </c>
      <c r="F611" s="14">
        <v>13.0</v>
      </c>
      <c r="G611" s="15"/>
      <c r="H611" s="15"/>
      <c r="I611" s="14">
        <v>10.0</v>
      </c>
      <c r="J611" s="13" t="s">
        <v>989</v>
      </c>
      <c r="K611" s="16"/>
      <c r="L611" s="14" t="s">
        <v>679</v>
      </c>
    </row>
    <row r="612" ht="15.75" customHeight="1">
      <c r="A612" s="14">
        <v>4290.0</v>
      </c>
      <c r="B612" s="14">
        <v>677.0</v>
      </c>
      <c r="C612" s="14">
        <v>4259.0</v>
      </c>
      <c r="D612" s="14">
        <v>44.0</v>
      </c>
      <c r="E612" s="14">
        <v>6.0</v>
      </c>
      <c r="F612" s="14">
        <v>13.0</v>
      </c>
      <c r="G612" s="15"/>
      <c r="H612" s="15"/>
      <c r="I612" s="14">
        <v>9.0</v>
      </c>
      <c r="J612" s="13" t="s">
        <v>990</v>
      </c>
      <c r="K612" s="16"/>
      <c r="L612" s="14" t="s">
        <v>679</v>
      </c>
    </row>
    <row r="613" ht="15.75" customHeight="1">
      <c r="A613" s="14">
        <v>4289.0</v>
      </c>
      <c r="B613" s="14">
        <v>676.0</v>
      </c>
      <c r="C613" s="14">
        <v>4259.0</v>
      </c>
      <c r="D613" s="14">
        <v>44.0</v>
      </c>
      <c r="E613" s="14">
        <v>6.0</v>
      </c>
      <c r="F613" s="14">
        <v>13.0</v>
      </c>
      <c r="G613" s="15"/>
      <c r="H613" s="15"/>
      <c r="I613" s="14">
        <v>8.0</v>
      </c>
      <c r="J613" s="13" t="s">
        <v>991</v>
      </c>
      <c r="K613" s="16"/>
      <c r="L613" s="14" t="s">
        <v>679</v>
      </c>
    </row>
    <row r="614" ht="15.75" customHeight="1">
      <c r="A614" s="14">
        <v>5289.0</v>
      </c>
      <c r="B614" s="14">
        <v>676.0</v>
      </c>
      <c r="C614" s="14">
        <v>4741.0</v>
      </c>
      <c r="D614" s="14">
        <v>48.0</v>
      </c>
      <c r="E614" s="14">
        <v>6.0</v>
      </c>
      <c r="F614" s="14">
        <v>14.0</v>
      </c>
      <c r="G614" s="15"/>
      <c r="H614" s="15"/>
      <c r="I614" s="14">
        <v>10.0</v>
      </c>
      <c r="J614" s="13" t="s">
        <v>992</v>
      </c>
      <c r="K614" s="13" t="s">
        <v>993</v>
      </c>
      <c r="L614" s="14" t="s">
        <v>121</v>
      </c>
    </row>
    <row r="615" ht="15.75" customHeight="1">
      <c r="A615" s="14">
        <v>4288.0</v>
      </c>
      <c r="B615" s="14">
        <v>675.0</v>
      </c>
      <c r="C615" s="14">
        <v>4259.0</v>
      </c>
      <c r="D615" s="14">
        <v>44.0</v>
      </c>
      <c r="E615" s="14">
        <v>6.0</v>
      </c>
      <c r="F615" s="14">
        <v>13.0</v>
      </c>
      <c r="G615" s="15"/>
      <c r="H615" s="15"/>
      <c r="I615" s="14">
        <v>7.0</v>
      </c>
      <c r="J615" s="13" t="s">
        <v>994</v>
      </c>
      <c r="K615" s="16"/>
      <c r="L615" s="14" t="s">
        <v>679</v>
      </c>
    </row>
    <row r="616" ht="15.75" customHeight="1">
      <c r="A616" s="14">
        <v>4287.0</v>
      </c>
      <c r="B616" s="14">
        <v>674.0</v>
      </c>
      <c r="C616" s="14">
        <v>4259.0</v>
      </c>
      <c r="D616" s="14">
        <v>44.0</v>
      </c>
      <c r="E616" s="14">
        <v>6.0</v>
      </c>
      <c r="F616" s="14">
        <v>13.0</v>
      </c>
      <c r="G616" s="15"/>
      <c r="H616" s="15"/>
      <c r="I616" s="14">
        <v>6.0</v>
      </c>
      <c r="J616" s="13" t="s">
        <v>995</v>
      </c>
      <c r="K616" s="16"/>
      <c r="L616" s="14" t="s">
        <v>679</v>
      </c>
    </row>
    <row r="617" ht="15.75" customHeight="1">
      <c r="A617" s="14">
        <v>4286.0</v>
      </c>
      <c r="B617" s="14">
        <v>673.0</v>
      </c>
      <c r="C617" s="14">
        <v>4259.0</v>
      </c>
      <c r="D617" s="14">
        <v>44.0</v>
      </c>
      <c r="E617" s="14">
        <v>6.0</v>
      </c>
      <c r="F617" s="14">
        <v>13.0</v>
      </c>
      <c r="G617" s="15"/>
      <c r="H617" s="15"/>
      <c r="I617" s="14">
        <v>5.0</v>
      </c>
      <c r="J617" s="13" t="s">
        <v>996</v>
      </c>
      <c r="K617" s="16"/>
      <c r="L617" s="14" t="s">
        <v>679</v>
      </c>
    </row>
    <row r="618" ht="15.75" customHeight="1">
      <c r="A618" s="14">
        <v>4285.0</v>
      </c>
      <c r="B618" s="14">
        <v>672.0</v>
      </c>
      <c r="C618" s="14">
        <v>4259.0</v>
      </c>
      <c r="D618" s="14">
        <v>44.0</v>
      </c>
      <c r="E618" s="14">
        <v>6.0</v>
      </c>
      <c r="F618" s="14">
        <v>13.0</v>
      </c>
      <c r="G618" s="15"/>
      <c r="H618" s="15"/>
      <c r="I618" s="14">
        <v>4.0</v>
      </c>
      <c r="J618" s="13" t="s">
        <v>997</v>
      </c>
      <c r="K618" s="16"/>
      <c r="L618" s="14" t="s">
        <v>679</v>
      </c>
    </row>
    <row r="619" ht="15.75" customHeight="1">
      <c r="A619" s="14">
        <v>4242.0</v>
      </c>
      <c r="B619" s="14">
        <v>671.0</v>
      </c>
      <c r="C619" s="14">
        <v>4094.0</v>
      </c>
      <c r="D619" s="14">
        <v>45.0</v>
      </c>
      <c r="E619" s="14">
        <v>6.0</v>
      </c>
      <c r="F619" s="14">
        <v>13.0</v>
      </c>
      <c r="G619" s="15"/>
      <c r="H619" s="15"/>
      <c r="I619" s="14">
        <v>45.0</v>
      </c>
      <c r="J619" s="13" t="s">
        <v>998</v>
      </c>
      <c r="K619" s="16"/>
      <c r="L619" s="14" t="s">
        <v>679</v>
      </c>
    </row>
    <row r="620" ht="15.75" customHeight="1">
      <c r="A620" s="14">
        <v>4284.0</v>
      </c>
      <c r="B620" s="14">
        <v>671.0</v>
      </c>
      <c r="C620" s="14">
        <v>4255.0</v>
      </c>
      <c r="D620" s="14">
        <v>44.0</v>
      </c>
      <c r="E620" s="14">
        <v>6.0</v>
      </c>
      <c r="F620" s="14">
        <v>13.0</v>
      </c>
      <c r="G620" s="15"/>
      <c r="H620" s="15"/>
      <c r="I620" s="14">
        <v>52.0</v>
      </c>
      <c r="J620" s="13" t="s">
        <v>998</v>
      </c>
      <c r="K620" s="16"/>
      <c r="L620" s="14" t="s">
        <v>679</v>
      </c>
    </row>
    <row r="621" ht="15.75" customHeight="1">
      <c r="A621" s="14">
        <v>4241.0</v>
      </c>
      <c r="B621" s="14">
        <v>670.0</v>
      </c>
      <c r="C621" s="14">
        <v>4094.0</v>
      </c>
      <c r="D621" s="14">
        <v>45.0</v>
      </c>
      <c r="E621" s="14">
        <v>6.0</v>
      </c>
      <c r="F621" s="14">
        <v>13.0</v>
      </c>
      <c r="G621" s="15"/>
      <c r="H621" s="15"/>
      <c r="I621" s="14">
        <v>44.0</v>
      </c>
      <c r="J621" s="13" t="s">
        <v>999</v>
      </c>
      <c r="K621" s="16"/>
      <c r="L621" s="14" t="s">
        <v>679</v>
      </c>
    </row>
    <row r="622" ht="15.75" customHeight="1">
      <c r="A622" s="14">
        <v>4283.0</v>
      </c>
      <c r="B622" s="14">
        <v>670.0</v>
      </c>
      <c r="C622" s="14">
        <v>4255.0</v>
      </c>
      <c r="D622" s="14">
        <v>44.0</v>
      </c>
      <c r="E622" s="14">
        <v>6.0</v>
      </c>
      <c r="F622" s="14">
        <v>13.0</v>
      </c>
      <c r="G622" s="15"/>
      <c r="H622" s="15"/>
      <c r="I622" s="14">
        <v>51.0</v>
      </c>
      <c r="J622" s="13" t="s">
        <v>999</v>
      </c>
      <c r="K622" s="16"/>
      <c r="L622" s="14" t="s">
        <v>679</v>
      </c>
    </row>
    <row r="623" ht="15.75" customHeight="1">
      <c r="A623" s="14">
        <v>4240.0</v>
      </c>
      <c r="B623" s="14">
        <v>669.0</v>
      </c>
      <c r="C623" s="14">
        <v>4094.0</v>
      </c>
      <c r="D623" s="14">
        <v>45.0</v>
      </c>
      <c r="E623" s="14">
        <v>6.0</v>
      </c>
      <c r="F623" s="14">
        <v>13.0</v>
      </c>
      <c r="G623" s="17"/>
      <c r="H623" s="15"/>
      <c r="I623" s="14">
        <v>42.0</v>
      </c>
      <c r="J623" s="13" t="s">
        <v>1000</v>
      </c>
      <c r="K623" s="16"/>
      <c r="L623" s="14" t="s">
        <v>679</v>
      </c>
    </row>
    <row r="624" ht="15.75" customHeight="1">
      <c r="A624" s="14">
        <v>4282.0</v>
      </c>
      <c r="B624" s="14">
        <v>669.0</v>
      </c>
      <c r="C624" s="14">
        <v>4255.0</v>
      </c>
      <c r="D624" s="14">
        <v>44.0</v>
      </c>
      <c r="E624" s="14">
        <v>6.0</v>
      </c>
      <c r="F624" s="14">
        <v>13.0</v>
      </c>
      <c r="G624" s="15"/>
      <c r="H624" s="15"/>
      <c r="I624" s="14">
        <v>49.0</v>
      </c>
      <c r="J624" s="13" t="s">
        <v>1001</v>
      </c>
      <c r="K624" s="16"/>
      <c r="L624" s="14" t="s">
        <v>679</v>
      </c>
    </row>
    <row r="625" ht="15.75" customHeight="1">
      <c r="A625" s="14">
        <v>4239.0</v>
      </c>
      <c r="B625" s="14">
        <v>668.0</v>
      </c>
      <c r="C625" s="14">
        <v>4094.0</v>
      </c>
      <c r="D625" s="14">
        <v>45.0</v>
      </c>
      <c r="E625" s="14">
        <v>6.0</v>
      </c>
      <c r="F625" s="14">
        <v>13.0</v>
      </c>
      <c r="G625" s="17"/>
      <c r="H625" s="15"/>
      <c r="I625" s="14">
        <v>41.0</v>
      </c>
      <c r="J625" s="13" t="s">
        <v>1002</v>
      </c>
      <c r="K625" s="16"/>
      <c r="L625" s="14" t="s">
        <v>679</v>
      </c>
    </row>
    <row r="626" ht="15.75" customHeight="1">
      <c r="A626" s="14">
        <v>4281.0</v>
      </c>
      <c r="B626" s="14">
        <v>668.0</v>
      </c>
      <c r="C626" s="14">
        <v>4255.0</v>
      </c>
      <c r="D626" s="14">
        <v>44.0</v>
      </c>
      <c r="E626" s="14">
        <v>6.0</v>
      </c>
      <c r="F626" s="14">
        <v>13.0</v>
      </c>
      <c r="G626" s="15"/>
      <c r="H626" s="15"/>
      <c r="I626" s="14">
        <v>48.0</v>
      </c>
      <c r="J626" s="13" t="s">
        <v>1003</v>
      </c>
      <c r="K626" s="16"/>
      <c r="L626" s="14" t="s">
        <v>679</v>
      </c>
    </row>
    <row r="627" ht="15.75" customHeight="1">
      <c r="A627" s="14">
        <v>4238.0</v>
      </c>
      <c r="B627" s="14">
        <v>667.0</v>
      </c>
      <c r="C627" s="14">
        <v>4094.0</v>
      </c>
      <c r="D627" s="14">
        <v>45.0</v>
      </c>
      <c r="E627" s="14">
        <v>6.0</v>
      </c>
      <c r="F627" s="14">
        <v>13.0</v>
      </c>
      <c r="G627" s="17"/>
      <c r="H627" s="15"/>
      <c r="I627" s="14">
        <v>40.0</v>
      </c>
      <c r="J627" s="13" t="s">
        <v>1004</v>
      </c>
      <c r="K627" s="16"/>
      <c r="L627" s="14" t="s">
        <v>679</v>
      </c>
    </row>
    <row r="628" ht="15.75" customHeight="1">
      <c r="A628" s="14">
        <v>4280.0</v>
      </c>
      <c r="B628" s="14">
        <v>667.0</v>
      </c>
      <c r="C628" s="14">
        <v>4255.0</v>
      </c>
      <c r="D628" s="14">
        <v>44.0</v>
      </c>
      <c r="E628" s="14">
        <v>6.0</v>
      </c>
      <c r="F628" s="14">
        <v>13.0</v>
      </c>
      <c r="G628" s="15"/>
      <c r="H628" s="15"/>
      <c r="I628" s="14">
        <v>47.0</v>
      </c>
      <c r="J628" s="13" t="s">
        <v>1005</v>
      </c>
      <c r="K628" s="16"/>
      <c r="L628" s="14" t="s">
        <v>679</v>
      </c>
    </row>
    <row r="629" ht="15.75" customHeight="1">
      <c r="A629" s="14">
        <v>4237.0</v>
      </c>
      <c r="B629" s="14">
        <v>666.0</v>
      </c>
      <c r="C629" s="14">
        <v>4093.0</v>
      </c>
      <c r="D629" s="14">
        <v>45.0</v>
      </c>
      <c r="E629" s="14">
        <v>6.0</v>
      </c>
      <c r="F629" s="14">
        <v>13.0</v>
      </c>
      <c r="G629" s="17"/>
      <c r="H629" s="15"/>
      <c r="I629" s="14">
        <v>37.0</v>
      </c>
      <c r="J629" s="13" t="s">
        <v>1006</v>
      </c>
      <c r="K629" s="16"/>
      <c r="L629" s="14" t="s">
        <v>679</v>
      </c>
    </row>
    <row r="630" ht="15.75" customHeight="1">
      <c r="A630" s="14">
        <v>4279.0</v>
      </c>
      <c r="B630" s="14">
        <v>666.0</v>
      </c>
      <c r="C630" s="14">
        <v>4254.0</v>
      </c>
      <c r="D630" s="14">
        <v>44.0</v>
      </c>
      <c r="E630" s="14">
        <v>6.0</v>
      </c>
      <c r="F630" s="14">
        <v>13.0</v>
      </c>
      <c r="G630" s="15"/>
      <c r="H630" s="15"/>
      <c r="I630" s="14">
        <v>44.0</v>
      </c>
      <c r="J630" s="13" t="s">
        <v>1006</v>
      </c>
      <c r="K630" s="16"/>
      <c r="L630" s="14" t="s">
        <v>679</v>
      </c>
    </row>
    <row r="631" ht="15.75" customHeight="1">
      <c r="A631" s="14">
        <v>5259.0</v>
      </c>
      <c r="B631" s="14">
        <v>666.0</v>
      </c>
      <c r="C631" s="14">
        <v>5235.0</v>
      </c>
      <c r="D631" s="14">
        <v>54.0</v>
      </c>
      <c r="E631" s="14">
        <v>6.0</v>
      </c>
      <c r="F631" s="14">
        <v>13.0</v>
      </c>
      <c r="G631" s="14">
        <v>27.0</v>
      </c>
      <c r="H631" s="15"/>
      <c r="I631" s="14">
        <v>21.0</v>
      </c>
      <c r="J631" s="13" t="s">
        <v>1007</v>
      </c>
      <c r="K631" s="16"/>
      <c r="L631" s="14" t="s">
        <v>679</v>
      </c>
    </row>
    <row r="632" ht="15.75" customHeight="1">
      <c r="A632" s="14">
        <v>4236.0</v>
      </c>
      <c r="B632" s="14">
        <v>665.0</v>
      </c>
      <c r="C632" s="14">
        <v>4093.0</v>
      </c>
      <c r="D632" s="14">
        <v>45.0</v>
      </c>
      <c r="E632" s="14">
        <v>6.0</v>
      </c>
      <c r="F632" s="14">
        <v>13.0</v>
      </c>
      <c r="G632" s="17"/>
      <c r="H632" s="15"/>
      <c r="I632" s="14">
        <v>34.0</v>
      </c>
      <c r="J632" s="13" t="s">
        <v>1008</v>
      </c>
      <c r="K632" s="16"/>
      <c r="L632" s="14" t="s">
        <v>679</v>
      </c>
    </row>
    <row r="633" ht="15.75" customHeight="1">
      <c r="A633" s="14">
        <v>4278.0</v>
      </c>
      <c r="B633" s="14">
        <v>665.0</v>
      </c>
      <c r="C633" s="14">
        <v>4254.0</v>
      </c>
      <c r="D633" s="14">
        <v>44.0</v>
      </c>
      <c r="E633" s="14">
        <v>6.0</v>
      </c>
      <c r="F633" s="14">
        <v>13.0</v>
      </c>
      <c r="G633" s="15"/>
      <c r="H633" s="15"/>
      <c r="I633" s="14">
        <v>41.0</v>
      </c>
      <c r="J633" s="13" t="s">
        <v>1008</v>
      </c>
      <c r="K633" s="16"/>
      <c r="L633" s="14" t="s">
        <v>679</v>
      </c>
    </row>
    <row r="634" ht="15.75" customHeight="1">
      <c r="A634" s="14">
        <v>4235.0</v>
      </c>
      <c r="B634" s="14">
        <v>664.0</v>
      </c>
      <c r="C634" s="14">
        <v>4093.0</v>
      </c>
      <c r="D634" s="14">
        <v>45.0</v>
      </c>
      <c r="E634" s="14">
        <v>6.0</v>
      </c>
      <c r="F634" s="14">
        <v>13.0</v>
      </c>
      <c r="G634" s="17"/>
      <c r="H634" s="15"/>
      <c r="I634" s="14">
        <v>33.0</v>
      </c>
      <c r="J634" s="13" t="s">
        <v>1009</v>
      </c>
      <c r="K634" s="16"/>
      <c r="L634" s="14" t="s">
        <v>679</v>
      </c>
    </row>
    <row r="635" ht="15.75" customHeight="1">
      <c r="A635" s="14">
        <v>4277.0</v>
      </c>
      <c r="B635" s="14">
        <v>664.0</v>
      </c>
      <c r="C635" s="14">
        <v>4254.0</v>
      </c>
      <c r="D635" s="14">
        <v>44.0</v>
      </c>
      <c r="E635" s="14">
        <v>6.0</v>
      </c>
      <c r="F635" s="14">
        <v>13.0</v>
      </c>
      <c r="G635" s="15"/>
      <c r="H635" s="15"/>
      <c r="I635" s="14">
        <v>40.0</v>
      </c>
      <c r="J635" s="13" t="s">
        <v>1009</v>
      </c>
      <c r="K635" s="16"/>
      <c r="L635" s="14" t="s">
        <v>679</v>
      </c>
    </row>
    <row r="636" ht="15.75" customHeight="1">
      <c r="A636" s="14">
        <v>4234.0</v>
      </c>
      <c r="B636" s="14">
        <v>663.0</v>
      </c>
      <c r="C636" s="14">
        <v>4093.0</v>
      </c>
      <c r="D636" s="14">
        <v>45.0</v>
      </c>
      <c r="E636" s="14">
        <v>6.0</v>
      </c>
      <c r="F636" s="14">
        <v>13.0</v>
      </c>
      <c r="G636" s="17"/>
      <c r="H636" s="15"/>
      <c r="I636" s="14">
        <v>32.0</v>
      </c>
      <c r="J636" s="13" t="s">
        <v>1010</v>
      </c>
      <c r="K636" s="16"/>
      <c r="L636" s="14" t="s">
        <v>679</v>
      </c>
    </row>
    <row r="637" ht="15.75" customHeight="1">
      <c r="A637" s="14">
        <v>4276.0</v>
      </c>
      <c r="B637" s="14">
        <v>663.0</v>
      </c>
      <c r="C637" s="14">
        <v>4254.0</v>
      </c>
      <c r="D637" s="14">
        <v>44.0</v>
      </c>
      <c r="E637" s="14">
        <v>6.0</v>
      </c>
      <c r="F637" s="14">
        <v>13.0</v>
      </c>
      <c r="G637" s="15"/>
      <c r="H637" s="15"/>
      <c r="I637" s="14">
        <v>39.0</v>
      </c>
      <c r="J637" s="13" t="s">
        <v>1010</v>
      </c>
      <c r="K637" s="16"/>
      <c r="L637" s="14" t="s">
        <v>679</v>
      </c>
    </row>
    <row r="638" ht="15.75" customHeight="1">
      <c r="A638" s="14">
        <v>4233.0</v>
      </c>
      <c r="B638" s="14">
        <v>662.0</v>
      </c>
      <c r="C638" s="14">
        <v>4093.0</v>
      </c>
      <c r="D638" s="14">
        <v>45.0</v>
      </c>
      <c r="E638" s="14">
        <v>6.0</v>
      </c>
      <c r="F638" s="14">
        <v>13.0</v>
      </c>
      <c r="G638" s="17"/>
      <c r="H638" s="15"/>
      <c r="I638" s="14">
        <v>31.0</v>
      </c>
      <c r="J638" s="13" t="s">
        <v>1011</v>
      </c>
      <c r="K638" s="16"/>
      <c r="L638" s="14" t="s">
        <v>679</v>
      </c>
    </row>
    <row r="639" ht="15.75" customHeight="1">
      <c r="A639" s="14">
        <v>4275.0</v>
      </c>
      <c r="B639" s="14">
        <v>662.0</v>
      </c>
      <c r="C639" s="14">
        <v>4254.0</v>
      </c>
      <c r="D639" s="14">
        <v>44.0</v>
      </c>
      <c r="E639" s="14">
        <v>6.0</v>
      </c>
      <c r="F639" s="14">
        <v>13.0</v>
      </c>
      <c r="G639" s="15"/>
      <c r="H639" s="15"/>
      <c r="I639" s="14">
        <v>38.0</v>
      </c>
      <c r="J639" s="13" t="s">
        <v>1011</v>
      </c>
      <c r="K639" s="16"/>
      <c r="L639" s="14" t="s">
        <v>679</v>
      </c>
    </row>
    <row r="640" ht="15.75" customHeight="1">
      <c r="A640" s="14">
        <v>4767.0</v>
      </c>
      <c r="B640" s="14">
        <v>662.0</v>
      </c>
      <c r="C640" s="14">
        <v>4736.0</v>
      </c>
      <c r="D640" s="14">
        <v>48.0</v>
      </c>
      <c r="E640" s="14">
        <v>6.0</v>
      </c>
      <c r="F640" s="14">
        <v>13.0</v>
      </c>
      <c r="G640" s="14">
        <v>62.0</v>
      </c>
      <c r="H640" s="15"/>
      <c r="I640" s="14">
        <v>76.0</v>
      </c>
      <c r="J640" s="13" t="s">
        <v>1012</v>
      </c>
      <c r="K640" s="13" t="s">
        <v>1013</v>
      </c>
      <c r="L640" s="14" t="s">
        <v>121</v>
      </c>
    </row>
    <row r="641" ht="15.75" customHeight="1">
      <c r="A641" s="14">
        <v>4232.0</v>
      </c>
      <c r="B641" s="14">
        <v>661.0</v>
      </c>
      <c r="C641" s="14">
        <v>4092.0</v>
      </c>
      <c r="D641" s="14">
        <v>45.0</v>
      </c>
      <c r="E641" s="14">
        <v>6.0</v>
      </c>
      <c r="F641" s="14">
        <v>13.0</v>
      </c>
      <c r="G641" s="17"/>
      <c r="H641" s="15"/>
      <c r="I641" s="14">
        <v>26.0</v>
      </c>
      <c r="J641" s="13" t="s">
        <v>1014</v>
      </c>
      <c r="K641" s="16"/>
      <c r="L641" s="14" t="s">
        <v>679</v>
      </c>
    </row>
    <row r="642" ht="15.75" customHeight="1">
      <c r="A642" s="14">
        <v>4274.0</v>
      </c>
      <c r="B642" s="14">
        <v>661.0</v>
      </c>
      <c r="C642" s="14">
        <v>4253.0</v>
      </c>
      <c r="D642" s="14">
        <v>44.0</v>
      </c>
      <c r="E642" s="14">
        <v>6.0</v>
      </c>
      <c r="F642" s="14">
        <v>13.0</v>
      </c>
      <c r="G642" s="15"/>
      <c r="H642" s="15"/>
      <c r="I642" s="14">
        <v>33.0</v>
      </c>
      <c r="J642" s="13" t="s">
        <v>1015</v>
      </c>
      <c r="K642" s="16"/>
      <c r="L642" s="14" t="s">
        <v>679</v>
      </c>
    </row>
    <row r="643" ht="15.75" customHeight="1">
      <c r="A643" s="14">
        <v>4231.0</v>
      </c>
      <c r="B643" s="14">
        <v>660.0</v>
      </c>
      <c r="C643" s="14">
        <v>4092.0</v>
      </c>
      <c r="D643" s="14">
        <v>45.0</v>
      </c>
      <c r="E643" s="14">
        <v>6.0</v>
      </c>
      <c r="F643" s="14">
        <v>13.0</v>
      </c>
      <c r="G643" s="17"/>
      <c r="H643" s="15"/>
      <c r="I643" s="14">
        <v>25.0</v>
      </c>
      <c r="J643" s="13" t="s">
        <v>1016</v>
      </c>
      <c r="K643" s="16"/>
      <c r="L643" s="14" t="s">
        <v>679</v>
      </c>
    </row>
    <row r="644" ht="15.75" customHeight="1">
      <c r="A644" s="14">
        <v>4273.0</v>
      </c>
      <c r="B644" s="14">
        <v>660.0</v>
      </c>
      <c r="C644" s="14">
        <v>4259.0</v>
      </c>
      <c r="D644" s="14">
        <v>44.0</v>
      </c>
      <c r="E644" s="14">
        <v>6.0</v>
      </c>
      <c r="F644" s="14">
        <v>13.0</v>
      </c>
      <c r="G644" s="15"/>
      <c r="H644" s="15"/>
      <c r="I644" s="14">
        <v>30.0</v>
      </c>
      <c r="J644" s="13" t="s">
        <v>1017</v>
      </c>
      <c r="K644" s="16"/>
      <c r="L644" s="14" t="s">
        <v>679</v>
      </c>
    </row>
    <row r="645" ht="15.75" customHeight="1">
      <c r="A645" s="14">
        <v>4230.0</v>
      </c>
      <c r="B645" s="14">
        <v>659.0</v>
      </c>
      <c r="C645" s="14">
        <v>4092.0</v>
      </c>
      <c r="D645" s="14">
        <v>45.0</v>
      </c>
      <c r="E645" s="14">
        <v>6.0</v>
      </c>
      <c r="F645" s="14">
        <v>13.0</v>
      </c>
      <c r="G645" s="17"/>
      <c r="H645" s="15"/>
      <c r="I645" s="14">
        <v>24.0</v>
      </c>
      <c r="J645" s="13" t="s">
        <v>1018</v>
      </c>
      <c r="K645" s="16"/>
      <c r="L645" s="14" t="s">
        <v>679</v>
      </c>
    </row>
    <row r="646" ht="15.75" customHeight="1">
      <c r="A646" s="14">
        <v>4272.0</v>
      </c>
      <c r="B646" s="14">
        <v>659.0</v>
      </c>
      <c r="C646" s="14">
        <v>4259.0</v>
      </c>
      <c r="D646" s="14">
        <v>44.0</v>
      </c>
      <c r="E646" s="14">
        <v>6.0</v>
      </c>
      <c r="F646" s="14">
        <v>13.0</v>
      </c>
      <c r="G646" s="15"/>
      <c r="H646" s="15"/>
      <c r="I646" s="14">
        <v>26.0</v>
      </c>
      <c r="J646" s="13" t="s">
        <v>1019</v>
      </c>
      <c r="K646" s="16"/>
      <c r="L646" s="14" t="s">
        <v>679</v>
      </c>
    </row>
    <row r="647" ht="15.75" customHeight="1">
      <c r="A647" s="14">
        <v>4229.0</v>
      </c>
      <c r="B647" s="14">
        <v>658.0</v>
      </c>
      <c r="C647" s="14">
        <v>4092.0</v>
      </c>
      <c r="D647" s="14">
        <v>45.0</v>
      </c>
      <c r="E647" s="14">
        <v>6.0</v>
      </c>
      <c r="F647" s="14">
        <v>13.0</v>
      </c>
      <c r="G647" s="17"/>
      <c r="H647" s="15"/>
      <c r="I647" s="14">
        <v>23.0</v>
      </c>
      <c r="J647" s="13" t="s">
        <v>1020</v>
      </c>
      <c r="K647" s="16"/>
      <c r="L647" s="14" t="s">
        <v>679</v>
      </c>
    </row>
    <row r="648" ht="15.75" customHeight="1">
      <c r="A648" s="14">
        <v>4271.0</v>
      </c>
      <c r="B648" s="14">
        <v>658.0</v>
      </c>
      <c r="C648" s="14">
        <v>4259.0</v>
      </c>
      <c r="D648" s="14">
        <v>44.0</v>
      </c>
      <c r="E648" s="14">
        <v>6.0</v>
      </c>
      <c r="F648" s="14">
        <v>13.0</v>
      </c>
      <c r="G648" s="15"/>
      <c r="H648" s="15"/>
      <c r="I648" s="14">
        <v>27.0</v>
      </c>
      <c r="J648" s="13" t="s">
        <v>1021</v>
      </c>
      <c r="K648" s="16"/>
      <c r="L648" s="14" t="s">
        <v>679</v>
      </c>
    </row>
    <row r="649" ht="15.75" customHeight="1">
      <c r="A649" s="14">
        <v>4228.0</v>
      </c>
      <c r="B649" s="14">
        <v>657.0</v>
      </c>
      <c r="C649" s="14">
        <v>4092.0</v>
      </c>
      <c r="D649" s="14">
        <v>45.0</v>
      </c>
      <c r="E649" s="14">
        <v>6.0</v>
      </c>
      <c r="F649" s="14">
        <v>13.0</v>
      </c>
      <c r="G649" s="17"/>
      <c r="H649" s="15"/>
      <c r="I649" s="14">
        <v>22.0</v>
      </c>
      <c r="J649" s="13" t="s">
        <v>1022</v>
      </c>
      <c r="K649" s="16"/>
      <c r="L649" s="14" t="s">
        <v>679</v>
      </c>
    </row>
    <row r="650" ht="15.75" customHeight="1">
      <c r="A650" s="14">
        <v>4227.0</v>
      </c>
      <c r="B650" s="14">
        <v>656.0</v>
      </c>
      <c r="C650" s="14">
        <v>4092.0</v>
      </c>
      <c r="D650" s="14">
        <v>45.0</v>
      </c>
      <c r="E650" s="14">
        <v>6.0</v>
      </c>
      <c r="F650" s="14">
        <v>13.0</v>
      </c>
      <c r="G650" s="17"/>
      <c r="H650" s="15"/>
      <c r="I650" s="14">
        <v>21.0</v>
      </c>
      <c r="J650" s="13" t="s">
        <v>1023</v>
      </c>
      <c r="K650" s="16"/>
      <c r="L650" s="14" t="s">
        <v>679</v>
      </c>
    </row>
    <row r="651" ht="15.75" customHeight="1">
      <c r="A651" s="14">
        <v>4270.0</v>
      </c>
      <c r="B651" s="14">
        <v>656.0</v>
      </c>
      <c r="C651" s="14">
        <v>4259.0</v>
      </c>
      <c r="D651" s="14">
        <v>44.0</v>
      </c>
      <c r="E651" s="14">
        <v>6.0</v>
      </c>
      <c r="F651" s="14">
        <v>13.0</v>
      </c>
      <c r="G651" s="15"/>
      <c r="H651" s="15"/>
      <c r="I651" s="14">
        <v>25.0</v>
      </c>
      <c r="J651" s="13" t="s">
        <v>1024</v>
      </c>
      <c r="K651" s="16"/>
      <c r="L651" s="14" t="s">
        <v>679</v>
      </c>
    </row>
    <row r="652" ht="15.75" customHeight="1">
      <c r="A652" s="14">
        <v>4226.0</v>
      </c>
      <c r="B652" s="14">
        <v>655.0</v>
      </c>
      <c r="C652" s="14">
        <v>4092.0</v>
      </c>
      <c r="D652" s="14">
        <v>45.0</v>
      </c>
      <c r="E652" s="14">
        <v>6.0</v>
      </c>
      <c r="F652" s="14">
        <v>13.0</v>
      </c>
      <c r="G652" s="17"/>
      <c r="H652" s="15"/>
      <c r="I652" s="14">
        <v>20.0</v>
      </c>
      <c r="J652" s="13" t="s">
        <v>1025</v>
      </c>
      <c r="K652" s="16"/>
      <c r="L652" s="14" t="s">
        <v>679</v>
      </c>
    </row>
    <row r="653" ht="15.75" customHeight="1">
      <c r="A653" s="14">
        <v>4269.0</v>
      </c>
      <c r="B653" s="14">
        <v>655.0</v>
      </c>
      <c r="C653" s="14">
        <v>4259.0</v>
      </c>
      <c r="D653" s="14">
        <v>44.0</v>
      </c>
      <c r="E653" s="14">
        <v>6.0</v>
      </c>
      <c r="F653" s="14">
        <v>13.0</v>
      </c>
      <c r="G653" s="15"/>
      <c r="H653" s="15"/>
      <c r="I653" s="14">
        <v>24.0</v>
      </c>
      <c r="J653" s="13" t="s">
        <v>1026</v>
      </c>
      <c r="K653" s="16"/>
      <c r="L653" s="14" t="s">
        <v>679</v>
      </c>
    </row>
    <row r="654" ht="15.75" customHeight="1">
      <c r="A654" s="14">
        <v>4225.0</v>
      </c>
      <c r="B654" s="14">
        <v>654.0</v>
      </c>
      <c r="C654" s="14">
        <v>4092.0</v>
      </c>
      <c r="D654" s="14">
        <v>45.0</v>
      </c>
      <c r="E654" s="14">
        <v>6.0</v>
      </c>
      <c r="F654" s="14">
        <v>13.0</v>
      </c>
      <c r="G654" s="17"/>
      <c r="H654" s="15"/>
      <c r="I654" s="14">
        <v>19.0</v>
      </c>
      <c r="J654" s="13" t="s">
        <v>1027</v>
      </c>
      <c r="K654" s="16"/>
      <c r="L654" s="14" t="s">
        <v>679</v>
      </c>
    </row>
    <row r="655" ht="15.75" customHeight="1">
      <c r="A655" s="14">
        <v>4268.0</v>
      </c>
      <c r="B655" s="14">
        <v>654.0</v>
      </c>
      <c r="C655" s="14">
        <v>4259.0</v>
      </c>
      <c r="D655" s="14">
        <v>44.0</v>
      </c>
      <c r="E655" s="14">
        <v>6.0</v>
      </c>
      <c r="F655" s="14">
        <v>13.0</v>
      </c>
      <c r="G655" s="15"/>
      <c r="H655" s="15"/>
      <c r="I655" s="14">
        <v>23.0</v>
      </c>
      <c r="J655" s="13" t="s">
        <v>1028</v>
      </c>
      <c r="K655" s="16"/>
      <c r="L655" s="14" t="s">
        <v>679</v>
      </c>
    </row>
    <row r="656" ht="15.75" customHeight="1">
      <c r="A656" s="14">
        <v>4091.0</v>
      </c>
      <c r="B656" s="14">
        <v>653.0</v>
      </c>
      <c r="C656" s="14">
        <v>4091.0</v>
      </c>
      <c r="D656" s="14">
        <v>45.0</v>
      </c>
      <c r="E656" s="14">
        <v>4.0</v>
      </c>
      <c r="F656" s="14">
        <v>12.0</v>
      </c>
      <c r="G656" s="17"/>
      <c r="H656" s="15"/>
      <c r="I656" s="14">
        <v>18.0</v>
      </c>
      <c r="J656" s="13" t="s">
        <v>1029</v>
      </c>
      <c r="K656" s="16"/>
      <c r="L656" s="14" t="s">
        <v>679</v>
      </c>
    </row>
    <row r="657" ht="15.75" customHeight="1">
      <c r="A657" s="14">
        <v>4250.0</v>
      </c>
      <c r="B657" s="14">
        <v>653.0</v>
      </c>
      <c r="C657" s="14">
        <v>4250.0</v>
      </c>
      <c r="D657" s="14">
        <v>44.0</v>
      </c>
      <c r="E657" s="14">
        <v>4.0</v>
      </c>
      <c r="F657" s="14">
        <v>13.0</v>
      </c>
      <c r="G657" s="15"/>
      <c r="H657" s="15"/>
      <c r="I657" s="14">
        <v>22.0</v>
      </c>
      <c r="J657" s="13" t="s">
        <v>1029</v>
      </c>
      <c r="K657" s="16"/>
      <c r="L657" s="14" t="s">
        <v>679</v>
      </c>
    </row>
    <row r="658" ht="15.75" customHeight="1">
      <c r="A658" s="14">
        <v>4224.0</v>
      </c>
      <c r="B658" s="14">
        <v>652.0</v>
      </c>
      <c r="C658" s="14">
        <v>4092.0</v>
      </c>
      <c r="D658" s="14">
        <v>45.0</v>
      </c>
      <c r="E658" s="14">
        <v>6.0</v>
      </c>
      <c r="F658" s="14">
        <v>13.0</v>
      </c>
      <c r="G658" s="17"/>
      <c r="H658" s="15"/>
      <c r="I658" s="14">
        <v>17.0</v>
      </c>
      <c r="J658" s="13" t="s">
        <v>1030</v>
      </c>
      <c r="K658" s="16"/>
      <c r="L658" s="14" t="s">
        <v>679</v>
      </c>
    </row>
    <row r="659" ht="15.75" customHeight="1">
      <c r="A659" s="14">
        <v>4267.0</v>
      </c>
      <c r="B659" s="14">
        <v>652.0</v>
      </c>
      <c r="C659" s="14">
        <v>4259.0</v>
      </c>
      <c r="D659" s="14">
        <v>44.0</v>
      </c>
      <c r="E659" s="14">
        <v>6.0</v>
      </c>
      <c r="F659" s="14">
        <v>13.0</v>
      </c>
      <c r="G659" s="15"/>
      <c r="H659" s="15"/>
      <c r="I659" s="14">
        <v>21.0</v>
      </c>
      <c r="J659" s="13" t="s">
        <v>1031</v>
      </c>
      <c r="K659" s="16"/>
      <c r="L659" s="14" t="s">
        <v>679</v>
      </c>
    </row>
    <row r="660" ht="15.75" customHeight="1">
      <c r="A660" s="14">
        <v>4223.0</v>
      </c>
      <c r="B660" s="14">
        <v>651.0</v>
      </c>
      <c r="C660" s="14">
        <v>4092.0</v>
      </c>
      <c r="D660" s="14">
        <v>45.0</v>
      </c>
      <c r="E660" s="14">
        <v>6.0</v>
      </c>
      <c r="F660" s="14">
        <v>13.0</v>
      </c>
      <c r="G660" s="17"/>
      <c r="H660" s="15"/>
      <c r="I660" s="14">
        <v>16.0</v>
      </c>
      <c r="J660" s="13" t="s">
        <v>1032</v>
      </c>
      <c r="K660" s="16"/>
      <c r="L660" s="14" t="s">
        <v>679</v>
      </c>
    </row>
    <row r="661" ht="15.75" customHeight="1">
      <c r="A661" s="14">
        <v>4222.0</v>
      </c>
      <c r="B661" s="14">
        <v>650.0</v>
      </c>
      <c r="C661" s="14">
        <v>4092.0</v>
      </c>
      <c r="D661" s="14">
        <v>45.0</v>
      </c>
      <c r="E661" s="14">
        <v>6.0</v>
      </c>
      <c r="F661" s="14">
        <v>13.0</v>
      </c>
      <c r="G661" s="17"/>
      <c r="H661" s="15"/>
      <c r="I661" s="14">
        <v>15.0</v>
      </c>
      <c r="J661" s="13" t="s">
        <v>1033</v>
      </c>
      <c r="K661" s="16"/>
      <c r="L661" s="14" t="s">
        <v>679</v>
      </c>
    </row>
    <row r="662" ht="15.75" customHeight="1">
      <c r="A662" s="14">
        <v>4266.0</v>
      </c>
      <c r="B662" s="14">
        <v>650.0</v>
      </c>
      <c r="C662" s="14">
        <v>4259.0</v>
      </c>
      <c r="D662" s="14">
        <v>44.0</v>
      </c>
      <c r="E662" s="14">
        <v>6.0</v>
      </c>
      <c r="F662" s="14">
        <v>13.0</v>
      </c>
      <c r="G662" s="15"/>
      <c r="H662" s="15"/>
      <c r="I662" s="14">
        <v>18.0</v>
      </c>
      <c r="J662" s="13" t="s">
        <v>1034</v>
      </c>
      <c r="K662" s="16"/>
      <c r="L662" s="14" t="s">
        <v>679</v>
      </c>
    </row>
    <row r="663" ht="15.75" customHeight="1">
      <c r="A663" s="14">
        <v>5536.0</v>
      </c>
      <c r="B663" s="14">
        <v>650.0</v>
      </c>
      <c r="C663" s="14">
        <v>5537.0</v>
      </c>
      <c r="D663" s="14">
        <v>48.0</v>
      </c>
      <c r="E663" s="14">
        <v>6.0</v>
      </c>
      <c r="F663" s="14">
        <v>14.0</v>
      </c>
      <c r="G663" s="15"/>
      <c r="H663" s="15"/>
      <c r="I663" s="14">
        <v>43.0</v>
      </c>
      <c r="J663" s="13" t="s">
        <v>1035</v>
      </c>
      <c r="K663" s="13" t="s">
        <v>1036</v>
      </c>
      <c r="L663" s="14" t="s">
        <v>121</v>
      </c>
    </row>
    <row r="664" ht="15.75" customHeight="1">
      <c r="A664" s="14">
        <v>4221.0</v>
      </c>
      <c r="B664" s="14">
        <v>649.0</v>
      </c>
      <c r="C664" s="14">
        <v>4092.0</v>
      </c>
      <c r="D664" s="14">
        <v>45.0</v>
      </c>
      <c r="E664" s="14">
        <v>6.0</v>
      </c>
      <c r="F664" s="14">
        <v>13.0</v>
      </c>
      <c r="G664" s="17"/>
      <c r="H664" s="15"/>
      <c r="I664" s="14">
        <v>14.0</v>
      </c>
      <c r="J664" s="13" t="s">
        <v>1037</v>
      </c>
      <c r="K664" s="16"/>
      <c r="L664" s="14" t="s">
        <v>679</v>
      </c>
    </row>
    <row r="665" ht="15.75" customHeight="1">
      <c r="A665" s="14">
        <v>4220.0</v>
      </c>
      <c r="B665" s="14">
        <v>648.0</v>
      </c>
      <c r="C665" s="14">
        <v>4092.0</v>
      </c>
      <c r="D665" s="14">
        <v>45.0</v>
      </c>
      <c r="E665" s="14">
        <v>6.0</v>
      </c>
      <c r="F665" s="14">
        <v>13.0</v>
      </c>
      <c r="G665" s="17"/>
      <c r="H665" s="15"/>
      <c r="I665" s="14">
        <v>13.0</v>
      </c>
      <c r="J665" s="13" t="s">
        <v>1038</v>
      </c>
      <c r="K665" s="16"/>
      <c r="L665" s="14" t="s">
        <v>679</v>
      </c>
    </row>
    <row r="666" ht="15.75" customHeight="1">
      <c r="A666" s="14">
        <v>4265.0</v>
      </c>
      <c r="B666" s="14">
        <v>648.0</v>
      </c>
      <c r="C666" s="14">
        <v>4259.0</v>
      </c>
      <c r="D666" s="14">
        <v>44.0</v>
      </c>
      <c r="E666" s="14">
        <v>6.0</v>
      </c>
      <c r="F666" s="14">
        <v>13.0</v>
      </c>
      <c r="G666" s="15"/>
      <c r="H666" s="15"/>
      <c r="I666" s="14">
        <v>16.0</v>
      </c>
      <c r="J666" s="13" t="s">
        <v>1039</v>
      </c>
      <c r="K666" s="16"/>
      <c r="L666" s="14" t="s">
        <v>679</v>
      </c>
    </row>
    <row r="667" ht="15.75" customHeight="1">
      <c r="A667" s="14">
        <v>4219.0</v>
      </c>
      <c r="B667" s="14">
        <v>647.0</v>
      </c>
      <c r="C667" s="14">
        <v>4092.0</v>
      </c>
      <c r="D667" s="14">
        <v>45.0</v>
      </c>
      <c r="E667" s="14">
        <v>6.0</v>
      </c>
      <c r="F667" s="14">
        <v>13.0</v>
      </c>
      <c r="G667" s="17"/>
      <c r="H667" s="15"/>
      <c r="I667" s="14">
        <v>12.0</v>
      </c>
      <c r="J667" s="13" t="s">
        <v>1040</v>
      </c>
      <c r="K667" s="16"/>
      <c r="L667" s="14" t="s">
        <v>679</v>
      </c>
    </row>
    <row r="668" ht="15.75" customHeight="1">
      <c r="A668" s="14">
        <v>4264.0</v>
      </c>
      <c r="B668" s="14">
        <v>647.0</v>
      </c>
      <c r="C668" s="14">
        <v>4259.0</v>
      </c>
      <c r="D668" s="14">
        <v>44.0</v>
      </c>
      <c r="E668" s="14">
        <v>6.0</v>
      </c>
      <c r="F668" s="14">
        <v>13.0</v>
      </c>
      <c r="G668" s="15"/>
      <c r="H668" s="15"/>
      <c r="I668" s="14">
        <v>15.0</v>
      </c>
      <c r="J668" s="13" t="s">
        <v>1041</v>
      </c>
      <c r="K668" s="16"/>
      <c r="L668" s="14" t="s">
        <v>679</v>
      </c>
    </row>
    <row r="669" ht="15.75" customHeight="1">
      <c r="A669" s="14">
        <v>4090.0</v>
      </c>
      <c r="B669" s="14">
        <v>646.0</v>
      </c>
      <c r="C669" s="14">
        <v>4090.0</v>
      </c>
      <c r="D669" s="14">
        <v>45.0</v>
      </c>
      <c r="E669" s="14">
        <v>4.0</v>
      </c>
      <c r="F669" s="14">
        <v>12.0</v>
      </c>
      <c r="G669" s="17"/>
      <c r="H669" s="15"/>
      <c r="I669" s="14">
        <v>11.0</v>
      </c>
      <c r="J669" s="13" t="s">
        <v>1042</v>
      </c>
      <c r="K669" s="16"/>
      <c r="L669" s="14" t="s">
        <v>679</v>
      </c>
    </row>
    <row r="670" ht="15.75" customHeight="1">
      <c r="A670" s="14">
        <v>4249.0</v>
      </c>
      <c r="B670" s="14">
        <v>646.0</v>
      </c>
      <c r="C670" s="14">
        <v>4249.0</v>
      </c>
      <c r="D670" s="14">
        <v>44.0</v>
      </c>
      <c r="E670" s="14">
        <v>4.0</v>
      </c>
      <c r="F670" s="14">
        <v>13.0</v>
      </c>
      <c r="G670" s="15"/>
      <c r="H670" s="15"/>
      <c r="I670" s="14">
        <v>14.0</v>
      </c>
      <c r="J670" s="13" t="s">
        <v>1042</v>
      </c>
      <c r="K670" s="16"/>
      <c r="L670" s="14" t="s">
        <v>679</v>
      </c>
    </row>
    <row r="671" ht="15.75" customHeight="1">
      <c r="A671" s="14">
        <v>4218.0</v>
      </c>
      <c r="B671" s="14">
        <v>645.0</v>
      </c>
      <c r="C671" s="14">
        <v>4212.0</v>
      </c>
      <c r="D671" s="14">
        <v>45.0</v>
      </c>
      <c r="E671" s="14">
        <v>6.0</v>
      </c>
      <c r="F671" s="14">
        <v>13.0</v>
      </c>
      <c r="G671" s="17"/>
      <c r="H671" s="15"/>
      <c r="I671" s="14">
        <v>9.0</v>
      </c>
      <c r="J671" s="13" t="s">
        <v>1043</v>
      </c>
      <c r="K671" s="16"/>
      <c r="L671" s="14" t="s">
        <v>679</v>
      </c>
    </row>
    <row r="672" ht="15.75" customHeight="1">
      <c r="A672" s="14">
        <v>4217.0</v>
      </c>
      <c r="B672" s="14">
        <v>644.0</v>
      </c>
      <c r="C672" s="14">
        <v>4212.0</v>
      </c>
      <c r="D672" s="14">
        <v>45.0</v>
      </c>
      <c r="E672" s="14">
        <v>6.0</v>
      </c>
      <c r="F672" s="14">
        <v>13.0</v>
      </c>
      <c r="G672" s="17"/>
      <c r="H672" s="15"/>
      <c r="I672" s="14">
        <v>7.0</v>
      </c>
      <c r="J672" s="13" t="s">
        <v>1044</v>
      </c>
      <c r="K672" s="16"/>
      <c r="L672" s="14" t="s">
        <v>679</v>
      </c>
    </row>
    <row r="673" ht="15.75" customHeight="1">
      <c r="A673" s="14">
        <v>4244.0</v>
      </c>
      <c r="B673" s="14">
        <v>643.0</v>
      </c>
      <c r="C673" s="14">
        <v>4212.0</v>
      </c>
      <c r="D673" s="14">
        <v>45.0</v>
      </c>
      <c r="E673" s="14">
        <v>6.0</v>
      </c>
      <c r="F673" s="14">
        <v>13.0</v>
      </c>
      <c r="G673" s="17"/>
      <c r="H673" s="15"/>
      <c r="I673" s="14">
        <v>6.0</v>
      </c>
      <c r="J673" s="13" t="s">
        <v>823</v>
      </c>
      <c r="K673" s="16"/>
      <c r="L673" s="14" t="s">
        <v>679</v>
      </c>
    </row>
    <row r="674" ht="15.75" customHeight="1">
      <c r="A674" s="14">
        <v>4216.0</v>
      </c>
      <c r="B674" s="14">
        <v>642.0</v>
      </c>
      <c r="C674" s="14">
        <v>4212.0</v>
      </c>
      <c r="D674" s="14">
        <v>45.0</v>
      </c>
      <c r="E674" s="14">
        <v>6.0</v>
      </c>
      <c r="F674" s="14">
        <v>13.0</v>
      </c>
      <c r="G674" s="17"/>
      <c r="H674" s="15"/>
      <c r="I674" s="14">
        <v>5.0</v>
      </c>
      <c r="J674" s="13" t="s">
        <v>1045</v>
      </c>
      <c r="K674" s="16"/>
      <c r="L674" s="14" t="s">
        <v>679</v>
      </c>
    </row>
    <row r="675" ht="15.75" customHeight="1">
      <c r="A675" s="14">
        <v>4215.0</v>
      </c>
      <c r="B675" s="14">
        <v>641.0</v>
      </c>
      <c r="C675" s="14">
        <v>4212.0</v>
      </c>
      <c r="D675" s="14">
        <v>45.0</v>
      </c>
      <c r="E675" s="14">
        <v>6.0</v>
      </c>
      <c r="F675" s="14">
        <v>13.0</v>
      </c>
      <c r="G675" s="17"/>
      <c r="H675" s="15"/>
      <c r="I675" s="14">
        <v>4.0</v>
      </c>
      <c r="J675" s="13" t="s">
        <v>1046</v>
      </c>
      <c r="K675" s="16"/>
      <c r="L675" s="14" t="s">
        <v>679</v>
      </c>
    </row>
    <row r="676" ht="15.75" customHeight="1">
      <c r="A676" s="14">
        <v>4214.0</v>
      </c>
      <c r="B676" s="14">
        <v>640.0</v>
      </c>
      <c r="C676" s="14">
        <v>4212.0</v>
      </c>
      <c r="D676" s="14">
        <v>45.0</v>
      </c>
      <c r="E676" s="14">
        <v>6.0</v>
      </c>
      <c r="F676" s="14">
        <v>13.0</v>
      </c>
      <c r="G676" s="17"/>
      <c r="H676" s="15"/>
      <c r="I676" s="14">
        <v>3.0</v>
      </c>
      <c r="J676" s="13" t="s">
        <v>1047</v>
      </c>
      <c r="K676" s="16"/>
      <c r="L676" s="14" t="s">
        <v>679</v>
      </c>
    </row>
    <row r="677" ht="15.75" customHeight="1">
      <c r="A677" s="14">
        <v>4213.0</v>
      </c>
      <c r="B677" s="14">
        <v>639.0</v>
      </c>
      <c r="C677" s="14">
        <v>4212.0</v>
      </c>
      <c r="D677" s="14">
        <v>45.0</v>
      </c>
      <c r="E677" s="14">
        <v>6.0</v>
      </c>
      <c r="F677" s="14">
        <v>13.0</v>
      </c>
      <c r="G677" s="17"/>
      <c r="H677" s="15"/>
      <c r="I677" s="14">
        <v>2.0</v>
      </c>
      <c r="J677" s="13" t="s">
        <v>1048</v>
      </c>
      <c r="K677" s="16"/>
      <c r="L677" s="14" t="s">
        <v>679</v>
      </c>
    </row>
    <row r="678" ht="15.75" customHeight="1">
      <c r="A678" s="14">
        <v>4467.0</v>
      </c>
      <c r="B678" s="14">
        <v>638.0</v>
      </c>
      <c r="C678" s="14">
        <v>4467.0</v>
      </c>
      <c r="D678" s="14">
        <v>31.0</v>
      </c>
      <c r="E678" s="14">
        <v>3.0</v>
      </c>
      <c r="F678" s="14">
        <v>10.0</v>
      </c>
      <c r="G678" s="15"/>
      <c r="H678" s="15"/>
      <c r="I678" s="14">
        <v>16.0</v>
      </c>
      <c r="J678" s="13" t="s">
        <v>1049</v>
      </c>
      <c r="K678" s="13" t="s">
        <v>1049</v>
      </c>
      <c r="L678" s="14" t="s">
        <v>679</v>
      </c>
    </row>
    <row r="679" ht="15.75" customHeight="1">
      <c r="A679" s="14">
        <v>4466.0</v>
      </c>
      <c r="B679" s="14">
        <v>637.0</v>
      </c>
      <c r="C679" s="14">
        <v>4466.0</v>
      </c>
      <c r="D679" s="14">
        <v>31.0</v>
      </c>
      <c r="E679" s="14">
        <v>3.0</v>
      </c>
      <c r="F679" s="14">
        <v>10.0</v>
      </c>
      <c r="G679" s="15"/>
      <c r="H679" s="15"/>
      <c r="I679" s="14">
        <v>15.0</v>
      </c>
      <c r="J679" s="13" t="s">
        <v>1050</v>
      </c>
      <c r="K679" s="13" t="s">
        <v>1050</v>
      </c>
      <c r="L679" s="14" t="s">
        <v>679</v>
      </c>
    </row>
    <row r="680" ht="15.75" customHeight="1">
      <c r="A680" s="14">
        <v>4469.0</v>
      </c>
      <c r="B680" s="14">
        <v>636.0</v>
      </c>
      <c r="C680" s="14">
        <v>4469.0</v>
      </c>
      <c r="D680" s="14">
        <v>31.0</v>
      </c>
      <c r="E680" s="14">
        <v>6.0</v>
      </c>
      <c r="F680" s="14">
        <v>12.0</v>
      </c>
      <c r="G680" s="15"/>
      <c r="H680" s="15"/>
      <c r="I680" s="14">
        <v>11.0</v>
      </c>
      <c r="J680" s="13" t="s">
        <v>1051</v>
      </c>
      <c r="K680" s="13" t="s">
        <v>1051</v>
      </c>
      <c r="L680" s="14" t="s">
        <v>679</v>
      </c>
    </row>
    <row r="681" ht="15.75" customHeight="1">
      <c r="A681" s="14">
        <v>4472.0</v>
      </c>
      <c r="B681" s="14">
        <v>635.0</v>
      </c>
      <c r="C681" s="14">
        <v>4468.0</v>
      </c>
      <c r="D681" s="14">
        <v>31.0</v>
      </c>
      <c r="E681" s="14">
        <v>5.0</v>
      </c>
      <c r="F681" s="14">
        <v>13.0</v>
      </c>
      <c r="G681" s="15"/>
      <c r="H681" s="15"/>
      <c r="I681" s="14">
        <v>10.0</v>
      </c>
      <c r="J681" s="13" t="s">
        <v>1052</v>
      </c>
      <c r="K681" s="13" t="s">
        <v>1052</v>
      </c>
      <c r="L681" s="14" t="s">
        <v>679</v>
      </c>
    </row>
    <row r="682" ht="15.75" customHeight="1">
      <c r="A682" s="14">
        <v>4473.0</v>
      </c>
      <c r="B682" s="14">
        <v>634.0</v>
      </c>
      <c r="C682" s="14">
        <v>4468.0</v>
      </c>
      <c r="D682" s="14">
        <v>31.0</v>
      </c>
      <c r="E682" s="14">
        <v>5.0</v>
      </c>
      <c r="F682" s="14">
        <v>13.0</v>
      </c>
      <c r="G682" s="15"/>
      <c r="H682" s="15"/>
      <c r="I682" s="14">
        <v>9.0</v>
      </c>
      <c r="J682" s="13" t="s">
        <v>1053</v>
      </c>
      <c r="K682" s="13" t="s">
        <v>1053</v>
      </c>
      <c r="L682" s="14" t="s">
        <v>679</v>
      </c>
    </row>
    <row r="683" ht="15.75" customHeight="1">
      <c r="A683" s="14">
        <v>4471.0</v>
      </c>
      <c r="B683" s="14">
        <v>633.0</v>
      </c>
      <c r="C683" s="14">
        <v>4468.0</v>
      </c>
      <c r="D683" s="14">
        <v>31.0</v>
      </c>
      <c r="E683" s="14">
        <v>5.0</v>
      </c>
      <c r="F683" s="14">
        <v>13.0</v>
      </c>
      <c r="G683" s="15"/>
      <c r="H683" s="15"/>
      <c r="I683" s="14">
        <v>8.0</v>
      </c>
      <c r="J683" s="13" t="s">
        <v>1054</v>
      </c>
      <c r="K683" s="13" t="s">
        <v>1054</v>
      </c>
      <c r="L683" s="14" t="s">
        <v>679</v>
      </c>
    </row>
    <row r="684" ht="15.75" customHeight="1">
      <c r="A684" s="14">
        <v>4470.0</v>
      </c>
      <c r="B684" s="14">
        <v>632.0</v>
      </c>
      <c r="C684" s="14">
        <v>4468.0</v>
      </c>
      <c r="D684" s="14">
        <v>31.0</v>
      </c>
      <c r="E684" s="14">
        <v>5.0</v>
      </c>
      <c r="F684" s="14">
        <v>13.0</v>
      </c>
      <c r="G684" s="15"/>
      <c r="H684" s="15"/>
      <c r="I684" s="14">
        <v>7.0</v>
      </c>
      <c r="J684" s="13" t="s">
        <v>1055</v>
      </c>
      <c r="K684" s="13" t="s">
        <v>1055</v>
      </c>
      <c r="L684" s="14" t="s">
        <v>679</v>
      </c>
    </row>
    <row r="685" ht="15.75" customHeight="1">
      <c r="A685" s="14">
        <v>4468.0</v>
      </c>
      <c r="B685" s="14">
        <v>631.0</v>
      </c>
      <c r="C685" s="14">
        <v>4468.0</v>
      </c>
      <c r="D685" s="14">
        <v>31.0</v>
      </c>
      <c r="E685" s="14">
        <v>6.0</v>
      </c>
      <c r="F685" s="14">
        <v>12.0</v>
      </c>
      <c r="G685" s="15"/>
      <c r="H685" s="15"/>
      <c r="I685" s="14">
        <v>6.0</v>
      </c>
      <c r="J685" s="13" t="s">
        <v>1056</v>
      </c>
      <c r="K685" s="13" t="s">
        <v>1056</v>
      </c>
      <c r="L685" s="14" t="s">
        <v>679</v>
      </c>
    </row>
    <row r="686" ht="15.75" customHeight="1">
      <c r="A686" s="14">
        <v>4465.0</v>
      </c>
      <c r="B686" s="14">
        <v>630.0</v>
      </c>
      <c r="C686" s="14">
        <v>4465.0</v>
      </c>
      <c r="D686" s="14">
        <v>31.0</v>
      </c>
      <c r="E686" s="14">
        <v>3.0</v>
      </c>
      <c r="F686" s="14">
        <v>10.0</v>
      </c>
      <c r="G686" s="17"/>
      <c r="H686" s="15"/>
      <c r="I686" s="14">
        <v>5.0</v>
      </c>
      <c r="J686" s="13" t="s">
        <v>1057</v>
      </c>
      <c r="K686" s="13" t="s">
        <v>1057</v>
      </c>
      <c r="L686" s="14" t="s">
        <v>679</v>
      </c>
    </row>
    <row r="687" ht="15.75" customHeight="1">
      <c r="A687" s="14">
        <v>4464.0</v>
      </c>
      <c r="B687" s="14">
        <v>629.0</v>
      </c>
      <c r="C687" s="14">
        <v>4458.0</v>
      </c>
      <c r="D687" s="14">
        <v>31.0</v>
      </c>
      <c r="E687" s="14">
        <v>3.0</v>
      </c>
      <c r="F687" s="14">
        <v>10.0</v>
      </c>
      <c r="G687" s="15"/>
      <c r="H687" s="15"/>
      <c r="I687" s="14">
        <v>2.0</v>
      </c>
      <c r="J687" s="13" t="s">
        <v>1058</v>
      </c>
      <c r="K687" s="13" t="s">
        <v>1058</v>
      </c>
      <c r="L687" s="14" t="s">
        <v>679</v>
      </c>
    </row>
    <row r="688" ht="15.75" customHeight="1">
      <c r="A688" s="14">
        <v>4463.0</v>
      </c>
      <c r="B688" s="14">
        <v>628.0</v>
      </c>
      <c r="C688" s="14">
        <v>4458.0</v>
      </c>
      <c r="D688" s="14">
        <v>31.0</v>
      </c>
      <c r="E688" s="14">
        <v>3.0</v>
      </c>
      <c r="F688" s="14">
        <v>10.0</v>
      </c>
      <c r="G688" s="15"/>
      <c r="H688" s="15"/>
      <c r="I688" s="14">
        <v>1.0</v>
      </c>
      <c r="J688" s="13" t="s">
        <v>1059</v>
      </c>
      <c r="K688" s="13" t="s">
        <v>1059</v>
      </c>
      <c r="L688" s="14" t="s">
        <v>679</v>
      </c>
    </row>
    <row r="689" ht="15.75" customHeight="1">
      <c r="A689" s="14">
        <v>4453.0</v>
      </c>
      <c r="B689" s="14">
        <v>627.0</v>
      </c>
      <c r="C689" s="14">
        <v>4405.0</v>
      </c>
      <c r="D689" s="14">
        <v>28.0</v>
      </c>
      <c r="E689" s="14">
        <v>6.0</v>
      </c>
      <c r="F689" s="14">
        <v>13.0</v>
      </c>
      <c r="G689" s="15"/>
      <c r="H689" s="15"/>
      <c r="I689" s="14">
        <v>55.0</v>
      </c>
      <c r="J689" s="13" t="s">
        <v>1060</v>
      </c>
      <c r="K689" s="13" t="s">
        <v>1060</v>
      </c>
      <c r="L689" s="14" t="s">
        <v>679</v>
      </c>
    </row>
    <row r="690" ht="15.75" customHeight="1">
      <c r="A690" s="14">
        <v>4454.0</v>
      </c>
      <c r="B690" s="14">
        <v>626.0</v>
      </c>
      <c r="C690" s="14">
        <v>4405.0</v>
      </c>
      <c r="D690" s="14">
        <v>28.0</v>
      </c>
      <c r="E690" s="14">
        <v>6.0</v>
      </c>
      <c r="F690" s="14">
        <v>13.0</v>
      </c>
      <c r="G690" s="15"/>
      <c r="H690" s="15"/>
      <c r="I690" s="14">
        <v>54.0</v>
      </c>
      <c r="J690" s="13" t="s">
        <v>1061</v>
      </c>
      <c r="K690" s="13" t="s">
        <v>1061</v>
      </c>
      <c r="L690" s="14" t="s">
        <v>679</v>
      </c>
    </row>
    <row r="691" ht="15.75" customHeight="1">
      <c r="A691" s="14">
        <v>4452.0</v>
      </c>
      <c r="B691" s="14">
        <v>625.0</v>
      </c>
      <c r="C691" s="14">
        <v>4405.0</v>
      </c>
      <c r="D691" s="14">
        <v>28.0</v>
      </c>
      <c r="E691" s="14">
        <v>6.0</v>
      </c>
      <c r="F691" s="14">
        <v>13.0</v>
      </c>
      <c r="G691" s="15"/>
      <c r="H691" s="15"/>
      <c r="I691" s="14">
        <v>53.0</v>
      </c>
      <c r="J691" s="13" t="s">
        <v>1062</v>
      </c>
      <c r="K691" s="13" t="s">
        <v>1062</v>
      </c>
      <c r="L691" s="14" t="s">
        <v>679</v>
      </c>
    </row>
    <row r="692" ht="15.75" customHeight="1">
      <c r="A692" s="14">
        <v>4451.0</v>
      </c>
      <c r="B692" s="14">
        <v>624.0</v>
      </c>
      <c r="C692" s="14">
        <v>4405.0</v>
      </c>
      <c r="D692" s="14">
        <v>28.0</v>
      </c>
      <c r="E692" s="14">
        <v>6.0</v>
      </c>
      <c r="F692" s="14">
        <v>13.0</v>
      </c>
      <c r="G692" s="15"/>
      <c r="H692" s="15"/>
      <c r="I692" s="14">
        <v>52.0</v>
      </c>
      <c r="J692" s="13" t="s">
        <v>1063</v>
      </c>
      <c r="K692" s="13" t="s">
        <v>1063</v>
      </c>
      <c r="L692" s="14" t="s">
        <v>679</v>
      </c>
    </row>
    <row r="693" ht="15.75" customHeight="1">
      <c r="A693" s="14">
        <v>4450.0</v>
      </c>
      <c r="B693" s="14">
        <v>623.0</v>
      </c>
      <c r="C693" s="14">
        <v>4422.0</v>
      </c>
      <c r="D693" s="14">
        <v>28.0</v>
      </c>
      <c r="E693" s="14">
        <v>6.0</v>
      </c>
      <c r="F693" s="14">
        <v>13.0</v>
      </c>
      <c r="G693" s="15"/>
      <c r="H693" s="15"/>
      <c r="I693" s="14">
        <v>42.0</v>
      </c>
      <c r="J693" s="13" t="s">
        <v>1064</v>
      </c>
      <c r="K693" s="13" t="s">
        <v>1064</v>
      </c>
      <c r="L693" s="14" t="s">
        <v>679</v>
      </c>
    </row>
    <row r="694" ht="15.75" customHeight="1">
      <c r="A694" s="14">
        <v>4449.0</v>
      </c>
      <c r="B694" s="14">
        <v>622.0</v>
      </c>
      <c r="C694" s="14">
        <v>4422.0</v>
      </c>
      <c r="D694" s="14">
        <v>28.0</v>
      </c>
      <c r="E694" s="14">
        <v>6.0</v>
      </c>
      <c r="F694" s="14">
        <v>13.0</v>
      </c>
      <c r="G694" s="15"/>
      <c r="H694" s="15"/>
      <c r="I694" s="14">
        <v>41.0</v>
      </c>
      <c r="J694" s="13" t="s">
        <v>1065</v>
      </c>
      <c r="K694" s="13" t="s">
        <v>1065</v>
      </c>
      <c r="L694" s="14" t="s">
        <v>679</v>
      </c>
    </row>
    <row r="695" ht="15.75" customHeight="1">
      <c r="A695" s="14">
        <v>4448.0</v>
      </c>
      <c r="B695" s="14">
        <v>621.0</v>
      </c>
      <c r="C695" s="14">
        <v>4422.0</v>
      </c>
      <c r="D695" s="14">
        <v>28.0</v>
      </c>
      <c r="E695" s="14">
        <v>6.0</v>
      </c>
      <c r="F695" s="14">
        <v>13.0</v>
      </c>
      <c r="G695" s="15"/>
      <c r="H695" s="15"/>
      <c r="I695" s="14">
        <v>40.0</v>
      </c>
      <c r="J695" s="13" t="s">
        <v>1066</v>
      </c>
      <c r="K695" s="13" t="s">
        <v>1066</v>
      </c>
      <c r="L695" s="14" t="s">
        <v>679</v>
      </c>
    </row>
    <row r="696" ht="15.75" customHeight="1">
      <c r="A696" s="14">
        <v>4422.0</v>
      </c>
      <c r="B696" s="14">
        <v>620.0</v>
      </c>
      <c r="C696" s="14">
        <v>4403.0</v>
      </c>
      <c r="D696" s="14">
        <v>28.0</v>
      </c>
      <c r="E696" s="14">
        <v>3.0</v>
      </c>
      <c r="F696" s="14">
        <v>12.0</v>
      </c>
      <c r="G696" s="15"/>
      <c r="H696" s="15"/>
      <c r="I696" s="14">
        <v>39.0</v>
      </c>
      <c r="J696" s="13" t="s">
        <v>1067</v>
      </c>
      <c r="K696" s="13" t="s">
        <v>1067</v>
      </c>
      <c r="L696" s="14" t="s">
        <v>679</v>
      </c>
    </row>
    <row r="697" ht="15.75" customHeight="1">
      <c r="A697" s="14">
        <v>4421.0</v>
      </c>
      <c r="B697" s="14">
        <v>619.0</v>
      </c>
      <c r="C697" s="14">
        <v>4403.0</v>
      </c>
      <c r="D697" s="14">
        <v>28.0</v>
      </c>
      <c r="E697" s="14">
        <v>3.0</v>
      </c>
      <c r="F697" s="14">
        <v>12.0</v>
      </c>
      <c r="G697" s="15"/>
      <c r="H697" s="15"/>
      <c r="I697" s="14">
        <v>36.0</v>
      </c>
      <c r="J697" s="13" t="s">
        <v>1068</v>
      </c>
      <c r="K697" s="13" t="s">
        <v>1068</v>
      </c>
      <c r="L697" s="14" t="s">
        <v>679</v>
      </c>
    </row>
    <row r="698" ht="15.75" customHeight="1">
      <c r="A698" s="14">
        <v>4447.0</v>
      </c>
      <c r="B698" s="14">
        <v>618.0</v>
      </c>
      <c r="C698" s="14">
        <v>4420.0</v>
      </c>
      <c r="D698" s="14">
        <v>28.0</v>
      </c>
      <c r="E698" s="14">
        <v>6.0</v>
      </c>
      <c r="F698" s="14">
        <v>13.0</v>
      </c>
      <c r="G698" s="15"/>
      <c r="H698" s="15"/>
      <c r="I698" s="14">
        <v>35.0</v>
      </c>
      <c r="J698" s="13" t="s">
        <v>1069</v>
      </c>
      <c r="K698" s="13" t="s">
        <v>1069</v>
      </c>
      <c r="L698" s="14" t="s">
        <v>679</v>
      </c>
    </row>
    <row r="699" ht="15.75" customHeight="1">
      <c r="A699" s="14">
        <v>4446.0</v>
      </c>
      <c r="B699" s="14">
        <v>617.0</v>
      </c>
      <c r="C699" s="14">
        <v>4420.0</v>
      </c>
      <c r="D699" s="14">
        <v>28.0</v>
      </c>
      <c r="E699" s="14">
        <v>6.0</v>
      </c>
      <c r="F699" s="14">
        <v>13.0</v>
      </c>
      <c r="G699" s="15"/>
      <c r="H699" s="15"/>
      <c r="I699" s="14">
        <v>34.0</v>
      </c>
      <c r="J699" s="13" t="s">
        <v>1070</v>
      </c>
      <c r="K699" s="13" t="s">
        <v>1070</v>
      </c>
      <c r="L699" s="14" t="s">
        <v>679</v>
      </c>
    </row>
    <row r="700" ht="15.75" customHeight="1">
      <c r="A700" s="14">
        <v>4445.0</v>
      </c>
      <c r="B700" s="14">
        <v>616.0</v>
      </c>
      <c r="C700" s="14">
        <v>4420.0</v>
      </c>
      <c r="D700" s="14">
        <v>28.0</v>
      </c>
      <c r="E700" s="14">
        <v>6.0</v>
      </c>
      <c r="F700" s="14">
        <v>13.0</v>
      </c>
      <c r="G700" s="15"/>
      <c r="H700" s="15"/>
      <c r="I700" s="14">
        <v>33.0</v>
      </c>
      <c r="J700" s="13" t="s">
        <v>1071</v>
      </c>
      <c r="K700" s="13" t="s">
        <v>1071</v>
      </c>
      <c r="L700" s="14" t="s">
        <v>679</v>
      </c>
    </row>
    <row r="701" ht="15.75" customHeight="1">
      <c r="A701" s="14">
        <v>4444.0</v>
      </c>
      <c r="B701" s="14">
        <v>615.0</v>
      </c>
      <c r="C701" s="14">
        <v>4420.0</v>
      </c>
      <c r="D701" s="14">
        <v>28.0</v>
      </c>
      <c r="E701" s="14">
        <v>6.0</v>
      </c>
      <c r="F701" s="14">
        <v>13.0</v>
      </c>
      <c r="G701" s="15"/>
      <c r="H701" s="15"/>
      <c r="I701" s="14">
        <v>32.0</v>
      </c>
      <c r="J701" s="13" t="s">
        <v>1072</v>
      </c>
      <c r="K701" s="13" t="s">
        <v>1072</v>
      </c>
      <c r="L701" s="14" t="s">
        <v>679</v>
      </c>
    </row>
    <row r="702" ht="15.75" customHeight="1">
      <c r="A702" s="14">
        <v>4420.0</v>
      </c>
      <c r="B702" s="14">
        <v>614.0</v>
      </c>
      <c r="C702" s="14">
        <v>4403.0</v>
      </c>
      <c r="D702" s="14">
        <v>28.0</v>
      </c>
      <c r="E702" s="14">
        <v>3.0</v>
      </c>
      <c r="F702" s="14">
        <v>12.0</v>
      </c>
      <c r="G702" s="15"/>
      <c r="H702" s="15"/>
      <c r="I702" s="14">
        <v>31.0</v>
      </c>
      <c r="J702" s="13" t="s">
        <v>1073</v>
      </c>
      <c r="K702" s="13" t="s">
        <v>1073</v>
      </c>
      <c r="L702" s="14" t="s">
        <v>679</v>
      </c>
    </row>
    <row r="703" ht="15.75" customHeight="1">
      <c r="A703" s="14">
        <v>4443.0</v>
      </c>
      <c r="B703" s="14">
        <v>613.0</v>
      </c>
      <c r="C703" s="14">
        <v>4419.0</v>
      </c>
      <c r="D703" s="14">
        <v>28.0</v>
      </c>
      <c r="E703" s="14">
        <v>6.0</v>
      </c>
      <c r="F703" s="14">
        <v>13.0</v>
      </c>
      <c r="G703" s="15"/>
      <c r="H703" s="15"/>
      <c r="I703" s="14">
        <v>30.0</v>
      </c>
      <c r="J703" s="13" t="s">
        <v>1074</v>
      </c>
      <c r="K703" s="13" t="s">
        <v>1074</v>
      </c>
      <c r="L703" s="14" t="s">
        <v>679</v>
      </c>
    </row>
    <row r="704" ht="15.75" customHeight="1">
      <c r="A704" s="14">
        <v>4442.0</v>
      </c>
      <c r="B704" s="14">
        <v>612.0</v>
      </c>
      <c r="C704" s="14">
        <v>4419.0</v>
      </c>
      <c r="D704" s="14">
        <v>28.0</v>
      </c>
      <c r="E704" s="14">
        <v>6.0</v>
      </c>
      <c r="F704" s="14">
        <v>13.0</v>
      </c>
      <c r="G704" s="15"/>
      <c r="H704" s="15"/>
      <c r="I704" s="14">
        <v>29.0</v>
      </c>
      <c r="J704" s="13" t="s">
        <v>1075</v>
      </c>
      <c r="K704" s="13" t="s">
        <v>1075</v>
      </c>
      <c r="L704" s="14" t="s">
        <v>679</v>
      </c>
    </row>
    <row r="705" ht="15.75" customHeight="1">
      <c r="A705" s="14">
        <v>4419.0</v>
      </c>
      <c r="B705" s="14">
        <v>611.0</v>
      </c>
      <c r="C705" s="14">
        <v>4403.0</v>
      </c>
      <c r="D705" s="14">
        <v>28.0</v>
      </c>
      <c r="E705" s="14">
        <v>3.0</v>
      </c>
      <c r="F705" s="14">
        <v>12.0</v>
      </c>
      <c r="G705" s="15"/>
      <c r="H705" s="15"/>
      <c r="I705" s="14">
        <v>28.0</v>
      </c>
      <c r="J705" s="13" t="s">
        <v>1076</v>
      </c>
      <c r="K705" s="13" t="s">
        <v>1076</v>
      </c>
      <c r="L705" s="14" t="s">
        <v>679</v>
      </c>
    </row>
    <row r="706" ht="15.75" customHeight="1">
      <c r="A706" s="14">
        <v>4441.0</v>
      </c>
      <c r="B706" s="14">
        <v>610.0</v>
      </c>
      <c r="C706" s="14">
        <v>4418.0</v>
      </c>
      <c r="D706" s="14">
        <v>28.0</v>
      </c>
      <c r="E706" s="14">
        <v>6.0</v>
      </c>
      <c r="F706" s="14">
        <v>13.0</v>
      </c>
      <c r="G706" s="15"/>
      <c r="H706" s="15"/>
      <c r="I706" s="14">
        <v>25.0</v>
      </c>
      <c r="J706" s="13" t="s">
        <v>1077</v>
      </c>
      <c r="K706" s="13" t="s">
        <v>1077</v>
      </c>
      <c r="L706" s="14" t="s">
        <v>679</v>
      </c>
    </row>
    <row r="707" ht="15.75" customHeight="1">
      <c r="A707" s="14">
        <v>4440.0</v>
      </c>
      <c r="B707" s="14">
        <v>609.0</v>
      </c>
      <c r="C707" s="14">
        <v>4418.0</v>
      </c>
      <c r="D707" s="14">
        <v>28.0</v>
      </c>
      <c r="E707" s="14">
        <v>6.0</v>
      </c>
      <c r="F707" s="14">
        <v>13.0</v>
      </c>
      <c r="G707" s="15"/>
      <c r="H707" s="15"/>
      <c r="I707" s="14">
        <v>24.0</v>
      </c>
      <c r="J707" s="13" t="s">
        <v>1078</v>
      </c>
      <c r="K707" s="13" t="s">
        <v>1078</v>
      </c>
      <c r="L707" s="14" t="s">
        <v>679</v>
      </c>
    </row>
    <row r="708" ht="15.75" customHeight="1">
      <c r="A708" s="14">
        <v>4439.0</v>
      </c>
      <c r="B708" s="14">
        <v>608.0</v>
      </c>
      <c r="C708" s="14">
        <v>4418.0</v>
      </c>
      <c r="D708" s="14">
        <v>28.0</v>
      </c>
      <c r="E708" s="14">
        <v>6.0</v>
      </c>
      <c r="F708" s="14">
        <v>13.0</v>
      </c>
      <c r="G708" s="15"/>
      <c r="H708" s="15"/>
      <c r="I708" s="14">
        <v>23.0</v>
      </c>
      <c r="J708" s="13" t="s">
        <v>1079</v>
      </c>
      <c r="K708" s="13" t="s">
        <v>1079</v>
      </c>
      <c r="L708" s="14" t="s">
        <v>679</v>
      </c>
    </row>
    <row r="709" ht="15.75" customHeight="1">
      <c r="A709" s="14">
        <v>4418.0</v>
      </c>
      <c r="B709" s="14">
        <v>607.0</v>
      </c>
      <c r="C709" s="14">
        <v>4402.0</v>
      </c>
      <c r="D709" s="14">
        <v>28.0</v>
      </c>
      <c r="E709" s="14">
        <v>3.0</v>
      </c>
      <c r="F709" s="14">
        <v>12.0</v>
      </c>
      <c r="G709" s="15"/>
      <c r="H709" s="15"/>
      <c r="I709" s="14">
        <v>21.0</v>
      </c>
      <c r="J709" s="13" t="s">
        <v>1080</v>
      </c>
      <c r="K709" s="13" t="s">
        <v>1080</v>
      </c>
      <c r="L709" s="14" t="s">
        <v>679</v>
      </c>
    </row>
    <row r="710" ht="15.75" customHeight="1">
      <c r="A710" s="14">
        <v>4438.0</v>
      </c>
      <c r="B710" s="14">
        <v>606.0</v>
      </c>
      <c r="C710" s="14">
        <v>4417.0</v>
      </c>
      <c r="D710" s="14">
        <v>28.0</v>
      </c>
      <c r="E710" s="14">
        <v>6.0</v>
      </c>
      <c r="F710" s="14">
        <v>13.0</v>
      </c>
      <c r="G710" s="15"/>
      <c r="H710" s="15"/>
      <c r="I710" s="14">
        <v>20.0</v>
      </c>
      <c r="J710" s="13" t="s">
        <v>1081</v>
      </c>
      <c r="K710" s="13" t="s">
        <v>1081</v>
      </c>
      <c r="L710" s="14" t="s">
        <v>679</v>
      </c>
    </row>
    <row r="711" ht="15.75" customHeight="1">
      <c r="A711" s="14">
        <v>4457.0</v>
      </c>
      <c r="B711" s="14">
        <v>605.0</v>
      </c>
      <c r="C711" s="14">
        <v>4406.0</v>
      </c>
      <c r="D711" s="14">
        <v>28.0</v>
      </c>
      <c r="E711" s="14">
        <v>5.0</v>
      </c>
      <c r="F711" s="14">
        <v>14.0</v>
      </c>
      <c r="G711" s="15"/>
      <c r="H711" s="15"/>
      <c r="I711" s="14">
        <v>19.0</v>
      </c>
      <c r="J711" s="13" t="s">
        <v>1082</v>
      </c>
      <c r="K711" s="13" t="s">
        <v>1083</v>
      </c>
      <c r="L711" s="14" t="s">
        <v>679</v>
      </c>
    </row>
    <row r="712" ht="15.75" customHeight="1">
      <c r="A712" s="14">
        <v>4456.0</v>
      </c>
      <c r="B712" s="14">
        <v>604.0</v>
      </c>
      <c r="C712" s="14">
        <v>4406.0</v>
      </c>
      <c r="D712" s="14">
        <v>28.0</v>
      </c>
      <c r="E712" s="14">
        <v>5.0</v>
      </c>
      <c r="F712" s="14">
        <v>14.0</v>
      </c>
      <c r="G712" s="15"/>
      <c r="H712" s="15"/>
      <c r="I712" s="14">
        <v>18.0</v>
      </c>
      <c r="J712" s="13" t="s">
        <v>1084</v>
      </c>
      <c r="K712" s="13" t="s">
        <v>1084</v>
      </c>
      <c r="L712" s="14" t="s">
        <v>679</v>
      </c>
    </row>
    <row r="713" ht="15.75" customHeight="1">
      <c r="A713" s="14">
        <v>4417.0</v>
      </c>
      <c r="B713" s="14">
        <v>602.0</v>
      </c>
      <c r="C713" s="14">
        <v>4402.0</v>
      </c>
      <c r="D713" s="14">
        <v>28.0</v>
      </c>
      <c r="E713" s="14">
        <v>3.0</v>
      </c>
      <c r="F713" s="14">
        <v>12.0</v>
      </c>
      <c r="G713" s="15"/>
      <c r="H713" s="15"/>
      <c r="I713" s="14">
        <v>16.0</v>
      </c>
      <c r="J713" s="13" t="s">
        <v>1085</v>
      </c>
      <c r="K713" s="13" t="s">
        <v>1085</v>
      </c>
      <c r="L713" s="14" t="s">
        <v>679</v>
      </c>
    </row>
    <row r="714" ht="15.75" customHeight="1">
      <c r="A714" s="14">
        <v>4437.0</v>
      </c>
      <c r="B714" s="14">
        <v>601.0</v>
      </c>
      <c r="C714" s="14">
        <v>4416.0</v>
      </c>
      <c r="D714" s="14">
        <v>28.0</v>
      </c>
      <c r="E714" s="14">
        <v>6.0</v>
      </c>
      <c r="F714" s="14">
        <v>13.0</v>
      </c>
      <c r="G714" s="15"/>
      <c r="H714" s="15"/>
      <c r="I714" s="14">
        <v>15.0</v>
      </c>
      <c r="J714" s="13" t="s">
        <v>1086</v>
      </c>
      <c r="K714" s="13" t="s">
        <v>1086</v>
      </c>
      <c r="L714" s="14" t="s">
        <v>679</v>
      </c>
    </row>
    <row r="715" ht="15.75" customHeight="1">
      <c r="A715" s="14">
        <v>4436.0</v>
      </c>
      <c r="B715" s="14">
        <v>600.0</v>
      </c>
      <c r="C715" s="14">
        <v>4416.0</v>
      </c>
      <c r="D715" s="14">
        <v>28.0</v>
      </c>
      <c r="E715" s="14">
        <v>6.0</v>
      </c>
      <c r="F715" s="14">
        <v>13.0</v>
      </c>
      <c r="G715" s="15"/>
      <c r="H715" s="15"/>
      <c r="I715" s="14">
        <v>14.0</v>
      </c>
      <c r="J715" s="13" t="s">
        <v>1087</v>
      </c>
      <c r="K715" s="13" t="s">
        <v>1087</v>
      </c>
      <c r="L715" s="14" t="s">
        <v>679</v>
      </c>
    </row>
    <row r="716" ht="15.75" customHeight="1">
      <c r="A716" s="14">
        <v>4435.0</v>
      </c>
      <c r="B716" s="14">
        <v>599.0</v>
      </c>
      <c r="C716" s="14">
        <v>4416.0</v>
      </c>
      <c r="D716" s="14">
        <v>28.0</v>
      </c>
      <c r="E716" s="14">
        <v>6.0</v>
      </c>
      <c r="F716" s="14">
        <v>13.0</v>
      </c>
      <c r="G716" s="15"/>
      <c r="H716" s="15"/>
      <c r="I716" s="14">
        <v>13.0</v>
      </c>
      <c r="J716" s="13" t="s">
        <v>1088</v>
      </c>
      <c r="K716" s="13" t="s">
        <v>1088</v>
      </c>
      <c r="L716" s="14" t="s">
        <v>679</v>
      </c>
    </row>
    <row r="717" ht="15.75" customHeight="1">
      <c r="A717" s="14">
        <v>4416.0</v>
      </c>
      <c r="B717" s="14">
        <v>598.0</v>
      </c>
      <c r="C717" s="14">
        <v>4402.0</v>
      </c>
      <c r="D717" s="14">
        <v>28.0</v>
      </c>
      <c r="E717" s="14">
        <v>3.0</v>
      </c>
      <c r="F717" s="14">
        <v>12.0</v>
      </c>
      <c r="G717" s="15"/>
      <c r="H717" s="15"/>
      <c r="I717" s="14">
        <v>12.0</v>
      </c>
      <c r="J717" s="13" t="s">
        <v>1089</v>
      </c>
      <c r="K717" s="13" t="s">
        <v>1089</v>
      </c>
      <c r="L717" s="14" t="s">
        <v>679</v>
      </c>
    </row>
    <row r="718" ht="15.75" customHeight="1">
      <c r="A718" s="14">
        <v>4434.0</v>
      </c>
      <c r="B718" s="14">
        <v>597.0</v>
      </c>
      <c r="C718" s="14">
        <v>4415.0</v>
      </c>
      <c r="D718" s="14">
        <v>28.0</v>
      </c>
      <c r="E718" s="14">
        <v>6.0</v>
      </c>
      <c r="F718" s="14">
        <v>13.0</v>
      </c>
      <c r="G718" s="15"/>
      <c r="H718" s="15"/>
      <c r="I718" s="14">
        <v>11.0</v>
      </c>
      <c r="J718" s="13" t="s">
        <v>1090</v>
      </c>
      <c r="K718" s="13" t="s">
        <v>1090</v>
      </c>
      <c r="L718" s="14" t="s">
        <v>679</v>
      </c>
    </row>
    <row r="719" ht="15.75" customHeight="1">
      <c r="A719" s="14">
        <v>4433.0</v>
      </c>
      <c r="B719" s="14">
        <v>596.0</v>
      </c>
      <c r="C719" s="14">
        <v>4415.0</v>
      </c>
      <c r="D719" s="14">
        <v>28.0</v>
      </c>
      <c r="E719" s="14">
        <v>6.0</v>
      </c>
      <c r="F719" s="14">
        <v>13.0</v>
      </c>
      <c r="G719" s="15"/>
      <c r="H719" s="15"/>
      <c r="I719" s="14">
        <v>10.0</v>
      </c>
      <c r="J719" s="13" t="s">
        <v>1091</v>
      </c>
      <c r="K719" s="13" t="s">
        <v>1091</v>
      </c>
      <c r="L719" s="14" t="s">
        <v>679</v>
      </c>
    </row>
    <row r="720" ht="15.75" customHeight="1">
      <c r="A720" s="14">
        <v>4415.0</v>
      </c>
      <c r="B720" s="14">
        <v>595.0</v>
      </c>
      <c r="C720" s="14">
        <v>4402.0</v>
      </c>
      <c r="D720" s="14">
        <v>28.0</v>
      </c>
      <c r="E720" s="14">
        <v>3.0</v>
      </c>
      <c r="F720" s="14">
        <v>12.0</v>
      </c>
      <c r="G720" s="15"/>
      <c r="H720" s="15"/>
      <c r="I720" s="14">
        <v>9.0</v>
      </c>
      <c r="J720" s="13" t="s">
        <v>1092</v>
      </c>
      <c r="K720" s="13" t="s">
        <v>1092</v>
      </c>
      <c r="L720" s="14" t="s">
        <v>679</v>
      </c>
    </row>
    <row r="721" ht="15.75" customHeight="1">
      <c r="A721" s="14">
        <v>4432.0</v>
      </c>
      <c r="B721" s="14">
        <v>594.0</v>
      </c>
      <c r="C721" s="14">
        <v>4414.0</v>
      </c>
      <c r="D721" s="14">
        <v>28.0</v>
      </c>
      <c r="E721" s="14">
        <v>6.0</v>
      </c>
      <c r="F721" s="14">
        <v>13.0</v>
      </c>
      <c r="G721" s="15"/>
      <c r="H721" s="15"/>
      <c r="I721" s="14">
        <v>8.0</v>
      </c>
      <c r="J721" s="13" t="s">
        <v>1090</v>
      </c>
      <c r="K721" s="13" t="s">
        <v>1090</v>
      </c>
      <c r="L721" s="14" t="s">
        <v>679</v>
      </c>
    </row>
    <row r="722" ht="15.75" customHeight="1">
      <c r="A722" s="14">
        <v>4431.0</v>
      </c>
      <c r="B722" s="14">
        <v>593.0</v>
      </c>
      <c r="C722" s="14">
        <v>4414.0</v>
      </c>
      <c r="D722" s="14">
        <v>28.0</v>
      </c>
      <c r="E722" s="14">
        <v>6.0</v>
      </c>
      <c r="F722" s="14">
        <v>13.0</v>
      </c>
      <c r="G722" s="15"/>
      <c r="H722" s="15"/>
      <c r="I722" s="14">
        <v>7.0</v>
      </c>
      <c r="J722" s="13" t="s">
        <v>1093</v>
      </c>
      <c r="K722" s="13" t="s">
        <v>1093</v>
      </c>
      <c r="L722" s="14" t="s">
        <v>679</v>
      </c>
    </row>
    <row r="723" ht="15.75" customHeight="1">
      <c r="A723" s="14">
        <v>4414.0</v>
      </c>
      <c r="B723" s="14">
        <v>592.0</v>
      </c>
      <c r="C723" s="14">
        <v>4402.0</v>
      </c>
      <c r="D723" s="14">
        <v>28.0</v>
      </c>
      <c r="E723" s="14">
        <v>3.0</v>
      </c>
      <c r="F723" s="14">
        <v>12.0</v>
      </c>
      <c r="G723" s="15"/>
      <c r="H723" s="15"/>
      <c r="I723" s="14">
        <v>6.0</v>
      </c>
      <c r="J723" s="13" t="s">
        <v>1094</v>
      </c>
      <c r="K723" s="13" t="s">
        <v>1094</v>
      </c>
      <c r="L723" s="14" t="s">
        <v>679</v>
      </c>
    </row>
    <row r="724" ht="15.75" customHeight="1">
      <c r="A724" s="14">
        <v>4413.0</v>
      </c>
      <c r="B724" s="14">
        <v>591.0</v>
      </c>
      <c r="C724" s="14">
        <v>4402.0</v>
      </c>
      <c r="D724" s="14">
        <v>28.0</v>
      </c>
      <c r="E724" s="14">
        <v>3.0</v>
      </c>
      <c r="F724" s="14">
        <v>12.0</v>
      </c>
      <c r="G724" s="15"/>
      <c r="H724" s="15"/>
      <c r="I724" s="14">
        <v>5.0</v>
      </c>
      <c r="J724" s="13" t="s">
        <v>1095</v>
      </c>
      <c r="K724" s="13" t="s">
        <v>1095</v>
      </c>
      <c r="L724" s="14" t="s">
        <v>679</v>
      </c>
    </row>
    <row r="725" ht="15.75" customHeight="1">
      <c r="A725" s="14">
        <v>4412.0</v>
      </c>
      <c r="B725" s="14">
        <v>590.0</v>
      </c>
      <c r="C725" s="14">
        <v>4402.0</v>
      </c>
      <c r="D725" s="14">
        <v>28.0</v>
      </c>
      <c r="E725" s="14">
        <v>3.0</v>
      </c>
      <c r="F725" s="14">
        <v>12.0</v>
      </c>
      <c r="G725" s="15"/>
      <c r="H725" s="15"/>
      <c r="I725" s="14">
        <v>4.0</v>
      </c>
      <c r="J725" s="13" t="s">
        <v>1096</v>
      </c>
      <c r="K725" s="13" t="s">
        <v>1096</v>
      </c>
      <c r="L725" s="14" t="s">
        <v>679</v>
      </c>
    </row>
    <row r="726" ht="15.75" customHeight="1">
      <c r="A726" s="14">
        <v>4401.0</v>
      </c>
      <c r="B726" s="14">
        <v>589.0</v>
      </c>
      <c r="C726" s="14">
        <v>4401.0</v>
      </c>
      <c r="D726" s="14">
        <v>28.0</v>
      </c>
      <c r="E726" s="14">
        <v>1.0</v>
      </c>
      <c r="F726" s="14">
        <v>10.0</v>
      </c>
      <c r="G726" s="15"/>
      <c r="H726" s="15"/>
      <c r="I726" s="14">
        <v>1.0</v>
      </c>
      <c r="J726" s="13" t="s">
        <v>1097</v>
      </c>
      <c r="K726" s="13" t="s">
        <v>1097</v>
      </c>
      <c r="L726" s="14" t="s">
        <v>679</v>
      </c>
    </row>
    <row r="727" ht="15.75" customHeight="1">
      <c r="A727" s="14">
        <v>4430.0</v>
      </c>
      <c r="B727" s="14">
        <v>566.0</v>
      </c>
      <c r="C727" s="14">
        <v>4405.0</v>
      </c>
      <c r="D727" s="14">
        <v>28.0</v>
      </c>
      <c r="E727" s="14">
        <v>6.0</v>
      </c>
      <c r="F727" s="14">
        <v>13.0</v>
      </c>
      <c r="G727" s="15"/>
      <c r="H727" s="15"/>
      <c r="I727" s="14">
        <v>51.0</v>
      </c>
      <c r="J727" s="13" t="s">
        <v>1098</v>
      </c>
      <c r="K727" s="13" t="s">
        <v>1098</v>
      </c>
      <c r="L727" s="14" t="s">
        <v>679</v>
      </c>
    </row>
    <row r="728" ht="15.75" customHeight="1">
      <c r="A728" s="14">
        <v>5423.0</v>
      </c>
      <c r="B728" s="14">
        <v>565.0</v>
      </c>
      <c r="C728" s="14">
        <v>4542.0</v>
      </c>
      <c r="D728" s="14">
        <v>46.0</v>
      </c>
      <c r="E728" s="14">
        <v>5.0</v>
      </c>
      <c r="F728" s="14">
        <v>15.0</v>
      </c>
      <c r="G728" s="13" t="s">
        <v>1099</v>
      </c>
      <c r="H728" s="15"/>
      <c r="I728" s="14">
        <v>140.0</v>
      </c>
      <c r="J728" s="13" t="s">
        <v>1100</v>
      </c>
      <c r="K728" s="13" t="s">
        <v>1101</v>
      </c>
      <c r="L728" s="14" t="s">
        <v>146</v>
      </c>
    </row>
    <row r="729" ht="15.75" customHeight="1">
      <c r="A729" s="14">
        <v>4455.0</v>
      </c>
      <c r="B729" s="14">
        <v>564.0</v>
      </c>
      <c r="C729" s="14">
        <v>4429.0</v>
      </c>
      <c r="D729" s="14">
        <v>28.0</v>
      </c>
      <c r="E729" s="14">
        <v>5.0</v>
      </c>
      <c r="F729" s="14">
        <v>14.0</v>
      </c>
      <c r="G729" s="15"/>
      <c r="H729" s="15"/>
      <c r="I729" s="14">
        <v>48.0</v>
      </c>
      <c r="J729" s="13" t="s">
        <v>1102</v>
      </c>
      <c r="K729" s="13" t="s">
        <v>1102</v>
      </c>
      <c r="L729" s="14" t="s">
        <v>679</v>
      </c>
    </row>
    <row r="730" ht="15.75" customHeight="1">
      <c r="A730" s="14">
        <v>4429.0</v>
      </c>
      <c r="B730" s="14">
        <v>563.0</v>
      </c>
      <c r="C730" s="14">
        <v>4405.0</v>
      </c>
      <c r="D730" s="14">
        <v>28.0</v>
      </c>
      <c r="E730" s="14">
        <v>6.0</v>
      </c>
      <c r="F730" s="14">
        <v>13.0</v>
      </c>
      <c r="G730" s="15"/>
      <c r="H730" s="15"/>
      <c r="I730" s="14">
        <v>45.0</v>
      </c>
      <c r="J730" s="13" t="s">
        <v>1103</v>
      </c>
      <c r="K730" s="13" t="s">
        <v>1103</v>
      </c>
      <c r="L730" s="14" t="s">
        <v>679</v>
      </c>
    </row>
    <row r="731" ht="15.75" customHeight="1">
      <c r="A731" s="14">
        <v>4411.0</v>
      </c>
      <c r="B731" s="14">
        <v>562.0</v>
      </c>
      <c r="C731" s="14">
        <v>4404.0</v>
      </c>
      <c r="D731" s="14">
        <v>28.0</v>
      </c>
      <c r="E731" s="14">
        <v>3.0</v>
      </c>
      <c r="F731" s="14">
        <v>12.0</v>
      </c>
      <c r="G731" s="15"/>
      <c r="H731" s="15"/>
      <c r="I731" s="14">
        <v>44.0</v>
      </c>
      <c r="J731" s="13" t="s">
        <v>1104</v>
      </c>
      <c r="K731" s="13" t="s">
        <v>1104</v>
      </c>
      <c r="L731" s="14" t="s">
        <v>679</v>
      </c>
    </row>
    <row r="732" ht="15.75" customHeight="1">
      <c r="A732" s="14">
        <v>4410.0</v>
      </c>
      <c r="B732" s="14">
        <v>556.0</v>
      </c>
      <c r="C732" s="14">
        <v>4403.0</v>
      </c>
      <c r="D732" s="14">
        <v>28.0</v>
      </c>
      <c r="E732" s="14">
        <v>3.0</v>
      </c>
      <c r="F732" s="14">
        <v>12.0</v>
      </c>
      <c r="G732" s="15"/>
      <c r="H732" s="15"/>
      <c r="I732" s="14">
        <v>38.0</v>
      </c>
      <c r="J732" s="13" t="s">
        <v>1105</v>
      </c>
      <c r="K732" s="13" t="s">
        <v>1105</v>
      </c>
      <c r="L732" s="14" t="s">
        <v>679</v>
      </c>
    </row>
    <row r="733" ht="15.75" customHeight="1">
      <c r="A733" s="14">
        <v>4409.0</v>
      </c>
      <c r="B733" s="14">
        <v>555.0</v>
      </c>
      <c r="C733" s="14">
        <v>4403.0</v>
      </c>
      <c r="D733" s="14">
        <v>28.0</v>
      </c>
      <c r="E733" s="14">
        <v>3.0</v>
      </c>
      <c r="F733" s="14">
        <v>12.0</v>
      </c>
      <c r="G733" s="15"/>
      <c r="H733" s="15"/>
      <c r="I733" s="14">
        <v>37.0</v>
      </c>
      <c r="J733" s="13" t="s">
        <v>1106</v>
      </c>
      <c r="K733" s="13" t="s">
        <v>1106</v>
      </c>
      <c r="L733" s="14" t="s">
        <v>679</v>
      </c>
    </row>
    <row r="734" ht="15.75" customHeight="1">
      <c r="A734" s="14">
        <v>4428.0</v>
      </c>
      <c r="B734" s="14">
        <v>545.0</v>
      </c>
      <c r="C734" s="14">
        <v>4418.0</v>
      </c>
      <c r="D734" s="14">
        <v>28.0</v>
      </c>
      <c r="E734" s="14">
        <v>6.0</v>
      </c>
      <c r="F734" s="14">
        <v>13.0</v>
      </c>
      <c r="G734" s="15"/>
      <c r="H734" s="15"/>
      <c r="I734" s="14">
        <v>22.0</v>
      </c>
      <c r="J734" s="13" t="s">
        <v>1107</v>
      </c>
      <c r="K734" s="13" t="s">
        <v>1107</v>
      </c>
      <c r="L734" s="14" t="s">
        <v>679</v>
      </c>
    </row>
    <row r="735" ht="15.75" customHeight="1">
      <c r="A735" s="14">
        <v>4408.0</v>
      </c>
      <c r="B735" s="14">
        <v>526.0</v>
      </c>
      <c r="C735" s="14">
        <v>4402.0</v>
      </c>
      <c r="D735" s="14">
        <v>28.0</v>
      </c>
      <c r="E735" s="14">
        <v>3.0</v>
      </c>
      <c r="F735" s="14">
        <v>12.0</v>
      </c>
      <c r="G735" s="15"/>
      <c r="H735" s="15"/>
      <c r="I735" s="14">
        <v>3.0</v>
      </c>
      <c r="J735" s="13" t="s">
        <v>1108</v>
      </c>
      <c r="K735" s="13" t="s">
        <v>1108</v>
      </c>
      <c r="L735" s="14" t="s">
        <v>679</v>
      </c>
    </row>
    <row r="736" ht="15.75" customHeight="1">
      <c r="A736" s="14">
        <v>4407.0</v>
      </c>
      <c r="B736" s="14">
        <v>525.0</v>
      </c>
      <c r="C736" s="14">
        <v>4402.0</v>
      </c>
      <c r="D736" s="14">
        <v>28.0</v>
      </c>
      <c r="E736" s="14">
        <v>3.0</v>
      </c>
      <c r="F736" s="14">
        <v>12.0</v>
      </c>
      <c r="G736" s="15"/>
      <c r="H736" s="15"/>
      <c r="I736" s="14">
        <v>2.0</v>
      </c>
      <c r="J736" s="13" t="s">
        <v>1109</v>
      </c>
      <c r="K736" s="13" t="s">
        <v>1109</v>
      </c>
      <c r="L736" s="14" t="s">
        <v>679</v>
      </c>
    </row>
    <row r="737" ht="15.75" customHeight="1">
      <c r="A737" s="14">
        <v>3414.0</v>
      </c>
      <c r="B737" s="14">
        <v>524.0</v>
      </c>
      <c r="C737" s="14">
        <v>3414.0</v>
      </c>
      <c r="D737" s="14">
        <v>42.0</v>
      </c>
      <c r="E737" s="14">
        <v>1.0</v>
      </c>
      <c r="F737" s="14">
        <v>10.0</v>
      </c>
      <c r="G737" s="15"/>
      <c r="H737" s="15"/>
      <c r="I737" s="14">
        <v>1.0</v>
      </c>
      <c r="J737" s="13" t="s">
        <v>1110</v>
      </c>
      <c r="K737" s="13" t="s">
        <v>1111</v>
      </c>
      <c r="L737" s="14" t="s">
        <v>679</v>
      </c>
    </row>
    <row r="738" ht="15.75" customHeight="1">
      <c r="A738" s="14">
        <v>4077.0</v>
      </c>
      <c r="B738" s="14">
        <v>524.0</v>
      </c>
      <c r="C738" s="14">
        <v>4077.0</v>
      </c>
      <c r="D738" s="14">
        <v>39.0</v>
      </c>
      <c r="E738" s="14">
        <v>1.0</v>
      </c>
      <c r="F738" s="14">
        <v>10.0</v>
      </c>
      <c r="G738" s="15"/>
      <c r="H738" s="15"/>
      <c r="I738" s="14">
        <v>1.0</v>
      </c>
      <c r="J738" s="13" t="s">
        <v>1110</v>
      </c>
      <c r="K738" s="13" t="s">
        <v>1112</v>
      </c>
      <c r="L738" s="14" t="s">
        <v>679</v>
      </c>
    </row>
    <row r="739" ht="15.75" customHeight="1">
      <c r="A739" s="14">
        <v>4475.0</v>
      </c>
      <c r="B739" s="14">
        <v>524.0</v>
      </c>
      <c r="C739" s="14">
        <v>4475.0</v>
      </c>
      <c r="D739" s="14">
        <v>46.0</v>
      </c>
      <c r="E739" s="14">
        <v>1.0</v>
      </c>
      <c r="F739" s="14">
        <v>10.0</v>
      </c>
      <c r="G739" s="15"/>
      <c r="H739" s="15"/>
      <c r="I739" s="14">
        <v>1.0</v>
      </c>
      <c r="J739" s="13" t="s">
        <v>1113</v>
      </c>
      <c r="K739" s="13" t="s">
        <v>1111</v>
      </c>
      <c r="L739" s="14" t="s">
        <v>1114</v>
      </c>
    </row>
    <row r="740" ht="15.75" customHeight="1">
      <c r="A740" s="14">
        <v>5038.0</v>
      </c>
      <c r="B740" s="14">
        <v>524.0</v>
      </c>
      <c r="C740" s="14">
        <v>5038.0</v>
      </c>
      <c r="D740" s="14">
        <v>51.0</v>
      </c>
      <c r="E740" s="14">
        <v>1.0</v>
      </c>
      <c r="F740" s="14">
        <v>10.0</v>
      </c>
      <c r="G740" s="15"/>
      <c r="H740" s="15"/>
      <c r="I740" s="14">
        <v>1.0</v>
      </c>
      <c r="J740" s="13" t="s">
        <v>1113</v>
      </c>
      <c r="K740" s="16"/>
      <c r="L740" s="14" t="s">
        <v>679</v>
      </c>
    </row>
    <row r="741" ht="15.75" customHeight="1">
      <c r="A741" s="14">
        <v>5258.0</v>
      </c>
      <c r="B741" s="14">
        <v>507.0</v>
      </c>
      <c r="C741" s="14">
        <v>5236.0</v>
      </c>
      <c r="D741" s="14">
        <v>54.0</v>
      </c>
      <c r="E741" s="14">
        <v>6.0</v>
      </c>
      <c r="F741" s="14">
        <v>13.0</v>
      </c>
      <c r="G741" s="14">
        <v>37.0</v>
      </c>
      <c r="H741" s="15"/>
      <c r="I741" s="14">
        <v>33.0</v>
      </c>
      <c r="J741" s="13" t="s">
        <v>1115</v>
      </c>
      <c r="K741" s="16"/>
      <c r="L741" s="14" t="s">
        <v>679</v>
      </c>
    </row>
    <row r="742" ht="15.75" customHeight="1">
      <c r="A742" s="14">
        <v>5288.0</v>
      </c>
      <c r="B742" s="14">
        <v>507.0</v>
      </c>
      <c r="C742" s="14">
        <v>4737.0</v>
      </c>
      <c r="D742" s="14">
        <v>48.0</v>
      </c>
      <c r="E742" s="14">
        <v>6.0</v>
      </c>
      <c r="F742" s="14">
        <v>13.0</v>
      </c>
      <c r="G742" s="15"/>
      <c r="H742" s="15"/>
      <c r="I742" s="14">
        <v>99.0</v>
      </c>
      <c r="J742" s="13" t="s">
        <v>1116</v>
      </c>
      <c r="K742" s="13" t="s">
        <v>1117</v>
      </c>
      <c r="L742" s="14" t="s">
        <v>121</v>
      </c>
    </row>
    <row r="743" ht="15.75" customHeight="1">
      <c r="A743" s="14">
        <v>5296.0</v>
      </c>
      <c r="B743" s="14">
        <v>507.0</v>
      </c>
      <c r="C743" s="14">
        <v>4698.0</v>
      </c>
      <c r="D743" s="14">
        <v>49.0</v>
      </c>
      <c r="E743" s="14">
        <v>6.0</v>
      </c>
      <c r="F743" s="14">
        <v>13.0</v>
      </c>
      <c r="G743" s="15"/>
      <c r="H743" s="15"/>
      <c r="I743" s="14">
        <v>48.0</v>
      </c>
      <c r="J743" s="13" t="s">
        <v>1116</v>
      </c>
      <c r="K743" s="13" t="s">
        <v>1117</v>
      </c>
      <c r="L743" s="14" t="s">
        <v>118</v>
      </c>
    </row>
    <row r="744" ht="15.75" customHeight="1">
      <c r="A744" s="14">
        <v>5257.0</v>
      </c>
      <c r="B744" s="14">
        <v>506.0</v>
      </c>
      <c r="C744" s="14">
        <v>5236.0</v>
      </c>
      <c r="D744" s="14">
        <v>54.0</v>
      </c>
      <c r="E744" s="14">
        <v>6.0</v>
      </c>
      <c r="F744" s="14">
        <v>13.0</v>
      </c>
      <c r="G744" s="15"/>
      <c r="H744" s="15"/>
      <c r="I744" s="14">
        <v>32.0</v>
      </c>
      <c r="J744" s="13" t="s">
        <v>1118</v>
      </c>
      <c r="K744" s="16"/>
      <c r="L744" s="14" t="s">
        <v>679</v>
      </c>
    </row>
    <row r="745" ht="15.75" customHeight="1">
      <c r="A745" s="14">
        <v>5287.0</v>
      </c>
      <c r="B745" s="14">
        <v>506.0</v>
      </c>
      <c r="C745" s="14">
        <v>4737.0</v>
      </c>
      <c r="D745" s="14">
        <v>48.0</v>
      </c>
      <c r="E745" s="14">
        <v>6.0</v>
      </c>
      <c r="F745" s="14">
        <v>13.0</v>
      </c>
      <c r="G745" s="15"/>
      <c r="H745" s="15"/>
      <c r="I745" s="14">
        <v>98.0</v>
      </c>
      <c r="J745" s="13" t="s">
        <v>1119</v>
      </c>
      <c r="K745" s="13" t="s">
        <v>1120</v>
      </c>
      <c r="L745" s="14" t="s">
        <v>121</v>
      </c>
    </row>
    <row r="746" ht="15.75" customHeight="1">
      <c r="A746" s="14">
        <v>5295.0</v>
      </c>
      <c r="B746" s="14">
        <v>506.0</v>
      </c>
      <c r="C746" s="14">
        <v>4698.0</v>
      </c>
      <c r="D746" s="14">
        <v>49.0</v>
      </c>
      <c r="E746" s="14">
        <v>6.0</v>
      </c>
      <c r="F746" s="14">
        <v>13.0</v>
      </c>
      <c r="G746" s="15"/>
      <c r="H746" s="15"/>
      <c r="I746" s="14">
        <v>47.0</v>
      </c>
      <c r="J746" s="13" t="s">
        <v>1119</v>
      </c>
      <c r="K746" s="13" t="s">
        <v>1120</v>
      </c>
      <c r="L746" s="14" t="s">
        <v>118</v>
      </c>
    </row>
    <row r="747" ht="15.75" customHeight="1">
      <c r="A747" s="14">
        <v>5256.0</v>
      </c>
      <c r="B747" s="14">
        <v>505.0</v>
      </c>
      <c r="C747" s="14">
        <v>5235.0</v>
      </c>
      <c r="D747" s="14">
        <v>54.0</v>
      </c>
      <c r="E747" s="14">
        <v>6.0</v>
      </c>
      <c r="F747" s="14">
        <v>13.0</v>
      </c>
      <c r="G747" s="15"/>
      <c r="H747" s="15"/>
      <c r="I747" s="14">
        <v>23.0</v>
      </c>
      <c r="J747" s="13" t="s">
        <v>1121</v>
      </c>
      <c r="K747" s="16"/>
      <c r="L747" s="14" t="s">
        <v>679</v>
      </c>
    </row>
    <row r="748" ht="15.75" customHeight="1">
      <c r="A748" s="14">
        <v>5286.0</v>
      </c>
      <c r="B748" s="14">
        <v>505.0</v>
      </c>
      <c r="C748" s="14">
        <v>4736.0</v>
      </c>
      <c r="D748" s="14">
        <v>48.0</v>
      </c>
      <c r="E748" s="14">
        <v>6.0</v>
      </c>
      <c r="F748" s="14">
        <v>13.0</v>
      </c>
      <c r="G748" s="15"/>
      <c r="H748" s="15"/>
      <c r="I748" s="14">
        <v>84.0</v>
      </c>
      <c r="J748" s="13" t="s">
        <v>1122</v>
      </c>
      <c r="K748" s="13" t="s">
        <v>1123</v>
      </c>
      <c r="L748" s="14" t="s">
        <v>121</v>
      </c>
    </row>
    <row r="749" ht="15.75" customHeight="1">
      <c r="A749" s="14">
        <v>5294.0</v>
      </c>
      <c r="B749" s="14">
        <v>505.0</v>
      </c>
      <c r="C749" s="14">
        <v>4697.0</v>
      </c>
      <c r="D749" s="14">
        <v>49.0</v>
      </c>
      <c r="E749" s="14">
        <v>6.0</v>
      </c>
      <c r="F749" s="14">
        <v>13.0</v>
      </c>
      <c r="G749" s="15"/>
      <c r="H749" s="15"/>
      <c r="I749" s="14">
        <v>33.0</v>
      </c>
      <c r="J749" s="13" t="s">
        <v>1124</v>
      </c>
      <c r="K749" s="13" t="s">
        <v>1125</v>
      </c>
      <c r="L749" s="14" t="s">
        <v>118</v>
      </c>
    </row>
    <row r="750" ht="15.75" customHeight="1">
      <c r="A750" s="14">
        <v>5255.0</v>
      </c>
      <c r="B750" s="14">
        <v>504.0</v>
      </c>
      <c r="C750" s="14">
        <v>5235.0</v>
      </c>
      <c r="D750" s="14">
        <v>54.0</v>
      </c>
      <c r="E750" s="14">
        <v>6.0</v>
      </c>
      <c r="F750" s="14">
        <v>13.0</v>
      </c>
      <c r="G750" s="15"/>
      <c r="H750" s="15"/>
      <c r="I750" s="14">
        <v>22.0</v>
      </c>
      <c r="J750" s="13" t="s">
        <v>1126</v>
      </c>
      <c r="K750" s="16"/>
      <c r="L750" s="14" t="s">
        <v>679</v>
      </c>
    </row>
    <row r="751" ht="15.75" customHeight="1">
      <c r="A751" s="14">
        <v>5285.0</v>
      </c>
      <c r="B751" s="14">
        <v>504.0</v>
      </c>
      <c r="C751" s="14">
        <v>4736.0</v>
      </c>
      <c r="D751" s="14">
        <v>48.0</v>
      </c>
      <c r="E751" s="14">
        <v>6.0</v>
      </c>
      <c r="F751" s="14">
        <v>13.0</v>
      </c>
      <c r="G751" s="15"/>
      <c r="H751" s="15"/>
      <c r="I751" s="14">
        <v>83.0</v>
      </c>
      <c r="J751" s="13" t="s">
        <v>1127</v>
      </c>
      <c r="K751" s="13" t="s">
        <v>1128</v>
      </c>
      <c r="L751" s="14" t="s">
        <v>121</v>
      </c>
    </row>
    <row r="752" ht="15.75" customHeight="1">
      <c r="A752" s="14">
        <v>5293.0</v>
      </c>
      <c r="B752" s="14">
        <v>504.0</v>
      </c>
      <c r="C752" s="14">
        <v>4697.0</v>
      </c>
      <c r="D752" s="14">
        <v>49.0</v>
      </c>
      <c r="E752" s="14">
        <v>6.0</v>
      </c>
      <c r="F752" s="14">
        <v>13.0</v>
      </c>
      <c r="G752" s="15"/>
      <c r="H752" s="15"/>
      <c r="I752" s="14">
        <v>32.0</v>
      </c>
      <c r="J752" s="13" t="s">
        <v>1129</v>
      </c>
      <c r="K752" s="13" t="s">
        <v>1130</v>
      </c>
      <c r="L752" s="14" t="s">
        <v>118</v>
      </c>
    </row>
    <row r="753" ht="15.75" customHeight="1">
      <c r="A753" s="14">
        <v>4595.0</v>
      </c>
      <c r="B753" s="14">
        <v>502.0</v>
      </c>
      <c r="C753" s="14">
        <v>5479.0</v>
      </c>
      <c r="D753" s="14">
        <v>47.0</v>
      </c>
      <c r="E753" s="14">
        <v>6.0</v>
      </c>
      <c r="F753" s="14">
        <v>10.0</v>
      </c>
      <c r="G753" s="14">
        <v>100.2</v>
      </c>
      <c r="H753" s="15"/>
      <c r="I753" s="14">
        <v>73.0</v>
      </c>
      <c r="J753" s="13" t="s">
        <v>1131</v>
      </c>
      <c r="K753" s="13" t="s">
        <v>1132</v>
      </c>
      <c r="L753" s="14" t="s">
        <v>121</v>
      </c>
    </row>
    <row r="754" ht="15.75" customHeight="1">
      <c r="A754" s="14">
        <v>5142.0</v>
      </c>
      <c r="B754" s="14">
        <v>502.0</v>
      </c>
      <c r="C754" s="14">
        <v>5137.0</v>
      </c>
      <c r="D754" s="14">
        <v>52.0</v>
      </c>
      <c r="E754" s="14">
        <v>6.0</v>
      </c>
      <c r="F754" s="14">
        <v>10.0</v>
      </c>
      <c r="G754" s="14">
        <v>52.0</v>
      </c>
      <c r="H754" s="15"/>
      <c r="I754" s="14">
        <v>16.0</v>
      </c>
      <c r="J754" s="13" t="s">
        <v>1133</v>
      </c>
      <c r="K754" s="16"/>
      <c r="L754" s="14" t="s">
        <v>679</v>
      </c>
    </row>
    <row r="755" ht="15.75" customHeight="1">
      <c r="A755" s="14">
        <v>4594.0</v>
      </c>
      <c r="B755" s="14">
        <v>501.0</v>
      </c>
      <c r="C755" s="14">
        <v>5479.0</v>
      </c>
      <c r="D755" s="14">
        <v>47.0</v>
      </c>
      <c r="E755" s="14">
        <v>6.0</v>
      </c>
      <c r="F755" s="14">
        <v>10.0</v>
      </c>
      <c r="G755" s="14">
        <v>100.1</v>
      </c>
      <c r="H755" s="15"/>
      <c r="I755" s="14">
        <v>72.0</v>
      </c>
      <c r="J755" s="13" t="s">
        <v>1134</v>
      </c>
      <c r="K755" s="13" t="s">
        <v>1135</v>
      </c>
      <c r="L755" s="14" t="s">
        <v>121</v>
      </c>
    </row>
    <row r="756" ht="15.75" customHeight="1">
      <c r="A756" s="14">
        <v>5141.0</v>
      </c>
      <c r="B756" s="14">
        <v>501.0</v>
      </c>
      <c r="C756" s="14">
        <v>5137.0</v>
      </c>
      <c r="D756" s="14">
        <v>52.0</v>
      </c>
      <c r="E756" s="14">
        <v>6.0</v>
      </c>
      <c r="F756" s="14">
        <v>10.0</v>
      </c>
      <c r="G756" s="14">
        <v>51.0</v>
      </c>
      <c r="H756" s="15"/>
      <c r="I756" s="14">
        <v>15.0</v>
      </c>
      <c r="J756" s="13" t="s">
        <v>1136</v>
      </c>
      <c r="K756" s="16"/>
      <c r="L756" s="14" t="s">
        <v>679</v>
      </c>
    </row>
    <row r="757" ht="15.75" customHeight="1">
      <c r="A757" s="14">
        <v>4593.0</v>
      </c>
      <c r="B757" s="14">
        <v>455.0</v>
      </c>
      <c r="C757" s="14">
        <v>4590.0</v>
      </c>
      <c r="D757" s="14">
        <v>47.0</v>
      </c>
      <c r="E757" s="14">
        <v>6.0</v>
      </c>
      <c r="F757" s="14">
        <v>10.0</v>
      </c>
      <c r="G757" s="15"/>
      <c r="H757" s="15"/>
      <c r="I757" s="14">
        <v>21.0</v>
      </c>
      <c r="J757" s="13" t="s">
        <v>1137</v>
      </c>
      <c r="K757" s="13" t="s">
        <v>1138</v>
      </c>
      <c r="L757" s="14" t="s">
        <v>121</v>
      </c>
    </row>
    <row r="758" ht="15.75" customHeight="1">
      <c r="A758" s="14">
        <v>5140.0</v>
      </c>
      <c r="B758" s="14">
        <v>455.0</v>
      </c>
      <c r="C758" s="14">
        <v>5143.0</v>
      </c>
      <c r="D758" s="14">
        <v>52.0</v>
      </c>
      <c r="E758" s="14">
        <v>6.0</v>
      </c>
      <c r="F758" s="14">
        <v>10.0</v>
      </c>
      <c r="G758" s="14">
        <v>2.0</v>
      </c>
      <c r="H758" s="15"/>
      <c r="I758" s="14">
        <v>2.0</v>
      </c>
      <c r="J758" s="13" t="s">
        <v>1139</v>
      </c>
      <c r="K758" s="16"/>
      <c r="L758" s="14" t="s">
        <v>679</v>
      </c>
    </row>
    <row r="759" ht="15.75" customHeight="1">
      <c r="A759" s="14">
        <v>4567.0</v>
      </c>
      <c r="B759" s="14">
        <v>443.0</v>
      </c>
      <c r="C759" s="14">
        <v>4487.0</v>
      </c>
      <c r="D759" s="14">
        <v>46.0</v>
      </c>
      <c r="E759" s="14">
        <v>5.0</v>
      </c>
      <c r="F759" s="14">
        <v>14.0</v>
      </c>
      <c r="G759" s="15"/>
      <c r="H759" s="15"/>
      <c r="I759" s="14">
        <v>51.0</v>
      </c>
      <c r="J759" s="13" t="s">
        <v>1140</v>
      </c>
      <c r="K759" s="13" t="s">
        <v>1141</v>
      </c>
      <c r="L759" s="14" t="s">
        <v>560</v>
      </c>
    </row>
    <row r="760" ht="15.75" customHeight="1">
      <c r="A760" s="14">
        <v>5117.0</v>
      </c>
      <c r="B760" s="14">
        <v>443.0</v>
      </c>
      <c r="C760" s="14">
        <v>5050.0</v>
      </c>
      <c r="D760" s="14">
        <v>51.0</v>
      </c>
      <c r="E760" s="14">
        <v>6.0</v>
      </c>
      <c r="F760" s="14">
        <v>13.0</v>
      </c>
      <c r="G760" s="14">
        <v>219.0</v>
      </c>
      <c r="H760" s="15"/>
      <c r="I760" s="14">
        <v>34.0</v>
      </c>
      <c r="J760" s="13" t="s">
        <v>1142</v>
      </c>
      <c r="K760" s="16"/>
      <c r="L760" s="14" t="s">
        <v>679</v>
      </c>
    </row>
    <row r="761" ht="15.75" customHeight="1">
      <c r="A761" s="14">
        <v>4566.0</v>
      </c>
      <c r="B761" s="14">
        <v>442.0</v>
      </c>
      <c r="C761" s="14">
        <v>4487.0</v>
      </c>
      <c r="D761" s="14">
        <v>46.0</v>
      </c>
      <c r="E761" s="14">
        <v>5.0</v>
      </c>
      <c r="F761" s="14">
        <v>14.0</v>
      </c>
      <c r="G761" s="15"/>
      <c r="H761" s="15"/>
      <c r="I761" s="14">
        <v>50.0</v>
      </c>
      <c r="J761" s="13" t="s">
        <v>1143</v>
      </c>
      <c r="K761" s="13" t="s">
        <v>1144</v>
      </c>
      <c r="L761" s="14" t="s">
        <v>560</v>
      </c>
    </row>
    <row r="762" ht="15.75" customHeight="1">
      <c r="A762" s="14">
        <v>5116.0</v>
      </c>
      <c r="B762" s="14">
        <v>442.0</v>
      </c>
      <c r="C762" s="14">
        <v>5050.0</v>
      </c>
      <c r="D762" s="14">
        <v>51.0</v>
      </c>
      <c r="E762" s="14">
        <v>6.0</v>
      </c>
      <c r="F762" s="14">
        <v>13.0</v>
      </c>
      <c r="G762" s="14">
        <v>218.0</v>
      </c>
      <c r="H762" s="15"/>
      <c r="I762" s="14">
        <v>33.0</v>
      </c>
      <c r="J762" s="13" t="s">
        <v>1145</v>
      </c>
      <c r="K762" s="16"/>
      <c r="L762" s="14" t="s">
        <v>679</v>
      </c>
    </row>
    <row r="763" ht="15.75" customHeight="1">
      <c r="A763" s="14">
        <v>4481.0</v>
      </c>
      <c r="B763" s="14">
        <v>441.0</v>
      </c>
      <c r="C763" s="14">
        <v>4476.0</v>
      </c>
      <c r="D763" s="14">
        <v>46.0</v>
      </c>
      <c r="E763" s="14">
        <v>2.0</v>
      </c>
      <c r="F763" s="14">
        <v>10.0</v>
      </c>
      <c r="G763" s="14">
        <v>200.0</v>
      </c>
      <c r="H763" s="15"/>
      <c r="I763" s="14">
        <v>44.0</v>
      </c>
      <c r="J763" s="13" t="s">
        <v>1146</v>
      </c>
      <c r="K763" s="13" t="s">
        <v>1147</v>
      </c>
      <c r="L763" s="14" t="s">
        <v>560</v>
      </c>
    </row>
    <row r="764" ht="15.75" customHeight="1">
      <c r="A764" s="14">
        <v>5044.0</v>
      </c>
      <c r="B764" s="14">
        <v>441.0</v>
      </c>
      <c r="C764" s="14">
        <v>5039.0</v>
      </c>
      <c r="D764" s="14">
        <v>51.0</v>
      </c>
      <c r="E764" s="14">
        <v>2.0</v>
      </c>
      <c r="F764" s="14">
        <v>10.0</v>
      </c>
      <c r="G764" s="14">
        <v>200.0</v>
      </c>
      <c r="H764" s="15"/>
      <c r="I764" s="14">
        <v>28.0</v>
      </c>
      <c r="J764" s="13" t="s">
        <v>1148</v>
      </c>
      <c r="K764" s="16"/>
      <c r="L764" s="14" t="s">
        <v>679</v>
      </c>
    </row>
    <row r="765" ht="15.75" customHeight="1">
      <c r="A765" s="14">
        <v>4565.0</v>
      </c>
      <c r="B765" s="14">
        <v>440.0</v>
      </c>
      <c r="C765" s="14">
        <v>5370.0</v>
      </c>
      <c r="D765" s="14">
        <v>46.0</v>
      </c>
      <c r="E765" s="14">
        <v>5.0</v>
      </c>
      <c r="F765" s="14">
        <v>13.0</v>
      </c>
      <c r="G765" s="15"/>
      <c r="H765" s="15"/>
      <c r="I765" s="14">
        <v>33.0</v>
      </c>
      <c r="J765" s="13" t="s">
        <v>1149</v>
      </c>
      <c r="K765" s="13" t="s">
        <v>1150</v>
      </c>
      <c r="L765" s="14" t="s">
        <v>560</v>
      </c>
    </row>
    <row r="766" ht="15.75" customHeight="1">
      <c r="A766" s="14">
        <v>4564.0</v>
      </c>
      <c r="B766" s="14">
        <v>439.0</v>
      </c>
      <c r="C766" s="14">
        <v>5370.0</v>
      </c>
      <c r="D766" s="14">
        <v>46.0</v>
      </c>
      <c r="E766" s="14">
        <v>6.0</v>
      </c>
      <c r="F766" s="14">
        <v>13.0</v>
      </c>
      <c r="G766" s="15"/>
      <c r="H766" s="15"/>
      <c r="I766" s="14">
        <v>29.0</v>
      </c>
      <c r="J766" s="13" t="s">
        <v>1151</v>
      </c>
      <c r="K766" s="13" t="s">
        <v>1152</v>
      </c>
      <c r="L766" s="14" t="s">
        <v>560</v>
      </c>
    </row>
    <row r="767" ht="15.75" customHeight="1">
      <c r="A767" s="14">
        <v>5115.0</v>
      </c>
      <c r="B767" s="14">
        <v>439.0</v>
      </c>
      <c r="C767" s="14">
        <v>5047.0</v>
      </c>
      <c r="D767" s="14">
        <v>51.0</v>
      </c>
      <c r="E767" s="14">
        <v>6.0</v>
      </c>
      <c r="F767" s="14">
        <v>13.0</v>
      </c>
      <c r="G767" s="14">
        <v>139.0</v>
      </c>
      <c r="H767" s="15"/>
      <c r="I767" s="14">
        <v>19.0</v>
      </c>
      <c r="J767" s="13" t="s">
        <v>1153</v>
      </c>
      <c r="K767" s="16"/>
      <c r="L767" s="14" t="s">
        <v>679</v>
      </c>
    </row>
    <row r="768" ht="15.75" customHeight="1">
      <c r="A768" s="14">
        <v>4480.0</v>
      </c>
      <c r="B768" s="14">
        <v>438.0</v>
      </c>
      <c r="C768" s="14">
        <v>4476.0</v>
      </c>
      <c r="D768" s="14">
        <v>46.0</v>
      </c>
      <c r="E768" s="14">
        <v>2.0</v>
      </c>
      <c r="F768" s="14">
        <v>10.0</v>
      </c>
      <c r="G768" s="14">
        <v>100.0</v>
      </c>
      <c r="H768" s="15"/>
      <c r="I768" s="14">
        <v>2.0</v>
      </c>
      <c r="J768" s="13" t="s">
        <v>1154</v>
      </c>
      <c r="K768" s="13" t="s">
        <v>1155</v>
      </c>
      <c r="L768" s="14" t="s">
        <v>560</v>
      </c>
    </row>
    <row r="769" ht="15.75" customHeight="1">
      <c r="A769" s="14">
        <v>5043.0</v>
      </c>
      <c r="B769" s="14">
        <v>438.0</v>
      </c>
      <c r="C769" s="14">
        <v>5039.0</v>
      </c>
      <c r="D769" s="14">
        <v>51.0</v>
      </c>
      <c r="E769" s="14">
        <v>2.0</v>
      </c>
      <c r="F769" s="14">
        <v>10.0</v>
      </c>
      <c r="G769" s="14">
        <v>100.0</v>
      </c>
      <c r="H769" s="15"/>
      <c r="I769" s="14">
        <v>2.0</v>
      </c>
      <c r="J769" s="13" t="s">
        <v>1156</v>
      </c>
      <c r="K769" s="16"/>
      <c r="L769" s="14" t="s">
        <v>679</v>
      </c>
    </row>
    <row r="770" ht="15.75" customHeight="1">
      <c r="A770" s="14">
        <v>4724.0</v>
      </c>
      <c r="B770" s="14">
        <v>431.0</v>
      </c>
      <c r="C770" s="14">
        <v>4696.0</v>
      </c>
      <c r="D770" s="14">
        <v>49.0</v>
      </c>
      <c r="E770" s="14">
        <v>6.0</v>
      </c>
      <c r="F770" s="14">
        <v>13.0</v>
      </c>
      <c r="G770" s="15"/>
      <c r="H770" s="15"/>
      <c r="I770" s="14">
        <v>5.0</v>
      </c>
      <c r="J770" s="13" t="s">
        <v>1157</v>
      </c>
      <c r="K770" s="13" t="s">
        <v>1158</v>
      </c>
      <c r="L770" s="14" t="s">
        <v>118</v>
      </c>
    </row>
    <row r="771" ht="15.75" customHeight="1">
      <c r="A771" s="14">
        <v>4723.0</v>
      </c>
      <c r="B771" s="14">
        <v>430.0</v>
      </c>
      <c r="C771" s="14">
        <v>4696.0</v>
      </c>
      <c r="D771" s="14">
        <v>49.0</v>
      </c>
      <c r="E771" s="14">
        <v>6.0</v>
      </c>
      <c r="F771" s="14">
        <v>13.0</v>
      </c>
      <c r="G771" s="15"/>
      <c r="H771" s="15"/>
      <c r="I771" s="14">
        <v>10.0</v>
      </c>
      <c r="J771" s="13" t="s">
        <v>1159</v>
      </c>
      <c r="K771" s="13" t="s">
        <v>1160</v>
      </c>
      <c r="L771" s="14" t="s">
        <v>118</v>
      </c>
    </row>
    <row r="772" ht="15.75" customHeight="1">
      <c r="A772" s="14">
        <v>4722.0</v>
      </c>
      <c r="B772" s="14">
        <v>428.0</v>
      </c>
      <c r="C772" s="14">
        <v>4696.0</v>
      </c>
      <c r="D772" s="14">
        <v>49.0</v>
      </c>
      <c r="E772" s="14">
        <v>6.0</v>
      </c>
      <c r="F772" s="14">
        <v>13.0</v>
      </c>
      <c r="G772" s="15"/>
      <c r="H772" s="15"/>
      <c r="I772" s="14">
        <v>13.0</v>
      </c>
      <c r="J772" s="13" t="s">
        <v>1161</v>
      </c>
      <c r="K772" s="13" t="s">
        <v>1162</v>
      </c>
      <c r="L772" s="14" t="s">
        <v>118</v>
      </c>
    </row>
    <row r="773" ht="15.75" customHeight="1">
      <c r="A773" s="14">
        <v>4721.0</v>
      </c>
      <c r="B773" s="14">
        <v>427.0</v>
      </c>
      <c r="C773" s="14">
        <v>4696.0</v>
      </c>
      <c r="D773" s="14">
        <v>49.0</v>
      </c>
      <c r="E773" s="14">
        <v>6.0</v>
      </c>
      <c r="F773" s="14">
        <v>13.0</v>
      </c>
      <c r="G773" s="15"/>
      <c r="H773" s="15"/>
      <c r="I773" s="14">
        <v>9.0</v>
      </c>
      <c r="J773" s="13" t="s">
        <v>1163</v>
      </c>
      <c r="K773" s="13" t="s">
        <v>1164</v>
      </c>
      <c r="L773" s="14" t="s">
        <v>118</v>
      </c>
    </row>
    <row r="774" ht="15.75" customHeight="1">
      <c r="A774" s="14">
        <v>4720.0</v>
      </c>
      <c r="B774" s="14">
        <v>425.0</v>
      </c>
      <c r="C774" s="14">
        <v>4696.0</v>
      </c>
      <c r="D774" s="14">
        <v>49.0</v>
      </c>
      <c r="E774" s="14">
        <v>6.0</v>
      </c>
      <c r="F774" s="14">
        <v>13.0</v>
      </c>
      <c r="G774" s="15"/>
      <c r="H774" s="15"/>
      <c r="I774" s="14">
        <v>4.0</v>
      </c>
      <c r="J774" s="13" t="s">
        <v>1165</v>
      </c>
      <c r="K774" s="13" t="s">
        <v>1166</v>
      </c>
      <c r="L774" s="14" t="s">
        <v>118</v>
      </c>
    </row>
    <row r="775" ht="15.75" customHeight="1">
      <c r="A775" s="14">
        <v>4695.0</v>
      </c>
      <c r="B775" s="14">
        <v>424.0</v>
      </c>
      <c r="C775" s="14">
        <v>4695.0</v>
      </c>
      <c r="D775" s="14">
        <v>49.0</v>
      </c>
      <c r="E775" s="14">
        <v>3.0</v>
      </c>
      <c r="F775" s="14">
        <v>12.0</v>
      </c>
      <c r="G775" s="15"/>
      <c r="H775" s="15"/>
      <c r="I775" s="14">
        <v>1.0</v>
      </c>
      <c r="J775" s="13" t="s">
        <v>826</v>
      </c>
      <c r="K775" s="13" t="s">
        <v>1167</v>
      </c>
      <c r="L775" s="14" t="s">
        <v>1168</v>
      </c>
    </row>
    <row r="776" ht="15.75" customHeight="1">
      <c r="A776" s="14">
        <v>4733.0</v>
      </c>
      <c r="B776" s="14">
        <v>424.0</v>
      </c>
      <c r="C776" s="14">
        <v>4733.0</v>
      </c>
      <c r="D776" s="14">
        <v>48.0</v>
      </c>
      <c r="E776" s="14">
        <v>3.0</v>
      </c>
      <c r="F776" s="14">
        <v>12.0</v>
      </c>
      <c r="G776" s="15"/>
      <c r="H776" s="15"/>
      <c r="I776" s="14">
        <v>1.0</v>
      </c>
      <c r="J776" s="13" t="s">
        <v>1169</v>
      </c>
      <c r="K776" s="13" t="s">
        <v>1167</v>
      </c>
      <c r="L776" s="14" t="s">
        <v>1170</v>
      </c>
    </row>
    <row r="777" ht="15.75" customHeight="1">
      <c r="A777" s="14">
        <v>5535.0</v>
      </c>
      <c r="B777" s="14">
        <v>403.0</v>
      </c>
      <c r="C777" s="14">
        <v>5532.0</v>
      </c>
      <c r="D777" s="14">
        <v>48.0</v>
      </c>
      <c r="E777" s="14">
        <v>6.0</v>
      </c>
      <c r="F777" s="14">
        <v>14.0</v>
      </c>
      <c r="G777" s="14">
        <v>6.0</v>
      </c>
      <c r="H777" s="15"/>
      <c r="I777" s="14">
        <v>7.0</v>
      </c>
      <c r="J777" s="13" t="s">
        <v>1171</v>
      </c>
      <c r="K777" s="13" t="s">
        <v>1172</v>
      </c>
      <c r="L777" s="14" t="s">
        <v>121</v>
      </c>
    </row>
    <row r="778" ht="15.75" customHeight="1">
      <c r="A778" s="14">
        <v>2310.0</v>
      </c>
      <c r="B778" s="14">
        <v>353.0</v>
      </c>
      <c r="C778" s="14">
        <v>2310.0</v>
      </c>
      <c r="D778" s="14">
        <v>21.0</v>
      </c>
      <c r="E778" s="14">
        <v>6.0</v>
      </c>
      <c r="F778" s="14">
        <v>10.0</v>
      </c>
      <c r="G778" s="15"/>
      <c r="H778" s="15"/>
      <c r="I778" s="14">
        <v>2.0</v>
      </c>
      <c r="J778" s="13" t="s">
        <v>1173</v>
      </c>
      <c r="K778" s="13" t="s">
        <v>1174</v>
      </c>
      <c r="L778" s="14" t="s">
        <v>679</v>
      </c>
    </row>
    <row r="779" ht="15.75" customHeight="1">
      <c r="A779" s="14">
        <v>5479.0</v>
      </c>
      <c r="B779" s="14">
        <v>352.0</v>
      </c>
      <c r="C779" s="14">
        <v>4585.0</v>
      </c>
      <c r="D779" s="14">
        <v>47.0</v>
      </c>
      <c r="E779" s="14">
        <v>3.0</v>
      </c>
      <c r="F779" s="14">
        <v>10.0</v>
      </c>
      <c r="G779" s="14">
        <v>100.0</v>
      </c>
      <c r="H779" s="15"/>
      <c r="I779" s="14">
        <v>71.0</v>
      </c>
      <c r="J779" s="13" t="s">
        <v>1175</v>
      </c>
      <c r="K779" s="13" t="s">
        <v>1176</v>
      </c>
      <c r="L779" s="14" t="s">
        <v>121</v>
      </c>
    </row>
    <row r="780" ht="15.75" customHeight="1">
      <c r="A780" s="14">
        <v>4592.0</v>
      </c>
      <c r="B780" s="14">
        <v>350.0</v>
      </c>
      <c r="C780" s="14">
        <v>4581.0</v>
      </c>
      <c r="D780" s="14">
        <v>47.0</v>
      </c>
      <c r="E780" s="14">
        <v>3.0</v>
      </c>
      <c r="F780" s="14">
        <v>10.0</v>
      </c>
      <c r="G780" s="15"/>
      <c r="H780" s="15"/>
      <c r="I780" s="14">
        <v>47.0</v>
      </c>
      <c r="J780" s="13" t="s">
        <v>1177</v>
      </c>
      <c r="K780" s="13" t="s">
        <v>1178</v>
      </c>
      <c r="L780" s="14" t="s">
        <v>121</v>
      </c>
    </row>
    <row r="781" ht="15.75" customHeight="1">
      <c r="A781" s="14">
        <v>5139.0</v>
      </c>
      <c r="B781" s="14">
        <v>350.0</v>
      </c>
      <c r="C781" s="14">
        <v>5134.0</v>
      </c>
      <c r="D781" s="14">
        <v>52.0</v>
      </c>
      <c r="E781" s="14">
        <v>3.0</v>
      </c>
      <c r="F781" s="14">
        <v>10.0</v>
      </c>
      <c r="G781" s="14">
        <v>20.0</v>
      </c>
      <c r="H781" s="15"/>
      <c r="I781" s="14">
        <v>5.0</v>
      </c>
      <c r="J781" s="13" t="s">
        <v>1179</v>
      </c>
      <c r="K781" s="16"/>
      <c r="L781" s="14" t="s">
        <v>679</v>
      </c>
    </row>
    <row r="782" ht="15.75" customHeight="1">
      <c r="A782" s="14">
        <v>4591.0</v>
      </c>
      <c r="B782" s="14">
        <v>349.0</v>
      </c>
      <c r="C782" s="14">
        <v>4581.0</v>
      </c>
      <c r="D782" s="14">
        <v>47.0</v>
      </c>
      <c r="E782" s="14">
        <v>3.0</v>
      </c>
      <c r="F782" s="14">
        <v>10.0</v>
      </c>
      <c r="G782" s="14">
        <v>40.0</v>
      </c>
      <c r="H782" s="15"/>
      <c r="I782" s="14">
        <v>46.0</v>
      </c>
      <c r="J782" s="13" t="s">
        <v>1180</v>
      </c>
      <c r="K782" s="13" t="s">
        <v>1181</v>
      </c>
      <c r="L782" s="14" t="s">
        <v>121</v>
      </c>
    </row>
    <row r="783" ht="15.75" customHeight="1">
      <c r="A783" s="14">
        <v>4590.0</v>
      </c>
      <c r="B783" s="14">
        <v>346.0</v>
      </c>
      <c r="C783" s="14">
        <v>4592.0</v>
      </c>
      <c r="D783" s="14">
        <v>47.0</v>
      </c>
      <c r="E783" s="14">
        <v>3.0</v>
      </c>
      <c r="F783" s="14">
        <v>10.0</v>
      </c>
      <c r="G783" s="15"/>
      <c r="H783" s="15"/>
      <c r="I783" s="14">
        <v>23.0</v>
      </c>
      <c r="J783" s="13" t="s">
        <v>1182</v>
      </c>
      <c r="K783" s="13" t="s">
        <v>1183</v>
      </c>
      <c r="L783" s="14" t="s">
        <v>121</v>
      </c>
    </row>
    <row r="784" ht="15.75" customHeight="1">
      <c r="A784" s="14">
        <v>4606.0</v>
      </c>
      <c r="B784" s="14">
        <v>345.0</v>
      </c>
      <c r="C784" s="14">
        <v>4589.0</v>
      </c>
      <c r="D784" s="14">
        <v>47.0</v>
      </c>
      <c r="E784" s="14">
        <v>6.0</v>
      </c>
      <c r="F784" s="14">
        <v>10.0</v>
      </c>
      <c r="G784" s="15"/>
      <c r="H784" s="15"/>
      <c r="I784" s="14">
        <v>19.0</v>
      </c>
      <c r="J784" s="13" t="s">
        <v>1184</v>
      </c>
      <c r="K784" s="13" t="s">
        <v>1185</v>
      </c>
      <c r="L784" s="14" t="s">
        <v>121</v>
      </c>
    </row>
    <row r="785" ht="15.75" customHeight="1">
      <c r="A785" s="14">
        <v>4605.0</v>
      </c>
      <c r="B785" s="14">
        <v>344.0</v>
      </c>
      <c r="C785" s="14">
        <v>4589.0</v>
      </c>
      <c r="D785" s="14">
        <v>47.0</v>
      </c>
      <c r="E785" s="14">
        <v>6.0</v>
      </c>
      <c r="F785" s="14">
        <v>10.0</v>
      </c>
      <c r="G785" s="14">
        <v>11.0</v>
      </c>
      <c r="H785" s="15"/>
      <c r="I785" s="14">
        <v>20.0</v>
      </c>
      <c r="J785" s="13" t="s">
        <v>1186</v>
      </c>
      <c r="K785" s="13" t="s">
        <v>1187</v>
      </c>
      <c r="L785" s="14" t="s">
        <v>121</v>
      </c>
    </row>
    <row r="786" ht="15.75" customHeight="1">
      <c r="A786" s="14">
        <v>4604.0</v>
      </c>
      <c r="B786" s="14">
        <v>342.0</v>
      </c>
      <c r="C786" s="14">
        <v>4589.0</v>
      </c>
      <c r="D786" s="14">
        <v>47.0</v>
      </c>
      <c r="E786" s="14">
        <v>6.0</v>
      </c>
      <c r="F786" s="14">
        <v>10.0</v>
      </c>
      <c r="G786" s="14">
        <v>10.0</v>
      </c>
      <c r="H786" s="15"/>
      <c r="I786" s="14">
        <v>18.0</v>
      </c>
      <c r="J786" s="13" t="s">
        <v>1188</v>
      </c>
      <c r="K786" s="13" t="s">
        <v>1189</v>
      </c>
      <c r="L786" s="14" t="s">
        <v>121</v>
      </c>
    </row>
    <row r="787" ht="15.75" customHeight="1">
      <c r="A787" s="14">
        <v>4603.0</v>
      </c>
      <c r="B787" s="14">
        <v>341.0</v>
      </c>
      <c r="C787" s="14">
        <v>4589.0</v>
      </c>
      <c r="D787" s="14">
        <v>47.0</v>
      </c>
      <c r="E787" s="14">
        <v>6.0</v>
      </c>
      <c r="F787" s="14">
        <v>10.0</v>
      </c>
      <c r="G787" s="14">
        <v>8.0</v>
      </c>
      <c r="H787" s="15"/>
      <c r="I787" s="14">
        <v>15.0</v>
      </c>
      <c r="J787" s="13" t="s">
        <v>1190</v>
      </c>
      <c r="K787" s="13" t="s">
        <v>1191</v>
      </c>
      <c r="L787" s="14" t="s">
        <v>121</v>
      </c>
    </row>
    <row r="788" ht="15.75" customHeight="1">
      <c r="A788" s="14">
        <v>4602.0</v>
      </c>
      <c r="B788" s="14">
        <v>340.0</v>
      </c>
      <c r="C788" s="14">
        <v>4589.0</v>
      </c>
      <c r="D788" s="14">
        <v>47.0</v>
      </c>
      <c r="E788" s="14">
        <v>6.0</v>
      </c>
      <c r="F788" s="14">
        <v>10.0</v>
      </c>
      <c r="G788" s="14">
        <v>7.0</v>
      </c>
      <c r="H788" s="15"/>
      <c r="I788" s="14">
        <v>13.0</v>
      </c>
      <c r="J788" s="13" t="s">
        <v>1192</v>
      </c>
      <c r="K788" s="13" t="s">
        <v>1193</v>
      </c>
      <c r="L788" s="14" t="s">
        <v>121</v>
      </c>
    </row>
    <row r="789" ht="15.75" customHeight="1">
      <c r="A789" s="14">
        <v>4601.0</v>
      </c>
      <c r="B789" s="14">
        <v>339.0</v>
      </c>
      <c r="C789" s="14">
        <v>4589.0</v>
      </c>
      <c r="D789" s="14">
        <v>47.0</v>
      </c>
      <c r="E789" s="14">
        <v>6.0</v>
      </c>
      <c r="F789" s="14">
        <v>10.0</v>
      </c>
      <c r="G789" s="15"/>
      <c r="H789" s="15"/>
      <c r="I789" s="14">
        <v>14.0</v>
      </c>
      <c r="J789" s="13" t="s">
        <v>1194</v>
      </c>
      <c r="K789" s="13" t="s">
        <v>1195</v>
      </c>
      <c r="L789" s="14" t="s">
        <v>121</v>
      </c>
    </row>
    <row r="790" ht="15.75" customHeight="1">
      <c r="A790" s="14">
        <v>4600.0</v>
      </c>
      <c r="B790" s="14">
        <v>338.0</v>
      </c>
      <c r="C790" s="14">
        <v>4589.0</v>
      </c>
      <c r="D790" s="14">
        <v>47.0</v>
      </c>
      <c r="E790" s="14">
        <v>6.0</v>
      </c>
      <c r="F790" s="14">
        <v>10.0</v>
      </c>
      <c r="G790" s="15"/>
      <c r="H790" s="15"/>
      <c r="I790" s="14">
        <v>12.0</v>
      </c>
      <c r="J790" s="13" t="s">
        <v>1196</v>
      </c>
      <c r="K790" s="13" t="s">
        <v>1197</v>
      </c>
      <c r="L790" s="14" t="s">
        <v>146</v>
      </c>
    </row>
    <row r="791" ht="15.75" customHeight="1">
      <c r="A791" s="14">
        <v>4599.0</v>
      </c>
      <c r="B791" s="14">
        <v>337.0</v>
      </c>
      <c r="C791" s="14">
        <v>4589.0</v>
      </c>
      <c r="D791" s="14">
        <v>47.0</v>
      </c>
      <c r="E791" s="14">
        <v>6.0</v>
      </c>
      <c r="F791" s="14">
        <v>10.0</v>
      </c>
      <c r="G791" s="14">
        <v>6.0</v>
      </c>
      <c r="H791" s="15"/>
      <c r="I791" s="14">
        <v>11.0</v>
      </c>
      <c r="J791" s="13" t="s">
        <v>1198</v>
      </c>
      <c r="K791" s="13" t="s">
        <v>1199</v>
      </c>
      <c r="L791" s="14" t="s">
        <v>146</v>
      </c>
    </row>
    <row r="792" ht="15.75" customHeight="1">
      <c r="A792" s="14">
        <v>4083.0</v>
      </c>
      <c r="B792" s="14">
        <v>336.0</v>
      </c>
      <c r="C792" s="14">
        <v>4083.0</v>
      </c>
      <c r="D792" s="14">
        <v>40.0</v>
      </c>
      <c r="E792" s="14">
        <v>5.0</v>
      </c>
      <c r="F792" s="14">
        <v>12.0</v>
      </c>
      <c r="G792" s="15"/>
      <c r="H792" s="15"/>
      <c r="I792" s="14">
        <v>3.0</v>
      </c>
      <c r="J792" s="13" t="s">
        <v>1200</v>
      </c>
      <c r="K792" s="13" t="s">
        <v>1201</v>
      </c>
      <c r="L792" s="14" t="s">
        <v>679</v>
      </c>
    </row>
    <row r="793" ht="15.75" customHeight="1">
      <c r="A793" s="14">
        <v>5152.0</v>
      </c>
      <c r="B793" s="14">
        <v>336.0</v>
      </c>
      <c r="C793" s="14">
        <v>5152.0</v>
      </c>
      <c r="D793" s="14">
        <v>53.0</v>
      </c>
      <c r="E793" s="14">
        <v>6.0</v>
      </c>
      <c r="F793" s="14">
        <v>10.0</v>
      </c>
      <c r="G793" s="15"/>
      <c r="H793" s="15"/>
      <c r="I793" s="14">
        <v>7.0</v>
      </c>
      <c r="J793" s="13" t="s">
        <v>1202</v>
      </c>
      <c r="K793" s="16"/>
      <c r="L793" s="14" t="s">
        <v>679</v>
      </c>
    </row>
    <row r="794" ht="15.75" customHeight="1">
      <c r="A794" s="14">
        <v>4589.0</v>
      </c>
      <c r="B794" s="14">
        <v>335.0</v>
      </c>
      <c r="C794" s="14">
        <v>4581.0</v>
      </c>
      <c r="D794" s="14">
        <v>47.0</v>
      </c>
      <c r="E794" s="14">
        <v>3.0</v>
      </c>
      <c r="F794" s="14">
        <v>10.0</v>
      </c>
      <c r="G794" s="14">
        <v>20.0</v>
      </c>
      <c r="H794" s="15"/>
      <c r="I794" s="14">
        <v>22.0</v>
      </c>
      <c r="J794" s="13" t="s">
        <v>1203</v>
      </c>
      <c r="K794" s="13" t="s">
        <v>1204</v>
      </c>
      <c r="L794" s="14" t="s">
        <v>121</v>
      </c>
    </row>
    <row r="795" ht="15.75" customHeight="1">
      <c r="A795" s="14">
        <v>4405.0</v>
      </c>
      <c r="B795" s="14">
        <v>334.0</v>
      </c>
      <c r="C795" s="14">
        <v>4404.0</v>
      </c>
      <c r="D795" s="14">
        <v>28.0</v>
      </c>
      <c r="E795" s="14">
        <v>3.0</v>
      </c>
      <c r="F795" s="14">
        <v>12.0</v>
      </c>
      <c r="G795" s="15"/>
      <c r="H795" s="15"/>
      <c r="I795" s="14">
        <v>57.0</v>
      </c>
      <c r="J795" s="13" t="s">
        <v>1205</v>
      </c>
      <c r="K795" s="13" t="s">
        <v>1205</v>
      </c>
      <c r="L795" s="14" t="s">
        <v>679</v>
      </c>
    </row>
    <row r="796" ht="15.75" customHeight="1">
      <c r="A796" s="14">
        <v>4482.0</v>
      </c>
      <c r="B796" s="14">
        <v>334.0</v>
      </c>
      <c r="C796" s="14">
        <v>4494.0</v>
      </c>
      <c r="D796" s="14">
        <v>46.0</v>
      </c>
      <c r="E796" s="14">
        <v>6.0</v>
      </c>
      <c r="F796" s="14">
        <v>13.0</v>
      </c>
      <c r="G796" s="14">
        <v>418.0</v>
      </c>
      <c r="H796" s="15"/>
      <c r="I796" s="14">
        <v>156.0</v>
      </c>
      <c r="J796" s="13" t="s">
        <v>1206</v>
      </c>
      <c r="K796" s="13" t="s">
        <v>1207</v>
      </c>
      <c r="L796" s="14" t="s">
        <v>146</v>
      </c>
    </row>
    <row r="797" ht="15.75" customHeight="1">
      <c r="A797" s="14">
        <v>4563.0</v>
      </c>
      <c r="B797" s="14">
        <v>312.0</v>
      </c>
      <c r="C797" s="14">
        <v>4496.0</v>
      </c>
      <c r="D797" s="14">
        <v>46.0</v>
      </c>
      <c r="E797" s="14">
        <v>6.0</v>
      </c>
      <c r="F797" s="14">
        <v>13.0</v>
      </c>
      <c r="G797" s="15"/>
      <c r="H797" s="15"/>
      <c r="I797" s="14">
        <v>129.0</v>
      </c>
      <c r="J797" s="13" t="s">
        <v>1208</v>
      </c>
      <c r="K797" s="13" t="s">
        <v>1209</v>
      </c>
      <c r="L797" s="14" t="s">
        <v>146</v>
      </c>
    </row>
    <row r="798" ht="15.75" customHeight="1">
      <c r="A798" s="14">
        <v>5122.0</v>
      </c>
      <c r="B798" s="14">
        <v>311.0</v>
      </c>
      <c r="C798" s="14">
        <v>5055.0</v>
      </c>
      <c r="D798" s="14">
        <v>51.0</v>
      </c>
      <c r="E798" s="14">
        <v>6.0</v>
      </c>
      <c r="F798" s="14">
        <v>13.0</v>
      </c>
      <c r="G798" s="14">
        <v>342.0</v>
      </c>
      <c r="H798" s="15"/>
      <c r="I798" s="14">
        <v>74.0</v>
      </c>
      <c r="J798" s="13" t="s">
        <v>1210</v>
      </c>
      <c r="K798" s="16"/>
      <c r="L798" s="14" t="s">
        <v>679</v>
      </c>
    </row>
    <row r="799" ht="15.75" customHeight="1">
      <c r="A799" s="14">
        <v>5421.0</v>
      </c>
      <c r="B799" s="14">
        <v>311.0</v>
      </c>
      <c r="C799" s="14">
        <v>4496.0</v>
      </c>
      <c r="D799" s="14">
        <v>46.0</v>
      </c>
      <c r="E799" s="14">
        <v>6.0</v>
      </c>
      <c r="F799" s="14">
        <v>13.0</v>
      </c>
      <c r="G799" s="14">
        <v>352.0</v>
      </c>
      <c r="H799" s="15"/>
      <c r="I799" s="14">
        <v>127.0</v>
      </c>
      <c r="J799" s="13" t="s">
        <v>1211</v>
      </c>
      <c r="K799" s="13" t="s">
        <v>1212</v>
      </c>
      <c r="L799" s="14" t="s">
        <v>146</v>
      </c>
    </row>
    <row r="800" ht="15.75" customHeight="1">
      <c r="A800" s="14">
        <v>5419.0</v>
      </c>
      <c r="B800" s="14">
        <v>310.0</v>
      </c>
      <c r="C800" s="14">
        <v>4496.0</v>
      </c>
      <c r="D800" s="14">
        <v>46.0</v>
      </c>
      <c r="E800" s="14">
        <v>6.0</v>
      </c>
      <c r="F800" s="14">
        <v>13.0</v>
      </c>
      <c r="G800" s="14">
        <v>346.0</v>
      </c>
      <c r="H800" s="15"/>
      <c r="I800" s="14">
        <v>121.0</v>
      </c>
      <c r="J800" s="13" t="s">
        <v>1213</v>
      </c>
      <c r="K800" s="13" t="s">
        <v>1214</v>
      </c>
      <c r="L800" s="14" t="s">
        <v>146</v>
      </c>
    </row>
    <row r="801" ht="15.75" customHeight="1">
      <c r="A801" s="14">
        <v>4562.0</v>
      </c>
      <c r="B801" s="14">
        <v>308.0</v>
      </c>
      <c r="C801" s="14">
        <v>4496.0</v>
      </c>
      <c r="D801" s="14">
        <v>46.0</v>
      </c>
      <c r="E801" s="14">
        <v>6.0</v>
      </c>
      <c r="F801" s="14">
        <v>13.0</v>
      </c>
      <c r="G801" s="14">
        <v>341.0</v>
      </c>
      <c r="H801" s="15"/>
      <c r="I801" s="14">
        <v>116.0</v>
      </c>
      <c r="J801" s="13" t="s">
        <v>1215</v>
      </c>
      <c r="K801" s="13" t="s">
        <v>1216</v>
      </c>
      <c r="L801" s="14" t="s">
        <v>146</v>
      </c>
    </row>
    <row r="802" ht="15.75" customHeight="1">
      <c r="A802" s="14">
        <v>5121.0</v>
      </c>
      <c r="B802" s="14">
        <v>308.0</v>
      </c>
      <c r="C802" s="14">
        <v>5055.0</v>
      </c>
      <c r="D802" s="14">
        <v>51.0</v>
      </c>
      <c r="E802" s="14">
        <v>6.0</v>
      </c>
      <c r="F802" s="14">
        <v>13.0</v>
      </c>
      <c r="G802" s="14">
        <v>334.0</v>
      </c>
      <c r="H802" s="15"/>
      <c r="I802" s="14">
        <v>78.0</v>
      </c>
      <c r="J802" s="13" t="s">
        <v>1217</v>
      </c>
      <c r="K802" s="16"/>
      <c r="L802" s="14" t="s">
        <v>679</v>
      </c>
    </row>
    <row r="803" ht="15.75" customHeight="1">
      <c r="A803" s="14">
        <v>4496.0</v>
      </c>
      <c r="B803" s="14">
        <v>307.0</v>
      </c>
      <c r="C803" s="14">
        <v>4477.0</v>
      </c>
      <c r="D803" s="14">
        <v>46.0</v>
      </c>
      <c r="E803" s="14">
        <v>3.0</v>
      </c>
      <c r="F803" s="14">
        <v>12.0</v>
      </c>
      <c r="G803" s="14">
        <v>340.0</v>
      </c>
      <c r="H803" s="15"/>
      <c r="I803" s="14">
        <v>115.0</v>
      </c>
      <c r="J803" s="13" t="s">
        <v>1218</v>
      </c>
      <c r="K803" s="13" t="s">
        <v>1219</v>
      </c>
      <c r="L803" s="14" t="s">
        <v>146</v>
      </c>
    </row>
    <row r="804" ht="15.75" customHeight="1">
      <c r="A804" s="14">
        <v>5055.0</v>
      </c>
      <c r="B804" s="14">
        <v>307.0</v>
      </c>
      <c r="C804" s="14">
        <v>5040.0</v>
      </c>
      <c r="D804" s="14">
        <v>51.0</v>
      </c>
      <c r="E804" s="14">
        <v>3.0</v>
      </c>
      <c r="F804" s="14">
        <v>12.0</v>
      </c>
      <c r="G804" s="14">
        <v>330.0</v>
      </c>
      <c r="H804" s="15"/>
      <c r="I804" s="14">
        <v>73.0</v>
      </c>
      <c r="J804" s="13" t="s">
        <v>1220</v>
      </c>
      <c r="K804" s="16"/>
      <c r="L804" s="14" t="s">
        <v>679</v>
      </c>
    </row>
    <row r="805" ht="15.75" customHeight="1">
      <c r="A805" s="14">
        <v>4561.0</v>
      </c>
      <c r="B805" s="14">
        <v>301.0</v>
      </c>
      <c r="C805" s="14">
        <v>4493.0</v>
      </c>
      <c r="D805" s="14">
        <v>46.0</v>
      </c>
      <c r="E805" s="14">
        <v>6.0</v>
      </c>
      <c r="F805" s="14">
        <v>13.0</v>
      </c>
      <c r="G805" s="15"/>
      <c r="H805" s="15"/>
      <c r="I805" s="14">
        <v>111.0</v>
      </c>
      <c r="J805" s="13" t="s">
        <v>1221</v>
      </c>
      <c r="K805" s="13" t="s">
        <v>1222</v>
      </c>
      <c r="L805" s="14" t="s">
        <v>146</v>
      </c>
    </row>
    <row r="806" ht="15.75" customHeight="1">
      <c r="A806" s="14">
        <v>4560.0</v>
      </c>
      <c r="B806" s="14">
        <v>297.0</v>
      </c>
      <c r="C806" s="14">
        <v>4493.0</v>
      </c>
      <c r="D806" s="14">
        <v>46.0</v>
      </c>
      <c r="E806" s="14">
        <v>6.0</v>
      </c>
      <c r="F806" s="14">
        <v>13.0</v>
      </c>
      <c r="G806" s="15"/>
      <c r="H806" s="15"/>
      <c r="I806" s="14">
        <v>110.0</v>
      </c>
      <c r="J806" s="13" t="s">
        <v>1223</v>
      </c>
      <c r="K806" s="13" t="s">
        <v>1224</v>
      </c>
      <c r="L806" s="14" t="s">
        <v>146</v>
      </c>
    </row>
    <row r="807" ht="15.75" customHeight="1">
      <c r="A807" s="14">
        <v>4559.0</v>
      </c>
      <c r="B807" s="14">
        <v>293.0</v>
      </c>
      <c r="C807" s="14">
        <v>4493.0</v>
      </c>
      <c r="D807" s="14">
        <v>46.0</v>
      </c>
      <c r="E807" s="14">
        <v>6.0</v>
      </c>
      <c r="F807" s="14">
        <v>13.0</v>
      </c>
      <c r="G807" s="14">
        <v>318.0</v>
      </c>
      <c r="H807" s="15"/>
      <c r="I807" s="14">
        <v>98.0</v>
      </c>
      <c r="J807" s="13" t="s">
        <v>1225</v>
      </c>
      <c r="K807" s="13" t="s">
        <v>1226</v>
      </c>
      <c r="L807" s="14" t="s">
        <v>146</v>
      </c>
    </row>
    <row r="808" ht="15.75" customHeight="1">
      <c r="A808" s="14">
        <v>5415.0</v>
      </c>
      <c r="B808" s="14">
        <v>291.0</v>
      </c>
      <c r="C808" s="14">
        <v>4493.0</v>
      </c>
      <c r="D808" s="14">
        <v>46.0</v>
      </c>
      <c r="E808" s="14">
        <v>6.0</v>
      </c>
      <c r="F808" s="14">
        <v>13.0</v>
      </c>
      <c r="G808" s="14">
        <v>316.0</v>
      </c>
      <c r="H808" s="15"/>
      <c r="I808" s="14">
        <v>96.0</v>
      </c>
      <c r="J808" s="13" t="s">
        <v>1227</v>
      </c>
      <c r="K808" s="13" t="s">
        <v>1228</v>
      </c>
      <c r="L808" s="14" t="s">
        <v>146</v>
      </c>
    </row>
    <row r="809" ht="15.75" customHeight="1">
      <c r="A809" s="14">
        <v>5414.0</v>
      </c>
      <c r="B809" s="14">
        <v>290.0</v>
      </c>
      <c r="C809" s="14">
        <v>4558.0</v>
      </c>
      <c r="D809" s="14">
        <v>46.0</v>
      </c>
      <c r="E809" s="14">
        <v>5.0</v>
      </c>
      <c r="F809" s="14">
        <v>14.0</v>
      </c>
      <c r="G809" s="14">
        <v>312.0</v>
      </c>
      <c r="H809" s="15"/>
      <c r="I809" s="14">
        <v>92.0</v>
      </c>
      <c r="J809" s="13" t="s">
        <v>1229</v>
      </c>
      <c r="K809" s="13" t="s">
        <v>1230</v>
      </c>
      <c r="L809" s="14" t="s">
        <v>560</v>
      </c>
    </row>
    <row r="810" ht="15.75" customHeight="1">
      <c r="A810" s="14">
        <v>3425.0</v>
      </c>
      <c r="B810" s="14">
        <v>289.0</v>
      </c>
      <c r="C810" s="14">
        <v>3416.0</v>
      </c>
      <c r="D810" s="14">
        <v>42.0</v>
      </c>
      <c r="E810" s="14">
        <v>6.0</v>
      </c>
      <c r="F810" s="14">
        <v>13.0</v>
      </c>
      <c r="G810" s="14">
        <v>310.0</v>
      </c>
      <c r="H810" s="15"/>
      <c r="I810" s="14">
        <v>10.0</v>
      </c>
      <c r="J810" s="13" t="s">
        <v>1231</v>
      </c>
      <c r="K810" s="13" t="s">
        <v>1232</v>
      </c>
      <c r="L810" s="14" t="s">
        <v>679</v>
      </c>
    </row>
    <row r="811" ht="15.75" customHeight="1">
      <c r="A811" s="14">
        <v>4558.0</v>
      </c>
      <c r="B811" s="14">
        <v>289.0</v>
      </c>
      <c r="C811" s="14">
        <v>4493.0</v>
      </c>
      <c r="D811" s="14">
        <v>46.0</v>
      </c>
      <c r="E811" s="14">
        <v>6.0</v>
      </c>
      <c r="F811" s="14">
        <v>13.0</v>
      </c>
      <c r="G811" s="14">
        <v>311.0</v>
      </c>
      <c r="H811" s="15"/>
      <c r="I811" s="14">
        <v>91.0</v>
      </c>
      <c r="J811" s="13" t="s">
        <v>1233</v>
      </c>
      <c r="K811" s="13" t="s">
        <v>1234</v>
      </c>
      <c r="L811" s="14" t="s">
        <v>560</v>
      </c>
    </row>
    <row r="812" ht="15.75" customHeight="1">
      <c r="A812" s="14">
        <v>5114.0</v>
      </c>
      <c r="B812" s="14">
        <v>289.0</v>
      </c>
      <c r="C812" s="14">
        <v>5053.0</v>
      </c>
      <c r="D812" s="14">
        <v>51.0</v>
      </c>
      <c r="E812" s="14">
        <v>6.0</v>
      </c>
      <c r="F812" s="14">
        <v>13.0</v>
      </c>
      <c r="G812" s="14">
        <v>311.0</v>
      </c>
      <c r="H812" s="15"/>
      <c r="I812" s="14">
        <v>61.0</v>
      </c>
      <c r="J812" s="13" t="s">
        <v>1235</v>
      </c>
      <c r="K812" s="16"/>
      <c r="L812" s="14" t="s">
        <v>679</v>
      </c>
    </row>
    <row r="813" ht="15.75" customHeight="1">
      <c r="A813" s="14">
        <v>4557.0</v>
      </c>
      <c r="B813" s="14">
        <v>288.0</v>
      </c>
      <c r="C813" s="14">
        <v>4492.0</v>
      </c>
      <c r="D813" s="14">
        <v>46.0</v>
      </c>
      <c r="E813" s="14">
        <v>6.0</v>
      </c>
      <c r="F813" s="14">
        <v>13.0</v>
      </c>
      <c r="G813" s="14">
        <v>254.0</v>
      </c>
      <c r="H813" s="15"/>
      <c r="I813" s="14">
        <v>83.0</v>
      </c>
      <c r="J813" s="13" t="s">
        <v>1236</v>
      </c>
      <c r="K813" s="13" t="s">
        <v>1237</v>
      </c>
      <c r="L813" s="14" t="s">
        <v>560</v>
      </c>
    </row>
    <row r="814" ht="15.75" customHeight="1">
      <c r="A814" s="14">
        <v>5113.0</v>
      </c>
      <c r="B814" s="14">
        <v>287.0</v>
      </c>
      <c r="C814" s="14">
        <v>5052.0</v>
      </c>
      <c r="D814" s="14">
        <v>51.0</v>
      </c>
      <c r="E814" s="14">
        <v>6.0</v>
      </c>
      <c r="F814" s="14">
        <v>13.0</v>
      </c>
      <c r="G814" s="14">
        <v>262.0</v>
      </c>
      <c r="H814" s="15"/>
      <c r="I814" s="14">
        <v>54.0</v>
      </c>
      <c r="J814" s="13" t="s">
        <v>1238</v>
      </c>
      <c r="K814" s="16"/>
      <c r="L814" s="14" t="s">
        <v>679</v>
      </c>
    </row>
    <row r="815" ht="15.75" customHeight="1">
      <c r="A815" s="14">
        <v>4556.0</v>
      </c>
      <c r="B815" s="14">
        <v>283.0</v>
      </c>
      <c r="C815" s="14">
        <v>4490.0</v>
      </c>
      <c r="D815" s="14">
        <v>46.0</v>
      </c>
      <c r="E815" s="14">
        <v>5.0</v>
      </c>
      <c r="F815" s="14">
        <v>14.0</v>
      </c>
      <c r="G815" s="15"/>
      <c r="H815" s="15"/>
      <c r="I815" s="14">
        <v>56.0</v>
      </c>
      <c r="J815" s="13" t="s">
        <v>1239</v>
      </c>
      <c r="K815" s="13" t="s">
        <v>1240</v>
      </c>
      <c r="L815" s="14" t="s">
        <v>560</v>
      </c>
    </row>
    <row r="816" ht="15.75" customHeight="1">
      <c r="A816" s="14">
        <v>5112.0</v>
      </c>
      <c r="B816" s="14">
        <v>281.0</v>
      </c>
      <c r="C816" s="14">
        <v>5054.0</v>
      </c>
      <c r="D816" s="14">
        <v>51.0</v>
      </c>
      <c r="E816" s="14">
        <v>6.0</v>
      </c>
      <c r="F816" s="14">
        <v>13.0</v>
      </c>
      <c r="G816" s="15"/>
      <c r="H816" s="15"/>
      <c r="I816" s="14">
        <v>49.0</v>
      </c>
      <c r="J816" s="13" t="s">
        <v>1241</v>
      </c>
      <c r="K816" s="16"/>
      <c r="L816" s="14" t="s">
        <v>679</v>
      </c>
    </row>
    <row r="817" ht="15.75" customHeight="1">
      <c r="A817" s="14">
        <v>5054.0</v>
      </c>
      <c r="B817" s="14">
        <v>280.0</v>
      </c>
      <c r="C817" s="14">
        <v>5044.0</v>
      </c>
      <c r="D817" s="14">
        <v>51.0</v>
      </c>
      <c r="E817" s="14">
        <v>3.0</v>
      </c>
      <c r="F817" s="14">
        <v>12.0</v>
      </c>
      <c r="G817" s="14">
        <v>250.0</v>
      </c>
      <c r="H817" s="15"/>
      <c r="I817" s="14">
        <v>46.0</v>
      </c>
      <c r="J817" s="13" t="s">
        <v>1242</v>
      </c>
      <c r="K817" s="16"/>
      <c r="L817" s="14" t="s">
        <v>679</v>
      </c>
    </row>
    <row r="818" ht="15.75" customHeight="1">
      <c r="A818" s="14">
        <v>5401.0</v>
      </c>
      <c r="B818" s="14">
        <v>274.0</v>
      </c>
      <c r="C818" s="14">
        <v>4486.0</v>
      </c>
      <c r="D818" s="14">
        <v>46.0</v>
      </c>
      <c r="E818" s="14">
        <v>6.0</v>
      </c>
      <c r="F818" s="14">
        <v>13.0</v>
      </c>
      <c r="G818" s="14">
        <v>131.0</v>
      </c>
      <c r="H818" s="15"/>
      <c r="I818" s="14">
        <v>35.0</v>
      </c>
      <c r="J818" s="13" t="s">
        <v>1243</v>
      </c>
      <c r="K818" s="13" t="s">
        <v>1244</v>
      </c>
      <c r="L818" s="14" t="s">
        <v>560</v>
      </c>
    </row>
    <row r="819" ht="15.75" customHeight="1">
      <c r="A819" s="14">
        <v>5111.0</v>
      </c>
      <c r="B819" s="14">
        <v>273.0</v>
      </c>
      <c r="C819" s="14">
        <v>5049.0</v>
      </c>
      <c r="D819" s="14">
        <v>51.0</v>
      </c>
      <c r="E819" s="14">
        <v>6.0</v>
      </c>
      <c r="F819" s="14">
        <v>13.0</v>
      </c>
      <c r="G819" s="14">
        <v>151.0</v>
      </c>
      <c r="H819" s="15"/>
      <c r="I819" s="14">
        <v>22.0</v>
      </c>
      <c r="J819" s="13" t="s">
        <v>1245</v>
      </c>
      <c r="K819" s="16"/>
      <c r="L819" s="14" t="s">
        <v>679</v>
      </c>
    </row>
    <row r="820" ht="15.75" customHeight="1">
      <c r="A820" s="14">
        <v>5402.0</v>
      </c>
      <c r="B820" s="14">
        <v>273.0</v>
      </c>
      <c r="C820" s="14">
        <v>4486.0</v>
      </c>
      <c r="D820" s="14">
        <v>46.0</v>
      </c>
      <c r="E820" s="14">
        <v>6.0</v>
      </c>
      <c r="F820" s="14">
        <v>13.0</v>
      </c>
      <c r="G820" s="14">
        <v>132.0</v>
      </c>
      <c r="H820" s="15"/>
      <c r="I820" s="14">
        <v>36.0</v>
      </c>
      <c r="J820" s="13" t="s">
        <v>1246</v>
      </c>
      <c r="K820" s="13" t="s">
        <v>1247</v>
      </c>
      <c r="L820" s="14" t="s">
        <v>560</v>
      </c>
    </row>
    <row r="821" ht="15.75" customHeight="1">
      <c r="A821" s="14">
        <v>3424.0</v>
      </c>
      <c r="B821" s="14">
        <v>269.0</v>
      </c>
      <c r="C821" s="14">
        <v>3415.0</v>
      </c>
      <c r="D821" s="14">
        <v>42.0</v>
      </c>
      <c r="E821" s="14">
        <v>6.0</v>
      </c>
      <c r="F821" s="14">
        <v>13.0</v>
      </c>
      <c r="G821" s="14">
        <v>131.0</v>
      </c>
      <c r="H821" s="15"/>
      <c r="I821" s="14">
        <v>6.0</v>
      </c>
      <c r="J821" s="13" t="s">
        <v>1248</v>
      </c>
      <c r="K821" s="13" t="s">
        <v>1249</v>
      </c>
      <c r="L821" s="14" t="s">
        <v>679</v>
      </c>
    </row>
    <row r="822" ht="15.75" customHeight="1">
      <c r="A822" s="14">
        <v>5110.0</v>
      </c>
      <c r="B822" s="14">
        <v>259.0</v>
      </c>
      <c r="C822" s="14">
        <v>5046.0</v>
      </c>
      <c r="D822" s="14">
        <v>51.0</v>
      </c>
      <c r="E822" s="14">
        <v>6.0</v>
      </c>
      <c r="F822" s="14">
        <v>13.0</v>
      </c>
      <c r="G822" s="15"/>
      <c r="H822" s="15"/>
      <c r="I822" s="14">
        <v>11.0</v>
      </c>
      <c r="J822" s="13" t="s">
        <v>1250</v>
      </c>
      <c r="K822" s="16"/>
      <c r="L822" s="14" t="s">
        <v>679</v>
      </c>
    </row>
    <row r="823" ht="15.75" customHeight="1">
      <c r="A823" s="14">
        <v>5109.0</v>
      </c>
      <c r="B823" s="14">
        <v>255.0</v>
      </c>
      <c r="C823" s="14">
        <v>5045.0</v>
      </c>
      <c r="D823" s="14">
        <v>51.0</v>
      </c>
      <c r="E823" s="14">
        <v>6.0</v>
      </c>
      <c r="F823" s="14">
        <v>13.0</v>
      </c>
      <c r="G823" s="15"/>
      <c r="H823" s="15"/>
      <c r="I823" s="14">
        <v>8.0</v>
      </c>
      <c r="J823" s="13" t="s">
        <v>1251</v>
      </c>
      <c r="K823" s="16"/>
      <c r="L823" s="14" t="s">
        <v>679</v>
      </c>
    </row>
    <row r="824" ht="15.75" customHeight="1">
      <c r="A824" s="14">
        <v>5108.0</v>
      </c>
      <c r="B824" s="14">
        <v>251.0</v>
      </c>
      <c r="C824" s="14">
        <v>5045.0</v>
      </c>
      <c r="D824" s="14">
        <v>51.0</v>
      </c>
      <c r="E824" s="14">
        <v>6.0</v>
      </c>
      <c r="F824" s="14">
        <v>13.0</v>
      </c>
      <c r="G824" s="14">
        <v>113.0</v>
      </c>
      <c r="H824" s="15"/>
      <c r="I824" s="14">
        <v>6.0</v>
      </c>
      <c r="J824" s="13" t="s">
        <v>1252</v>
      </c>
      <c r="K824" s="16"/>
      <c r="L824" s="14" t="s">
        <v>679</v>
      </c>
    </row>
    <row r="825" ht="15.75" customHeight="1">
      <c r="A825" s="14">
        <v>3423.0</v>
      </c>
      <c r="B825" s="14">
        <v>250.0</v>
      </c>
      <c r="C825" s="14">
        <v>3415.0</v>
      </c>
      <c r="D825" s="14">
        <v>42.0</v>
      </c>
      <c r="E825" s="14">
        <v>6.0</v>
      </c>
      <c r="F825" s="14">
        <v>13.0</v>
      </c>
      <c r="G825" s="14">
        <v>110.0</v>
      </c>
      <c r="H825" s="15"/>
      <c r="I825" s="14">
        <v>2.0</v>
      </c>
      <c r="J825" s="13" t="s">
        <v>1253</v>
      </c>
      <c r="K825" s="13" t="s">
        <v>1254</v>
      </c>
      <c r="L825" s="14" t="s">
        <v>679</v>
      </c>
    </row>
    <row r="826" ht="15.75" customHeight="1">
      <c r="A826" s="14">
        <v>4082.0</v>
      </c>
      <c r="B826" s="14">
        <v>250.0</v>
      </c>
      <c r="C826" s="14">
        <v>4076.0</v>
      </c>
      <c r="D826" s="14">
        <v>39.0</v>
      </c>
      <c r="E826" s="14">
        <v>6.0</v>
      </c>
      <c r="F826" s="14">
        <v>14.0</v>
      </c>
      <c r="G826" s="15"/>
      <c r="H826" s="15"/>
      <c r="I826" s="14">
        <v>4.0</v>
      </c>
      <c r="J826" s="13" t="s">
        <v>1255</v>
      </c>
      <c r="K826" s="13" t="s">
        <v>1256</v>
      </c>
      <c r="L826" s="14" t="s">
        <v>679</v>
      </c>
    </row>
    <row r="827" ht="15.75" customHeight="1">
      <c r="A827" s="14">
        <v>5107.0</v>
      </c>
      <c r="B827" s="14">
        <v>250.0</v>
      </c>
      <c r="C827" s="14">
        <v>5045.0</v>
      </c>
      <c r="D827" s="14">
        <v>51.0</v>
      </c>
      <c r="E827" s="14">
        <v>6.0</v>
      </c>
      <c r="F827" s="14">
        <v>13.0</v>
      </c>
      <c r="G827" s="14">
        <v>112.0</v>
      </c>
      <c r="H827" s="15"/>
      <c r="I827" s="14">
        <v>5.0</v>
      </c>
      <c r="J827" s="13" t="s">
        <v>1257</v>
      </c>
      <c r="K827" s="16"/>
      <c r="L827" s="14" t="s">
        <v>679</v>
      </c>
    </row>
    <row r="828" ht="15.75" customHeight="1">
      <c r="A828" s="14">
        <v>4097.0</v>
      </c>
      <c r="B828" s="14">
        <v>249.0</v>
      </c>
      <c r="C828" s="14">
        <v>4097.0</v>
      </c>
      <c r="D828" s="14">
        <v>45.0</v>
      </c>
      <c r="E828" s="14">
        <v>3.0</v>
      </c>
      <c r="F828" s="14">
        <v>10.0</v>
      </c>
      <c r="G828" s="17"/>
      <c r="H828" s="15"/>
      <c r="I828" s="14">
        <v>50.0</v>
      </c>
      <c r="J828" s="13" t="s">
        <v>1258</v>
      </c>
      <c r="K828" s="16"/>
      <c r="L828" s="14" t="s">
        <v>679</v>
      </c>
    </row>
    <row r="829" ht="15.75" customHeight="1">
      <c r="A829" s="14">
        <v>4258.0</v>
      </c>
      <c r="B829" s="14">
        <v>249.0</v>
      </c>
      <c r="C829" s="14">
        <v>4258.0</v>
      </c>
      <c r="D829" s="14">
        <v>44.0</v>
      </c>
      <c r="E829" s="14">
        <v>3.0</v>
      </c>
      <c r="F829" s="14">
        <v>10.0</v>
      </c>
      <c r="G829" s="15"/>
      <c r="H829" s="15"/>
      <c r="I829" s="14">
        <v>57.0</v>
      </c>
      <c r="J829" s="13" t="s">
        <v>1258</v>
      </c>
      <c r="K829" s="16"/>
      <c r="L829" s="14" t="s">
        <v>679</v>
      </c>
    </row>
    <row r="830" ht="15.75" customHeight="1">
      <c r="A830" s="14">
        <v>4702.0</v>
      </c>
      <c r="B830" s="14">
        <v>249.0</v>
      </c>
      <c r="C830" s="14">
        <v>4702.0</v>
      </c>
      <c r="D830" s="14">
        <v>49.0</v>
      </c>
      <c r="E830" s="14">
        <v>3.0</v>
      </c>
      <c r="F830" s="14">
        <v>12.0</v>
      </c>
      <c r="G830" s="14">
        <v>70.0</v>
      </c>
      <c r="H830" s="15"/>
      <c r="I830" s="14">
        <v>57.0</v>
      </c>
      <c r="J830" s="13" t="s">
        <v>1259</v>
      </c>
      <c r="K830" s="13" t="s">
        <v>1260</v>
      </c>
      <c r="L830" s="14" t="s">
        <v>118</v>
      </c>
    </row>
    <row r="831" ht="15.75" customHeight="1">
      <c r="A831" s="14">
        <v>4740.0</v>
      </c>
      <c r="B831" s="14">
        <v>249.0</v>
      </c>
      <c r="C831" s="14">
        <v>4740.0</v>
      </c>
      <c r="D831" s="14">
        <v>48.0</v>
      </c>
      <c r="E831" s="14">
        <v>6.0</v>
      </c>
      <c r="F831" s="14">
        <v>13.0</v>
      </c>
      <c r="G831" s="15"/>
      <c r="H831" s="15"/>
      <c r="I831" s="14">
        <v>108.0</v>
      </c>
      <c r="J831" s="13" t="s">
        <v>1261</v>
      </c>
      <c r="K831" s="13" t="s">
        <v>1262</v>
      </c>
      <c r="L831" s="14" t="s">
        <v>121</v>
      </c>
    </row>
    <row r="832" ht="15.75" customHeight="1">
      <c r="A832" s="14">
        <v>5190.0</v>
      </c>
      <c r="B832" s="14">
        <v>249.0</v>
      </c>
      <c r="C832" s="14">
        <v>5190.0</v>
      </c>
      <c r="D832" s="14">
        <v>55.0</v>
      </c>
      <c r="E832" s="14">
        <v>3.0</v>
      </c>
      <c r="F832" s="14">
        <v>10.0</v>
      </c>
      <c r="G832" s="14">
        <v>70.0</v>
      </c>
      <c r="H832" s="15"/>
      <c r="I832" s="14">
        <v>54.0</v>
      </c>
      <c r="J832" s="13" t="s">
        <v>1261</v>
      </c>
      <c r="K832" s="16"/>
      <c r="L832" s="14" t="s">
        <v>679</v>
      </c>
    </row>
    <row r="833" ht="15.75" customHeight="1">
      <c r="A833" s="14">
        <v>5240.0</v>
      </c>
      <c r="B833" s="14">
        <v>249.0</v>
      </c>
      <c r="C833" s="14">
        <v>5240.0</v>
      </c>
      <c r="D833" s="14">
        <v>54.0</v>
      </c>
      <c r="E833" s="14">
        <v>3.0</v>
      </c>
      <c r="F833" s="14">
        <v>10.0</v>
      </c>
      <c r="G833" s="14">
        <v>70.0</v>
      </c>
      <c r="H833" s="15"/>
      <c r="I833" s="14">
        <v>38.0</v>
      </c>
      <c r="J833" s="13" t="s">
        <v>1263</v>
      </c>
      <c r="K833" s="16"/>
      <c r="L833" s="14" t="s">
        <v>679</v>
      </c>
    </row>
    <row r="834" ht="15.75" customHeight="1">
      <c r="A834" s="14">
        <v>4096.0</v>
      </c>
      <c r="B834" s="14">
        <v>248.0</v>
      </c>
      <c r="C834" s="14">
        <v>4097.0</v>
      </c>
      <c r="D834" s="14">
        <v>45.0</v>
      </c>
      <c r="E834" s="14">
        <v>3.0</v>
      </c>
      <c r="F834" s="14">
        <v>10.0</v>
      </c>
      <c r="G834" s="17"/>
      <c r="H834" s="15"/>
      <c r="I834" s="14">
        <v>48.0</v>
      </c>
      <c r="J834" s="13" t="s">
        <v>1264</v>
      </c>
      <c r="K834" s="16"/>
      <c r="L834" s="14" t="s">
        <v>679</v>
      </c>
    </row>
    <row r="835" ht="15.75" customHeight="1">
      <c r="A835" s="14">
        <v>4257.0</v>
      </c>
      <c r="B835" s="14">
        <v>248.0</v>
      </c>
      <c r="C835" s="14">
        <v>4258.0</v>
      </c>
      <c r="D835" s="14">
        <v>44.0</v>
      </c>
      <c r="E835" s="14">
        <v>3.0</v>
      </c>
      <c r="F835" s="14">
        <v>10.0</v>
      </c>
      <c r="G835" s="15"/>
      <c r="H835" s="15"/>
      <c r="I835" s="14">
        <v>55.0</v>
      </c>
      <c r="J835" s="13" t="s">
        <v>1265</v>
      </c>
      <c r="K835" s="16"/>
      <c r="L835" s="14" t="s">
        <v>679</v>
      </c>
    </row>
    <row r="836" ht="15.75" customHeight="1">
      <c r="A836" s="14">
        <v>4701.0</v>
      </c>
      <c r="B836" s="14">
        <v>248.0</v>
      </c>
      <c r="C836" s="14">
        <v>4702.0</v>
      </c>
      <c r="D836" s="14">
        <v>49.0</v>
      </c>
      <c r="E836" s="14">
        <v>3.0</v>
      </c>
      <c r="F836" s="14">
        <v>12.0</v>
      </c>
      <c r="G836" s="14">
        <v>60.0</v>
      </c>
      <c r="H836" s="15"/>
      <c r="I836" s="14">
        <v>51.0</v>
      </c>
      <c r="J836" s="13" t="s">
        <v>1266</v>
      </c>
      <c r="K836" s="13" t="s">
        <v>1267</v>
      </c>
      <c r="L836" s="14" t="s">
        <v>118</v>
      </c>
    </row>
    <row r="837" ht="15.75" customHeight="1">
      <c r="A837" s="14">
        <v>4739.0</v>
      </c>
      <c r="B837" s="14">
        <v>248.0</v>
      </c>
      <c r="C837" s="14">
        <v>4740.0</v>
      </c>
      <c r="D837" s="14">
        <v>48.0</v>
      </c>
      <c r="E837" s="14">
        <v>3.0</v>
      </c>
      <c r="F837" s="14">
        <v>12.0</v>
      </c>
      <c r="G837" s="15"/>
      <c r="H837" s="15"/>
      <c r="I837" s="14">
        <v>102.0</v>
      </c>
      <c r="J837" s="13" t="s">
        <v>1268</v>
      </c>
      <c r="K837" s="13" t="s">
        <v>1269</v>
      </c>
      <c r="L837" s="14" t="s">
        <v>121</v>
      </c>
    </row>
    <row r="838" ht="15.75" customHeight="1">
      <c r="A838" s="14">
        <v>5189.0</v>
      </c>
      <c r="B838" s="14">
        <v>248.0</v>
      </c>
      <c r="C838" s="14">
        <v>5190.0</v>
      </c>
      <c r="D838" s="14">
        <v>55.0</v>
      </c>
      <c r="E838" s="14">
        <v>3.0</v>
      </c>
      <c r="F838" s="14">
        <v>10.0</v>
      </c>
      <c r="G838" s="14">
        <v>60.0</v>
      </c>
      <c r="H838" s="15"/>
      <c r="I838" s="14">
        <v>52.0</v>
      </c>
      <c r="J838" s="13" t="s">
        <v>1270</v>
      </c>
      <c r="K838" s="16"/>
      <c r="L838" s="14" t="s">
        <v>679</v>
      </c>
    </row>
    <row r="839" ht="15.75" customHeight="1">
      <c r="A839" s="14">
        <v>5239.0</v>
      </c>
      <c r="B839" s="14">
        <v>248.0</v>
      </c>
      <c r="C839" s="14">
        <v>5240.0</v>
      </c>
      <c r="D839" s="14">
        <v>54.0</v>
      </c>
      <c r="E839" s="14">
        <v>3.0</v>
      </c>
      <c r="F839" s="14">
        <v>10.0</v>
      </c>
      <c r="G839" s="14">
        <v>60.0</v>
      </c>
      <c r="H839" s="15"/>
      <c r="I839" s="14">
        <v>36.0</v>
      </c>
      <c r="J839" s="13" t="s">
        <v>1271</v>
      </c>
      <c r="K839" s="16"/>
      <c r="L839" s="14" t="s">
        <v>679</v>
      </c>
    </row>
    <row r="840" ht="15.75" customHeight="1">
      <c r="A840" s="14">
        <v>4095.0</v>
      </c>
      <c r="B840" s="14">
        <v>247.0</v>
      </c>
      <c r="C840" s="14">
        <v>4097.0</v>
      </c>
      <c r="D840" s="14">
        <v>45.0</v>
      </c>
      <c r="E840" s="14">
        <v>3.0</v>
      </c>
      <c r="F840" s="14">
        <v>10.0</v>
      </c>
      <c r="G840" s="17"/>
      <c r="H840" s="15"/>
      <c r="I840" s="14">
        <v>47.0</v>
      </c>
      <c r="J840" s="13" t="s">
        <v>1272</v>
      </c>
      <c r="K840" s="16"/>
      <c r="L840" s="14" t="s">
        <v>679</v>
      </c>
    </row>
    <row r="841" ht="15.75" customHeight="1">
      <c r="A841" s="14">
        <v>4256.0</v>
      </c>
      <c r="B841" s="14">
        <v>247.0</v>
      </c>
      <c r="C841" s="14">
        <v>4258.0</v>
      </c>
      <c r="D841" s="14">
        <v>44.0</v>
      </c>
      <c r="E841" s="14">
        <v>3.0</v>
      </c>
      <c r="F841" s="14">
        <v>10.0</v>
      </c>
      <c r="G841" s="15"/>
      <c r="H841" s="15"/>
      <c r="I841" s="14">
        <v>54.0</v>
      </c>
      <c r="J841" s="13" t="s">
        <v>1273</v>
      </c>
      <c r="K841" s="16"/>
      <c r="L841" s="14" t="s">
        <v>679</v>
      </c>
    </row>
    <row r="842" ht="15.75" customHeight="1">
      <c r="A842" s="14">
        <v>4700.0</v>
      </c>
      <c r="B842" s="14">
        <v>247.0</v>
      </c>
      <c r="C842" s="14">
        <v>4702.0</v>
      </c>
      <c r="D842" s="14">
        <v>49.0</v>
      </c>
      <c r="E842" s="14">
        <v>3.0</v>
      </c>
      <c r="F842" s="14">
        <v>12.0</v>
      </c>
      <c r="G842" s="14">
        <v>50.0</v>
      </c>
      <c r="H842" s="15"/>
      <c r="I842" s="14">
        <v>50.0</v>
      </c>
      <c r="J842" s="13" t="s">
        <v>1274</v>
      </c>
      <c r="K842" s="13" t="s">
        <v>1275</v>
      </c>
      <c r="L842" s="14" t="s">
        <v>118</v>
      </c>
    </row>
    <row r="843" ht="15.75" customHeight="1">
      <c r="A843" s="14">
        <v>4738.0</v>
      </c>
      <c r="B843" s="14">
        <v>247.0</v>
      </c>
      <c r="C843" s="14">
        <v>4740.0</v>
      </c>
      <c r="D843" s="14">
        <v>48.0</v>
      </c>
      <c r="E843" s="14">
        <v>3.0</v>
      </c>
      <c r="F843" s="14">
        <v>12.0</v>
      </c>
      <c r="G843" s="15"/>
      <c r="H843" s="15"/>
      <c r="I843" s="14">
        <v>101.0</v>
      </c>
      <c r="J843" s="13" t="s">
        <v>1273</v>
      </c>
      <c r="K843" s="13" t="s">
        <v>1275</v>
      </c>
      <c r="L843" s="14" t="s">
        <v>121</v>
      </c>
    </row>
    <row r="844" ht="15.75" customHeight="1">
      <c r="A844" s="14">
        <v>5188.0</v>
      </c>
      <c r="B844" s="14">
        <v>247.0</v>
      </c>
      <c r="C844" s="14">
        <v>5190.0</v>
      </c>
      <c r="D844" s="14">
        <v>55.0</v>
      </c>
      <c r="E844" s="14">
        <v>3.0</v>
      </c>
      <c r="F844" s="14">
        <v>10.0</v>
      </c>
      <c r="G844" s="14">
        <v>50.0</v>
      </c>
      <c r="H844" s="15"/>
      <c r="I844" s="14">
        <v>51.0</v>
      </c>
      <c r="J844" s="13" t="s">
        <v>1276</v>
      </c>
      <c r="K844" s="16"/>
      <c r="L844" s="14" t="s">
        <v>679</v>
      </c>
    </row>
    <row r="845" ht="15.75" customHeight="1">
      <c r="A845" s="14">
        <v>5238.0</v>
      </c>
      <c r="B845" s="14">
        <v>247.0</v>
      </c>
      <c r="C845" s="14">
        <v>5240.0</v>
      </c>
      <c r="D845" s="14">
        <v>54.0</v>
      </c>
      <c r="E845" s="14">
        <v>3.0</v>
      </c>
      <c r="F845" s="14">
        <v>10.0</v>
      </c>
      <c r="G845" s="14">
        <v>50.0</v>
      </c>
      <c r="H845" s="15"/>
      <c r="I845" s="14">
        <v>35.0</v>
      </c>
      <c r="J845" s="13" t="s">
        <v>1277</v>
      </c>
      <c r="K845" s="16"/>
      <c r="L845" s="14" t="s">
        <v>679</v>
      </c>
    </row>
    <row r="846" ht="15.75" customHeight="1">
      <c r="A846" s="14">
        <v>4719.0</v>
      </c>
      <c r="B846" s="14">
        <v>246.0</v>
      </c>
      <c r="C846" s="14">
        <v>4696.0</v>
      </c>
      <c r="D846" s="14">
        <v>49.0</v>
      </c>
      <c r="E846" s="14">
        <v>6.0</v>
      </c>
      <c r="F846" s="14">
        <v>13.0</v>
      </c>
      <c r="G846" s="14">
        <v>11.0</v>
      </c>
      <c r="H846" s="15"/>
      <c r="I846" s="14">
        <v>21.0</v>
      </c>
      <c r="J846" s="13" t="s">
        <v>1278</v>
      </c>
      <c r="K846" s="13" t="s">
        <v>1279</v>
      </c>
      <c r="L846" s="14" t="s">
        <v>118</v>
      </c>
    </row>
    <row r="847" ht="15.75" customHeight="1">
      <c r="A847" s="14">
        <v>5254.0</v>
      </c>
      <c r="B847" s="14">
        <v>246.0</v>
      </c>
      <c r="C847" s="14">
        <v>5234.0</v>
      </c>
      <c r="D847" s="14">
        <v>54.0</v>
      </c>
      <c r="E847" s="14">
        <v>6.0</v>
      </c>
      <c r="F847" s="14">
        <v>13.0</v>
      </c>
      <c r="G847" s="14">
        <v>7.0</v>
      </c>
      <c r="H847" s="15"/>
      <c r="I847" s="14">
        <v>10.0</v>
      </c>
      <c r="J847" s="13" t="s">
        <v>1280</v>
      </c>
      <c r="K847" s="16"/>
      <c r="L847" s="14" t="s">
        <v>679</v>
      </c>
    </row>
    <row r="848" ht="15.75" customHeight="1">
      <c r="A848" s="14">
        <v>4718.0</v>
      </c>
      <c r="B848" s="14">
        <v>245.0</v>
      </c>
      <c r="C848" s="14">
        <v>4696.0</v>
      </c>
      <c r="D848" s="14">
        <v>49.0</v>
      </c>
      <c r="E848" s="14">
        <v>6.0</v>
      </c>
      <c r="F848" s="14">
        <v>13.0</v>
      </c>
      <c r="G848" s="15"/>
      <c r="H848" s="15"/>
      <c r="I848" s="14">
        <v>19.0</v>
      </c>
      <c r="J848" s="13" t="s">
        <v>1281</v>
      </c>
      <c r="K848" s="13" t="s">
        <v>1282</v>
      </c>
      <c r="L848" s="14" t="s">
        <v>118</v>
      </c>
    </row>
    <row r="849" ht="15.75" customHeight="1">
      <c r="A849" s="14">
        <v>4717.0</v>
      </c>
      <c r="B849" s="14">
        <v>244.0</v>
      </c>
      <c r="C849" s="14">
        <v>4696.0</v>
      </c>
      <c r="D849" s="14">
        <v>49.0</v>
      </c>
      <c r="E849" s="14">
        <v>6.0</v>
      </c>
      <c r="F849" s="14">
        <v>13.0</v>
      </c>
      <c r="G849" s="14">
        <v>6.0</v>
      </c>
      <c r="H849" s="15"/>
      <c r="I849" s="14">
        <v>14.0</v>
      </c>
      <c r="J849" s="13" t="s">
        <v>1283</v>
      </c>
      <c r="K849" s="13" t="s">
        <v>1284</v>
      </c>
      <c r="L849" s="14" t="s">
        <v>118</v>
      </c>
    </row>
    <row r="850" ht="15.75" customHeight="1">
      <c r="A850" s="14">
        <v>5253.0</v>
      </c>
      <c r="B850" s="14">
        <v>244.0</v>
      </c>
      <c r="C850" s="14">
        <v>5234.0</v>
      </c>
      <c r="D850" s="14">
        <v>54.0</v>
      </c>
      <c r="E850" s="14">
        <v>6.0</v>
      </c>
      <c r="F850" s="14">
        <v>13.0</v>
      </c>
      <c r="G850" s="14">
        <v>4.0</v>
      </c>
      <c r="H850" s="15"/>
      <c r="I850" s="14">
        <v>5.0</v>
      </c>
      <c r="J850" s="13" t="s">
        <v>1285</v>
      </c>
      <c r="K850" s="16"/>
      <c r="L850" s="14" t="s">
        <v>679</v>
      </c>
    </row>
    <row r="851" ht="15.75" customHeight="1">
      <c r="A851" s="14">
        <v>4103.0</v>
      </c>
      <c r="B851" s="14">
        <v>243.0</v>
      </c>
      <c r="C851" s="14">
        <v>4212.0</v>
      </c>
      <c r="D851" s="14">
        <v>45.0</v>
      </c>
      <c r="E851" s="14">
        <v>6.0</v>
      </c>
      <c r="F851" s="14">
        <v>13.0</v>
      </c>
      <c r="G851" s="17"/>
      <c r="H851" s="15"/>
      <c r="I851" s="14">
        <v>8.0</v>
      </c>
      <c r="J851" s="13" t="s">
        <v>1286</v>
      </c>
      <c r="K851" s="16"/>
      <c r="L851" s="14" t="s">
        <v>679</v>
      </c>
    </row>
    <row r="852" ht="15.75" customHeight="1">
      <c r="A852" s="14">
        <v>4716.0</v>
      </c>
      <c r="B852" s="14">
        <v>243.0</v>
      </c>
      <c r="C852" s="14">
        <v>4696.0</v>
      </c>
      <c r="D852" s="14">
        <v>49.0</v>
      </c>
      <c r="E852" s="14">
        <v>6.0</v>
      </c>
      <c r="F852" s="14">
        <v>13.0</v>
      </c>
      <c r="G852" s="15"/>
      <c r="H852" s="15"/>
      <c r="I852" s="14">
        <v>16.0</v>
      </c>
      <c r="J852" s="13" t="s">
        <v>1287</v>
      </c>
      <c r="K852" s="13" t="s">
        <v>1288</v>
      </c>
      <c r="L852" s="14" t="s">
        <v>118</v>
      </c>
    </row>
    <row r="853" ht="15.75" customHeight="1">
      <c r="A853" s="14">
        <v>5252.0</v>
      </c>
      <c r="B853" s="14">
        <v>243.0</v>
      </c>
      <c r="C853" s="14">
        <v>5234.0</v>
      </c>
      <c r="D853" s="14">
        <v>54.0</v>
      </c>
      <c r="E853" s="14">
        <v>6.0</v>
      </c>
      <c r="F853" s="14">
        <v>13.0</v>
      </c>
      <c r="G853" s="14">
        <v>3.0</v>
      </c>
      <c r="H853" s="15"/>
      <c r="I853" s="14">
        <v>4.0</v>
      </c>
      <c r="J853" s="13" t="s">
        <v>1289</v>
      </c>
      <c r="K853" s="16"/>
      <c r="L853" s="14" t="s">
        <v>679</v>
      </c>
    </row>
    <row r="854" ht="15.75" customHeight="1">
      <c r="A854" s="14">
        <v>4699.0</v>
      </c>
      <c r="B854" s="14">
        <v>240.0</v>
      </c>
      <c r="C854" s="14">
        <v>4701.0</v>
      </c>
      <c r="D854" s="14">
        <v>49.0</v>
      </c>
      <c r="E854" s="14">
        <v>4.0</v>
      </c>
      <c r="F854" s="14">
        <v>13.0</v>
      </c>
      <c r="G854" s="14">
        <v>61.0</v>
      </c>
      <c r="H854" s="15"/>
      <c r="I854" s="14">
        <v>56.0</v>
      </c>
      <c r="J854" s="13" t="s">
        <v>287</v>
      </c>
      <c r="K854" s="13" t="s">
        <v>288</v>
      </c>
      <c r="L854" s="14" t="s">
        <v>118</v>
      </c>
    </row>
    <row r="855" ht="15.75" customHeight="1">
      <c r="A855" s="14">
        <v>4742.0</v>
      </c>
      <c r="B855" s="14">
        <v>240.0</v>
      </c>
      <c r="C855" s="14">
        <v>4740.0</v>
      </c>
      <c r="D855" s="14">
        <v>48.0</v>
      </c>
      <c r="E855" s="14">
        <v>6.0</v>
      </c>
      <c r="F855" s="14">
        <v>13.0</v>
      </c>
      <c r="G855" s="15"/>
      <c r="H855" s="15"/>
      <c r="I855" s="14">
        <v>107.0</v>
      </c>
      <c r="J855" s="13" t="s">
        <v>287</v>
      </c>
      <c r="K855" s="13" t="s">
        <v>288</v>
      </c>
      <c r="L855" s="14" t="s">
        <v>121</v>
      </c>
    </row>
    <row r="856" ht="15.75" customHeight="1">
      <c r="A856" s="14">
        <v>5187.0</v>
      </c>
      <c r="B856" s="14">
        <v>240.0</v>
      </c>
      <c r="C856" s="14">
        <v>5190.0</v>
      </c>
      <c r="D856" s="14">
        <v>55.0</v>
      </c>
      <c r="E856" s="14">
        <v>6.0</v>
      </c>
      <c r="F856" s="14">
        <v>12.0</v>
      </c>
      <c r="G856" s="14">
        <v>61.0</v>
      </c>
      <c r="H856" s="15"/>
      <c r="I856" s="14">
        <v>53.0</v>
      </c>
      <c r="J856" s="13" t="s">
        <v>287</v>
      </c>
      <c r="K856" s="16"/>
      <c r="L856" s="14" t="s">
        <v>679</v>
      </c>
    </row>
    <row r="857" ht="15.75" customHeight="1">
      <c r="A857" s="14">
        <v>5237.0</v>
      </c>
      <c r="B857" s="14">
        <v>240.0</v>
      </c>
      <c r="C857" s="14">
        <v>5240.0</v>
      </c>
      <c r="D857" s="14">
        <v>54.0</v>
      </c>
      <c r="E857" s="14">
        <v>6.0</v>
      </c>
      <c r="F857" s="14">
        <v>12.0</v>
      </c>
      <c r="G857" s="14">
        <v>61.0</v>
      </c>
      <c r="H857" s="15"/>
      <c r="I857" s="14">
        <v>37.0</v>
      </c>
      <c r="J857" s="13" t="s">
        <v>1290</v>
      </c>
      <c r="K857" s="16"/>
      <c r="L857" s="14" t="s">
        <v>679</v>
      </c>
    </row>
    <row r="858" ht="15.75" customHeight="1">
      <c r="A858" s="14">
        <v>4094.0</v>
      </c>
      <c r="B858" s="14">
        <v>239.0</v>
      </c>
      <c r="C858" s="14">
        <v>4095.0</v>
      </c>
      <c r="D858" s="14">
        <v>45.0</v>
      </c>
      <c r="E858" s="14">
        <v>2.0</v>
      </c>
      <c r="F858" s="14">
        <v>10.0</v>
      </c>
      <c r="G858" s="17"/>
      <c r="H858" s="15"/>
      <c r="I858" s="14">
        <v>46.0</v>
      </c>
      <c r="J858" s="13" t="s">
        <v>1291</v>
      </c>
      <c r="K858" s="16"/>
      <c r="L858" s="14" t="s">
        <v>679</v>
      </c>
    </row>
    <row r="859" ht="15.75" customHeight="1">
      <c r="A859" s="14">
        <v>4255.0</v>
      </c>
      <c r="B859" s="14">
        <v>239.0</v>
      </c>
      <c r="C859" s="14">
        <v>4256.0</v>
      </c>
      <c r="D859" s="14">
        <v>44.0</v>
      </c>
      <c r="E859" s="14">
        <v>2.0</v>
      </c>
      <c r="F859" s="14">
        <v>10.0</v>
      </c>
      <c r="G859" s="15"/>
      <c r="H859" s="15"/>
      <c r="I859" s="14">
        <v>53.0</v>
      </c>
      <c r="J859" s="13" t="s">
        <v>1292</v>
      </c>
      <c r="K859" s="16"/>
      <c r="L859" s="14" t="s">
        <v>679</v>
      </c>
    </row>
    <row r="860" ht="15.75" customHeight="1">
      <c r="A860" s="14">
        <v>4698.0</v>
      </c>
      <c r="B860" s="14">
        <v>239.0</v>
      </c>
      <c r="C860" s="14">
        <v>4700.0</v>
      </c>
      <c r="D860" s="14">
        <v>49.0</v>
      </c>
      <c r="E860" s="14">
        <v>4.0</v>
      </c>
      <c r="F860" s="14">
        <v>10.0</v>
      </c>
      <c r="G860" s="14">
        <v>40.0</v>
      </c>
      <c r="H860" s="15"/>
      <c r="I860" s="14">
        <v>49.0</v>
      </c>
      <c r="J860" s="13" t="s">
        <v>1293</v>
      </c>
      <c r="K860" s="13" t="s">
        <v>1294</v>
      </c>
      <c r="L860" s="14" t="s">
        <v>118</v>
      </c>
    </row>
    <row r="861" ht="15.75" customHeight="1">
      <c r="A861" s="14">
        <v>4737.0</v>
      </c>
      <c r="B861" s="14">
        <v>239.0</v>
      </c>
      <c r="C861" s="14">
        <v>4738.0</v>
      </c>
      <c r="D861" s="14">
        <v>48.0</v>
      </c>
      <c r="E861" s="14">
        <v>2.0</v>
      </c>
      <c r="F861" s="14">
        <v>10.0</v>
      </c>
      <c r="G861" s="15"/>
      <c r="H861" s="15"/>
      <c r="I861" s="14">
        <v>100.0</v>
      </c>
      <c r="J861" s="13" t="s">
        <v>1293</v>
      </c>
      <c r="K861" s="13" t="s">
        <v>1294</v>
      </c>
      <c r="L861" s="14" t="s">
        <v>121</v>
      </c>
    </row>
    <row r="862" ht="15.75" customHeight="1">
      <c r="A862" s="14">
        <v>5186.0</v>
      </c>
      <c r="B862" s="14">
        <v>239.0</v>
      </c>
      <c r="C862" s="14">
        <v>5188.0</v>
      </c>
      <c r="D862" s="14">
        <v>55.0</v>
      </c>
      <c r="E862" s="14">
        <v>2.0</v>
      </c>
      <c r="F862" s="14">
        <v>10.0</v>
      </c>
      <c r="G862" s="14">
        <v>40.0</v>
      </c>
      <c r="H862" s="15"/>
      <c r="I862" s="14">
        <v>50.0</v>
      </c>
      <c r="J862" s="13" t="s">
        <v>1293</v>
      </c>
      <c r="K862" s="16"/>
      <c r="L862" s="14" t="s">
        <v>679</v>
      </c>
    </row>
    <row r="863" ht="15.75" customHeight="1">
      <c r="A863" s="14">
        <v>5236.0</v>
      </c>
      <c r="B863" s="14">
        <v>239.0</v>
      </c>
      <c r="C863" s="14">
        <v>5238.0</v>
      </c>
      <c r="D863" s="14">
        <v>54.0</v>
      </c>
      <c r="E863" s="14">
        <v>3.0</v>
      </c>
      <c r="F863" s="14">
        <v>10.0</v>
      </c>
      <c r="G863" s="14">
        <v>40.0</v>
      </c>
      <c r="H863" s="15"/>
      <c r="I863" s="14">
        <v>34.0</v>
      </c>
      <c r="J863" s="13" t="s">
        <v>1295</v>
      </c>
      <c r="K863" s="16"/>
      <c r="L863" s="14" t="s">
        <v>679</v>
      </c>
    </row>
    <row r="864" ht="15.75" customHeight="1">
      <c r="A864" s="14">
        <v>4715.0</v>
      </c>
      <c r="B864" s="14">
        <v>238.0</v>
      </c>
      <c r="C864" s="14">
        <v>4698.0</v>
      </c>
      <c r="D864" s="14">
        <v>49.0</v>
      </c>
      <c r="E864" s="14">
        <v>6.0</v>
      </c>
      <c r="F864" s="14">
        <v>13.0</v>
      </c>
      <c r="G864" s="14">
        <v>39.0</v>
      </c>
      <c r="H864" s="15"/>
      <c r="I864" s="14">
        <v>46.0</v>
      </c>
      <c r="J864" s="13" t="s">
        <v>1296</v>
      </c>
      <c r="K864" s="13" t="s">
        <v>1297</v>
      </c>
      <c r="L864" s="14" t="s">
        <v>118</v>
      </c>
    </row>
    <row r="865" ht="15.75" customHeight="1">
      <c r="A865" s="14">
        <v>4766.0</v>
      </c>
      <c r="B865" s="14">
        <v>238.0</v>
      </c>
      <c r="C865" s="14">
        <v>4737.0</v>
      </c>
      <c r="D865" s="14">
        <v>48.0</v>
      </c>
      <c r="E865" s="14">
        <v>6.0</v>
      </c>
      <c r="F865" s="14">
        <v>13.0</v>
      </c>
      <c r="G865" s="14">
        <v>76.0</v>
      </c>
      <c r="H865" s="15"/>
      <c r="I865" s="14">
        <v>97.0</v>
      </c>
      <c r="J865" s="13" t="s">
        <v>1296</v>
      </c>
      <c r="K865" s="13" t="s">
        <v>1297</v>
      </c>
      <c r="L865" s="14" t="s">
        <v>121</v>
      </c>
    </row>
    <row r="866" ht="15.75" customHeight="1">
      <c r="A866" s="14">
        <v>5227.0</v>
      </c>
      <c r="B866" s="14">
        <v>238.0</v>
      </c>
      <c r="C866" s="14">
        <v>5186.0</v>
      </c>
      <c r="D866" s="14">
        <v>55.0</v>
      </c>
      <c r="E866" s="14">
        <v>6.0</v>
      </c>
      <c r="F866" s="14">
        <v>13.0</v>
      </c>
      <c r="G866" s="15"/>
      <c r="H866" s="15"/>
      <c r="I866" s="14">
        <v>48.0</v>
      </c>
      <c r="J866" s="13" t="s">
        <v>1298</v>
      </c>
      <c r="K866" s="16"/>
      <c r="L866" s="14" t="s">
        <v>679</v>
      </c>
    </row>
    <row r="867" ht="15.75" customHeight="1">
      <c r="A867" s="14">
        <v>5251.0</v>
      </c>
      <c r="B867" s="14">
        <v>238.0</v>
      </c>
      <c r="C867" s="14">
        <v>5236.0</v>
      </c>
      <c r="D867" s="14">
        <v>54.0</v>
      </c>
      <c r="E867" s="14">
        <v>6.0</v>
      </c>
      <c r="F867" s="14">
        <v>13.0</v>
      </c>
      <c r="G867" s="14">
        <v>36.0</v>
      </c>
      <c r="H867" s="15"/>
      <c r="I867" s="14">
        <v>31.0</v>
      </c>
      <c r="J867" s="13" t="s">
        <v>1299</v>
      </c>
      <c r="K867" s="16"/>
      <c r="L867" s="14" t="s">
        <v>679</v>
      </c>
    </row>
    <row r="868" ht="15.75" customHeight="1">
      <c r="A868" s="14">
        <v>4714.0</v>
      </c>
      <c r="B868" s="14">
        <v>237.0</v>
      </c>
      <c r="C868" s="14">
        <v>4698.0</v>
      </c>
      <c r="D868" s="14">
        <v>49.0</v>
      </c>
      <c r="E868" s="14">
        <v>6.0</v>
      </c>
      <c r="F868" s="14">
        <v>13.0</v>
      </c>
      <c r="G868" s="14">
        <v>38.0</v>
      </c>
      <c r="H868" s="15"/>
      <c r="I868" s="14">
        <v>45.0</v>
      </c>
      <c r="J868" s="13" t="s">
        <v>1300</v>
      </c>
      <c r="K868" s="13" t="s">
        <v>1301</v>
      </c>
      <c r="L868" s="14" t="s">
        <v>118</v>
      </c>
    </row>
    <row r="869" ht="15.75" customHeight="1">
      <c r="A869" s="14">
        <v>4765.0</v>
      </c>
      <c r="B869" s="14">
        <v>237.0</v>
      </c>
      <c r="C869" s="14">
        <v>4737.0</v>
      </c>
      <c r="D869" s="14">
        <v>48.0</v>
      </c>
      <c r="E869" s="14">
        <v>6.0</v>
      </c>
      <c r="F869" s="14">
        <v>13.0</v>
      </c>
      <c r="G869" s="14">
        <v>75.0</v>
      </c>
      <c r="H869" s="15"/>
      <c r="I869" s="14">
        <v>96.0</v>
      </c>
      <c r="J869" s="13" t="s">
        <v>1300</v>
      </c>
      <c r="K869" s="13" t="s">
        <v>1301</v>
      </c>
      <c r="L869" s="14" t="s">
        <v>121</v>
      </c>
    </row>
    <row r="870" ht="15.75" customHeight="1">
      <c r="A870" s="14">
        <v>5226.0</v>
      </c>
      <c r="B870" s="14">
        <v>237.0</v>
      </c>
      <c r="C870" s="14">
        <v>5186.0</v>
      </c>
      <c r="D870" s="14">
        <v>55.0</v>
      </c>
      <c r="E870" s="14">
        <v>6.0</v>
      </c>
      <c r="F870" s="14">
        <v>13.0</v>
      </c>
      <c r="G870" s="14">
        <v>36.0</v>
      </c>
      <c r="H870" s="15"/>
      <c r="I870" s="14">
        <v>47.0</v>
      </c>
      <c r="J870" s="13" t="s">
        <v>1302</v>
      </c>
      <c r="K870" s="16"/>
      <c r="L870" s="14" t="s">
        <v>679</v>
      </c>
    </row>
    <row r="871" ht="15.75" customHeight="1">
      <c r="A871" s="14">
        <v>5250.0</v>
      </c>
      <c r="B871" s="14">
        <v>237.0</v>
      </c>
      <c r="C871" s="14">
        <v>5236.0</v>
      </c>
      <c r="D871" s="14">
        <v>54.0</v>
      </c>
      <c r="E871" s="14">
        <v>6.0</v>
      </c>
      <c r="F871" s="14">
        <v>13.0</v>
      </c>
      <c r="G871" s="14">
        <v>35.0</v>
      </c>
      <c r="H871" s="15"/>
      <c r="I871" s="14">
        <v>30.0</v>
      </c>
      <c r="J871" s="13" t="s">
        <v>1303</v>
      </c>
      <c r="K871" s="16"/>
      <c r="L871" s="14" t="s">
        <v>679</v>
      </c>
    </row>
    <row r="872" ht="15.75" customHeight="1">
      <c r="A872" s="14">
        <v>4713.0</v>
      </c>
      <c r="B872" s="14">
        <v>236.0</v>
      </c>
      <c r="C872" s="14">
        <v>4698.0</v>
      </c>
      <c r="D872" s="14">
        <v>49.0</v>
      </c>
      <c r="E872" s="14">
        <v>6.0</v>
      </c>
      <c r="F872" s="14">
        <v>13.0</v>
      </c>
      <c r="G872" s="14">
        <v>34.0</v>
      </c>
      <c r="H872" s="15"/>
      <c r="I872" s="14">
        <v>41.0</v>
      </c>
      <c r="J872" s="13" t="s">
        <v>1304</v>
      </c>
      <c r="K872" s="13" t="s">
        <v>1305</v>
      </c>
      <c r="L872" s="14" t="s">
        <v>118</v>
      </c>
    </row>
    <row r="873" ht="15.75" customHeight="1">
      <c r="A873" s="14">
        <v>4764.0</v>
      </c>
      <c r="B873" s="14">
        <v>236.0</v>
      </c>
      <c r="C873" s="14">
        <v>4737.0</v>
      </c>
      <c r="D873" s="14">
        <v>48.0</v>
      </c>
      <c r="E873" s="14">
        <v>6.0</v>
      </c>
      <c r="F873" s="14">
        <v>13.0</v>
      </c>
      <c r="G873" s="14">
        <v>74.0</v>
      </c>
      <c r="H873" s="15"/>
      <c r="I873" s="14">
        <v>92.0</v>
      </c>
      <c r="J873" s="13" t="s">
        <v>1304</v>
      </c>
      <c r="K873" s="13" t="s">
        <v>1305</v>
      </c>
      <c r="L873" s="14" t="s">
        <v>121</v>
      </c>
    </row>
    <row r="874" ht="15.75" customHeight="1">
      <c r="A874" s="14">
        <v>5225.0</v>
      </c>
      <c r="B874" s="14">
        <v>236.0</v>
      </c>
      <c r="C874" s="14">
        <v>5186.0</v>
      </c>
      <c r="D874" s="14">
        <v>55.0</v>
      </c>
      <c r="E874" s="14">
        <v>6.0</v>
      </c>
      <c r="F874" s="14">
        <v>13.0</v>
      </c>
      <c r="G874" s="14">
        <v>35.0</v>
      </c>
      <c r="H874" s="15"/>
      <c r="I874" s="14">
        <v>46.0</v>
      </c>
      <c r="J874" s="13" t="s">
        <v>1306</v>
      </c>
      <c r="K874" s="16"/>
      <c r="L874" s="14" t="s">
        <v>679</v>
      </c>
    </row>
    <row r="875" ht="15.75" customHeight="1">
      <c r="A875" s="14">
        <v>5249.0</v>
      </c>
      <c r="B875" s="14">
        <v>236.0</v>
      </c>
      <c r="C875" s="14">
        <v>5236.0</v>
      </c>
      <c r="D875" s="14">
        <v>54.0</v>
      </c>
      <c r="E875" s="14">
        <v>6.0</v>
      </c>
      <c r="F875" s="14">
        <v>13.0</v>
      </c>
      <c r="G875" s="14">
        <v>34.0</v>
      </c>
      <c r="H875" s="15"/>
      <c r="I875" s="14">
        <v>29.0</v>
      </c>
      <c r="J875" s="13" t="s">
        <v>1307</v>
      </c>
      <c r="K875" s="16"/>
      <c r="L875" s="14" t="s">
        <v>679</v>
      </c>
    </row>
    <row r="876" ht="15.75" customHeight="1">
      <c r="A876" s="14">
        <v>4712.0</v>
      </c>
      <c r="B876" s="14">
        <v>235.0</v>
      </c>
      <c r="C876" s="14">
        <v>4698.0</v>
      </c>
      <c r="D876" s="14">
        <v>49.0</v>
      </c>
      <c r="E876" s="14">
        <v>6.0</v>
      </c>
      <c r="F876" s="14">
        <v>13.0</v>
      </c>
      <c r="G876" s="14">
        <v>33.0</v>
      </c>
      <c r="H876" s="15"/>
      <c r="I876" s="14">
        <v>38.0</v>
      </c>
      <c r="J876" s="13" t="s">
        <v>1308</v>
      </c>
      <c r="K876" s="13" t="s">
        <v>1309</v>
      </c>
      <c r="L876" s="14" t="s">
        <v>118</v>
      </c>
    </row>
    <row r="877" ht="15.75" customHeight="1">
      <c r="A877" s="14">
        <v>4763.0</v>
      </c>
      <c r="B877" s="14">
        <v>235.0</v>
      </c>
      <c r="C877" s="14">
        <v>4737.0</v>
      </c>
      <c r="D877" s="14">
        <v>48.0</v>
      </c>
      <c r="E877" s="14">
        <v>6.0</v>
      </c>
      <c r="F877" s="14">
        <v>13.0</v>
      </c>
      <c r="G877" s="14">
        <v>73.0</v>
      </c>
      <c r="H877" s="15"/>
      <c r="I877" s="14">
        <v>89.0</v>
      </c>
      <c r="J877" s="13" t="s">
        <v>1308</v>
      </c>
      <c r="K877" s="13" t="s">
        <v>1309</v>
      </c>
      <c r="L877" s="14" t="s">
        <v>121</v>
      </c>
    </row>
    <row r="878" ht="15.75" customHeight="1">
      <c r="A878" s="14">
        <v>5224.0</v>
      </c>
      <c r="B878" s="14">
        <v>235.0</v>
      </c>
      <c r="C878" s="14">
        <v>5186.0</v>
      </c>
      <c r="D878" s="14">
        <v>55.0</v>
      </c>
      <c r="E878" s="14">
        <v>6.0</v>
      </c>
      <c r="F878" s="14">
        <v>13.0</v>
      </c>
      <c r="G878" s="14">
        <v>34.0</v>
      </c>
      <c r="H878" s="15"/>
      <c r="I878" s="14">
        <v>45.0</v>
      </c>
      <c r="J878" s="13" t="s">
        <v>1310</v>
      </c>
      <c r="K878" s="16"/>
      <c r="L878" s="14" t="s">
        <v>679</v>
      </c>
    </row>
    <row r="879" ht="15.75" customHeight="1">
      <c r="A879" s="14">
        <v>5248.0</v>
      </c>
      <c r="B879" s="14">
        <v>235.0</v>
      </c>
      <c r="C879" s="14">
        <v>5236.0</v>
      </c>
      <c r="D879" s="14">
        <v>54.0</v>
      </c>
      <c r="E879" s="14">
        <v>6.0</v>
      </c>
      <c r="F879" s="14">
        <v>13.0</v>
      </c>
      <c r="G879" s="14">
        <v>33.0</v>
      </c>
      <c r="H879" s="15"/>
      <c r="I879" s="14">
        <v>28.0</v>
      </c>
      <c r="J879" s="13" t="s">
        <v>1311</v>
      </c>
      <c r="K879" s="16"/>
      <c r="L879" s="14" t="s">
        <v>679</v>
      </c>
    </row>
    <row r="880" ht="15.75" customHeight="1">
      <c r="A880" s="14">
        <v>4711.0</v>
      </c>
      <c r="B880" s="14">
        <v>234.0</v>
      </c>
      <c r="C880" s="14">
        <v>4698.0</v>
      </c>
      <c r="D880" s="14">
        <v>49.0</v>
      </c>
      <c r="E880" s="14">
        <v>6.0</v>
      </c>
      <c r="F880" s="14">
        <v>13.0</v>
      </c>
      <c r="G880" s="14">
        <v>32.0</v>
      </c>
      <c r="H880" s="15"/>
      <c r="I880" s="14">
        <v>37.0</v>
      </c>
      <c r="J880" s="13" t="s">
        <v>1312</v>
      </c>
      <c r="K880" s="13" t="s">
        <v>1313</v>
      </c>
      <c r="L880" s="14" t="s">
        <v>118</v>
      </c>
    </row>
    <row r="881" ht="15.75" customHeight="1">
      <c r="A881" s="14">
        <v>4762.0</v>
      </c>
      <c r="B881" s="14">
        <v>234.0</v>
      </c>
      <c r="C881" s="14">
        <v>4737.0</v>
      </c>
      <c r="D881" s="14">
        <v>48.0</v>
      </c>
      <c r="E881" s="14">
        <v>6.0</v>
      </c>
      <c r="F881" s="14">
        <v>13.0</v>
      </c>
      <c r="G881" s="14">
        <v>72.0</v>
      </c>
      <c r="H881" s="15"/>
      <c r="I881" s="14">
        <v>88.0</v>
      </c>
      <c r="J881" s="13" t="s">
        <v>1314</v>
      </c>
      <c r="K881" s="13" t="s">
        <v>1313</v>
      </c>
      <c r="L881" s="14" t="s">
        <v>121</v>
      </c>
    </row>
    <row r="882" ht="15.75" customHeight="1">
      <c r="A882" s="14">
        <v>5223.0</v>
      </c>
      <c r="B882" s="14">
        <v>234.0</v>
      </c>
      <c r="C882" s="14">
        <v>5186.0</v>
      </c>
      <c r="D882" s="14">
        <v>55.0</v>
      </c>
      <c r="E882" s="14">
        <v>6.0</v>
      </c>
      <c r="F882" s="14">
        <v>13.0</v>
      </c>
      <c r="G882" s="14">
        <v>33.0</v>
      </c>
      <c r="H882" s="15"/>
      <c r="I882" s="14">
        <v>44.0</v>
      </c>
      <c r="J882" s="13" t="s">
        <v>1315</v>
      </c>
      <c r="K882" s="16"/>
      <c r="L882" s="14" t="s">
        <v>679</v>
      </c>
    </row>
    <row r="883" ht="15.75" customHeight="1">
      <c r="A883" s="14">
        <v>5247.0</v>
      </c>
      <c r="B883" s="14">
        <v>234.0</v>
      </c>
      <c r="C883" s="14">
        <v>5236.0</v>
      </c>
      <c r="D883" s="14">
        <v>54.0</v>
      </c>
      <c r="E883" s="14">
        <v>6.0</v>
      </c>
      <c r="F883" s="14">
        <v>13.0</v>
      </c>
      <c r="G883" s="14">
        <v>32.0</v>
      </c>
      <c r="H883" s="15"/>
      <c r="I883" s="14">
        <v>27.0</v>
      </c>
      <c r="J883" s="13" t="s">
        <v>1316</v>
      </c>
      <c r="K883" s="16"/>
      <c r="L883" s="14" t="s">
        <v>679</v>
      </c>
    </row>
    <row r="884" ht="15.75" customHeight="1">
      <c r="A884" s="14">
        <v>4710.0</v>
      </c>
      <c r="B884" s="14">
        <v>233.0</v>
      </c>
      <c r="C884" s="14">
        <v>4698.0</v>
      </c>
      <c r="D884" s="14">
        <v>49.0</v>
      </c>
      <c r="E884" s="14">
        <v>6.0</v>
      </c>
      <c r="F884" s="14">
        <v>13.0</v>
      </c>
      <c r="G884" s="14">
        <v>31.0</v>
      </c>
      <c r="H884" s="15"/>
      <c r="I884" s="14">
        <v>36.0</v>
      </c>
      <c r="J884" s="13" t="s">
        <v>1317</v>
      </c>
      <c r="K884" s="13" t="s">
        <v>1318</v>
      </c>
      <c r="L884" s="14" t="s">
        <v>118</v>
      </c>
    </row>
    <row r="885" ht="15.75" customHeight="1">
      <c r="A885" s="14">
        <v>4761.0</v>
      </c>
      <c r="B885" s="14">
        <v>233.0</v>
      </c>
      <c r="C885" s="14">
        <v>4737.0</v>
      </c>
      <c r="D885" s="14">
        <v>48.0</v>
      </c>
      <c r="E885" s="14">
        <v>6.0</v>
      </c>
      <c r="F885" s="14">
        <v>13.0</v>
      </c>
      <c r="G885" s="14">
        <v>71.0</v>
      </c>
      <c r="H885" s="15"/>
      <c r="I885" s="14">
        <v>87.0</v>
      </c>
      <c r="J885" s="13" t="s">
        <v>1317</v>
      </c>
      <c r="K885" s="13" t="s">
        <v>1318</v>
      </c>
      <c r="L885" s="14" t="s">
        <v>121</v>
      </c>
    </row>
    <row r="886" ht="15.75" customHeight="1">
      <c r="A886" s="14">
        <v>5222.0</v>
      </c>
      <c r="B886" s="14">
        <v>233.0</v>
      </c>
      <c r="C886" s="14">
        <v>5186.0</v>
      </c>
      <c r="D886" s="14">
        <v>55.0</v>
      </c>
      <c r="E886" s="14">
        <v>6.0</v>
      </c>
      <c r="F886" s="14">
        <v>13.0</v>
      </c>
      <c r="G886" s="14">
        <v>32.0</v>
      </c>
      <c r="H886" s="15"/>
      <c r="I886" s="14">
        <v>43.0</v>
      </c>
      <c r="J886" s="13" t="s">
        <v>1319</v>
      </c>
      <c r="K886" s="16"/>
      <c r="L886" s="14" t="s">
        <v>679</v>
      </c>
    </row>
    <row r="887" ht="15.75" customHeight="1">
      <c r="A887" s="14">
        <v>5246.0</v>
      </c>
      <c r="B887" s="14">
        <v>233.0</v>
      </c>
      <c r="C887" s="14">
        <v>5236.0</v>
      </c>
      <c r="D887" s="14">
        <v>54.0</v>
      </c>
      <c r="E887" s="14">
        <v>6.0</v>
      </c>
      <c r="F887" s="14">
        <v>13.0</v>
      </c>
      <c r="G887" s="14">
        <v>31.0</v>
      </c>
      <c r="H887" s="15"/>
      <c r="I887" s="14">
        <v>26.0</v>
      </c>
      <c r="J887" s="13" t="s">
        <v>1320</v>
      </c>
      <c r="K887" s="16"/>
      <c r="L887" s="14" t="s">
        <v>679</v>
      </c>
    </row>
    <row r="888" ht="15.75" customHeight="1">
      <c r="A888" s="14">
        <v>4089.0</v>
      </c>
      <c r="B888" s="14">
        <v>232.0</v>
      </c>
      <c r="C888" s="14">
        <v>4089.0</v>
      </c>
      <c r="D888" s="14">
        <v>45.0</v>
      </c>
      <c r="E888" s="14">
        <v>3.0</v>
      </c>
      <c r="F888" s="14">
        <v>10.0</v>
      </c>
      <c r="G888" s="17"/>
      <c r="H888" s="15"/>
      <c r="I888" s="14">
        <v>39.0</v>
      </c>
      <c r="J888" s="13" t="s">
        <v>1321</v>
      </c>
      <c r="K888" s="16"/>
      <c r="L888" s="14" t="s">
        <v>679</v>
      </c>
    </row>
    <row r="889" ht="15.75" customHeight="1">
      <c r="A889" s="14">
        <v>4248.0</v>
      </c>
      <c r="B889" s="14">
        <v>232.0</v>
      </c>
      <c r="C889" s="14">
        <v>4248.0</v>
      </c>
      <c r="D889" s="14">
        <v>44.0</v>
      </c>
      <c r="E889" s="14">
        <v>3.0</v>
      </c>
      <c r="F889" s="14">
        <v>10.0</v>
      </c>
      <c r="G889" s="15"/>
      <c r="H889" s="15"/>
      <c r="I889" s="14">
        <v>46.0</v>
      </c>
      <c r="J889" s="13" t="s">
        <v>1321</v>
      </c>
      <c r="K889" s="16"/>
      <c r="L889" s="14" t="s">
        <v>679</v>
      </c>
    </row>
    <row r="890" ht="15.75" customHeight="1">
      <c r="A890" s="14">
        <v>4694.0</v>
      </c>
      <c r="B890" s="14">
        <v>232.0</v>
      </c>
      <c r="C890" s="14">
        <v>4694.0</v>
      </c>
      <c r="D890" s="14">
        <v>49.0</v>
      </c>
      <c r="E890" s="14">
        <v>3.0</v>
      </c>
      <c r="F890" s="14">
        <v>12.0</v>
      </c>
      <c r="G890" s="15"/>
      <c r="H890" s="15"/>
      <c r="I890" s="14">
        <v>35.0</v>
      </c>
      <c r="J890" s="13" t="s">
        <v>1292</v>
      </c>
      <c r="K890" s="13" t="s">
        <v>1322</v>
      </c>
      <c r="L890" s="14" t="s">
        <v>1323</v>
      </c>
    </row>
    <row r="891" ht="15.75" customHeight="1">
      <c r="A891" s="14">
        <v>4732.0</v>
      </c>
      <c r="B891" s="14">
        <v>232.0</v>
      </c>
      <c r="C891" s="14">
        <v>4732.0</v>
      </c>
      <c r="D891" s="14">
        <v>48.0</v>
      </c>
      <c r="E891" s="14">
        <v>3.0</v>
      </c>
      <c r="F891" s="14">
        <v>12.0</v>
      </c>
      <c r="G891" s="15"/>
      <c r="H891" s="15"/>
      <c r="I891" s="14">
        <v>86.0</v>
      </c>
      <c r="J891" s="13" t="s">
        <v>1324</v>
      </c>
      <c r="K891" s="13" t="s">
        <v>1322</v>
      </c>
      <c r="L891" s="14" t="s">
        <v>1325</v>
      </c>
    </row>
    <row r="892" ht="15.75" customHeight="1">
      <c r="A892" s="14">
        <v>5180.0</v>
      </c>
      <c r="B892" s="14">
        <v>232.0</v>
      </c>
      <c r="C892" s="14">
        <v>5180.0</v>
      </c>
      <c r="D892" s="14">
        <v>55.0</v>
      </c>
      <c r="E892" s="14">
        <v>3.0</v>
      </c>
      <c r="F892" s="14">
        <v>12.0</v>
      </c>
      <c r="G892" s="14">
        <v>31.0</v>
      </c>
      <c r="H892" s="15"/>
      <c r="I892" s="14">
        <v>42.0</v>
      </c>
      <c r="J892" s="13" t="s">
        <v>1292</v>
      </c>
      <c r="K892" s="16"/>
      <c r="L892" s="14" t="s">
        <v>679</v>
      </c>
    </row>
    <row r="893" ht="15.75" customHeight="1">
      <c r="A893" s="14">
        <v>5233.0</v>
      </c>
      <c r="B893" s="14">
        <v>232.0</v>
      </c>
      <c r="C893" s="14">
        <v>5233.0</v>
      </c>
      <c r="D893" s="14">
        <v>54.0</v>
      </c>
      <c r="E893" s="14">
        <v>2.0</v>
      </c>
      <c r="F893" s="14">
        <v>12.0</v>
      </c>
      <c r="G893" s="15"/>
      <c r="H893" s="15"/>
      <c r="I893" s="14">
        <v>25.0</v>
      </c>
      <c r="J893" s="13" t="s">
        <v>1326</v>
      </c>
      <c r="K893" s="16"/>
      <c r="L893" s="14" t="s">
        <v>679</v>
      </c>
    </row>
    <row r="894" ht="15.75" customHeight="1">
      <c r="A894" s="14">
        <v>4093.0</v>
      </c>
      <c r="B894" s="14">
        <v>231.0</v>
      </c>
      <c r="C894" s="14">
        <v>4095.0</v>
      </c>
      <c r="D894" s="14">
        <v>45.0</v>
      </c>
      <c r="E894" s="14">
        <v>2.0</v>
      </c>
      <c r="F894" s="14">
        <v>10.0</v>
      </c>
      <c r="G894" s="17"/>
      <c r="H894" s="15"/>
      <c r="I894" s="14">
        <v>38.0</v>
      </c>
      <c r="J894" s="13" t="s">
        <v>1327</v>
      </c>
      <c r="K894" s="16"/>
      <c r="L894" s="14" t="s">
        <v>679</v>
      </c>
    </row>
    <row r="895" ht="15.75" customHeight="1">
      <c r="A895" s="14">
        <v>4254.0</v>
      </c>
      <c r="B895" s="14">
        <v>231.0</v>
      </c>
      <c r="C895" s="14">
        <v>4256.0</v>
      </c>
      <c r="D895" s="14">
        <v>44.0</v>
      </c>
      <c r="E895" s="14">
        <v>2.0</v>
      </c>
      <c r="F895" s="14">
        <v>10.0</v>
      </c>
      <c r="G895" s="15"/>
      <c r="H895" s="15"/>
      <c r="I895" s="14">
        <v>45.0</v>
      </c>
      <c r="J895" s="13" t="s">
        <v>1328</v>
      </c>
      <c r="K895" s="16"/>
      <c r="L895" s="14" t="s">
        <v>679</v>
      </c>
    </row>
    <row r="896" ht="15.75" customHeight="1">
      <c r="A896" s="14">
        <v>4697.0</v>
      </c>
      <c r="B896" s="14">
        <v>231.0</v>
      </c>
      <c r="C896" s="14">
        <v>4700.0</v>
      </c>
      <c r="D896" s="14">
        <v>49.0</v>
      </c>
      <c r="E896" s="14">
        <v>4.0</v>
      </c>
      <c r="F896" s="14">
        <v>10.0</v>
      </c>
      <c r="G896" s="14">
        <v>30.0</v>
      </c>
      <c r="H896" s="15"/>
      <c r="I896" s="14">
        <v>34.0</v>
      </c>
      <c r="J896" s="13" t="s">
        <v>1329</v>
      </c>
      <c r="K896" s="13" t="s">
        <v>1330</v>
      </c>
      <c r="L896" s="14" t="s">
        <v>118</v>
      </c>
    </row>
    <row r="897" ht="15.75" customHeight="1">
      <c r="A897" s="14">
        <v>4736.0</v>
      </c>
      <c r="B897" s="14">
        <v>231.0</v>
      </c>
      <c r="C897" s="14">
        <v>4738.0</v>
      </c>
      <c r="D897" s="14">
        <v>48.0</v>
      </c>
      <c r="E897" s="14">
        <v>2.0</v>
      </c>
      <c r="F897" s="14">
        <v>10.0</v>
      </c>
      <c r="G897" s="14">
        <v>70.0</v>
      </c>
      <c r="H897" s="15"/>
      <c r="I897" s="14">
        <v>85.0</v>
      </c>
      <c r="J897" s="13" t="s">
        <v>1329</v>
      </c>
      <c r="K897" s="13" t="s">
        <v>1330</v>
      </c>
      <c r="L897" s="14" t="s">
        <v>121</v>
      </c>
    </row>
    <row r="898" ht="15.75" customHeight="1">
      <c r="A898" s="14">
        <v>5185.0</v>
      </c>
      <c r="B898" s="14">
        <v>231.0</v>
      </c>
      <c r="C898" s="14">
        <v>5188.0</v>
      </c>
      <c r="D898" s="14">
        <v>55.0</v>
      </c>
      <c r="E898" s="14">
        <v>2.0</v>
      </c>
      <c r="F898" s="14">
        <v>10.0</v>
      </c>
      <c r="G898" s="14">
        <v>30.0</v>
      </c>
      <c r="H898" s="15"/>
      <c r="I898" s="14">
        <v>41.0</v>
      </c>
      <c r="J898" s="13" t="s">
        <v>1329</v>
      </c>
      <c r="K898" s="16"/>
      <c r="L898" s="14" t="s">
        <v>679</v>
      </c>
    </row>
    <row r="899" ht="15.75" customHeight="1">
      <c r="A899" s="14">
        <v>5235.0</v>
      </c>
      <c r="B899" s="14">
        <v>231.0</v>
      </c>
      <c r="C899" s="14">
        <v>5238.0</v>
      </c>
      <c r="D899" s="14">
        <v>54.0</v>
      </c>
      <c r="E899" s="14">
        <v>3.0</v>
      </c>
      <c r="F899" s="14">
        <v>10.0</v>
      </c>
      <c r="G899" s="14">
        <v>30.0</v>
      </c>
      <c r="H899" s="15"/>
      <c r="I899" s="14">
        <v>24.0</v>
      </c>
      <c r="J899" s="13" t="s">
        <v>1331</v>
      </c>
      <c r="K899" s="16"/>
      <c r="L899" s="14" t="s">
        <v>679</v>
      </c>
    </row>
    <row r="900" ht="15.75" customHeight="1">
      <c r="A900" s="14">
        <v>4760.0</v>
      </c>
      <c r="B900" s="14">
        <v>230.0</v>
      </c>
      <c r="C900" s="14">
        <v>4736.0</v>
      </c>
      <c r="D900" s="14">
        <v>48.0</v>
      </c>
      <c r="E900" s="14">
        <v>6.0</v>
      </c>
      <c r="F900" s="14">
        <v>13.0</v>
      </c>
      <c r="G900" s="14">
        <v>65.0</v>
      </c>
      <c r="H900" s="15"/>
      <c r="I900" s="14">
        <v>81.0</v>
      </c>
      <c r="J900" s="13" t="s">
        <v>1332</v>
      </c>
      <c r="K900" s="13" t="s">
        <v>809</v>
      </c>
      <c r="L900" s="14" t="s">
        <v>121</v>
      </c>
    </row>
    <row r="901" ht="15.75" customHeight="1">
      <c r="A901" s="14">
        <v>5221.0</v>
      </c>
      <c r="B901" s="14">
        <v>230.0</v>
      </c>
      <c r="C901" s="14">
        <v>5185.0</v>
      </c>
      <c r="D901" s="14">
        <v>55.0</v>
      </c>
      <c r="E901" s="14">
        <v>6.0</v>
      </c>
      <c r="F901" s="14">
        <v>13.0</v>
      </c>
      <c r="G901" s="14">
        <v>28.0</v>
      </c>
      <c r="H901" s="15"/>
      <c r="I901" s="14">
        <v>38.0</v>
      </c>
      <c r="J901" s="13" t="s">
        <v>1333</v>
      </c>
      <c r="K901" s="16"/>
      <c r="L901" s="14" t="s">
        <v>679</v>
      </c>
    </row>
    <row r="902" ht="15.75" customHeight="1">
      <c r="A902" s="14">
        <v>4102.0</v>
      </c>
      <c r="B902" s="14">
        <v>229.0</v>
      </c>
      <c r="C902" s="14">
        <v>4093.0</v>
      </c>
      <c r="D902" s="14">
        <v>45.0</v>
      </c>
      <c r="E902" s="14">
        <v>6.0</v>
      </c>
      <c r="F902" s="14">
        <v>13.0</v>
      </c>
      <c r="G902" s="17"/>
      <c r="H902" s="15"/>
      <c r="I902" s="14">
        <v>36.0</v>
      </c>
      <c r="J902" s="13" t="s">
        <v>1334</v>
      </c>
      <c r="K902" s="16"/>
      <c r="L902" s="14" t="s">
        <v>679</v>
      </c>
    </row>
    <row r="903" ht="15.75" customHeight="1">
      <c r="A903" s="14">
        <v>4709.0</v>
      </c>
      <c r="B903" s="14">
        <v>229.0</v>
      </c>
      <c r="C903" s="14">
        <v>4697.0</v>
      </c>
      <c r="D903" s="14">
        <v>49.0</v>
      </c>
      <c r="E903" s="14">
        <v>6.0</v>
      </c>
      <c r="F903" s="14">
        <v>13.0</v>
      </c>
      <c r="G903" s="14">
        <v>24.0</v>
      </c>
      <c r="H903" s="15"/>
      <c r="I903" s="14">
        <v>30.0</v>
      </c>
      <c r="J903" s="13" t="s">
        <v>1335</v>
      </c>
      <c r="K903" s="13" t="s">
        <v>1336</v>
      </c>
      <c r="L903" s="14" t="s">
        <v>118</v>
      </c>
    </row>
    <row r="904" ht="15.75" customHeight="1">
      <c r="A904" s="14">
        <v>4759.0</v>
      </c>
      <c r="B904" s="14">
        <v>229.0</v>
      </c>
      <c r="C904" s="14">
        <v>4736.0</v>
      </c>
      <c r="D904" s="14">
        <v>48.0</v>
      </c>
      <c r="E904" s="14">
        <v>6.0</v>
      </c>
      <c r="F904" s="14">
        <v>13.0</v>
      </c>
      <c r="G904" s="14">
        <v>64.0</v>
      </c>
      <c r="H904" s="15"/>
      <c r="I904" s="14">
        <v>80.0</v>
      </c>
      <c r="J904" s="13" t="s">
        <v>1337</v>
      </c>
      <c r="K904" s="13" t="s">
        <v>1336</v>
      </c>
      <c r="L904" s="14" t="s">
        <v>121</v>
      </c>
    </row>
    <row r="905" ht="15.75" customHeight="1">
      <c r="A905" s="14">
        <v>5220.0</v>
      </c>
      <c r="B905" s="14">
        <v>229.0</v>
      </c>
      <c r="C905" s="14">
        <v>5185.0</v>
      </c>
      <c r="D905" s="14">
        <v>55.0</v>
      </c>
      <c r="E905" s="14">
        <v>6.0</v>
      </c>
      <c r="F905" s="14">
        <v>13.0</v>
      </c>
      <c r="G905" s="14">
        <v>27.0</v>
      </c>
      <c r="H905" s="15"/>
      <c r="I905" s="14">
        <v>37.0</v>
      </c>
      <c r="J905" s="13" t="s">
        <v>1338</v>
      </c>
      <c r="K905" s="16"/>
      <c r="L905" s="14" t="s">
        <v>679</v>
      </c>
    </row>
    <row r="906" ht="15.75" customHeight="1">
      <c r="A906" s="14">
        <v>5245.0</v>
      </c>
      <c r="B906" s="14">
        <v>229.0</v>
      </c>
      <c r="C906" s="14">
        <v>5235.0</v>
      </c>
      <c r="D906" s="14">
        <v>54.0</v>
      </c>
      <c r="E906" s="14">
        <v>6.0</v>
      </c>
      <c r="F906" s="14">
        <v>13.0</v>
      </c>
      <c r="G906" s="14">
        <v>26.0</v>
      </c>
      <c r="H906" s="15"/>
      <c r="I906" s="14">
        <v>18.0</v>
      </c>
      <c r="J906" s="13" t="s">
        <v>1339</v>
      </c>
      <c r="K906" s="16"/>
      <c r="L906" s="14" t="s">
        <v>679</v>
      </c>
    </row>
    <row r="907" ht="15.75" customHeight="1">
      <c r="A907" s="14">
        <v>4101.0</v>
      </c>
      <c r="B907" s="14">
        <v>228.0</v>
      </c>
      <c r="C907" s="14">
        <v>4093.0</v>
      </c>
      <c r="D907" s="14">
        <v>45.0</v>
      </c>
      <c r="E907" s="14">
        <v>6.0</v>
      </c>
      <c r="F907" s="14">
        <v>13.0</v>
      </c>
      <c r="G907" s="17"/>
      <c r="H907" s="15"/>
      <c r="I907" s="14">
        <v>35.0</v>
      </c>
      <c r="J907" s="13" t="s">
        <v>1340</v>
      </c>
      <c r="K907" s="16"/>
      <c r="L907" s="14" t="s">
        <v>679</v>
      </c>
    </row>
    <row r="908" ht="15.75" customHeight="1">
      <c r="A908" s="14">
        <v>4708.0</v>
      </c>
      <c r="B908" s="14">
        <v>228.0</v>
      </c>
      <c r="C908" s="14">
        <v>4697.0</v>
      </c>
      <c r="D908" s="14">
        <v>49.0</v>
      </c>
      <c r="E908" s="14">
        <v>6.0</v>
      </c>
      <c r="F908" s="14">
        <v>13.0</v>
      </c>
      <c r="G908" s="14">
        <v>23.0</v>
      </c>
      <c r="H908" s="15"/>
      <c r="I908" s="14">
        <v>29.0</v>
      </c>
      <c r="J908" s="13" t="s">
        <v>1341</v>
      </c>
      <c r="K908" s="13" t="s">
        <v>1342</v>
      </c>
      <c r="L908" s="14" t="s">
        <v>118</v>
      </c>
    </row>
    <row r="909" ht="15.75" customHeight="1">
      <c r="A909" s="14">
        <v>4758.0</v>
      </c>
      <c r="B909" s="14">
        <v>228.0</v>
      </c>
      <c r="C909" s="14">
        <v>4736.0</v>
      </c>
      <c r="D909" s="14">
        <v>48.0</v>
      </c>
      <c r="E909" s="14">
        <v>6.0</v>
      </c>
      <c r="F909" s="14">
        <v>13.0</v>
      </c>
      <c r="G909" s="14">
        <v>63.0</v>
      </c>
      <c r="H909" s="15"/>
      <c r="I909" s="14">
        <v>79.0</v>
      </c>
      <c r="J909" s="13" t="s">
        <v>1343</v>
      </c>
      <c r="K909" s="13" t="s">
        <v>1342</v>
      </c>
      <c r="L909" s="14" t="s">
        <v>121</v>
      </c>
    </row>
    <row r="910" ht="15.75" customHeight="1">
      <c r="A910" s="14">
        <v>5219.0</v>
      </c>
      <c r="B910" s="14">
        <v>228.0</v>
      </c>
      <c r="C910" s="14">
        <v>5185.0</v>
      </c>
      <c r="D910" s="14">
        <v>55.0</v>
      </c>
      <c r="E910" s="14">
        <v>6.0</v>
      </c>
      <c r="F910" s="14">
        <v>13.0</v>
      </c>
      <c r="G910" s="14">
        <v>26.0</v>
      </c>
      <c r="H910" s="15"/>
      <c r="I910" s="14">
        <v>36.0</v>
      </c>
      <c r="J910" s="13" t="s">
        <v>1344</v>
      </c>
      <c r="K910" s="16"/>
      <c r="L910" s="14" t="s">
        <v>679</v>
      </c>
    </row>
    <row r="911" ht="15.75" customHeight="1">
      <c r="A911" s="14">
        <v>5244.0</v>
      </c>
      <c r="B911" s="14">
        <v>228.0</v>
      </c>
      <c r="C911" s="14">
        <v>5235.0</v>
      </c>
      <c r="D911" s="14">
        <v>54.0</v>
      </c>
      <c r="E911" s="14">
        <v>6.0</v>
      </c>
      <c r="F911" s="14">
        <v>13.0</v>
      </c>
      <c r="G911" s="14">
        <v>25.0</v>
      </c>
      <c r="H911" s="15"/>
      <c r="I911" s="14">
        <v>17.0</v>
      </c>
      <c r="J911" s="13" t="s">
        <v>1345</v>
      </c>
      <c r="K911" s="16"/>
      <c r="L911" s="14" t="s">
        <v>679</v>
      </c>
    </row>
    <row r="912" ht="15.75" customHeight="1">
      <c r="A912" s="14">
        <v>4707.0</v>
      </c>
      <c r="B912" s="14">
        <v>227.0</v>
      </c>
      <c r="C912" s="14">
        <v>4697.0</v>
      </c>
      <c r="D912" s="14">
        <v>49.0</v>
      </c>
      <c r="E912" s="14">
        <v>6.0</v>
      </c>
      <c r="F912" s="14">
        <v>13.0</v>
      </c>
      <c r="G912" s="15"/>
      <c r="H912" s="15"/>
      <c r="I912" s="14">
        <v>28.0</v>
      </c>
      <c r="J912" s="13" t="s">
        <v>1346</v>
      </c>
      <c r="K912" s="13" t="s">
        <v>1347</v>
      </c>
      <c r="L912" s="14" t="s">
        <v>118</v>
      </c>
    </row>
    <row r="913" ht="15.75" customHeight="1">
      <c r="A913" s="14">
        <v>4757.0</v>
      </c>
      <c r="B913" s="14">
        <v>227.0</v>
      </c>
      <c r="C913" s="14">
        <v>4736.0</v>
      </c>
      <c r="D913" s="14">
        <v>48.0</v>
      </c>
      <c r="E913" s="14">
        <v>6.0</v>
      </c>
      <c r="F913" s="14">
        <v>14.0</v>
      </c>
      <c r="G913" s="15"/>
      <c r="H913" s="15"/>
      <c r="I913" s="14">
        <v>78.0</v>
      </c>
      <c r="J913" s="13" t="s">
        <v>1346</v>
      </c>
      <c r="K913" s="13" t="s">
        <v>1347</v>
      </c>
      <c r="L913" s="14" t="s">
        <v>121</v>
      </c>
    </row>
    <row r="914" ht="15.75" customHeight="1">
      <c r="A914" s="14">
        <v>5218.0</v>
      </c>
      <c r="B914" s="14">
        <v>227.0</v>
      </c>
      <c r="C914" s="14">
        <v>5185.0</v>
      </c>
      <c r="D914" s="14">
        <v>55.0</v>
      </c>
      <c r="E914" s="14">
        <v>6.0</v>
      </c>
      <c r="F914" s="14">
        <v>13.0</v>
      </c>
      <c r="G914" s="14">
        <v>25.0</v>
      </c>
      <c r="H914" s="15"/>
      <c r="I914" s="14">
        <v>35.0</v>
      </c>
      <c r="J914" s="13" t="s">
        <v>1348</v>
      </c>
      <c r="K914" s="16"/>
      <c r="L914" s="14" t="s">
        <v>679</v>
      </c>
    </row>
    <row r="915" ht="15.75" customHeight="1">
      <c r="A915" s="14">
        <v>4706.0</v>
      </c>
      <c r="B915" s="14">
        <v>226.0</v>
      </c>
      <c r="C915" s="14">
        <v>4697.0</v>
      </c>
      <c r="D915" s="14">
        <v>49.0</v>
      </c>
      <c r="E915" s="14">
        <v>6.0</v>
      </c>
      <c r="F915" s="14">
        <v>13.0</v>
      </c>
      <c r="G915" s="15"/>
      <c r="H915" s="15"/>
      <c r="I915" s="14">
        <v>27.0</v>
      </c>
      <c r="J915" s="13" t="s">
        <v>1349</v>
      </c>
      <c r="K915" s="13" t="s">
        <v>1350</v>
      </c>
      <c r="L915" s="14" t="s">
        <v>118</v>
      </c>
    </row>
    <row r="916" ht="15.75" customHeight="1">
      <c r="A916" s="14">
        <v>4756.0</v>
      </c>
      <c r="B916" s="14">
        <v>226.0</v>
      </c>
      <c r="C916" s="14">
        <v>4736.0</v>
      </c>
      <c r="D916" s="14">
        <v>48.0</v>
      </c>
      <c r="E916" s="14">
        <v>6.0</v>
      </c>
      <c r="F916" s="14">
        <v>14.0</v>
      </c>
      <c r="G916" s="15"/>
      <c r="H916" s="15"/>
      <c r="I916" s="14">
        <v>77.0</v>
      </c>
      <c r="J916" s="13" t="s">
        <v>1349</v>
      </c>
      <c r="K916" s="13" t="s">
        <v>1350</v>
      </c>
      <c r="L916" s="14" t="s">
        <v>121</v>
      </c>
    </row>
    <row r="917" ht="15.75" customHeight="1">
      <c r="A917" s="14">
        <v>5217.0</v>
      </c>
      <c r="B917" s="14">
        <v>226.0</v>
      </c>
      <c r="C917" s="14">
        <v>5185.0</v>
      </c>
      <c r="D917" s="14">
        <v>55.0</v>
      </c>
      <c r="E917" s="14">
        <v>6.0</v>
      </c>
      <c r="F917" s="14">
        <v>13.0</v>
      </c>
      <c r="G917" s="14">
        <v>24.0</v>
      </c>
      <c r="H917" s="15"/>
      <c r="I917" s="14">
        <v>34.0</v>
      </c>
      <c r="J917" s="13" t="s">
        <v>1351</v>
      </c>
      <c r="K917" s="16"/>
      <c r="L917" s="14" t="s">
        <v>679</v>
      </c>
    </row>
    <row r="918" ht="15.75" customHeight="1">
      <c r="A918" s="14">
        <v>4100.0</v>
      </c>
      <c r="B918" s="14">
        <v>225.0</v>
      </c>
      <c r="C918" s="14">
        <v>4093.0</v>
      </c>
      <c r="D918" s="14">
        <v>45.0</v>
      </c>
      <c r="E918" s="14">
        <v>6.0</v>
      </c>
      <c r="F918" s="14">
        <v>13.0</v>
      </c>
      <c r="G918" s="17"/>
      <c r="H918" s="15"/>
      <c r="I918" s="14">
        <v>30.0</v>
      </c>
      <c r="J918" s="13" t="s">
        <v>1352</v>
      </c>
      <c r="K918" s="16"/>
      <c r="L918" s="14" t="s">
        <v>679</v>
      </c>
    </row>
    <row r="919" ht="15.75" customHeight="1">
      <c r="A919" s="14">
        <v>4263.0</v>
      </c>
      <c r="B919" s="14">
        <v>225.0</v>
      </c>
      <c r="C919" s="14">
        <v>4254.0</v>
      </c>
      <c r="D919" s="14">
        <v>44.0</v>
      </c>
      <c r="E919" s="14">
        <v>6.0</v>
      </c>
      <c r="F919" s="14">
        <v>13.0</v>
      </c>
      <c r="G919" s="15"/>
      <c r="H919" s="15"/>
      <c r="I919" s="14">
        <v>37.0</v>
      </c>
      <c r="J919" s="13" t="s">
        <v>1352</v>
      </c>
      <c r="K919" s="16"/>
      <c r="L919" s="14" t="s">
        <v>679</v>
      </c>
    </row>
    <row r="920" ht="15.75" customHeight="1">
      <c r="A920" s="14">
        <v>4705.0</v>
      </c>
      <c r="B920" s="14">
        <v>225.0</v>
      </c>
      <c r="C920" s="14">
        <v>4697.0</v>
      </c>
      <c r="D920" s="14">
        <v>49.0</v>
      </c>
      <c r="E920" s="14">
        <v>6.0</v>
      </c>
      <c r="F920" s="14">
        <v>13.0</v>
      </c>
      <c r="G920" s="14">
        <v>22.0</v>
      </c>
      <c r="H920" s="15"/>
      <c r="I920" s="14">
        <v>26.0</v>
      </c>
      <c r="J920" s="13" t="s">
        <v>1012</v>
      </c>
      <c r="K920" s="13" t="s">
        <v>1013</v>
      </c>
      <c r="L920" s="14" t="s">
        <v>118</v>
      </c>
    </row>
    <row r="921" ht="15.75" customHeight="1">
      <c r="A921" s="14">
        <v>5216.0</v>
      </c>
      <c r="B921" s="14">
        <v>225.0</v>
      </c>
      <c r="C921" s="14">
        <v>5185.0</v>
      </c>
      <c r="D921" s="14">
        <v>55.0</v>
      </c>
      <c r="E921" s="14">
        <v>6.0</v>
      </c>
      <c r="F921" s="14">
        <v>13.0</v>
      </c>
      <c r="G921" s="14">
        <v>23.0</v>
      </c>
      <c r="H921" s="15"/>
      <c r="I921" s="14">
        <v>33.0</v>
      </c>
      <c r="J921" s="13" t="s">
        <v>1353</v>
      </c>
      <c r="K921" s="16"/>
      <c r="L921" s="14" t="s">
        <v>679</v>
      </c>
    </row>
    <row r="922" ht="15.75" customHeight="1">
      <c r="A922" s="14">
        <v>5243.0</v>
      </c>
      <c r="B922" s="14">
        <v>225.0</v>
      </c>
      <c r="C922" s="14">
        <v>5235.0</v>
      </c>
      <c r="D922" s="14">
        <v>54.0</v>
      </c>
      <c r="E922" s="14">
        <v>6.0</v>
      </c>
      <c r="F922" s="14">
        <v>13.0</v>
      </c>
      <c r="G922" s="14">
        <v>22.0</v>
      </c>
      <c r="H922" s="15"/>
      <c r="I922" s="14">
        <v>14.0</v>
      </c>
      <c r="J922" s="13" t="s">
        <v>1354</v>
      </c>
      <c r="K922" s="16"/>
      <c r="L922" s="14" t="s">
        <v>679</v>
      </c>
    </row>
    <row r="923" ht="15.75" customHeight="1">
      <c r="A923" s="14">
        <v>4099.0</v>
      </c>
      <c r="B923" s="14">
        <v>224.0</v>
      </c>
      <c r="C923" s="14">
        <v>4093.0</v>
      </c>
      <c r="D923" s="14">
        <v>45.0</v>
      </c>
      <c r="E923" s="14">
        <v>6.0</v>
      </c>
      <c r="F923" s="14">
        <v>13.0</v>
      </c>
      <c r="G923" s="17"/>
      <c r="H923" s="15"/>
      <c r="I923" s="14">
        <v>29.0</v>
      </c>
      <c r="J923" s="13" t="s">
        <v>1355</v>
      </c>
      <c r="K923" s="16"/>
      <c r="L923" s="14" t="s">
        <v>679</v>
      </c>
    </row>
    <row r="924" ht="15.75" customHeight="1">
      <c r="A924" s="14">
        <v>4262.0</v>
      </c>
      <c r="B924" s="14">
        <v>224.0</v>
      </c>
      <c r="C924" s="14">
        <v>4254.0</v>
      </c>
      <c r="D924" s="14">
        <v>44.0</v>
      </c>
      <c r="E924" s="14">
        <v>6.0</v>
      </c>
      <c r="F924" s="14">
        <v>13.0</v>
      </c>
      <c r="G924" s="15"/>
      <c r="H924" s="15"/>
      <c r="I924" s="14">
        <v>36.0</v>
      </c>
      <c r="J924" s="13" t="s">
        <v>1356</v>
      </c>
      <c r="K924" s="16"/>
      <c r="L924" s="14" t="s">
        <v>679</v>
      </c>
    </row>
    <row r="925" ht="15.75" customHeight="1">
      <c r="A925" s="14">
        <v>4704.0</v>
      </c>
      <c r="B925" s="14">
        <v>224.0</v>
      </c>
      <c r="C925" s="14">
        <v>4697.0</v>
      </c>
      <c r="D925" s="14">
        <v>49.0</v>
      </c>
      <c r="E925" s="14">
        <v>6.0</v>
      </c>
      <c r="F925" s="14">
        <v>13.0</v>
      </c>
      <c r="G925" s="14">
        <v>21.0</v>
      </c>
      <c r="H925" s="15"/>
      <c r="I925" s="14">
        <v>25.0</v>
      </c>
      <c r="J925" s="13" t="s">
        <v>1357</v>
      </c>
      <c r="K925" s="13" t="s">
        <v>1358</v>
      </c>
      <c r="L925" s="14" t="s">
        <v>118</v>
      </c>
    </row>
    <row r="926" ht="15.75" customHeight="1">
      <c r="A926" s="14">
        <v>4753.0</v>
      </c>
      <c r="B926" s="14">
        <v>224.0</v>
      </c>
      <c r="C926" s="14">
        <v>4736.0</v>
      </c>
      <c r="D926" s="14">
        <v>48.0</v>
      </c>
      <c r="E926" s="14">
        <v>6.0</v>
      </c>
      <c r="F926" s="14">
        <v>13.0</v>
      </c>
      <c r="G926" s="14">
        <v>61.0</v>
      </c>
      <c r="H926" s="15"/>
      <c r="I926" s="14">
        <v>75.0</v>
      </c>
      <c r="J926" s="13" t="s">
        <v>1357</v>
      </c>
      <c r="K926" s="13" t="s">
        <v>1358</v>
      </c>
      <c r="L926" s="14" t="s">
        <v>121</v>
      </c>
    </row>
    <row r="927" ht="15.75" customHeight="1">
      <c r="A927" s="14">
        <v>5215.0</v>
      </c>
      <c r="B927" s="14">
        <v>224.0</v>
      </c>
      <c r="C927" s="14">
        <v>5185.0</v>
      </c>
      <c r="D927" s="14">
        <v>55.0</v>
      </c>
      <c r="E927" s="14">
        <v>6.0</v>
      </c>
      <c r="F927" s="14">
        <v>13.0</v>
      </c>
      <c r="G927" s="14">
        <v>22.0</v>
      </c>
      <c r="H927" s="15"/>
      <c r="I927" s="14">
        <v>32.0</v>
      </c>
      <c r="J927" s="13" t="s">
        <v>1359</v>
      </c>
      <c r="K927" s="16"/>
      <c r="L927" s="14" t="s">
        <v>679</v>
      </c>
    </row>
    <row r="928" ht="15.75" customHeight="1">
      <c r="A928" s="14">
        <v>5242.0</v>
      </c>
      <c r="B928" s="14">
        <v>224.0</v>
      </c>
      <c r="C928" s="14">
        <v>5235.0</v>
      </c>
      <c r="D928" s="14">
        <v>54.0</v>
      </c>
      <c r="E928" s="14">
        <v>6.0</v>
      </c>
      <c r="F928" s="14">
        <v>13.0</v>
      </c>
      <c r="G928" s="14">
        <v>21.0</v>
      </c>
      <c r="H928" s="15"/>
      <c r="I928" s="14">
        <v>13.0</v>
      </c>
      <c r="J928" s="13" t="s">
        <v>1360</v>
      </c>
      <c r="K928" s="16"/>
      <c r="L928" s="14" t="s">
        <v>679</v>
      </c>
    </row>
    <row r="929" ht="15.75" customHeight="1">
      <c r="A929" s="14">
        <v>4088.0</v>
      </c>
      <c r="B929" s="14">
        <v>223.0</v>
      </c>
      <c r="C929" s="14">
        <v>4088.0</v>
      </c>
      <c r="D929" s="14">
        <v>45.0</v>
      </c>
      <c r="E929" s="14">
        <v>3.0</v>
      </c>
      <c r="F929" s="14">
        <v>10.0</v>
      </c>
      <c r="G929" s="17"/>
      <c r="H929" s="15"/>
      <c r="I929" s="14">
        <v>28.0</v>
      </c>
      <c r="J929" s="13" t="s">
        <v>1361</v>
      </c>
      <c r="K929" s="16"/>
      <c r="L929" s="14" t="s">
        <v>679</v>
      </c>
    </row>
    <row r="930" ht="15.75" customHeight="1">
      <c r="A930" s="14">
        <v>4247.0</v>
      </c>
      <c r="B930" s="14">
        <v>223.0</v>
      </c>
      <c r="C930" s="14">
        <v>4247.0</v>
      </c>
      <c r="D930" s="14">
        <v>44.0</v>
      </c>
      <c r="E930" s="14">
        <v>3.0</v>
      </c>
      <c r="F930" s="14">
        <v>10.0</v>
      </c>
      <c r="G930" s="15"/>
      <c r="H930" s="15"/>
      <c r="I930" s="14">
        <v>35.0</v>
      </c>
      <c r="J930" s="13" t="s">
        <v>1361</v>
      </c>
      <c r="K930" s="16"/>
      <c r="L930" s="14" t="s">
        <v>679</v>
      </c>
    </row>
    <row r="931" ht="15.75" customHeight="1">
      <c r="A931" s="14">
        <v>4693.0</v>
      </c>
      <c r="B931" s="14">
        <v>223.0</v>
      </c>
      <c r="C931" s="14">
        <v>4693.0</v>
      </c>
      <c r="D931" s="14">
        <v>49.0</v>
      </c>
      <c r="E931" s="14">
        <v>3.0</v>
      </c>
      <c r="F931" s="14">
        <v>12.0</v>
      </c>
      <c r="G931" s="15"/>
      <c r="H931" s="15"/>
      <c r="I931" s="14">
        <v>24.0</v>
      </c>
      <c r="J931" s="13" t="s">
        <v>1328</v>
      </c>
      <c r="K931" s="13" t="s">
        <v>1362</v>
      </c>
      <c r="L931" s="14" t="s">
        <v>1363</v>
      </c>
    </row>
    <row r="932" ht="15.75" customHeight="1">
      <c r="A932" s="14">
        <v>4731.0</v>
      </c>
      <c r="B932" s="14">
        <v>223.0</v>
      </c>
      <c r="C932" s="14">
        <v>4731.0</v>
      </c>
      <c r="D932" s="14">
        <v>48.0</v>
      </c>
      <c r="E932" s="14">
        <v>3.0</v>
      </c>
      <c r="F932" s="14">
        <v>12.0</v>
      </c>
      <c r="G932" s="15"/>
      <c r="H932" s="15"/>
      <c r="I932" s="14">
        <v>74.0</v>
      </c>
      <c r="J932" s="13" t="s">
        <v>1364</v>
      </c>
      <c r="K932" s="13" t="s">
        <v>1362</v>
      </c>
      <c r="L932" s="14" t="s">
        <v>1365</v>
      </c>
    </row>
    <row r="933" ht="15.75" customHeight="1">
      <c r="A933" s="14">
        <v>5179.0</v>
      </c>
      <c r="B933" s="14">
        <v>223.0</v>
      </c>
      <c r="C933" s="14">
        <v>5179.0</v>
      </c>
      <c r="D933" s="14">
        <v>55.0</v>
      </c>
      <c r="E933" s="14">
        <v>3.0</v>
      </c>
      <c r="F933" s="14">
        <v>12.0</v>
      </c>
      <c r="G933" s="14">
        <v>21.0</v>
      </c>
      <c r="H933" s="15"/>
      <c r="I933" s="14">
        <v>31.0</v>
      </c>
      <c r="J933" s="13" t="s">
        <v>1328</v>
      </c>
      <c r="K933" s="16"/>
      <c r="L933" s="14" t="s">
        <v>679</v>
      </c>
    </row>
    <row r="934" ht="15.75" customHeight="1">
      <c r="A934" s="14">
        <v>5232.0</v>
      </c>
      <c r="B934" s="14">
        <v>223.0</v>
      </c>
      <c r="C934" s="14">
        <v>5232.0</v>
      </c>
      <c r="D934" s="14">
        <v>54.0</v>
      </c>
      <c r="E934" s="14">
        <v>2.0</v>
      </c>
      <c r="F934" s="14">
        <v>12.0</v>
      </c>
      <c r="G934" s="15"/>
      <c r="H934" s="15"/>
      <c r="I934" s="14">
        <v>12.0</v>
      </c>
      <c r="J934" s="13" t="s">
        <v>1366</v>
      </c>
      <c r="K934" s="16"/>
      <c r="L934" s="14" t="s">
        <v>679</v>
      </c>
    </row>
    <row r="935" ht="15.75" customHeight="1">
      <c r="A935" s="14">
        <v>4092.0</v>
      </c>
      <c r="B935" s="14">
        <v>222.0</v>
      </c>
      <c r="C935" s="14">
        <v>4095.0</v>
      </c>
      <c r="D935" s="14">
        <v>45.0</v>
      </c>
      <c r="E935" s="14">
        <v>2.0</v>
      </c>
      <c r="F935" s="14">
        <v>10.0</v>
      </c>
      <c r="G935" s="17"/>
      <c r="H935" s="15"/>
      <c r="I935" s="14">
        <v>27.0</v>
      </c>
      <c r="J935" s="13" t="s">
        <v>1367</v>
      </c>
      <c r="K935" s="16"/>
      <c r="L935" s="14" t="s">
        <v>679</v>
      </c>
    </row>
    <row r="936" ht="15.75" customHeight="1">
      <c r="A936" s="14">
        <v>4253.0</v>
      </c>
      <c r="B936" s="14">
        <v>222.0</v>
      </c>
      <c r="C936" s="14">
        <v>4256.0</v>
      </c>
      <c r="D936" s="14">
        <v>44.0</v>
      </c>
      <c r="E936" s="14">
        <v>2.0</v>
      </c>
      <c r="F936" s="14">
        <v>10.0</v>
      </c>
      <c r="G936" s="15"/>
      <c r="H936" s="15"/>
      <c r="I936" s="14">
        <v>34.0</v>
      </c>
      <c r="J936" s="13" t="s">
        <v>1368</v>
      </c>
      <c r="K936" s="16"/>
      <c r="L936" s="14" t="s">
        <v>679</v>
      </c>
    </row>
    <row r="937" ht="15.75" customHeight="1">
      <c r="A937" s="14">
        <v>4696.0</v>
      </c>
      <c r="B937" s="14">
        <v>222.0</v>
      </c>
      <c r="C937" s="14">
        <v>4700.0</v>
      </c>
      <c r="D937" s="14">
        <v>49.0</v>
      </c>
      <c r="E937" s="14">
        <v>4.0</v>
      </c>
      <c r="F937" s="14">
        <v>10.0</v>
      </c>
      <c r="G937" s="14">
        <v>20.0</v>
      </c>
      <c r="H937" s="15"/>
      <c r="I937" s="14">
        <v>23.0</v>
      </c>
      <c r="J937" s="13" t="s">
        <v>1369</v>
      </c>
      <c r="K937" s="13" t="s">
        <v>1370</v>
      </c>
      <c r="L937" s="14" t="s">
        <v>118</v>
      </c>
    </row>
    <row r="938" ht="15.75" customHeight="1">
      <c r="A938" s="14">
        <v>4735.0</v>
      </c>
      <c r="B938" s="14">
        <v>222.0</v>
      </c>
      <c r="C938" s="14">
        <v>4738.0</v>
      </c>
      <c r="D938" s="14">
        <v>48.0</v>
      </c>
      <c r="E938" s="14">
        <v>2.0</v>
      </c>
      <c r="F938" s="14">
        <v>10.0</v>
      </c>
      <c r="G938" s="15"/>
      <c r="H938" s="15"/>
      <c r="I938" s="14">
        <v>73.0</v>
      </c>
      <c r="J938" s="13" t="s">
        <v>1369</v>
      </c>
      <c r="K938" s="13" t="s">
        <v>1370</v>
      </c>
      <c r="L938" s="14" t="s">
        <v>121</v>
      </c>
    </row>
    <row r="939" ht="15.75" customHeight="1">
      <c r="A939" s="14">
        <v>5184.0</v>
      </c>
      <c r="B939" s="14">
        <v>222.0</v>
      </c>
      <c r="C939" s="14">
        <v>5188.0</v>
      </c>
      <c r="D939" s="14">
        <v>55.0</v>
      </c>
      <c r="E939" s="14">
        <v>2.0</v>
      </c>
      <c r="F939" s="14">
        <v>10.0</v>
      </c>
      <c r="G939" s="14">
        <v>20.0</v>
      </c>
      <c r="H939" s="15"/>
      <c r="I939" s="14">
        <v>20.0</v>
      </c>
      <c r="J939" s="13" t="s">
        <v>1371</v>
      </c>
      <c r="K939" s="16"/>
      <c r="L939" s="14" t="s">
        <v>679</v>
      </c>
    </row>
    <row r="940" ht="15.75" customHeight="1">
      <c r="A940" s="14">
        <v>5234.0</v>
      </c>
      <c r="B940" s="14">
        <v>222.0</v>
      </c>
      <c r="C940" s="14">
        <v>5238.0</v>
      </c>
      <c r="D940" s="14">
        <v>54.0</v>
      </c>
      <c r="E940" s="14">
        <v>3.0</v>
      </c>
      <c r="F940" s="14">
        <v>10.0</v>
      </c>
      <c r="G940" s="14">
        <v>20.0</v>
      </c>
      <c r="H940" s="15"/>
      <c r="I940" s="14">
        <v>11.0</v>
      </c>
      <c r="J940" s="13" t="s">
        <v>1372</v>
      </c>
      <c r="K940" s="16"/>
      <c r="L940" s="14" t="s">
        <v>679</v>
      </c>
    </row>
    <row r="941" ht="15.75" customHeight="1">
      <c r="A941" s="14">
        <v>4755.0</v>
      </c>
      <c r="B941" s="14">
        <v>221.0</v>
      </c>
      <c r="C941" s="14">
        <v>4735.0</v>
      </c>
      <c r="D941" s="14">
        <v>48.0</v>
      </c>
      <c r="E941" s="14">
        <v>6.0</v>
      </c>
      <c r="F941" s="14">
        <v>14.0</v>
      </c>
      <c r="G941" s="14">
        <v>54.0</v>
      </c>
      <c r="H941" s="15"/>
      <c r="I941" s="14">
        <v>72.0</v>
      </c>
      <c r="J941" s="13" t="s">
        <v>1373</v>
      </c>
      <c r="K941" s="13" t="s">
        <v>1374</v>
      </c>
      <c r="L941" s="14" t="s">
        <v>121</v>
      </c>
    </row>
    <row r="942" ht="15.75" customHeight="1">
      <c r="A942" s="14">
        <v>5204.0</v>
      </c>
      <c r="B942" s="14">
        <v>221.0</v>
      </c>
      <c r="C942" s="14">
        <v>5184.0</v>
      </c>
      <c r="D942" s="14">
        <v>55.0</v>
      </c>
      <c r="E942" s="14">
        <v>6.0</v>
      </c>
      <c r="F942" s="14">
        <v>13.0</v>
      </c>
      <c r="G942" s="14">
        <v>16.0</v>
      </c>
      <c r="H942" s="15"/>
      <c r="I942" s="14">
        <v>19.0</v>
      </c>
      <c r="J942" s="13" t="s">
        <v>1375</v>
      </c>
      <c r="K942" s="16"/>
      <c r="L942" s="14" t="s">
        <v>679</v>
      </c>
    </row>
    <row r="943" ht="15.75" customHeight="1">
      <c r="A943" s="14">
        <v>4703.0</v>
      </c>
      <c r="B943" s="14">
        <v>220.0</v>
      </c>
      <c r="C943" s="14">
        <v>4696.0</v>
      </c>
      <c r="D943" s="14">
        <v>49.0</v>
      </c>
      <c r="E943" s="14">
        <v>6.0</v>
      </c>
      <c r="F943" s="14">
        <v>13.0</v>
      </c>
      <c r="G943" s="14">
        <v>10.0</v>
      </c>
      <c r="H943" s="15"/>
      <c r="I943" s="14">
        <v>20.0</v>
      </c>
      <c r="J943" s="13" t="s">
        <v>1376</v>
      </c>
      <c r="K943" s="13" t="s">
        <v>1377</v>
      </c>
      <c r="L943" s="14" t="s">
        <v>118</v>
      </c>
    </row>
    <row r="944" ht="15.75" customHeight="1">
      <c r="A944" s="14">
        <v>4754.0</v>
      </c>
      <c r="B944" s="14">
        <v>220.0</v>
      </c>
      <c r="C944" s="14">
        <v>4735.0</v>
      </c>
      <c r="D944" s="14">
        <v>48.0</v>
      </c>
      <c r="E944" s="14">
        <v>6.0</v>
      </c>
      <c r="F944" s="14">
        <v>14.0</v>
      </c>
      <c r="G944" s="14">
        <v>53.0</v>
      </c>
      <c r="H944" s="15"/>
      <c r="I944" s="14">
        <v>71.0</v>
      </c>
      <c r="J944" s="13" t="s">
        <v>1378</v>
      </c>
      <c r="K944" s="13" t="s">
        <v>1379</v>
      </c>
      <c r="L944" s="14" t="s">
        <v>121</v>
      </c>
    </row>
    <row r="945" ht="15.75" customHeight="1">
      <c r="A945" s="14">
        <v>5203.0</v>
      </c>
      <c r="B945" s="14">
        <v>220.0</v>
      </c>
      <c r="C945" s="14">
        <v>5184.0</v>
      </c>
      <c r="D945" s="14">
        <v>55.0</v>
      </c>
      <c r="E945" s="14">
        <v>6.0</v>
      </c>
      <c r="F945" s="14">
        <v>13.0</v>
      </c>
      <c r="G945" s="14">
        <v>15.0</v>
      </c>
      <c r="H945" s="15"/>
      <c r="I945" s="14">
        <v>18.0</v>
      </c>
      <c r="J945" s="13" t="s">
        <v>1380</v>
      </c>
      <c r="K945" s="16"/>
      <c r="L945" s="14" t="s">
        <v>679</v>
      </c>
    </row>
    <row r="946" ht="15.75" customHeight="1">
      <c r="A946" s="14">
        <v>5241.0</v>
      </c>
      <c r="B946" s="14">
        <v>220.0</v>
      </c>
      <c r="C946" s="14">
        <v>5234.0</v>
      </c>
      <c r="D946" s="14">
        <v>54.0</v>
      </c>
      <c r="E946" s="14">
        <v>6.0</v>
      </c>
      <c r="F946" s="14">
        <v>13.0</v>
      </c>
      <c r="G946" s="14">
        <v>6.0</v>
      </c>
      <c r="H946" s="15"/>
      <c r="I946" s="14">
        <v>9.0</v>
      </c>
      <c r="J946" s="13" t="s">
        <v>1381</v>
      </c>
      <c r="K946" s="16"/>
      <c r="L946" s="14" t="s">
        <v>679</v>
      </c>
    </row>
    <row r="947" ht="15.75" customHeight="1">
      <c r="A947" s="14">
        <v>4261.0</v>
      </c>
      <c r="B947" s="14">
        <v>219.0</v>
      </c>
      <c r="C947" s="14">
        <v>4253.0</v>
      </c>
      <c r="D947" s="14">
        <v>44.0</v>
      </c>
      <c r="E947" s="14">
        <v>6.0</v>
      </c>
      <c r="F947" s="14">
        <v>13.0</v>
      </c>
      <c r="G947" s="15"/>
      <c r="H947" s="15"/>
      <c r="I947" s="14">
        <v>32.0</v>
      </c>
      <c r="J947" s="13" t="s">
        <v>1382</v>
      </c>
      <c r="K947" s="16"/>
      <c r="L947" s="14" t="s">
        <v>679</v>
      </c>
    </row>
    <row r="948" ht="15.75" customHeight="1">
      <c r="A948" s="14">
        <v>4752.0</v>
      </c>
      <c r="B948" s="14">
        <v>219.0</v>
      </c>
      <c r="C948" s="14">
        <v>4735.0</v>
      </c>
      <c r="D948" s="14">
        <v>48.0</v>
      </c>
      <c r="E948" s="14">
        <v>6.0</v>
      </c>
      <c r="F948" s="14">
        <v>14.0</v>
      </c>
      <c r="G948" s="15"/>
      <c r="H948" s="15"/>
      <c r="I948" s="14">
        <v>60.0</v>
      </c>
      <c r="J948" s="13" t="s">
        <v>1383</v>
      </c>
      <c r="K948" s="13" t="s">
        <v>1384</v>
      </c>
      <c r="L948" s="14" t="s">
        <v>121</v>
      </c>
    </row>
    <row r="949" ht="15.75" customHeight="1">
      <c r="A949" s="14">
        <v>5202.0</v>
      </c>
      <c r="B949" s="14">
        <v>219.0</v>
      </c>
      <c r="C949" s="14">
        <v>5184.0</v>
      </c>
      <c r="D949" s="14">
        <v>55.0</v>
      </c>
      <c r="E949" s="14">
        <v>6.0</v>
      </c>
      <c r="F949" s="14">
        <v>13.0</v>
      </c>
      <c r="G949" s="14">
        <v>14.0</v>
      </c>
      <c r="H949" s="15"/>
      <c r="I949" s="14">
        <v>16.0</v>
      </c>
      <c r="J949" s="13" t="s">
        <v>1385</v>
      </c>
      <c r="K949" s="16"/>
      <c r="L949" s="14" t="s">
        <v>679</v>
      </c>
    </row>
    <row r="950" ht="15.75" customHeight="1">
      <c r="A950" s="14">
        <v>4772.0</v>
      </c>
      <c r="B950" s="14">
        <v>218.0</v>
      </c>
      <c r="C950" s="14">
        <v>4735.0</v>
      </c>
      <c r="D950" s="14">
        <v>48.0</v>
      </c>
      <c r="E950" s="14">
        <v>6.0</v>
      </c>
      <c r="F950" s="14">
        <v>14.0</v>
      </c>
      <c r="G950" s="15"/>
      <c r="H950" s="15"/>
      <c r="I950" s="14">
        <v>61.0</v>
      </c>
      <c r="J950" s="13" t="s">
        <v>1386</v>
      </c>
      <c r="K950" s="13" t="s">
        <v>1387</v>
      </c>
      <c r="L950" s="14" t="s">
        <v>121</v>
      </c>
    </row>
    <row r="951" ht="15.75" customHeight="1">
      <c r="A951" s="14">
        <v>5201.0</v>
      </c>
      <c r="B951" s="14">
        <v>218.0</v>
      </c>
      <c r="C951" s="14">
        <v>5184.0</v>
      </c>
      <c r="D951" s="14">
        <v>55.0</v>
      </c>
      <c r="E951" s="14">
        <v>6.0</v>
      </c>
      <c r="F951" s="14">
        <v>13.0</v>
      </c>
      <c r="G951" s="14">
        <v>13.0</v>
      </c>
      <c r="H951" s="15"/>
      <c r="I951" s="14">
        <v>15.0</v>
      </c>
      <c r="J951" s="13" t="s">
        <v>1388</v>
      </c>
      <c r="K951" s="16"/>
      <c r="L951" s="14" t="s">
        <v>679</v>
      </c>
    </row>
    <row r="952" ht="15.75" customHeight="1">
      <c r="A952" s="14">
        <v>4751.0</v>
      </c>
      <c r="B952" s="14">
        <v>217.0</v>
      </c>
      <c r="C952" s="14">
        <v>4735.0</v>
      </c>
      <c r="D952" s="14">
        <v>48.0</v>
      </c>
      <c r="E952" s="14">
        <v>6.0</v>
      </c>
      <c r="F952" s="14">
        <v>14.0</v>
      </c>
      <c r="G952" s="15"/>
      <c r="H952" s="15"/>
      <c r="I952" s="14">
        <v>59.0</v>
      </c>
      <c r="J952" s="13" t="s">
        <v>1389</v>
      </c>
      <c r="K952" s="13" t="s">
        <v>1390</v>
      </c>
      <c r="L952" s="14" t="s">
        <v>121</v>
      </c>
    </row>
    <row r="953" ht="15.75" customHeight="1">
      <c r="A953" s="14">
        <v>5200.0</v>
      </c>
      <c r="B953" s="14">
        <v>217.0</v>
      </c>
      <c r="C953" s="14">
        <v>5184.0</v>
      </c>
      <c r="D953" s="14">
        <v>55.0</v>
      </c>
      <c r="E953" s="14">
        <v>6.0</v>
      </c>
      <c r="F953" s="14">
        <v>13.0</v>
      </c>
      <c r="G953" s="14">
        <v>12.0</v>
      </c>
      <c r="H953" s="15"/>
      <c r="I953" s="14">
        <v>14.0</v>
      </c>
      <c r="J953" s="13" t="s">
        <v>1391</v>
      </c>
      <c r="K953" s="16"/>
      <c r="L953" s="14" t="s">
        <v>679</v>
      </c>
    </row>
    <row r="954" ht="15.75" customHeight="1">
      <c r="A954" s="14">
        <v>4750.0</v>
      </c>
      <c r="B954" s="14">
        <v>216.0</v>
      </c>
      <c r="C954" s="14">
        <v>4735.0</v>
      </c>
      <c r="D954" s="14">
        <v>48.0</v>
      </c>
      <c r="E954" s="14">
        <v>6.0</v>
      </c>
      <c r="F954" s="14">
        <v>14.0</v>
      </c>
      <c r="G954" s="15"/>
      <c r="H954" s="15"/>
      <c r="I954" s="14">
        <v>58.0</v>
      </c>
      <c r="J954" s="13" t="s">
        <v>1392</v>
      </c>
      <c r="K954" s="13" t="s">
        <v>1393</v>
      </c>
      <c r="L954" s="14" t="s">
        <v>121</v>
      </c>
    </row>
    <row r="955" ht="15.75" customHeight="1">
      <c r="A955" s="14">
        <v>5199.0</v>
      </c>
      <c r="B955" s="14">
        <v>216.0</v>
      </c>
      <c r="C955" s="14">
        <v>5184.0</v>
      </c>
      <c r="D955" s="14">
        <v>55.0</v>
      </c>
      <c r="E955" s="14">
        <v>6.0</v>
      </c>
      <c r="F955" s="14">
        <v>13.0</v>
      </c>
      <c r="G955" s="14">
        <v>11.0</v>
      </c>
      <c r="H955" s="15"/>
      <c r="I955" s="14">
        <v>13.0</v>
      </c>
      <c r="J955" s="13" t="s">
        <v>1394</v>
      </c>
      <c r="K955" s="16"/>
      <c r="L955" s="14" t="s">
        <v>679</v>
      </c>
    </row>
    <row r="956" ht="15.75" customHeight="1">
      <c r="A956" s="14">
        <v>4749.0</v>
      </c>
      <c r="B956" s="14">
        <v>215.0</v>
      </c>
      <c r="C956" s="14">
        <v>4735.0</v>
      </c>
      <c r="D956" s="14">
        <v>48.0</v>
      </c>
      <c r="E956" s="14">
        <v>6.0</v>
      </c>
      <c r="F956" s="14">
        <v>14.0</v>
      </c>
      <c r="G956" s="15"/>
      <c r="H956" s="15"/>
      <c r="I956" s="14">
        <v>70.0</v>
      </c>
      <c r="J956" s="13" t="s">
        <v>1395</v>
      </c>
      <c r="K956" s="13" t="s">
        <v>1396</v>
      </c>
      <c r="L956" s="14" t="s">
        <v>121</v>
      </c>
    </row>
    <row r="957" ht="15.75" customHeight="1">
      <c r="A957" s="14">
        <v>5198.0</v>
      </c>
      <c r="B957" s="14">
        <v>215.0</v>
      </c>
      <c r="C957" s="14">
        <v>5184.0</v>
      </c>
      <c r="D957" s="14">
        <v>55.0</v>
      </c>
      <c r="E957" s="14">
        <v>6.0</v>
      </c>
      <c r="F957" s="14">
        <v>13.0</v>
      </c>
      <c r="G957" s="14">
        <v>10.0</v>
      </c>
      <c r="H957" s="15"/>
      <c r="I957" s="14">
        <v>12.0</v>
      </c>
      <c r="J957" s="13" t="s">
        <v>1397</v>
      </c>
      <c r="K957" s="16"/>
      <c r="L957" s="14" t="s">
        <v>679</v>
      </c>
    </row>
    <row r="958" ht="15.75" customHeight="1">
      <c r="A958" s="14">
        <v>4748.0</v>
      </c>
      <c r="B958" s="14">
        <v>214.0</v>
      </c>
      <c r="C958" s="14">
        <v>4735.0</v>
      </c>
      <c r="D958" s="14">
        <v>48.0</v>
      </c>
      <c r="E958" s="14">
        <v>6.0</v>
      </c>
      <c r="F958" s="14">
        <v>14.0</v>
      </c>
      <c r="G958" s="14">
        <v>36.0</v>
      </c>
      <c r="H958" s="15"/>
      <c r="I958" s="14">
        <v>45.0</v>
      </c>
      <c r="J958" s="13" t="s">
        <v>1398</v>
      </c>
      <c r="K958" s="13" t="s">
        <v>1399</v>
      </c>
      <c r="L958" s="14" t="s">
        <v>121</v>
      </c>
    </row>
    <row r="959" ht="15.75" customHeight="1">
      <c r="A959" s="14">
        <v>5197.0</v>
      </c>
      <c r="B959" s="14">
        <v>214.0</v>
      </c>
      <c r="C959" s="14">
        <v>5184.0</v>
      </c>
      <c r="D959" s="14">
        <v>55.0</v>
      </c>
      <c r="E959" s="14">
        <v>6.0</v>
      </c>
      <c r="F959" s="14">
        <v>13.0</v>
      </c>
      <c r="G959" s="14">
        <v>9.0</v>
      </c>
      <c r="H959" s="15"/>
      <c r="I959" s="14">
        <v>11.0</v>
      </c>
      <c r="J959" s="13" t="s">
        <v>1400</v>
      </c>
      <c r="K959" s="16"/>
      <c r="L959" s="14" t="s">
        <v>679</v>
      </c>
    </row>
    <row r="960" ht="15.75" customHeight="1">
      <c r="A960" s="14">
        <v>4212.0</v>
      </c>
      <c r="B960" s="14">
        <v>213.0</v>
      </c>
      <c r="C960" s="14">
        <v>4092.0</v>
      </c>
      <c r="D960" s="14">
        <v>45.0</v>
      </c>
      <c r="E960" s="14">
        <v>3.0</v>
      </c>
      <c r="F960" s="14">
        <v>10.0</v>
      </c>
      <c r="G960" s="17"/>
      <c r="H960" s="15"/>
      <c r="I960" s="14">
        <v>10.0</v>
      </c>
      <c r="J960" s="13" t="s">
        <v>1401</v>
      </c>
      <c r="K960" s="16"/>
      <c r="L960" s="14" t="s">
        <v>679</v>
      </c>
    </row>
    <row r="961" ht="15.75" customHeight="1">
      <c r="A961" s="14">
        <v>4741.0</v>
      </c>
      <c r="B961" s="14">
        <v>213.0</v>
      </c>
      <c r="C961" s="14">
        <v>4735.0</v>
      </c>
      <c r="D961" s="14">
        <v>48.0</v>
      </c>
      <c r="E961" s="14">
        <v>6.0</v>
      </c>
      <c r="F961" s="14">
        <v>13.0</v>
      </c>
      <c r="G961" s="14">
        <v>42.0</v>
      </c>
      <c r="H961" s="15"/>
      <c r="I961" s="14">
        <v>51.0</v>
      </c>
      <c r="J961" s="13" t="s">
        <v>1402</v>
      </c>
      <c r="K961" s="13" t="s">
        <v>1403</v>
      </c>
      <c r="L961" s="14" t="s">
        <v>121</v>
      </c>
    </row>
    <row r="962" ht="15.75" customHeight="1">
      <c r="A962" s="14">
        <v>5183.0</v>
      </c>
      <c r="B962" s="14">
        <v>213.0</v>
      </c>
      <c r="C962" s="14">
        <v>5184.0</v>
      </c>
      <c r="D962" s="14">
        <v>55.0</v>
      </c>
      <c r="E962" s="14">
        <v>4.0</v>
      </c>
      <c r="F962" s="14">
        <v>13.0</v>
      </c>
      <c r="G962" s="14">
        <v>8.0</v>
      </c>
      <c r="H962" s="15"/>
      <c r="I962" s="14">
        <v>10.0</v>
      </c>
      <c r="J962" s="13" t="s">
        <v>1404</v>
      </c>
      <c r="K962" s="16"/>
      <c r="L962" s="14" t="s">
        <v>679</v>
      </c>
    </row>
    <row r="963" ht="15.75" customHeight="1">
      <c r="A963" s="14">
        <v>4747.0</v>
      </c>
      <c r="B963" s="14">
        <v>212.0</v>
      </c>
      <c r="C963" s="14">
        <v>4741.0</v>
      </c>
      <c r="D963" s="14">
        <v>48.0</v>
      </c>
      <c r="E963" s="14">
        <v>6.0</v>
      </c>
      <c r="F963" s="14">
        <v>14.0</v>
      </c>
      <c r="G963" s="14">
        <v>7.0</v>
      </c>
      <c r="H963" s="15"/>
      <c r="I963" s="14">
        <v>8.0</v>
      </c>
      <c r="J963" s="13" t="s">
        <v>1405</v>
      </c>
      <c r="K963" s="13" t="s">
        <v>1406</v>
      </c>
      <c r="L963" s="14" t="s">
        <v>121</v>
      </c>
    </row>
    <row r="964" ht="15.75" customHeight="1">
      <c r="A964" s="14">
        <v>5196.0</v>
      </c>
      <c r="B964" s="14">
        <v>212.0</v>
      </c>
      <c r="C964" s="14">
        <v>5183.0</v>
      </c>
      <c r="D964" s="14">
        <v>55.0</v>
      </c>
      <c r="E964" s="14">
        <v>6.0</v>
      </c>
      <c r="F964" s="14">
        <v>13.0</v>
      </c>
      <c r="G964" s="14">
        <v>5.0</v>
      </c>
      <c r="H964" s="15"/>
      <c r="I964" s="14">
        <v>8.0</v>
      </c>
      <c r="J964" s="13" t="s">
        <v>1407</v>
      </c>
      <c r="K964" s="16"/>
      <c r="L964" s="14" t="s">
        <v>679</v>
      </c>
    </row>
    <row r="965" ht="15.75" customHeight="1">
      <c r="A965" s="14">
        <v>4746.0</v>
      </c>
      <c r="B965" s="14">
        <v>211.0</v>
      </c>
      <c r="C965" s="14">
        <v>4741.0</v>
      </c>
      <c r="D965" s="14">
        <v>48.0</v>
      </c>
      <c r="E965" s="14">
        <v>6.0</v>
      </c>
      <c r="F965" s="14">
        <v>14.0</v>
      </c>
      <c r="G965" s="14">
        <v>6.0</v>
      </c>
      <c r="H965" s="15"/>
      <c r="I965" s="14">
        <v>6.0</v>
      </c>
      <c r="J965" s="13" t="s">
        <v>1408</v>
      </c>
      <c r="K965" s="13" t="s">
        <v>1409</v>
      </c>
      <c r="L965" s="14" t="s">
        <v>121</v>
      </c>
    </row>
    <row r="966" ht="15.75" customHeight="1">
      <c r="A966" s="14">
        <v>5195.0</v>
      </c>
      <c r="B966" s="14">
        <v>211.0</v>
      </c>
      <c r="C966" s="14">
        <v>5183.0</v>
      </c>
      <c r="D966" s="14">
        <v>55.0</v>
      </c>
      <c r="E966" s="14">
        <v>6.0</v>
      </c>
      <c r="F966" s="14">
        <v>13.0</v>
      </c>
      <c r="G966" s="14">
        <v>4.0</v>
      </c>
      <c r="H966" s="15"/>
      <c r="I966" s="14">
        <v>6.0</v>
      </c>
      <c r="J966" s="13" t="s">
        <v>1410</v>
      </c>
      <c r="K966" s="16"/>
      <c r="L966" s="14" t="s">
        <v>679</v>
      </c>
    </row>
    <row r="967" ht="15.75" customHeight="1">
      <c r="A967" s="14">
        <v>4745.0</v>
      </c>
      <c r="B967" s="14">
        <v>210.0</v>
      </c>
      <c r="C967" s="14">
        <v>4741.0</v>
      </c>
      <c r="D967" s="14">
        <v>48.0</v>
      </c>
      <c r="E967" s="14">
        <v>6.0</v>
      </c>
      <c r="F967" s="14">
        <v>14.0</v>
      </c>
      <c r="G967" s="14">
        <v>5.0</v>
      </c>
      <c r="H967" s="15"/>
      <c r="I967" s="14">
        <v>5.0</v>
      </c>
      <c r="J967" s="13" t="s">
        <v>1411</v>
      </c>
      <c r="K967" s="13" t="s">
        <v>1412</v>
      </c>
      <c r="L967" s="14" t="s">
        <v>121</v>
      </c>
    </row>
    <row r="968" ht="15.75" customHeight="1">
      <c r="A968" s="14">
        <v>5194.0</v>
      </c>
      <c r="B968" s="14">
        <v>210.0</v>
      </c>
      <c r="C968" s="14">
        <v>5183.0</v>
      </c>
      <c r="D968" s="14">
        <v>55.0</v>
      </c>
      <c r="E968" s="14">
        <v>6.0</v>
      </c>
      <c r="F968" s="14">
        <v>13.0</v>
      </c>
      <c r="G968" s="14">
        <v>3.0</v>
      </c>
      <c r="H968" s="15"/>
      <c r="I968" s="14">
        <v>5.0</v>
      </c>
      <c r="J968" s="13" t="s">
        <v>1413</v>
      </c>
      <c r="K968" s="16"/>
      <c r="L968" s="14" t="s">
        <v>679</v>
      </c>
    </row>
    <row r="969" ht="15.75" customHeight="1">
      <c r="A969" s="14">
        <v>4744.0</v>
      </c>
      <c r="B969" s="14">
        <v>209.0</v>
      </c>
      <c r="C969" s="14">
        <v>4741.0</v>
      </c>
      <c r="D969" s="14">
        <v>48.0</v>
      </c>
      <c r="E969" s="14">
        <v>6.0</v>
      </c>
      <c r="F969" s="14">
        <v>14.0</v>
      </c>
      <c r="G969" s="14">
        <v>3.0</v>
      </c>
      <c r="H969" s="15"/>
      <c r="I969" s="14">
        <v>4.0</v>
      </c>
      <c r="J969" s="13" t="s">
        <v>1414</v>
      </c>
      <c r="K969" s="13" t="s">
        <v>1415</v>
      </c>
      <c r="L969" s="14" t="s">
        <v>121</v>
      </c>
    </row>
    <row r="970" ht="15.75" customHeight="1">
      <c r="A970" s="14">
        <v>5193.0</v>
      </c>
      <c r="B970" s="14">
        <v>209.0</v>
      </c>
      <c r="C970" s="14">
        <v>5183.0</v>
      </c>
      <c r="D970" s="14">
        <v>55.0</v>
      </c>
      <c r="E970" s="14">
        <v>6.0</v>
      </c>
      <c r="F970" s="14">
        <v>13.0</v>
      </c>
      <c r="G970" s="14">
        <v>2.0</v>
      </c>
      <c r="H970" s="15"/>
      <c r="I970" s="14">
        <v>4.0</v>
      </c>
      <c r="J970" s="13" t="s">
        <v>1416</v>
      </c>
      <c r="K970" s="16"/>
      <c r="L970" s="14" t="s">
        <v>679</v>
      </c>
    </row>
    <row r="971" ht="15.75" customHeight="1">
      <c r="A971" s="14">
        <v>4246.0</v>
      </c>
      <c r="B971" s="14">
        <v>208.0</v>
      </c>
      <c r="C971" s="14">
        <v>4246.0</v>
      </c>
      <c r="D971" s="14">
        <v>44.0</v>
      </c>
      <c r="E971" s="14">
        <v>4.0</v>
      </c>
      <c r="F971" s="14">
        <v>12.0</v>
      </c>
      <c r="G971" s="15"/>
      <c r="H971" s="15"/>
      <c r="I971" s="14">
        <v>3.0</v>
      </c>
      <c r="J971" s="13" t="s">
        <v>1417</v>
      </c>
      <c r="K971" s="16"/>
      <c r="L971" s="14" t="s">
        <v>679</v>
      </c>
    </row>
    <row r="972" ht="15.75" customHeight="1">
      <c r="A972" s="14">
        <v>5178.0</v>
      </c>
      <c r="B972" s="14">
        <v>208.0</v>
      </c>
      <c r="C972" s="14">
        <v>5183.0</v>
      </c>
      <c r="D972" s="14">
        <v>55.0</v>
      </c>
      <c r="E972" s="14">
        <v>4.0</v>
      </c>
      <c r="F972" s="14">
        <v>13.0</v>
      </c>
      <c r="G972" s="15"/>
      <c r="H972" s="15"/>
      <c r="I972" s="14">
        <v>3.0</v>
      </c>
      <c r="J972" s="13" t="s">
        <v>1418</v>
      </c>
      <c r="K972" s="16"/>
      <c r="L972" s="14" t="s">
        <v>679</v>
      </c>
    </row>
    <row r="973" ht="15.75" customHeight="1">
      <c r="A973" s="14">
        <v>4252.0</v>
      </c>
      <c r="B973" s="14">
        <v>207.0</v>
      </c>
      <c r="C973" s="14">
        <v>4259.0</v>
      </c>
      <c r="D973" s="14">
        <v>44.0</v>
      </c>
      <c r="E973" s="14">
        <v>6.0</v>
      </c>
      <c r="F973" s="14">
        <v>13.0</v>
      </c>
      <c r="G973" s="15"/>
      <c r="H973" s="15"/>
      <c r="I973" s="14">
        <v>2.0</v>
      </c>
      <c r="J973" s="13" t="s">
        <v>1419</v>
      </c>
      <c r="K973" s="16"/>
      <c r="L973" s="14" t="s">
        <v>679</v>
      </c>
    </row>
    <row r="974" ht="15.75" customHeight="1">
      <c r="A974" s="14">
        <v>4734.0</v>
      </c>
      <c r="B974" s="14">
        <v>207.0</v>
      </c>
      <c r="C974" s="14">
        <v>4741.0</v>
      </c>
      <c r="D974" s="14">
        <v>48.0</v>
      </c>
      <c r="E974" s="14">
        <v>6.0</v>
      </c>
      <c r="F974" s="14">
        <v>13.0</v>
      </c>
      <c r="G974" s="14">
        <v>1.0</v>
      </c>
      <c r="H974" s="15"/>
      <c r="I974" s="14">
        <v>2.0</v>
      </c>
      <c r="J974" s="13" t="s">
        <v>1419</v>
      </c>
      <c r="K974" s="13" t="s">
        <v>1420</v>
      </c>
      <c r="L974" s="14" t="s">
        <v>121</v>
      </c>
    </row>
    <row r="975" ht="15.75" customHeight="1">
      <c r="A975" s="14">
        <v>5182.0</v>
      </c>
      <c r="B975" s="14">
        <v>207.0</v>
      </c>
      <c r="C975" s="14">
        <v>5183.0</v>
      </c>
      <c r="D975" s="14">
        <v>55.0</v>
      </c>
      <c r="E975" s="14">
        <v>4.0</v>
      </c>
      <c r="F975" s="14">
        <v>13.0</v>
      </c>
      <c r="G975" s="14">
        <v>1.0</v>
      </c>
      <c r="H975" s="15"/>
      <c r="I975" s="14">
        <v>2.0</v>
      </c>
      <c r="J975" s="13" t="s">
        <v>1421</v>
      </c>
      <c r="K975" s="16"/>
      <c r="L975" s="14" t="s">
        <v>679</v>
      </c>
    </row>
    <row r="976" ht="15.75" customHeight="1">
      <c r="A976" s="14">
        <v>2309.0</v>
      </c>
      <c r="B976" s="14">
        <v>205.0</v>
      </c>
      <c r="C976" s="14">
        <v>2309.0</v>
      </c>
      <c r="D976" s="14">
        <v>21.0</v>
      </c>
      <c r="E976" s="14">
        <v>6.0</v>
      </c>
      <c r="F976" s="14">
        <v>10.0</v>
      </c>
      <c r="G976" s="15"/>
      <c r="H976" s="15"/>
      <c r="I976" s="14">
        <v>12.0</v>
      </c>
      <c r="J976" s="13" t="s">
        <v>1422</v>
      </c>
      <c r="K976" s="13" t="s">
        <v>1423</v>
      </c>
      <c r="L976" s="14" t="s">
        <v>679</v>
      </c>
    </row>
    <row r="977" ht="15.75" customHeight="1">
      <c r="A977" s="14">
        <v>2312.0</v>
      </c>
      <c r="B977" s="14">
        <v>204.0</v>
      </c>
      <c r="C977" s="14">
        <v>2308.0</v>
      </c>
      <c r="D977" s="14">
        <v>21.0</v>
      </c>
      <c r="E977" s="14">
        <v>6.0</v>
      </c>
      <c r="F977" s="14">
        <v>15.0</v>
      </c>
      <c r="G977" s="15"/>
      <c r="H977" s="15"/>
      <c r="I977" s="14">
        <v>7.0</v>
      </c>
      <c r="J977" s="13" t="s">
        <v>1424</v>
      </c>
      <c r="K977" s="13" t="s">
        <v>1424</v>
      </c>
      <c r="L977" s="14" t="s">
        <v>679</v>
      </c>
    </row>
    <row r="978" ht="15.75" customHeight="1">
      <c r="A978" s="14">
        <v>5705.0</v>
      </c>
      <c r="B978" s="14">
        <v>204.0</v>
      </c>
      <c r="C978" s="14">
        <v>4616.0</v>
      </c>
      <c r="D978" s="14">
        <v>50.0</v>
      </c>
      <c r="E978" s="14">
        <v>6.0</v>
      </c>
      <c r="F978" s="14">
        <v>13.0</v>
      </c>
      <c r="G978" s="15"/>
      <c r="H978" s="15"/>
      <c r="I978" s="14">
        <v>8.0</v>
      </c>
      <c r="J978" s="13" t="s">
        <v>1424</v>
      </c>
      <c r="K978" s="13" t="s">
        <v>1425</v>
      </c>
      <c r="L978" s="14" t="s">
        <v>146</v>
      </c>
    </row>
    <row r="979" ht="15.75" customHeight="1">
      <c r="A979" s="14">
        <v>2311.0</v>
      </c>
      <c r="B979" s="14">
        <v>203.0</v>
      </c>
      <c r="C979" s="14">
        <v>2308.0</v>
      </c>
      <c r="D979" s="14">
        <v>21.0</v>
      </c>
      <c r="E979" s="14">
        <v>6.0</v>
      </c>
      <c r="F979" s="14">
        <v>15.0</v>
      </c>
      <c r="G979" s="15"/>
      <c r="H979" s="15"/>
      <c r="I979" s="14">
        <v>6.0</v>
      </c>
      <c r="J979" s="13" t="s">
        <v>1426</v>
      </c>
      <c r="K979" s="13" t="s">
        <v>1426</v>
      </c>
      <c r="L979" s="14" t="s">
        <v>679</v>
      </c>
    </row>
    <row r="980" ht="15.75" customHeight="1">
      <c r="A980" s="14">
        <v>5704.0</v>
      </c>
      <c r="B980" s="14">
        <v>203.0</v>
      </c>
      <c r="C980" s="14">
        <v>4616.0</v>
      </c>
      <c r="D980" s="14">
        <v>50.0</v>
      </c>
      <c r="E980" s="14">
        <v>6.0</v>
      </c>
      <c r="F980" s="14">
        <v>13.0</v>
      </c>
      <c r="G980" s="15"/>
      <c r="H980" s="15"/>
      <c r="I980" s="14">
        <v>7.0</v>
      </c>
      <c r="J980" s="13" t="s">
        <v>1426</v>
      </c>
      <c r="K980" s="13" t="s">
        <v>1426</v>
      </c>
      <c r="L980" s="14" t="s">
        <v>146</v>
      </c>
    </row>
    <row r="981" ht="15.75" customHeight="1">
      <c r="A981" s="14">
        <v>2308.0</v>
      </c>
      <c r="B981" s="14">
        <v>202.0</v>
      </c>
      <c r="C981" s="14">
        <v>2308.0</v>
      </c>
      <c r="D981" s="14">
        <v>21.0</v>
      </c>
      <c r="E981" s="14">
        <v>6.0</v>
      </c>
      <c r="F981" s="14">
        <v>10.0</v>
      </c>
      <c r="G981" s="15"/>
      <c r="H981" s="15"/>
      <c r="I981" s="14">
        <v>5.0</v>
      </c>
      <c r="J981" s="13" t="s">
        <v>1427</v>
      </c>
      <c r="K981" s="13" t="s">
        <v>1428</v>
      </c>
      <c r="L981" s="14" t="s">
        <v>679</v>
      </c>
    </row>
    <row r="982" ht="15.75" customHeight="1">
      <c r="A982" s="14">
        <v>2307.0</v>
      </c>
      <c r="B982" s="14">
        <v>201.0</v>
      </c>
      <c r="C982" s="14">
        <v>2307.0</v>
      </c>
      <c r="D982" s="14">
        <v>21.0</v>
      </c>
      <c r="E982" s="14">
        <v>6.0</v>
      </c>
      <c r="F982" s="14">
        <v>10.0</v>
      </c>
      <c r="G982" s="15"/>
      <c r="H982" s="15"/>
      <c r="I982" s="14">
        <v>4.0</v>
      </c>
      <c r="J982" s="13" t="s">
        <v>1429</v>
      </c>
      <c r="K982" s="13" t="s">
        <v>1430</v>
      </c>
      <c r="L982" s="14" t="s">
        <v>679</v>
      </c>
    </row>
    <row r="983" ht="15.75" customHeight="1">
      <c r="A983" s="14">
        <v>2306.0</v>
      </c>
      <c r="B983" s="14">
        <v>200.0</v>
      </c>
      <c r="C983" s="14">
        <v>2306.0</v>
      </c>
      <c r="D983" s="14">
        <v>21.0</v>
      </c>
      <c r="E983" s="14">
        <v>6.0</v>
      </c>
      <c r="F983" s="14">
        <v>10.0</v>
      </c>
      <c r="G983" s="15"/>
      <c r="H983" s="15"/>
      <c r="I983" s="14">
        <v>3.0</v>
      </c>
      <c r="J983" s="13" t="s">
        <v>1431</v>
      </c>
      <c r="K983" s="13" t="s">
        <v>1432</v>
      </c>
      <c r="L983" s="14" t="s">
        <v>679</v>
      </c>
    </row>
    <row r="984" ht="15.75" customHeight="1">
      <c r="A984" s="14">
        <v>2305.0</v>
      </c>
      <c r="B984" s="14">
        <v>199.0</v>
      </c>
      <c r="C984" s="14">
        <v>2305.0</v>
      </c>
      <c r="D984" s="14">
        <v>21.0</v>
      </c>
      <c r="E984" s="14">
        <v>6.0</v>
      </c>
      <c r="F984" s="14">
        <v>10.0</v>
      </c>
      <c r="G984" s="15"/>
      <c r="H984" s="15"/>
      <c r="I984" s="14">
        <v>1.0</v>
      </c>
      <c r="J984" s="13" t="s">
        <v>1433</v>
      </c>
      <c r="K984" s="13" t="s">
        <v>1434</v>
      </c>
      <c r="L984" s="14" t="s">
        <v>679</v>
      </c>
    </row>
    <row r="985" ht="15.75" customHeight="1">
      <c r="A985" s="14">
        <v>4462.0</v>
      </c>
      <c r="B985" s="14">
        <v>198.0</v>
      </c>
      <c r="C985" s="14">
        <v>4462.0</v>
      </c>
      <c r="D985" s="14">
        <v>31.0</v>
      </c>
      <c r="E985" s="14">
        <v>3.0</v>
      </c>
      <c r="F985" s="14">
        <v>10.0</v>
      </c>
      <c r="G985" s="15"/>
      <c r="H985" s="15"/>
      <c r="I985" s="14">
        <v>14.0</v>
      </c>
      <c r="J985" s="13" t="s">
        <v>1435</v>
      </c>
      <c r="K985" s="13" t="s">
        <v>1435</v>
      </c>
      <c r="L985" s="14" t="s">
        <v>679</v>
      </c>
    </row>
    <row r="986" ht="15.75" customHeight="1">
      <c r="A986" s="14">
        <v>4588.0</v>
      </c>
      <c r="B986" s="14">
        <v>198.0</v>
      </c>
      <c r="C986" s="14">
        <v>4588.0</v>
      </c>
      <c r="D986" s="14">
        <v>47.0</v>
      </c>
      <c r="E986" s="14">
        <v>6.0</v>
      </c>
      <c r="F986" s="14">
        <v>10.0</v>
      </c>
      <c r="G986" s="14">
        <v>501.0</v>
      </c>
      <c r="H986" s="15"/>
      <c r="I986" s="14">
        <v>92.0</v>
      </c>
      <c r="J986" s="13" t="s">
        <v>1436</v>
      </c>
      <c r="K986" s="13" t="s">
        <v>1437</v>
      </c>
      <c r="L986" s="14" t="s">
        <v>121</v>
      </c>
    </row>
    <row r="987" ht="15.75" customHeight="1">
      <c r="A987" s="14">
        <v>5138.0</v>
      </c>
      <c r="B987" s="14">
        <v>198.0</v>
      </c>
      <c r="C987" s="14">
        <v>5138.0</v>
      </c>
      <c r="D987" s="14">
        <v>52.0</v>
      </c>
      <c r="E987" s="14">
        <v>6.0</v>
      </c>
      <c r="F987" s="14">
        <v>10.0</v>
      </c>
      <c r="G987" s="15"/>
      <c r="H987" s="15"/>
      <c r="I987" s="14">
        <v>18.0</v>
      </c>
      <c r="J987" s="13" t="s">
        <v>1438</v>
      </c>
      <c r="K987" s="16"/>
      <c r="L987" s="14" t="s">
        <v>679</v>
      </c>
    </row>
    <row r="988" ht="15.75" customHeight="1">
      <c r="A988" s="14">
        <v>4461.0</v>
      </c>
      <c r="B988" s="14">
        <v>197.0</v>
      </c>
      <c r="C988" s="14">
        <v>4461.0</v>
      </c>
      <c r="D988" s="14">
        <v>31.0</v>
      </c>
      <c r="E988" s="14">
        <v>3.0</v>
      </c>
      <c r="F988" s="14">
        <v>10.0</v>
      </c>
      <c r="G988" s="15"/>
      <c r="H988" s="15"/>
      <c r="I988" s="14">
        <v>13.0</v>
      </c>
      <c r="J988" s="13" t="s">
        <v>1439</v>
      </c>
      <c r="K988" s="13" t="s">
        <v>1439</v>
      </c>
      <c r="L988" s="14" t="s">
        <v>679</v>
      </c>
    </row>
    <row r="989" ht="15.75" customHeight="1">
      <c r="A989" s="14">
        <v>4587.0</v>
      </c>
      <c r="B989" s="14">
        <v>197.0</v>
      </c>
      <c r="C989" s="14">
        <v>4587.0</v>
      </c>
      <c r="D989" s="14">
        <v>47.0</v>
      </c>
      <c r="E989" s="14">
        <v>6.0</v>
      </c>
      <c r="F989" s="14">
        <v>10.0</v>
      </c>
      <c r="G989" s="14">
        <v>201.0</v>
      </c>
      <c r="H989" s="15"/>
      <c r="I989" s="14">
        <v>75.0</v>
      </c>
      <c r="J989" s="13" t="s">
        <v>1440</v>
      </c>
      <c r="K989" s="13" t="s">
        <v>1441</v>
      </c>
      <c r="L989" s="14" t="s">
        <v>121</v>
      </c>
    </row>
    <row r="990" ht="15.75" customHeight="1">
      <c r="A990" s="14">
        <v>4460.0</v>
      </c>
      <c r="B990" s="14">
        <v>196.0</v>
      </c>
      <c r="C990" s="14">
        <v>4461.0</v>
      </c>
      <c r="D990" s="14">
        <v>31.0</v>
      </c>
      <c r="E990" s="14">
        <v>3.0</v>
      </c>
      <c r="F990" s="14">
        <v>10.0</v>
      </c>
      <c r="G990" s="15"/>
      <c r="H990" s="15"/>
      <c r="I990" s="14">
        <v>12.0</v>
      </c>
      <c r="J990" s="13" t="s">
        <v>1442</v>
      </c>
      <c r="K990" s="13" t="s">
        <v>1442</v>
      </c>
      <c r="L990" s="14" t="s">
        <v>679</v>
      </c>
    </row>
    <row r="991" ht="15.75" customHeight="1">
      <c r="A991" s="14">
        <v>4586.0</v>
      </c>
      <c r="B991" s="14">
        <v>196.0</v>
      </c>
      <c r="C991" s="14">
        <v>4587.0</v>
      </c>
      <c r="D991" s="14">
        <v>47.0</v>
      </c>
      <c r="E991" s="14">
        <v>6.0</v>
      </c>
      <c r="F991" s="14">
        <v>10.0</v>
      </c>
      <c r="G991" s="14">
        <v>203.0</v>
      </c>
      <c r="H991" s="15"/>
      <c r="I991" s="14">
        <v>77.0</v>
      </c>
      <c r="J991" s="13" t="s">
        <v>1443</v>
      </c>
      <c r="K991" s="13" t="s">
        <v>1444</v>
      </c>
      <c r="L991" s="14" t="s">
        <v>121</v>
      </c>
    </row>
    <row r="992" ht="15.75" customHeight="1">
      <c r="A992" s="14">
        <v>4459.0</v>
      </c>
      <c r="B992" s="14">
        <v>195.0</v>
      </c>
      <c r="C992" s="14">
        <v>4461.0</v>
      </c>
      <c r="D992" s="14">
        <v>31.0</v>
      </c>
      <c r="E992" s="14">
        <v>3.0</v>
      </c>
      <c r="F992" s="14">
        <v>10.0</v>
      </c>
      <c r="G992" s="15"/>
      <c r="H992" s="15"/>
      <c r="I992" s="14">
        <v>4.0</v>
      </c>
      <c r="J992" s="13" t="s">
        <v>1445</v>
      </c>
      <c r="K992" s="13" t="s">
        <v>1445</v>
      </c>
      <c r="L992" s="14" t="s">
        <v>679</v>
      </c>
    </row>
    <row r="993" ht="15.75" customHeight="1">
      <c r="A993" s="14">
        <v>4585.0</v>
      </c>
      <c r="B993" s="14">
        <v>195.0</v>
      </c>
      <c r="C993" s="14">
        <v>4587.0</v>
      </c>
      <c r="D993" s="14">
        <v>47.0</v>
      </c>
      <c r="E993" s="14">
        <v>3.0</v>
      </c>
      <c r="F993" s="14">
        <v>10.0</v>
      </c>
      <c r="G993" s="14">
        <v>200.0</v>
      </c>
      <c r="H993" s="15"/>
      <c r="I993" s="14">
        <v>74.0</v>
      </c>
      <c r="J993" s="13" t="s">
        <v>1446</v>
      </c>
      <c r="K993" s="13" t="s">
        <v>1447</v>
      </c>
      <c r="L993" s="14" t="s">
        <v>121</v>
      </c>
    </row>
    <row r="994" ht="15.75" customHeight="1">
      <c r="A994" s="14">
        <v>5137.0</v>
      </c>
      <c r="B994" s="14">
        <v>195.0</v>
      </c>
      <c r="C994" s="14">
        <v>5137.0</v>
      </c>
      <c r="D994" s="14">
        <v>52.0</v>
      </c>
      <c r="E994" s="14">
        <v>3.0</v>
      </c>
      <c r="F994" s="14">
        <v>10.0</v>
      </c>
      <c r="G994" s="14">
        <v>60.0</v>
      </c>
      <c r="H994" s="15"/>
      <c r="I994" s="14">
        <v>17.0</v>
      </c>
      <c r="J994" s="13" t="s">
        <v>1448</v>
      </c>
      <c r="K994" s="16"/>
      <c r="L994" s="14" t="s">
        <v>679</v>
      </c>
    </row>
    <row r="995" ht="15.75" customHeight="1">
      <c r="A995" s="14">
        <v>4458.0</v>
      </c>
      <c r="B995" s="14">
        <v>194.0</v>
      </c>
      <c r="C995" s="14">
        <v>4458.0</v>
      </c>
      <c r="D995" s="14">
        <v>31.0</v>
      </c>
      <c r="E995" s="14">
        <v>3.0</v>
      </c>
      <c r="F995" s="14">
        <v>10.0</v>
      </c>
      <c r="G995" s="15"/>
      <c r="H995" s="15"/>
      <c r="I995" s="14">
        <v>3.0</v>
      </c>
      <c r="J995" s="13" t="s">
        <v>1449</v>
      </c>
      <c r="K995" s="13" t="s">
        <v>1449</v>
      </c>
      <c r="L995" s="14" t="s">
        <v>679</v>
      </c>
    </row>
    <row r="996" ht="15.75" customHeight="1">
      <c r="A996" s="14">
        <v>4584.0</v>
      </c>
      <c r="B996" s="14">
        <v>194.0</v>
      </c>
      <c r="C996" s="14">
        <v>4585.0</v>
      </c>
      <c r="D996" s="14">
        <v>47.0</v>
      </c>
      <c r="E996" s="14">
        <v>3.0</v>
      </c>
      <c r="F996" s="14">
        <v>10.0</v>
      </c>
      <c r="G996" s="14">
        <v>90.0</v>
      </c>
      <c r="H996" s="15"/>
      <c r="I996" s="14">
        <v>68.0</v>
      </c>
      <c r="J996" s="13" t="s">
        <v>1450</v>
      </c>
      <c r="K996" s="13" t="s">
        <v>1451</v>
      </c>
      <c r="L996" s="14" t="s">
        <v>121</v>
      </c>
    </row>
    <row r="997" ht="15.75" customHeight="1">
      <c r="A997" s="14">
        <v>5136.0</v>
      </c>
      <c r="B997" s="14">
        <v>194.0</v>
      </c>
      <c r="C997" s="14">
        <v>5137.0</v>
      </c>
      <c r="D997" s="14">
        <v>52.0</v>
      </c>
      <c r="E997" s="14">
        <v>3.0</v>
      </c>
      <c r="F997" s="14">
        <v>10.0</v>
      </c>
      <c r="G997" s="14">
        <v>50.0</v>
      </c>
      <c r="H997" s="15"/>
      <c r="I997" s="14">
        <v>14.0</v>
      </c>
      <c r="J997" s="13" t="s">
        <v>1452</v>
      </c>
      <c r="K997" s="16"/>
      <c r="L997" s="14" t="s">
        <v>679</v>
      </c>
    </row>
    <row r="998" ht="15.75" customHeight="1">
      <c r="A998" s="14">
        <v>4583.0</v>
      </c>
      <c r="B998" s="14">
        <v>193.0</v>
      </c>
      <c r="C998" s="14">
        <v>4584.0</v>
      </c>
      <c r="D998" s="14">
        <v>47.0</v>
      </c>
      <c r="E998" s="14">
        <v>6.0</v>
      </c>
      <c r="F998" s="14">
        <v>10.0</v>
      </c>
      <c r="G998" s="15"/>
      <c r="H998" s="15"/>
      <c r="I998" s="14">
        <v>67.0</v>
      </c>
      <c r="J998" s="13" t="s">
        <v>1453</v>
      </c>
      <c r="K998" s="13" t="s">
        <v>1454</v>
      </c>
      <c r="L998" s="14" t="s">
        <v>121</v>
      </c>
    </row>
    <row r="999" ht="15.75" customHeight="1">
      <c r="A999" s="14">
        <v>4582.0</v>
      </c>
      <c r="B999" s="14">
        <v>192.0</v>
      </c>
      <c r="C999" s="14">
        <v>4584.0</v>
      </c>
      <c r="D999" s="14">
        <v>47.0</v>
      </c>
      <c r="E999" s="14">
        <v>3.0</v>
      </c>
      <c r="F999" s="14">
        <v>10.0</v>
      </c>
      <c r="G999" s="14">
        <v>80.0</v>
      </c>
      <c r="H999" s="15"/>
      <c r="I999" s="14">
        <v>66.0</v>
      </c>
      <c r="J999" s="13" t="s">
        <v>1455</v>
      </c>
      <c r="K999" s="13" t="s">
        <v>1456</v>
      </c>
      <c r="L999" s="14" t="s">
        <v>121</v>
      </c>
    </row>
    <row r="1000" ht="15.75" customHeight="1">
      <c r="A1000" s="14">
        <v>5135.0</v>
      </c>
      <c r="B1000" s="14">
        <v>192.0</v>
      </c>
      <c r="C1000" s="14">
        <v>5136.0</v>
      </c>
      <c r="D1000" s="14">
        <v>52.0</v>
      </c>
      <c r="E1000" s="14">
        <v>3.0</v>
      </c>
      <c r="F1000" s="14">
        <v>10.0</v>
      </c>
      <c r="G1000" s="14">
        <v>40.0</v>
      </c>
      <c r="H1000" s="15"/>
      <c r="I1000" s="14">
        <v>13.0</v>
      </c>
      <c r="J1000" s="13" t="s">
        <v>1457</v>
      </c>
      <c r="K1000" s="16"/>
      <c r="L1000" s="14" t="s">
        <v>679</v>
      </c>
    </row>
    <row r="1001" ht="15.75" customHeight="1">
      <c r="A1001" s="14">
        <v>4598.0</v>
      </c>
      <c r="B1001" s="14">
        <v>191.0</v>
      </c>
      <c r="C1001" s="14">
        <v>4582.0</v>
      </c>
      <c r="D1001" s="14">
        <v>47.0</v>
      </c>
      <c r="E1001" s="14">
        <v>6.0</v>
      </c>
      <c r="F1001" s="14">
        <v>10.0</v>
      </c>
      <c r="G1001" s="14">
        <v>72.0</v>
      </c>
      <c r="H1001" s="15"/>
      <c r="I1001" s="14">
        <v>65.0</v>
      </c>
      <c r="J1001" s="13" t="s">
        <v>1458</v>
      </c>
      <c r="K1001" s="13" t="s">
        <v>1459</v>
      </c>
      <c r="L1001" s="14" t="s">
        <v>121</v>
      </c>
    </row>
    <row r="1002" ht="15.75" customHeight="1">
      <c r="A1002" s="14">
        <v>5151.0</v>
      </c>
      <c r="B1002" s="14">
        <v>191.0</v>
      </c>
      <c r="C1002" s="14">
        <v>5135.0</v>
      </c>
      <c r="D1002" s="14">
        <v>52.0</v>
      </c>
      <c r="E1002" s="14">
        <v>6.0</v>
      </c>
      <c r="F1002" s="14">
        <v>10.0</v>
      </c>
      <c r="G1002" s="14">
        <v>32.0</v>
      </c>
      <c r="H1002" s="15"/>
      <c r="I1002" s="14">
        <v>12.0</v>
      </c>
      <c r="J1002" s="13" t="s">
        <v>1460</v>
      </c>
      <c r="K1002" s="16"/>
      <c r="L1002" s="14" t="s">
        <v>679</v>
      </c>
    </row>
    <row r="1003" ht="15.75" customHeight="1">
      <c r="A1003" s="14">
        <v>4597.0</v>
      </c>
      <c r="B1003" s="14">
        <v>190.0</v>
      </c>
      <c r="C1003" s="14">
        <v>4582.0</v>
      </c>
      <c r="D1003" s="14">
        <v>47.0</v>
      </c>
      <c r="E1003" s="14">
        <v>6.0</v>
      </c>
      <c r="F1003" s="14">
        <v>10.0</v>
      </c>
      <c r="G1003" s="14">
        <v>71.0</v>
      </c>
      <c r="H1003" s="15"/>
      <c r="I1003" s="14">
        <v>64.0</v>
      </c>
      <c r="J1003" s="13" t="s">
        <v>1461</v>
      </c>
      <c r="K1003" s="13" t="s">
        <v>1462</v>
      </c>
      <c r="L1003" s="14" t="s">
        <v>121</v>
      </c>
    </row>
    <row r="1004" ht="15.75" customHeight="1">
      <c r="A1004" s="14">
        <v>5150.0</v>
      </c>
      <c r="B1004" s="14">
        <v>190.0</v>
      </c>
      <c r="C1004" s="14">
        <v>5135.0</v>
      </c>
      <c r="D1004" s="14">
        <v>52.0</v>
      </c>
      <c r="E1004" s="14">
        <v>6.0</v>
      </c>
      <c r="F1004" s="14">
        <v>10.0</v>
      </c>
      <c r="G1004" s="14">
        <v>31.0</v>
      </c>
      <c r="H1004" s="15"/>
      <c r="I1004" s="14">
        <v>11.0</v>
      </c>
      <c r="J1004" s="13" t="s">
        <v>1463</v>
      </c>
      <c r="K1004" s="16"/>
      <c r="L1004" s="14" t="s">
        <v>679</v>
      </c>
    </row>
    <row r="1005" ht="15.75" customHeight="1">
      <c r="A1005" s="14">
        <v>4581.0</v>
      </c>
      <c r="B1005" s="14">
        <v>189.0</v>
      </c>
      <c r="C1005" s="14">
        <v>4584.0</v>
      </c>
      <c r="D1005" s="14">
        <v>47.0</v>
      </c>
      <c r="E1005" s="14">
        <v>3.0</v>
      </c>
      <c r="F1005" s="14">
        <v>10.0</v>
      </c>
      <c r="G1005" s="14">
        <v>70.0</v>
      </c>
      <c r="H1005" s="15"/>
      <c r="I1005" s="14">
        <v>62.0</v>
      </c>
      <c r="J1005" s="13" t="s">
        <v>1464</v>
      </c>
      <c r="K1005" s="13" t="s">
        <v>1465</v>
      </c>
      <c r="L1005" s="14" t="s">
        <v>121</v>
      </c>
    </row>
    <row r="1006" ht="15.75" customHeight="1">
      <c r="A1006" s="14">
        <v>5134.0</v>
      </c>
      <c r="B1006" s="14">
        <v>189.0</v>
      </c>
      <c r="C1006" s="14">
        <v>5136.0</v>
      </c>
      <c r="D1006" s="14">
        <v>52.0</v>
      </c>
      <c r="E1006" s="14">
        <v>3.0</v>
      </c>
      <c r="F1006" s="14">
        <v>10.0</v>
      </c>
      <c r="G1006" s="14">
        <v>30.0</v>
      </c>
      <c r="H1006" s="15"/>
      <c r="I1006" s="14">
        <v>10.0</v>
      </c>
      <c r="J1006" s="13" t="s">
        <v>1466</v>
      </c>
      <c r="K1006" s="16"/>
      <c r="L1006" s="14" t="s">
        <v>679</v>
      </c>
    </row>
    <row r="1007" ht="15.75" customHeight="1">
      <c r="A1007" s="14">
        <v>4596.0</v>
      </c>
      <c r="B1007" s="14">
        <v>188.0</v>
      </c>
      <c r="C1007" s="14">
        <v>4581.0</v>
      </c>
      <c r="D1007" s="14">
        <v>47.0</v>
      </c>
      <c r="E1007" s="14">
        <v>3.0</v>
      </c>
      <c r="F1007" s="14">
        <v>10.0</v>
      </c>
      <c r="G1007" s="14">
        <v>62.0</v>
      </c>
      <c r="H1007" s="15"/>
      <c r="I1007" s="14">
        <v>61.0</v>
      </c>
      <c r="J1007" s="13" t="s">
        <v>1467</v>
      </c>
      <c r="K1007" s="13" t="s">
        <v>1468</v>
      </c>
      <c r="L1007" s="14" t="s">
        <v>121</v>
      </c>
    </row>
    <row r="1008" ht="15.75" customHeight="1">
      <c r="A1008" s="14">
        <v>5149.0</v>
      </c>
      <c r="B1008" s="14">
        <v>188.0</v>
      </c>
      <c r="C1008" s="14">
        <v>5134.0</v>
      </c>
      <c r="D1008" s="14">
        <v>52.0</v>
      </c>
      <c r="E1008" s="14">
        <v>6.0</v>
      </c>
      <c r="F1008" s="14">
        <v>10.0</v>
      </c>
      <c r="G1008" s="14">
        <v>25.0</v>
      </c>
      <c r="H1008" s="15"/>
      <c r="I1008" s="14">
        <v>9.0</v>
      </c>
      <c r="J1008" s="13" t="s">
        <v>1469</v>
      </c>
      <c r="K1008" s="16"/>
      <c r="L1008" s="14" t="s">
        <v>679</v>
      </c>
    </row>
    <row r="1009" ht="15.75" customHeight="1">
      <c r="A1009" s="14">
        <v>5478.0</v>
      </c>
      <c r="B1009" s="14">
        <v>187.0</v>
      </c>
      <c r="C1009" s="14">
        <v>4581.0</v>
      </c>
      <c r="D1009" s="14">
        <v>47.0</v>
      </c>
      <c r="E1009" s="14">
        <v>3.0</v>
      </c>
      <c r="F1009" s="14">
        <v>10.0</v>
      </c>
      <c r="G1009" s="14">
        <v>61.0</v>
      </c>
      <c r="H1009" s="15"/>
      <c r="I1009" s="14">
        <v>60.0</v>
      </c>
      <c r="J1009" s="13" t="s">
        <v>1470</v>
      </c>
      <c r="K1009" s="13" t="s">
        <v>1471</v>
      </c>
      <c r="L1009" s="14" t="s">
        <v>121</v>
      </c>
    </row>
    <row r="1010" ht="15.75" customHeight="1">
      <c r="A1010" s="14">
        <v>4743.0</v>
      </c>
      <c r="B1010" s="14">
        <v>186.0</v>
      </c>
      <c r="C1010" s="14">
        <v>4741.0</v>
      </c>
      <c r="D1010" s="14">
        <v>48.0</v>
      </c>
      <c r="E1010" s="14">
        <v>6.0</v>
      </c>
      <c r="F1010" s="14">
        <v>14.0</v>
      </c>
      <c r="G1010" s="15"/>
      <c r="H1010" s="15"/>
      <c r="I1010" s="14">
        <v>9.0</v>
      </c>
      <c r="J1010" s="13" t="s">
        <v>1472</v>
      </c>
      <c r="K1010" s="13" t="s">
        <v>1473</v>
      </c>
      <c r="L1010" s="14" t="s">
        <v>121</v>
      </c>
    </row>
    <row r="1011" ht="15.75" customHeight="1">
      <c r="A1011" s="14">
        <v>5148.0</v>
      </c>
      <c r="B1011" s="14">
        <v>186.0</v>
      </c>
      <c r="C1011" s="14">
        <v>5148.0</v>
      </c>
      <c r="D1011" s="14">
        <v>52.0</v>
      </c>
      <c r="E1011" s="14">
        <v>5.0</v>
      </c>
      <c r="F1011" s="14">
        <v>13.0</v>
      </c>
      <c r="G1011" s="15"/>
      <c r="H1011" s="15"/>
      <c r="I1011" s="14">
        <v>8.0</v>
      </c>
      <c r="J1011" s="13" t="s">
        <v>1474</v>
      </c>
      <c r="K1011" s="16"/>
      <c r="L1011" s="14" t="s">
        <v>679</v>
      </c>
    </row>
    <row r="1012" ht="15.75" customHeight="1">
      <c r="A1012" s="14">
        <v>5192.0</v>
      </c>
      <c r="B1012" s="14">
        <v>186.0</v>
      </c>
      <c r="C1012" s="14">
        <v>5183.0</v>
      </c>
      <c r="D1012" s="14">
        <v>55.0</v>
      </c>
      <c r="E1012" s="14">
        <v>6.0</v>
      </c>
      <c r="F1012" s="14">
        <v>13.0</v>
      </c>
      <c r="G1012" s="14">
        <v>6.0</v>
      </c>
      <c r="H1012" s="15"/>
      <c r="I1012" s="14">
        <v>9.0</v>
      </c>
      <c r="J1012" s="13" t="s">
        <v>1475</v>
      </c>
      <c r="K1012" s="16"/>
      <c r="L1012" s="14" t="s">
        <v>679</v>
      </c>
    </row>
    <row r="1013" ht="15.75" customHeight="1">
      <c r="A1013" s="14">
        <v>5433.0</v>
      </c>
      <c r="B1013" s="14">
        <v>186.0</v>
      </c>
      <c r="C1013" s="14">
        <v>5432.0</v>
      </c>
      <c r="D1013" s="14">
        <v>47.0</v>
      </c>
      <c r="E1013" s="14">
        <v>6.0</v>
      </c>
      <c r="F1013" s="14">
        <v>10.0</v>
      </c>
      <c r="G1013" s="14">
        <v>52.0</v>
      </c>
      <c r="H1013" s="15"/>
      <c r="I1013" s="14">
        <v>56.0</v>
      </c>
      <c r="J1013" s="13" t="s">
        <v>1476</v>
      </c>
      <c r="K1013" s="13" t="s">
        <v>1477</v>
      </c>
      <c r="L1013" s="14" t="s">
        <v>121</v>
      </c>
    </row>
    <row r="1014" ht="15.75" customHeight="1">
      <c r="A1014" s="14">
        <v>5147.0</v>
      </c>
      <c r="B1014" s="14">
        <v>185.0</v>
      </c>
      <c r="C1014" s="14">
        <v>5134.0</v>
      </c>
      <c r="D1014" s="14">
        <v>52.0</v>
      </c>
      <c r="E1014" s="14">
        <v>6.0</v>
      </c>
      <c r="F1014" s="14">
        <v>10.0</v>
      </c>
      <c r="G1014" s="14">
        <v>22.0</v>
      </c>
      <c r="H1014" s="15"/>
      <c r="I1014" s="14">
        <v>7.0</v>
      </c>
      <c r="J1014" s="13" t="s">
        <v>1478</v>
      </c>
      <c r="K1014" s="16"/>
      <c r="L1014" s="14" t="s">
        <v>679</v>
      </c>
    </row>
    <row r="1015" ht="15.75" customHeight="1">
      <c r="A1015" s="14">
        <v>5432.0</v>
      </c>
      <c r="B1015" s="14">
        <v>185.0</v>
      </c>
      <c r="C1015" s="14">
        <v>4581.0</v>
      </c>
      <c r="D1015" s="14">
        <v>47.0</v>
      </c>
      <c r="E1015" s="14">
        <v>3.0</v>
      </c>
      <c r="F1015" s="14">
        <v>10.0</v>
      </c>
      <c r="G1015" s="14">
        <v>60.0</v>
      </c>
      <c r="H1015" s="15"/>
      <c r="I1015" s="14">
        <v>59.0</v>
      </c>
      <c r="J1015" s="13" t="s">
        <v>1479</v>
      </c>
      <c r="K1015" s="13" t="s">
        <v>1480</v>
      </c>
      <c r="L1015" s="14" t="s">
        <v>121</v>
      </c>
    </row>
    <row r="1016" ht="15.75" customHeight="1">
      <c r="A1016" s="14">
        <v>5146.0</v>
      </c>
      <c r="B1016" s="14">
        <v>184.0</v>
      </c>
      <c r="C1016" s="14">
        <v>5134.0</v>
      </c>
      <c r="D1016" s="14">
        <v>52.0</v>
      </c>
      <c r="E1016" s="14">
        <v>6.0</v>
      </c>
      <c r="F1016" s="14">
        <v>10.0</v>
      </c>
      <c r="G1016" s="14">
        <v>21.0</v>
      </c>
      <c r="H1016" s="15"/>
      <c r="I1016" s="14">
        <v>6.0</v>
      </c>
      <c r="J1016" s="13" t="s">
        <v>1481</v>
      </c>
      <c r="K1016" s="16"/>
      <c r="L1016" s="14" t="s">
        <v>679</v>
      </c>
    </row>
    <row r="1017" ht="15.75" customHeight="1">
      <c r="A1017" s="14">
        <v>5431.0</v>
      </c>
      <c r="B1017" s="14">
        <v>184.0</v>
      </c>
      <c r="C1017" s="14">
        <v>4581.0</v>
      </c>
      <c r="D1017" s="14">
        <v>47.0</v>
      </c>
      <c r="E1017" s="14">
        <v>3.0</v>
      </c>
      <c r="F1017" s="14">
        <v>10.0</v>
      </c>
      <c r="G1017" s="14">
        <v>50.0</v>
      </c>
      <c r="H1017" s="15"/>
      <c r="I1017" s="14">
        <v>53.0</v>
      </c>
      <c r="J1017" s="13" t="s">
        <v>1482</v>
      </c>
      <c r="K1017" s="13" t="s">
        <v>1483</v>
      </c>
      <c r="L1017" s="14" t="s">
        <v>121</v>
      </c>
    </row>
    <row r="1018" ht="15.75" customHeight="1">
      <c r="A1018" s="14">
        <v>3417.0</v>
      </c>
      <c r="B1018" s="14">
        <v>181.0</v>
      </c>
      <c r="C1018" s="14">
        <v>3417.0</v>
      </c>
      <c r="D1018" s="14">
        <v>42.0</v>
      </c>
      <c r="E1018" s="14">
        <v>2.0</v>
      </c>
      <c r="F1018" s="14">
        <v>10.0</v>
      </c>
      <c r="G1018" s="14">
        <v>430.0</v>
      </c>
      <c r="H1018" s="15"/>
      <c r="I1018" s="14">
        <v>21.0</v>
      </c>
      <c r="J1018" s="13" t="s">
        <v>1484</v>
      </c>
      <c r="K1018" s="13" t="s">
        <v>1485</v>
      </c>
      <c r="L1018" s="14" t="s">
        <v>679</v>
      </c>
    </row>
    <row r="1019" ht="15.75" customHeight="1">
      <c r="A1019" s="14">
        <v>4404.0</v>
      </c>
      <c r="B1019" s="14">
        <v>181.0</v>
      </c>
      <c r="C1019" s="14">
        <v>4404.0</v>
      </c>
      <c r="D1019" s="14">
        <v>28.0</v>
      </c>
      <c r="E1019" s="14">
        <v>2.0</v>
      </c>
      <c r="F1019" s="14">
        <v>10.0</v>
      </c>
      <c r="G1019" s="15"/>
      <c r="H1019" s="15"/>
      <c r="I1019" s="14">
        <v>58.0</v>
      </c>
      <c r="J1019" s="13" t="s">
        <v>1484</v>
      </c>
      <c r="K1019" s="13" t="s">
        <v>1484</v>
      </c>
      <c r="L1019" s="14" t="s">
        <v>679</v>
      </c>
    </row>
    <row r="1020" ht="15.75" customHeight="1">
      <c r="A1020" s="14">
        <v>4479.0</v>
      </c>
      <c r="B1020" s="14">
        <v>181.0</v>
      </c>
      <c r="C1020" s="14">
        <v>4479.0</v>
      </c>
      <c r="D1020" s="14">
        <v>46.0</v>
      </c>
      <c r="E1020" s="14">
        <v>2.0</v>
      </c>
      <c r="F1020" s="14">
        <v>10.0</v>
      </c>
      <c r="G1020" s="14">
        <v>440.0</v>
      </c>
      <c r="H1020" s="15"/>
      <c r="I1020" s="14">
        <v>160.0</v>
      </c>
      <c r="J1020" s="13" t="s">
        <v>1486</v>
      </c>
      <c r="K1020" s="13" t="s">
        <v>1487</v>
      </c>
      <c r="L1020" s="14" t="s">
        <v>146</v>
      </c>
    </row>
    <row r="1021" ht="15.75" customHeight="1">
      <c r="A1021" s="14">
        <v>5042.0</v>
      </c>
      <c r="B1021" s="14">
        <v>181.0</v>
      </c>
      <c r="C1021" s="14">
        <v>5042.0</v>
      </c>
      <c r="D1021" s="14">
        <v>51.0</v>
      </c>
      <c r="E1021" s="14">
        <v>2.0</v>
      </c>
      <c r="F1021" s="14">
        <v>10.0</v>
      </c>
      <c r="G1021" s="14">
        <v>440.0</v>
      </c>
      <c r="H1021" s="15"/>
      <c r="I1021" s="14">
        <v>97.0</v>
      </c>
      <c r="J1021" s="13" t="s">
        <v>1488</v>
      </c>
      <c r="K1021" s="16"/>
      <c r="L1021" s="14" t="s">
        <v>679</v>
      </c>
    </row>
    <row r="1022" ht="15.75" customHeight="1">
      <c r="A1022" s="14">
        <v>4555.0</v>
      </c>
      <c r="B1022" s="14">
        <v>180.0</v>
      </c>
      <c r="C1022" s="14">
        <v>4495.0</v>
      </c>
      <c r="D1022" s="14">
        <v>46.0</v>
      </c>
      <c r="E1022" s="14">
        <v>6.0</v>
      </c>
      <c r="F1022" s="14">
        <v>13.0</v>
      </c>
      <c r="G1022" s="15"/>
      <c r="H1022" s="15"/>
      <c r="I1022" s="14">
        <v>159.0</v>
      </c>
      <c r="J1022" s="13" t="s">
        <v>1489</v>
      </c>
      <c r="K1022" s="13" t="s">
        <v>1490</v>
      </c>
      <c r="L1022" s="14" t="s">
        <v>146</v>
      </c>
    </row>
    <row r="1023" ht="15.75" customHeight="1">
      <c r="A1023" s="14">
        <v>4554.0</v>
      </c>
      <c r="B1023" s="14">
        <v>179.0</v>
      </c>
      <c r="C1023" s="14">
        <v>4495.0</v>
      </c>
      <c r="D1023" s="14">
        <v>46.0</v>
      </c>
      <c r="E1023" s="14">
        <v>6.0</v>
      </c>
      <c r="F1023" s="14">
        <v>13.0</v>
      </c>
      <c r="G1023" s="15"/>
      <c r="H1023" s="15"/>
      <c r="I1023" s="14">
        <v>158.0</v>
      </c>
      <c r="J1023" s="13" t="s">
        <v>1491</v>
      </c>
      <c r="K1023" s="13" t="s">
        <v>1492</v>
      </c>
      <c r="L1023" s="14" t="s">
        <v>146</v>
      </c>
    </row>
    <row r="1024" ht="15.75" customHeight="1">
      <c r="A1024" s="14">
        <v>4553.0</v>
      </c>
      <c r="B1024" s="14">
        <v>178.0</v>
      </c>
      <c r="C1024" s="14">
        <v>4493.0</v>
      </c>
      <c r="D1024" s="14">
        <v>46.0</v>
      </c>
      <c r="E1024" s="14">
        <v>6.0</v>
      </c>
      <c r="F1024" s="14">
        <v>13.0</v>
      </c>
      <c r="G1024" s="14">
        <v>331.0</v>
      </c>
      <c r="H1024" s="15"/>
      <c r="I1024" s="14">
        <v>114.0</v>
      </c>
      <c r="J1024" s="13" t="s">
        <v>1493</v>
      </c>
      <c r="K1024" s="13" t="s">
        <v>1494</v>
      </c>
      <c r="L1024" s="14" t="s">
        <v>146</v>
      </c>
    </row>
    <row r="1025" ht="15.75" customHeight="1">
      <c r="A1025" s="14">
        <v>5106.0</v>
      </c>
      <c r="B1025" s="14">
        <v>178.0</v>
      </c>
      <c r="C1025" s="14">
        <v>5053.0</v>
      </c>
      <c r="D1025" s="14">
        <v>51.0</v>
      </c>
      <c r="E1025" s="14">
        <v>6.0</v>
      </c>
      <c r="F1025" s="14">
        <v>13.0</v>
      </c>
      <c r="G1025" s="14">
        <v>320.0</v>
      </c>
      <c r="H1025" s="15"/>
      <c r="I1025" s="14">
        <v>70.0</v>
      </c>
      <c r="J1025" s="13" t="s">
        <v>1495</v>
      </c>
      <c r="K1025" s="16"/>
      <c r="L1025" s="14" t="s">
        <v>679</v>
      </c>
    </row>
    <row r="1026" ht="15.75" customHeight="1">
      <c r="A1026" s="14">
        <v>4495.0</v>
      </c>
      <c r="B1026" s="14">
        <v>177.0</v>
      </c>
      <c r="C1026" s="14">
        <v>4478.0</v>
      </c>
      <c r="D1026" s="14">
        <v>46.0</v>
      </c>
      <c r="E1026" s="14">
        <v>3.0</v>
      </c>
      <c r="F1026" s="14">
        <v>12.0</v>
      </c>
      <c r="G1026" s="14">
        <v>420.0</v>
      </c>
      <c r="H1026" s="15"/>
      <c r="I1026" s="14">
        <v>157.0</v>
      </c>
      <c r="J1026" s="13" t="s">
        <v>1496</v>
      </c>
      <c r="K1026" s="13" t="s">
        <v>1497</v>
      </c>
      <c r="L1026" s="14" t="s">
        <v>146</v>
      </c>
    </row>
    <row r="1027" ht="15.75" customHeight="1">
      <c r="A1027" s="14">
        <v>4552.0</v>
      </c>
      <c r="B1027" s="14">
        <v>176.0</v>
      </c>
      <c r="C1027" s="14">
        <v>4494.0</v>
      </c>
      <c r="D1027" s="14">
        <v>46.0</v>
      </c>
      <c r="E1027" s="14">
        <v>6.0</v>
      </c>
      <c r="F1027" s="14">
        <v>13.0</v>
      </c>
      <c r="G1027" s="15"/>
      <c r="H1027" s="15"/>
      <c r="I1027" s="14">
        <v>154.0</v>
      </c>
      <c r="J1027" s="13" t="s">
        <v>1498</v>
      </c>
      <c r="K1027" s="13" t="s">
        <v>1499</v>
      </c>
      <c r="L1027" s="14" t="s">
        <v>146</v>
      </c>
    </row>
    <row r="1028" ht="15.75" customHeight="1">
      <c r="A1028" s="14">
        <v>4427.0</v>
      </c>
      <c r="B1028" s="14">
        <v>175.0</v>
      </c>
      <c r="C1028" s="14">
        <v>4405.0</v>
      </c>
      <c r="D1028" s="14">
        <v>28.0</v>
      </c>
      <c r="E1028" s="14">
        <v>6.0</v>
      </c>
      <c r="F1028" s="14">
        <v>13.0</v>
      </c>
      <c r="G1028" s="15"/>
      <c r="H1028" s="15"/>
      <c r="I1028" s="14">
        <v>56.0</v>
      </c>
      <c r="J1028" s="13" t="s">
        <v>1500</v>
      </c>
      <c r="K1028" s="13" t="s">
        <v>1500</v>
      </c>
      <c r="L1028" s="14" t="s">
        <v>679</v>
      </c>
    </row>
    <row r="1029" ht="15.75" customHeight="1">
      <c r="A1029" s="14">
        <v>4551.0</v>
      </c>
      <c r="B1029" s="14">
        <v>175.0</v>
      </c>
      <c r="C1029" s="14">
        <v>4494.0</v>
      </c>
      <c r="D1029" s="14">
        <v>46.0</v>
      </c>
      <c r="E1029" s="14">
        <v>6.0</v>
      </c>
      <c r="F1029" s="14">
        <v>13.0</v>
      </c>
      <c r="G1029" s="14">
        <v>417.0</v>
      </c>
      <c r="H1029" s="15"/>
      <c r="I1029" s="14">
        <v>151.0</v>
      </c>
      <c r="J1029" s="13" t="s">
        <v>1501</v>
      </c>
      <c r="K1029" s="13" t="s">
        <v>1502</v>
      </c>
      <c r="L1029" s="14" t="s">
        <v>146</v>
      </c>
    </row>
    <row r="1030" ht="15.75" customHeight="1">
      <c r="A1030" s="14">
        <v>5105.0</v>
      </c>
      <c r="B1030" s="14">
        <v>175.0</v>
      </c>
      <c r="C1030" s="14">
        <v>5041.0</v>
      </c>
      <c r="D1030" s="14">
        <v>51.0</v>
      </c>
      <c r="E1030" s="14">
        <v>6.0</v>
      </c>
      <c r="F1030" s="14">
        <v>13.0</v>
      </c>
      <c r="G1030" s="14">
        <v>420.0</v>
      </c>
      <c r="H1030" s="15"/>
      <c r="I1030" s="14">
        <v>96.0</v>
      </c>
      <c r="J1030" s="13" t="s">
        <v>1503</v>
      </c>
      <c r="K1030" s="16"/>
      <c r="L1030" s="14" t="s">
        <v>679</v>
      </c>
    </row>
    <row r="1031" ht="15.75" customHeight="1">
      <c r="A1031" s="14">
        <v>4550.0</v>
      </c>
      <c r="B1031" s="14">
        <v>174.0</v>
      </c>
      <c r="C1031" s="14">
        <v>4494.0</v>
      </c>
      <c r="D1031" s="14">
        <v>46.0</v>
      </c>
      <c r="E1031" s="14">
        <v>6.0</v>
      </c>
      <c r="F1031" s="14">
        <v>13.0</v>
      </c>
      <c r="G1031" s="14">
        <v>416.0</v>
      </c>
      <c r="H1031" s="15"/>
      <c r="I1031" s="14">
        <v>150.0</v>
      </c>
      <c r="J1031" s="13" t="s">
        <v>1504</v>
      </c>
      <c r="K1031" s="13" t="s">
        <v>1505</v>
      </c>
      <c r="L1031" s="14" t="s">
        <v>146</v>
      </c>
    </row>
    <row r="1032" ht="15.75" customHeight="1">
      <c r="A1032" s="14">
        <v>5104.0</v>
      </c>
      <c r="B1032" s="14">
        <v>174.0</v>
      </c>
      <c r="C1032" s="14">
        <v>5041.0</v>
      </c>
      <c r="D1032" s="14">
        <v>51.0</v>
      </c>
      <c r="E1032" s="14">
        <v>6.0</v>
      </c>
      <c r="F1032" s="14">
        <v>13.0</v>
      </c>
      <c r="G1032" s="14">
        <v>419.0</v>
      </c>
      <c r="H1032" s="15"/>
      <c r="I1032" s="14">
        <v>95.0</v>
      </c>
      <c r="J1032" s="13" t="s">
        <v>1506</v>
      </c>
      <c r="K1032" s="16"/>
      <c r="L1032" s="14" t="s">
        <v>679</v>
      </c>
    </row>
    <row r="1033" ht="15.75" customHeight="1">
      <c r="A1033" s="14">
        <v>4549.0</v>
      </c>
      <c r="B1033" s="14">
        <v>173.0</v>
      </c>
      <c r="C1033" s="14">
        <v>4494.0</v>
      </c>
      <c r="D1033" s="14">
        <v>46.0</v>
      </c>
      <c r="E1033" s="14">
        <v>6.0</v>
      </c>
      <c r="F1033" s="14">
        <v>13.0</v>
      </c>
      <c r="G1033" s="14">
        <v>415.0</v>
      </c>
      <c r="H1033" s="15"/>
      <c r="I1033" s="14">
        <v>149.0</v>
      </c>
      <c r="J1033" s="13" t="s">
        <v>1507</v>
      </c>
      <c r="K1033" s="13" t="s">
        <v>1508</v>
      </c>
      <c r="L1033" s="14" t="s">
        <v>146</v>
      </c>
    </row>
    <row r="1034" ht="15.75" customHeight="1">
      <c r="A1034" s="14">
        <v>5103.0</v>
      </c>
      <c r="B1034" s="14">
        <v>173.0</v>
      </c>
      <c r="C1034" s="14">
        <v>5041.0</v>
      </c>
      <c r="D1034" s="14">
        <v>51.0</v>
      </c>
      <c r="E1034" s="14">
        <v>6.0</v>
      </c>
      <c r="F1034" s="14">
        <v>13.0</v>
      </c>
      <c r="G1034" s="14">
        <v>418.0</v>
      </c>
      <c r="H1034" s="15"/>
      <c r="I1034" s="14">
        <v>93.0</v>
      </c>
      <c r="J1034" s="13" t="s">
        <v>1509</v>
      </c>
      <c r="K1034" s="16"/>
      <c r="L1034" s="14" t="s">
        <v>679</v>
      </c>
    </row>
    <row r="1035" ht="15.75" customHeight="1">
      <c r="A1035" s="14">
        <v>4548.0</v>
      </c>
      <c r="B1035" s="14">
        <v>172.0</v>
      </c>
      <c r="C1035" s="14">
        <v>4494.0</v>
      </c>
      <c r="D1035" s="14">
        <v>46.0</v>
      </c>
      <c r="E1035" s="14">
        <v>6.0</v>
      </c>
      <c r="F1035" s="14">
        <v>13.0</v>
      </c>
      <c r="G1035" s="15"/>
      <c r="H1035" s="15"/>
      <c r="I1035" s="14">
        <v>148.0</v>
      </c>
      <c r="J1035" s="13" t="s">
        <v>1510</v>
      </c>
      <c r="K1035" s="13" t="s">
        <v>1511</v>
      </c>
      <c r="L1035" s="14" t="s">
        <v>146</v>
      </c>
    </row>
    <row r="1036" ht="15.75" customHeight="1">
      <c r="A1036" s="14">
        <v>5102.0</v>
      </c>
      <c r="B1036" s="14">
        <v>172.0</v>
      </c>
      <c r="C1036" s="14">
        <v>5041.0</v>
      </c>
      <c r="D1036" s="14">
        <v>51.0</v>
      </c>
      <c r="E1036" s="14">
        <v>6.0</v>
      </c>
      <c r="F1036" s="14">
        <v>13.0</v>
      </c>
      <c r="G1036" s="14">
        <v>417.0</v>
      </c>
      <c r="H1036" s="15"/>
      <c r="I1036" s="14">
        <v>92.0</v>
      </c>
      <c r="J1036" s="13" t="s">
        <v>1512</v>
      </c>
      <c r="K1036" s="16"/>
      <c r="L1036" s="14" t="s">
        <v>679</v>
      </c>
    </row>
    <row r="1037" ht="15.75" customHeight="1">
      <c r="A1037" s="14">
        <v>4547.0</v>
      </c>
      <c r="B1037" s="14">
        <v>171.0</v>
      </c>
      <c r="C1037" s="14">
        <v>4494.0</v>
      </c>
      <c r="D1037" s="14">
        <v>46.0</v>
      </c>
      <c r="E1037" s="14">
        <v>6.0</v>
      </c>
      <c r="F1037" s="14">
        <v>13.0</v>
      </c>
      <c r="G1037" s="14">
        <v>413.0</v>
      </c>
      <c r="H1037" s="15"/>
      <c r="I1037" s="14">
        <v>146.0</v>
      </c>
      <c r="J1037" s="13" t="s">
        <v>1513</v>
      </c>
      <c r="K1037" s="13" t="s">
        <v>1514</v>
      </c>
      <c r="L1037" s="14" t="s">
        <v>146</v>
      </c>
    </row>
    <row r="1038" ht="15.75" customHeight="1">
      <c r="A1038" s="14">
        <v>5101.0</v>
      </c>
      <c r="B1038" s="14">
        <v>171.0</v>
      </c>
      <c r="C1038" s="14">
        <v>5041.0</v>
      </c>
      <c r="D1038" s="14">
        <v>51.0</v>
      </c>
      <c r="E1038" s="14">
        <v>6.0</v>
      </c>
      <c r="F1038" s="14">
        <v>13.0</v>
      </c>
      <c r="G1038" s="14">
        <v>416.0</v>
      </c>
      <c r="H1038" s="15"/>
      <c r="I1038" s="14">
        <v>91.0</v>
      </c>
      <c r="J1038" s="13" t="s">
        <v>1515</v>
      </c>
      <c r="K1038" s="16"/>
      <c r="L1038" s="14" t="s">
        <v>679</v>
      </c>
    </row>
    <row r="1039" ht="15.75" customHeight="1">
      <c r="A1039" s="14">
        <v>4546.0</v>
      </c>
      <c r="B1039" s="14">
        <v>170.0</v>
      </c>
      <c r="C1039" s="14">
        <v>4494.0</v>
      </c>
      <c r="D1039" s="14">
        <v>46.0</v>
      </c>
      <c r="E1039" s="14">
        <v>6.0</v>
      </c>
      <c r="F1039" s="14">
        <v>13.0</v>
      </c>
      <c r="G1039" s="14">
        <v>412.0</v>
      </c>
      <c r="H1039" s="15"/>
      <c r="I1039" s="14">
        <v>145.0</v>
      </c>
      <c r="J1039" s="13" t="s">
        <v>1516</v>
      </c>
      <c r="K1039" s="13" t="s">
        <v>1517</v>
      </c>
      <c r="L1039" s="14" t="s">
        <v>146</v>
      </c>
    </row>
    <row r="1040" ht="15.75" customHeight="1">
      <c r="A1040" s="14">
        <v>5100.0</v>
      </c>
      <c r="B1040" s="14">
        <v>170.0</v>
      </c>
      <c r="C1040" s="14">
        <v>5041.0</v>
      </c>
      <c r="D1040" s="14">
        <v>51.0</v>
      </c>
      <c r="E1040" s="14">
        <v>6.0</v>
      </c>
      <c r="F1040" s="14">
        <v>13.0</v>
      </c>
      <c r="G1040" s="14">
        <v>415.0</v>
      </c>
      <c r="H1040" s="15"/>
      <c r="I1040" s="14">
        <v>90.0</v>
      </c>
      <c r="J1040" s="13" t="s">
        <v>1518</v>
      </c>
      <c r="K1040" s="16"/>
      <c r="L1040" s="14" t="s">
        <v>679</v>
      </c>
    </row>
    <row r="1041" ht="15.75" customHeight="1">
      <c r="A1041" s="14">
        <v>4426.0</v>
      </c>
      <c r="B1041" s="14">
        <v>169.0</v>
      </c>
      <c r="C1041" s="14">
        <v>4429.0</v>
      </c>
      <c r="D1041" s="14">
        <v>28.0</v>
      </c>
      <c r="E1041" s="14">
        <v>5.0</v>
      </c>
      <c r="F1041" s="14">
        <v>14.0</v>
      </c>
      <c r="G1041" s="15"/>
      <c r="H1041" s="15"/>
      <c r="I1041" s="14">
        <v>49.0</v>
      </c>
      <c r="J1041" s="13" t="s">
        <v>1519</v>
      </c>
      <c r="K1041" s="13" t="s">
        <v>1519</v>
      </c>
      <c r="L1041" s="14" t="s">
        <v>679</v>
      </c>
    </row>
    <row r="1042" ht="15.75" customHeight="1">
      <c r="A1042" s="14">
        <v>4545.0</v>
      </c>
      <c r="B1042" s="14">
        <v>169.0</v>
      </c>
      <c r="C1042" s="14">
        <v>5422.0</v>
      </c>
      <c r="D1042" s="14">
        <v>46.0</v>
      </c>
      <c r="E1042" s="14">
        <v>5.0</v>
      </c>
      <c r="F1042" s="14">
        <v>14.0</v>
      </c>
      <c r="G1042" s="14">
        <v>411.5</v>
      </c>
      <c r="H1042" s="15"/>
      <c r="I1042" s="14">
        <v>144.0</v>
      </c>
      <c r="J1042" s="13" t="s">
        <v>1520</v>
      </c>
      <c r="K1042" s="13" t="s">
        <v>1521</v>
      </c>
      <c r="L1042" s="14" t="s">
        <v>146</v>
      </c>
    </row>
    <row r="1043" ht="15.75" customHeight="1">
      <c r="A1043" s="14">
        <v>5099.0</v>
      </c>
      <c r="B1043" s="14">
        <v>169.0</v>
      </c>
      <c r="C1043" s="14">
        <v>5041.0</v>
      </c>
      <c r="D1043" s="14">
        <v>51.0</v>
      </c>
      <c r="E1043" s="14">
        <v>6.0</v>
      </c>
      <c r="F1043" s="14">
        <v>13.0</v>
      </c>
      <c r="G1043" s="14">
        <v>414.0</v>
      </c>
      <c r="H1043" s="15"/>
      <c r="I1043" s="14">
        <v>89.0</v>
      </c>
      <c r="J1043" s="13" t="s">
        <v>1522</v>
      </c>
      <c r="K1043" s="16"/>
      <c r="L1043" s="14" t="s">
        <v>679</v>
      </c>
    </row>
    <row r="1044" ht="15.75" customHeight="1">
      <c r="A1044" s="14">
        <v>4425.0</v>
      </c>
      <c r="B1044" s="14">
        <v>168.0</v>
      </c>
      <c r="C1044" s="14">
        <v>4429.0</v>
      </c>
      <c r="D1044" s="14">
        <v>28.0</v>
      </c>
      <c r="E1044" s="14">
        <v>5.0</v>
      </c>
      <c r="F1044" s="14">
        <v>14.0</v>
      </c>
      <c r="G1044" s="15"/>
      <c r="H1044" s="15"/>
      <c r="I1044" s="14">
        <v>50.0</v>
      </c>
      <c r="J1044" s="13" t="s">
        <v>1523</v>
      </c>
      <c r="K1044" s="13" t="s">
        <v>1523</v>
      </c>
      <c r="L1044" s="14" t="s">
        <v>679</v>
      </c>
    </row>
    <row r="1045" ht="15.75" customHeight="1">
      <c r="A1045" s="14">
        <v>4544.0</v>
      </c>
      <c r="B1045" s="14">
        <v>168.0</v>
      </c>
      <c r="C1045" s="14">
        <v>5422.0</v>
      </c>
      <c r="D1045" s="14">
        <v>46.0</v>
      </c>
      <c r="E1045" s="14">
        <v>5.0</v>
      </c>
      <c r="F1045" s="14">
        <v>14.0</v>
      </c>
      <c r="G1045" s="14">
        <v>411.4</v>
      </c>
      <c r="H1045" s="15"/>
      <c r="I1045" s="14">
        <v>143.0</v>
      </c>
      <c r="J1045" s="13" t="s">
        <v>1524</v>
      </c>
      <c r="K1045" s="13" t="s">
        <v>1525</v>
      </c>
      <c r="L1045" s="14" t="s">
        <v>146</v>
      </c>
    </row>
    <row r="1046" ht="15.75" customHeight="1">
      <c r="A1046" s="14">
        <v>5098.0</v>
      </c>
      <c r="B1046" s="14">
        <v>168.0</v>
      </c>
      <c r="C1046" s="14">
        <v>5041.0</v>
      </c>
      <c r="D1046" s="14">
        <v>51.0</v>
      </c>
      <c r="E1046" s="14">
        <v>6.0</v>
      </c>
      <c r="F1046" s="14">
        <v>13.0</v>
      </c>
      <c r="G1046" s="14">
        <v>413.0</v>
      </c>
      <c r="H1046" s="15"/>
      <c r="I1046" s="14">
        <v>88.0</v>
      </c>
      <c r="J1046" s="13" t="s">
        <v>1526</v>
      </c>
      <c r="K1046" s="16"/>
      <c r="L1046" s="14" t="s">
        <v>679</v>
      </c>
    </row>
    <row r="1047" ht="15.75" customHeight="1">
      <c r="A1047" s="14">
        <v>3422.0</v>
      </c>
      <c r="B1047" s="14">
        <v>167.0</v>
      </c>
      <c r="C1047" s="14">
        <v>3431.0</v>
      </c>
      <c r="D1047" s="14">
        <v>42.0</v>
      </c>
      <c r="E1047" s="14">
        <v>5.0</v>
      </c>
      <c r="F1047" s="14">
        <v>15.0</v>
      </c>
      <c r="G1047" s="14">
        <v>412.0</v>
      </c>
      <c r="H1047" s="15"/>
      <c r="I1047" s="14">
        <v>19.0</v>
      </c>
      <c r="J1047" s="13" t="s">
        <v>1527</v>
      </c>
      <c r="K1047" s="13" t="s">
        <v>1528</v>
      </c>
      <c r="L1047" s="14" t="s">
        <v>679</v>
      </c>
    </row>
    <row r="1048" ht="15.75" customHeight="1">
      <c r="A1048" s="14">
        <v>4424.0</v>
      </c>
      <c r="B1048" s="14">
        <v>167.0</v>
      </c>
      <c r="C1048" s="14">
        <v>4429.0</v>
      </c>
      <c r="D1048" s="14">
        <v>28.0</v>
      </c>
      <c r="E1048" s="14">
        <v>5.0</v>
      </c>
      <c r="F1048" s="14">
        <v>14.0</v>
      </c>
      <c r="G1048" s="15"/>
      <c r="H1048" s="15"/>
      <c r="I1048" s="14">
        <v>47.0</v>
      </c>
      <c r="J1048" s="13" t="s">
        <v>1529</v>
      </c>
      <c r="K1048" s="13" t="s">
        <v>1529</v>
      </c>
      <c r="L1048" s="14" t="s">
        <v>679</v>
      </c>
    </row>
    <row r="1049" ht="15.75" customHeight="1">
      <c r="A1049" s="14">
        <v>4543.0</v>
      </c>
      <c r="B1049" s="14">
        <v>167.0</v>
      </c>
      <c r="C1049" s="14">
        <v>5422.0</v>
      </c>
      <c r="D1049" s="14">
        <v>46.0</v>
      </c>
      <c r="E1049" s="14">
        <v>5.0</v>
      </c>
      <c r="F1049" s="14">
        <v>14.0</v>
      </c>
      <c r="G1049" s="14">
        <v>411.2</v>
      </c>
      <c r="H1049" s="15"/>
      <c r="I1049" s="14">
        <v>141.0</v>
      </c>
      <c r="J1049" s="13" t="s">
        <v>1530</v>
      </c>
      <c r="K1049" s="13" t="s">
        <v>1531</v>
      </c>
      <c r="L1049" s="14" t="s">
        <v>146</v>
      </c>
    </row>
    <row r="1050" ht="15.75" customHeight="1">
      <c r="A1050" s="14">
        <v>5097.0</v>
      </c>
      <c r="B1050" s="14">
        <v>167.0</v>
      </c>
      <c r="C1050" s="14">
        <v>5041.0</v>
      </c>
      <c r="D1050" s="14">
        <v>51.0</v>
      </c>
      <c r="E1050" s="14">
        <v>6.0</v>
      </c>
      <c r="F1050" s="14">
        <v>13.0</v>
      </c>
      <c r="G1050" s="14">
        <v>412.0</v>
      </c>
      <c r="H1050" s="15"/>
      <c r="I1050" s="14">
        <v>87.0</v>
      </c>
      <c r="J1050" s="13" t="s">
        <v>1532</v>
      </c>
      <c r="K1050" s="16"/>
      <c r="L1050" s="14" t="s">
        <v>679</v>
      </c>
    </row>
    <row r="1051" ht="15.75" customHeight="1">
      <c r="A1051" s="14">
        <v>4423.0</v>
      </c>
      <c r="B1051" s="14">
        <v>166.0</v>
      </c>
      <c r="C1051" s="14">
        <v>4429.0</v>
      </c>
      <c r="D1051" s="14">
        <v>28.0</v>
      </c>
      <c r="E1051" s="14">
        <v>5.0</v>
      </c>
      <c r="F1051" s="14">
        <v>14.0</v>
      </c>
      <c r="G1051" s="15"/>
      <c r="H1051" s="15"/>
      <c r="I1051" s="14">
        <v>46.0</v>
      </c>
      <c r="J1051" s="13" t="s">
        <v>1533</v>
      </c>
      <c r="K1051" s="13" t="s">
        <v>1533</v>
      </c>
      <c r="L1051" s="14" t="s">
        <v>679</v>
      </c>
    </row>
    <row r="1052" ht="15.75" customHeight="1">
      <c r="A1052" s="14">
        <v>4542.0</v>
      </c>
      <c r="B1052" s="14">
        <v>166.0</v>
      </c>
      <c r="C1052" s="14">
        <v>5422.0</v>
      </c>
      <c r="D1052" s="14">
        <v>46.0</v>
      </c>
      <c r="E1052" s="14">
        <v>5.0</v>
      </c>
      <c r="F1052" s="14">
        <v>14.0</v>
      </c>
      <c r="G1052" s="14">
        <v>411.1</v>
      </c>
      <c r="H1052" s="15"/>
      <c r="I1052" s="14">
        <v>138.0</v>
      </c>
      <c r="J1052" s="13" t="s">
        <v>1534</v>
      </c>
      <c r="K1052" s="13" t="s">
        <v>1535</v>
      </c>
      <c r="L1052" s="14" t="s">
        <v>146</v>
      </c>
    </row>
    <row r="1053" ht="15.75" customHeight="1">
      <c r="A1053" s="14">
        <v>5096.0</v>
      </c>
      <c r="B1053" s="14">
        <v>166.0</v>
      </c>
      <c r="C1053" s="14">
        <v>5041.0</v>
      </c>
      <c r="D1053" s="14">
        <v>51.0</v>
      </c>
      <c r="E1053" s="14">
        <v>6.0</v>
      </c>
      <c r="F1053" s="14">
        <v>13.0</v>
      </c>
      <c r="G1053" s="14">
        <v>411.0</v>
      </c>
      <c r="H1053" s="15"/>
      <c r="I1053" s="14">
        <v>86.0</v>
      </c>
      <c r="J1053" s="13" t="s">
        <v>1536</v>
      </c>
      <c r="K1053" s="16"/>
      <c r="L1053" s="14" t="s">
        <v>679</v>
      </c>
    </row>
    <row r="1054" ht="15.75" customHeight="1">
      <c r="A1054" s="14">
        <v>4494.0</v>
      </c>
      <c r="B1054" s="14">
        <v>165.0</v>
      </c>
      <c r="C1054" s="14">
        <v>4478.0</v>
      </c>
      <c r="D1054" s="14">
        <v>46.0</v>
      </c>
      <c r="E1054" s="14">
        <v>3.0</v>
      </c>
      <c r="F1054" s="14">
        <v>12.0</v>
      </c>
      <c r="G1054" s="14">
        <v>410.0</v>
      </c>
      <c r="H1054" s="15"/>
      <c r="I1054" s="14">
        <v>136.0</v>
      </c>
      <c r="J1054" s="13" t="s">
        <v>1537</v>
      </c>
      <c r="K1054" s="13" t="s">
        <v>1538</v>
      </c>
      <c r="L1054" s="14" t="s">
        <v>146</v>
      </c>
    </row>
    <row r="1055" ht="15.75" customHeight="1">
      <c r="A1055" s="14">
        <v>4074.0</v>
      </c>
      <c r="B1055" s="14">
        <v>164.0</v>
      </c>
      <c r="C1055" s="14">
        <v>3417.0</v>
      </c>
      <c r="D1055" s="14">
        <v>42.0</v>
      </c>
      <c r="E1055" s="14">
        <v>3.0</v>
      </c>
      <c r="F1055" s="14">
        <v>12.0</v>
      </c>
      <c r="G1055" s="14">
        <v>400.0</v>
      </c>
      <c r="H1055" s="15"/>
      <c r="I1055" s="14">
        <v>16.0</v>
      </c>
      <c r="J1055" s="13" t="s">
        <v>1539</v>
      </c>
      <c r="K1055" s="13" t="s">
        <v>1540</v>
      </c>
      <c r="L1055" s="14" t="s">
        <v>679</v>
      </c>
    </row>
    <row r="1056" ht="15.75" customHeight="1">
      <c r="A1056" s="14">
        <v>4478.0</v>
      </c>
      <c r="B1056" s="14">
        <v>164.0</v>
      </c>
      <c r="C1056" s="14">
        <v>4479.0</v>
      </c>
      <c r="D1056" s="14">
        <v>46.0</v>
      </c>
      <c r="E1056" s="14">
        <v>2.0</v>
      </c>
      <c r="F1056" s="14">
        <v>10.0</v>
      </c>
      <c r="G1056" s="14">
        <v>400.0</v>
      </c>
      <c r="H1056" s="15"/>
      <c r="I1056" s="14">
        <v>135.0</v>
      </c>
      <c r="J1056" s="13" t="s">
        <v>1541</v>
      </c>
      <c r="K1056" s="13" t="s">
        <v>1542</v>
      </c>
      <c r="L1056" s="14" t="s">
        <v>146</v>
      </c>
    </row>
    <row r="1057" ht="15.75" customHeight="1">
      <c r="A1057" s="14">
        <v>5041.0</v>
      </c>
      <c r="B1057" s="14">
        <v>164.0</v>
      </c>
      <c r="C1057" s="14">
        <v>5042.0</v>
      </c>
      <c r="D1057" s="14">
        <v>51.0</v>
      </c>
      <c r="E1057" s="14">
        <v>2.0</v>
      </c>
      <c r="F1057" s="14">
        <v>10.0</v>
      </c>
      <c r="G1057" s="14">
        <v>400.0</v>
      </c>
      <c r="H1057" s="15"/>
      <c r="I1057" s="14">
        <v>85.0</v>
      </c>
      <c r="J1057" s="13" t="s">
        <v>1543</v>
      </c>
      <c r="K1057" s="16"/>
      <c r="L1057" s="14" t="s">
        <v>679</v>
      </c>
    </row>
    <row r="1058" ht="15.75" customHeight="1">
      <c r="A1058" s="14">
        <v>4541.0</v>
      </c>
      <c r="B1058" s="14">
        <v>163.0</v>
      </c>
      <c r="C1058" s="14">
        <v>4496.0</v>
      </c>
      <c r="D1058" s="14">
        <v>46.0</v>
      </c>
      <c r="E1058" s="14">
        <v>6.0</v>
      </c>
      <c r="F1058" s="14">
        <v>13.0</v>
      </c>
      <c r="G1058" s="14">
        <v>354.0</v>
      </c>
      <c r="H1058" s="15"/>
      <c r="I1058" s="14">
        <v>131.0</v>
      </c>
      <c r="J1058" s="13" t="s">
        <v>1544</v>
      </c>
      <c r="K1058" s="13" t="s">
        <v>1545</v>
      </c>
      <c r="L1058" s="14" t="s">
        <v>146</v>
      </c>
    </row>
    <row r="1059" ht="15.75" customHeight="1">
      <c r="A1059" s="14">
        <v>5095.0</v>
      </c>
      <c r="B1059" s="14">
        <v>163.0</v>
      </c>
      <c r="C1059" s="14">
        <v>5055.0</v>
      </c>
      <c r="D1059" s="14">
        <v>51.0</v>
      </c>
      <c r="E1059" s="14">
        <v>6.0</v>
      </c>
      <c r="F1059" s="14">
        <v>13.0</v>
      </c>
      <c r="G1059" s="14">
        <v>337.0</v>
      </c>
      <c r="H1059" s="15"/>
      <c r="I1059" s="14">
        <v>81.0</v>
      </c>
      <c r="J1059" s="13" t="s">
        <v>1546</v>
      </c>
      <c r="K1059" s="16"/>
      <c r="L1059" s="14" t="s">
        <v>679</v>
      </c>
    </row>
    <row r="1060" ht="15.75" customHeight="1">
      <c r="A1060" s="14">
        <v>4540.0</v>
      </c>
      <c r="B1060" s="14">
        <v>162.0</v>
      </c>
      <c r="C1060" s="14">
        <v>4496.0</v>
      </c>
      <c r="D1060" s="14">
        <v>46.0</v>
      </c>
      <c r="E1060" s="14">
        <v>6.0</v>
      </c>
      <c r="F1060" s="14">
        <v>13.0</v>
      </c>
      <c r="G1060" s="15"/>
      <c r="H1060" s="15"/>
      <c r="I1060" s="14">
        <v>130.0</v>
      </c>
      <c r="J1060" s="13" t="s">
        <v>1547</v>
      </c>
      <c r="K1060" s="13" t="s">
        <v>1548</v>
      </c>
      <c r="L1060" s="14" t="s">
        <v>146</v>
      </c>
    </row>
    <row r="1061" ht="15.75" customHeight="1">
      <c r="A1061" s="14">
        <v>5094.0</v>
      </c>
      <c r="B1061" s="14">
        <v>162.0</v>
      </c>
      <c r="C1061" s="14">
        <v>5055.0</v>
      </c>
      <c r="D1061" s="14">
        <v>51.0</v>
      </c>
      <c r="E1061" s="14">
        <v>6.0</v>
      </c>
      <c r="F1061" s="14">
        <v>13.0</v>
      </c>
      <c r="G1061" s="14">
        <v>341.0</v>
      </c>
      <c r="H1061" s="15"/>
      <c r="I1061" s="14">
        <v>80.0</v>
      </c>
      <c r="J1061" s="13" t="s">
        <v>1549</v>
      </c>
      <c r="K1061" s="16"/>
      <c r="L1061" s="14" t="s">
        <v>679</v>
      </c>
    </row>
    <row r="1062" ht="15.75" customHeight="1">
      <c r="A1062" s="14">
        <v>4539.0</v>
      </c>
      <c r="B1062" s="14">
        <v>161.0</v>
      </c>
      <c r="C1062" s="14">
        <v>4496.0</v>
      </c>
      <c r="D1062" s="14">
        <v>46.0</v>
      </c>
      <c r="E1062" s="14">
        <v>6.0</v>
      </c>
      <c r="F1062" s="14">
        <v>13.0</v>
      </c>
      <c r="G1062" s="14">
        <v>356.0</v>
      </c>
      <c r="H1062" s="15"/>
      <c r="I1062" s="14">
        <v>133.0</v>
      </c>
      <c r="J1062" s="13" t="s">
        <v>1550</v>
      </c>
      <c r="K1062" s="13" t="s">
        <v>1551</v>
      </c>
      <c r="L1062" s="14" t="s">
        <v>146</v>
      </c>
    </row>
    <row r="1063" ht="15.75" customHeight="1">
      <c r="A1063" s="14">
        <v>5093.0</v>
      </c>
      <c r="B1063" s="14">
        <v>161.0</v>
      </c>
      <c r="C1063" s="14">
        <v>5055.0</v>
      </c>
      <c r="D1063" s="14">
        <v>51.0</v>
      </c>
      <c r="E1063" s="14">
        <v>6.0</v>
      </c>
      <c r="F1063" s="14">
        <v>13.0</v>
      </c>
      <c r="G1063" s="14">
        <v>335.0</v>
      </c>
      <c r="H1063" s="15"/>
      <c r="I1063" s="14">
        <v>79.0</v>
      </c>
      <c r="J1063" s="13" t="s">
        <v>1552</v>
      </c>
      <c r="K1063" s="16"/>
      <c r="L1063" s="14" t="s">
        <v>679</v>
      </c>
    </row>
    <row r="1064" ht="15.75" customHeight="1">
      <c r="A1064" s="14">
        <v>4538.0</v>
      </c>
      <c r="B1064" s="14">
        <v>160.0</v>
      </c>
      <c r="C1064" s="14">
        <v>4496.0</v>
      </c>
      <c r="D1064" s="14">
        <v>46.0</v>
      </c>
      <c r="E1064" s="14">
        <v>6.0</v>
      </c>
      <c r="F1064" s="14">
        <v>13.0</v>
      </c>
      <c r="G1064" s="14">
        <v>353.0</v>
      </c>
      <c r="H1064" s="15"/>
      <c r="I1064" s="14">
        <v>128.0</v>
      </c>
      <c r="J1064" s="13" t="s">
        <v>1553</v>
      </c>
      <c r="K1064" s="13" t="s">
        <v>1554</v>
      </c>
      <c r="L1064" s="14" t="s">
        <v>146</v>
      </c>
    </row>
    <row r="1065" ht="15.75" customHeight="1">
      <c r="A1065" s="14">
        <v>5092.0</v>
      </c>
      <c r="B1065" s="14">
        <v>160.0</v>
      </c>
      <c r="C1065" s="14">
        <v>5055.0</v>
      </c>
      <c r="D1065" s="14">
        <v>51.0</v>
      </c>
      <c r="E1065" s="14">
        <v>6.0</v>
      </c>
      <c r="F1065" s="14">
        <v>13.0</v>
      </c>
      <c r="G1065" s="14">
        <v>333.0</v>
      </c>
      <c r="H1065" s="15"/>
      <c r="I1065" s="14">
        <v>77.0</v>
      </c>
      <c r="J1065" s="13" t="s">
        <v>1555</v>
      </c>
      <c r="K1065" s="16"/>
      <c r="L1065" s="14" t="s">
        <v>679</v>
      </c>
    </row>
    <row r="1066" ht="15.75" customHeight="1">
      <c r="A1066" s="14">
        <v>4537.0</v>
      </c>
      <c r="B1066" s="14">
        <v>159.0</v>
      </c>
      <c r="C1066" s="14">
        <v>4496.0</v>
      </c>
      <c r="D1066" s="14">
        <v>46.0</v>
      </c>
      <c r="E1066" s="14">
        <v>6.0</v>
      </c>
      <c r="F1066" s="14">
        <v>13.0</v>
      </c>
      <c r="G1066" s="14">
        <v>350.0</v>
      </c>
      <c r="H1066" s="15"/>
      <c r="I1066" s="14">
        <v>125.0</v>
      </c>
      <c r="J1066" s="13" t="s">
        <v>1556</v>
      </c>
      <c r="K1066" s="13" t="s">
        <v>1557</v>
      </c>
      <c r="L1066" s="14" t="s">
        <v>146</v>
      </c>
    </row>
    <row r="1067" ht="15.75" customHeight="1">
      <c r="A1067" s="14">
        <v>5091.0</v>
      </c>
      <c r="B1067" s="14">
        <v>159.0</v>
      </c>
      <c r="C1067" s="14">
        <v>5055.0</v>
      </c>
      <c r="D1067" s="14">
        <v>51.0</v>
      </c>
      <c r="E1067" s="14">
        <v>6.0</v>
      </c>
      <c r="F1067" s="14">
        <v>13.0</v>
      </c>
      <c r="G1067" s="14">
        <v>332.0</v>
      </c>
      <c r="H1067" s="15"/>
      <c r="I1067" s="14">
        <v>76.0</v>
      </c>
      <c r="J1067" s="13" t="s">
        <v>1558</v>
      </c>
      <c r="K1067" s="16"/>
      <c r="L1067" s="14" t="s">
        <v>679</v>
      </c>
    </row>
    <row r="1068" ht="15.75" customHeight="1">
      <c r="A1068" s="14">
        <v>4536.0</v>
      </c>
      <c r="B1068" s="14">
        <v>158.0</v>
      </c>
      <c r="C1068" s="14">
        <v>4496.0</v>
      </c>
      <c r="D1068" s="14">
        <v>46.0</v>
      </c>
      <c r="E1068" s="14">
        <v>6.0</v>
      </c>
      <c r="F1068" s="14">
        <v>13.0</v>
      </c>
      <c r="G1068" s="14">
        <v>347.0</v>
      </c>
      <c r="H1068" s="15"/>
      <c r="I1068" s="14">
        <v>122.0</v>
      </c>
      <c r="J1068" s="13" t="s">
        <v>1559</v>
      </c>
      <c r="K1068" s="13" t="s">
        <v>1560</v>
      </c>
      <c r="L1068" s="14" t="s">
        <v>146</v>
      </c>
    </row>
    <row r="1069" ht="15.75" customHeight="1">
      <c r="A1069" s="14">
        <v>5090.0</v>
      </c>
      <c r="B1069" s="14">
        <v>158.0</v>
      </c>
      <c r="C1069" s="14">
        <v>5055.0</v>
      </c>
      <c r="D1069" s="14">
        <v>51.0</v>
      </c>
      <c r="E1069" s="14">
        <v>6.0</v>
      </c>
      <c r="F1069" s="14">
        <v>13.0</v>
      </c>
      <c r="G1069" s="14">
        <v>331.0</v>
      </c>
      <c r="H1069" s="15"/>
      <c r="I1069" s="14">
        <v>75.0</v>
      </c>
      <c r="J1069" s="13" t="s">
        <v>1561</v>
      </c>
      <c r="K1069" s="16"/>
      <c r="L1069" s="14" t="s">
        <v>679</v>
      </c>
    </row>
    <row r="1070" ht="15.75" customHeight="1">
      <c r="A1070" s="14">
        <v>4535.0</v>
      </c>
      <c r="B1070" s="14">
        <v>157.0</v>
      </c>
      <c r="C1070" s="14">
        <v>4493.0</v>
      </c>
      <c r="D1070" s="14">
        <v>46.0</v>
      </c>
      <c r="E1070" s="14">
        <v>6.0</v>
      </c>
      <c r="F1070" s="14">
        <v>13.0</v>
      </c>
      <c r="G1070" s="14">
        <v>330.0</v>
      </c>
      <c r="H1070" s="15"/>
      <c r="I1070" s="14">
        <v>112.0</v>
      </c>
      <c r="J1070" s="13" t="s">
        <v>1562</v>
      </c>
      <c r="K1070" s="13" t="s">
        <v>1563</v>
      </c>
      <c r="L1070" s="14" t="s">
        <v>146</v>
      </c>
    </row>
    <row r="1071" ht="15.75" customHeight="1">
      <c r="A1071" s="14">
        <v>5089.0</v>
      </c>
      <c r="B1071" s="14">
        <v>157.0</v>
      </c>
      <c r="C1071" s="14">
        <v>5053.0</v>
      </c>
      <c r="D1071" s="14">
        <v>51.0</v>
      </c>
      <c r="E1071" s="14">
        <v>6.0</v>
      </c>
      <c r="F1071" s="14">
        <v>13.0</v>
      </c>
      <c r="G1071" s="14">
        <v>319.0</v>
      </c>
      <c r="H1071" s="15"/>
      <c r="I1071" s="14">
        <v>69.0</v>
      </c>
      <c r="J1071" s="13" t="s">
        <v>1564</v>
      </c>
      <c r="K1071" s="16"/>
      <c r="L1071" s="14" t="s">
        <v>679</v>
      </c>
    </row>
    <row r="1072" ht="15.75" customHeight="1">
      <c r="A1072" s="14">
        <v>4081.0</v>
      </c>
      <c r="B1072" s="14">
        <v>156.0</v>
      </c>
      <c r="C1072" s="14">
        <v>3473.0</v>
      </c>
      <c r="D1072" s="14">
        <v>39.0</v>
      </c>
      <c r="E1072" s="14">
        <v>3.0</v>
      </c>
      <c r="F1072" s="14">
        <v>13.0</v>
      </c>
      <c r="G1072" s="15"/>
      <c r="H1072" s="15"/>
      <c r="I1072" s="14">
        <v>24.0</v>
      </c>
      <c r="J1072" s="13" t="s">
        <v>1565</v>
      </c>
      <c r="K1072" s="13" t="s">
        <v>1566</v>
      </c>
      <c r="L1072" s="14" t="s">
        <v>679</v>
      </c>
    </row>
    <row r="1073" ht="15.75" customHeight="1">
      <c r="A1073" s="14">
        <v>4534.0</v>
      </c>
      <c r="B1073" s="14">
        <v>156.0</v>
      </c>
      <c r="C1073" s="14">
        <v>4493.0</v>
      </c>
      <c r="D1073" s="14">
        <v>46.0</v>
      </c>
      <c r="E1073" s="14">
        <v>6.0</v>
      </c>
      <c r="F1073" s="14">
        <v>13.0</v>
      </c>
      <c r="G1073" s="14">
        <v>329.0</v>
      </c>
      <c r="H1073" s="15"/>
      <c r="I1073" s="14">
        <v>109.0</v>
      </c>
      <c r="J1073" s="13" t="s">
        <v>1567</v>
      </c>
      <c r="K1073" s="13" t="s">
        <v>1568</v>
      </c>
      <c r="L1073" s="14" t="s">
        <v>146</v>
      </c>
    </row>
    <row r="1074" ht="15.75" customHeight="1">
      <c r="A1074" s="14">
        <v>5088.0</v>
      </c>
      <c r="B1074" s="14">
        <v>156.0</v>
      </c>
      <c r="C1074" s="14">
        <v>5053.0</v>
      </c>
      <c r="D1074" s="14">
        <v>51.0</v>
      </c>
      <c r="E1074" s="14">
        <v>6.0</v>
      </c>
      <c r="F1074" s="14">
        <v>13.0</v>
      </c>
      <c r="G1074" s="14">
        <v>318.0</v>
      </c>
      <c r="H1074" s="15"/>
      <c r="I1074" s="14">
        <v>68.0</v>
      </c>
      <c r="J1074" s="13" t="s">
        <v>1569</v>
      </c>
      <c r="K1074" s="16"/>
      <c r="L1074" s="14" t="s">
        <v>679</v>
      </c>
    </row>
    <row r="1075" ht="15.75" customHeight="1">
      <c r="A1075" s="14">
        <v>4532.0</v>
      </c>
      <c r="B1075" s="14">
        <v>154.0</v>
      </c>
      <c r="C1075" s="14">
        <v>4493.0</v>
      </c>
      <c r="D1075" s="14">
        <v>46.0</v>
      </c>
      <c r="E1075" s="14">
        <v>6.0</v>
      </c>
      <c r="F1075" s="14">
        <v>13.0</v>
      </c>
      <c r="G1075" s="14">
        <v>326.0</v>
      </c>
      <c r="H1075" s="15"/>
      <c r="I1075" s="14">
        <v>106.0</v>
      </c>
      <c r="J1075" s="13" t="s">
        <v>1570</v>
      </c>
      <c r="K1075" s="13" t="s">
        <v>1571</v>
      </c>
      <c r="L1075" s="14" t="s">
        <v>146</v>
      </c>
    </row>
    <row r="1076" ht="15.75" customHeight="1">
      <c r="A1076" s="14">
        <v>5087.0</v>
      </c>
      <c r="B1076" s="14">
        <v>154.0</v>
      </c>
      <c r="C1076" s="14">
        <v>5053.0</v>
      </c>
      <c r="D1076" s="14">
        <v>51.0</v>
      </c>
      <c r="E1076" s="14">
        <v>6.0</v>
      </c>
      <c r="F1076" s="14">
        <v>13.0</v>
      </c>
      <c r="G1076" s="14">
        <v>317.0</v>
      </c>
      <c r="H1076" s="15"/>
      <c r="I1076" s="14">
        <v>67.0</v>
      </c>
      <c r="J1076" s="13" t="s">
        <v>1572</v>
      </c>
      <c r="K1076" s="16"/>
      <c r="L1076" s="14" t="s">
        <v>679</v>
      </c>
    </row>
    <row r="1077" ht="15.75" customHeight="1">
      <c r="A1077" s="14">
        <v>4531.0</v>
      </c>
      <c r="B1077" s="14">
        <v>153.0</v>
      </c>
      <c r="C1077" s="14">
        <v>4493.0</v>
      </c>
      <c r="D1077" s="14">
        <v>46.0</v>
      </c>
      <c r="E1077" s="14">
        <v>6.0</v>
      </c>
      <c r="F1077" s="14">
        <v>13.0</v>
      </c>
      <c r="G1077" s="14">
        <v>325.0</v>
      </c>
      <c r="H1077" s="15"/>
      <c r="I1077" s="14">
        <v>105.0</v>
      </c>
      <c r="J1077" s="13" t="s">
        <v>1573</v>
      </c>
      <c r="K1077" s="13" t="s">
        <v>1574</v>
      </c>
      <c r="L1077" s="14" t="s">
        <v>146</v>
      </c>
    </row>
    <row r="1078" ht="15.75" customHeight="1">
      <c r="A1078" s="14">
        <v>5086.0</v>
      </c>
      <c r="B1078" s="14">
        <v>153.0</v>
      </c>
      <c r="C1078" s="14">
        <v>5053.0</v>
      </c>
      <c r="D1078" s="14">
        <v>51.0</v>
      </c>
      <c r="E1078" s="14">
        <v>6.0</v>
      </c>
      <c r="F1078" s="14">
        <v>13.0</v>
      </c>
      <c r="G1078" s="14">
        <v>316.0</v>
      </c>
      <c r="H1078" s="15"/>
      <c r="I1078" s="14">
        <v>66.0</v>
      </c>
      <c r="J1078" s="13" t="s">
        <v>1575</v>
      </c>
      <c r="K1078" s="16"/>
      <c r="L1078" s="14" t="s">
        <v>679</v>
      </c>
    </row>
    <row r="1079" ht="15.75" customHeight="1">
      <c r="A1079" s="14">
        <v>4530.0</v>
      </c>
      <c r="B1079" s="14">
        <v>152.0</v>
      </c>
      <c r="C1079" s="14">
        <v>4493.0</v>
      </c>
      <c r="D1079" s="14">
        <v>46.0</v>
      </c>
      <c r="E1079" s="14">
        <v>6.0</v>
      </c>
      <c r="F1079" s="14">
        <v>13.0</v>
      </c>
      <c r="G1079" s="14">
        <v>323.0</v>
      </c>
      <c r="H1079" s="15"/>
      <c r="I1079" s="14">
        <v>103.0</v>
      </c>
      <c r="J1079" s="13" t="s">
        <v>1576</v>
      </c>
      <c r="K1079" s="13" t="s">
        <v>1577</v>
      </c>
      <c r="L1079" s="14" t="s">
        <v>146</v>
      </c>
    </row>
    <row r="1080" ht="15.75" customHeight="1">
      <c r="A1080" s="14">
        <v>5085.0</v>
      </c>
      <c r="B1080" s="14">
        <v>152.0</v>
      </c>
      <c r="C1080" s="14">
        <v>5053.0</v>
      </c>
      <c r="D1080" s="14">
        <v>51.0</v>
      </c>
      <c r="E1080" s="14">
        <v>6.0</v>
      </c>
      <c r="F1080" s="14">
        <v>13.0</v>
      </c>
      <c r="G1080" s="14">
        <v>315.0</v>
      </c>
      <c r="H1080" s="15"/>
      <c r="I1080" s="14">
        <v>65.0</v>
      </c>
      <c r="J1080" s="13" t="s">
        <v>1578</v>
      </c>
      <c r="K1080" s="16"/>
      <c r="L1080" s="14" t="s">
        <v>679</v>
      </c>
    </row>
    <row r="1081" ht="15.75" customHeight="1">
      <c r="A1081" s="14">
        <v>4529.0</v>
      </c>
      <c r="B1081" s="14">
        <v>151.0</v>
      </c>
      <c r="C1081" s="14">
        <v>4493.0</v>
      </c>
      <c r="D1081" s="14">
        <v>46.0</v>
      </c>
      <c r="E1081" s="14">
        <v>6.0</v>
      </c>
      <c r="F1081" s="14">
        <v>13.0</v>
      </c>
      <c r="G1081" s="14">
        <v>322.0</v>
      </c>
      <c r="H1081" s="15"/>
      <c r="I1081" s="14">
        <v>102.0</v>
      </c>
      <c r="J1081" s="13" t="s">
        <v>1579</v>
      </c>
      <c r="K1081" s="13" t="s">
        <v>1580</v>
      </c>
      <c r="L1081" s="14" t="s">
        <v>146</v>
      </c>
    </row>
    <row r="1082" ht="15.75" customHeight="1">
      <c r="A1082" s="14">
        <v>5084.0</v>
      </c>
      <c r="B1082" s="14">
        <v>151.0</v>
      </c>
      <c r="C1082" s="14">
        <v>5053.0</v>
      </c>
      <c r="D1082" s="14">
        <v>51.0</v>
      </c>
      <c r="E1082" s="14">
        <v>6.0</v>
      </c>
      <c r="F1082" s="14">
        <v>13.0</v>
      </c>
      <c r="G1082" s="14">
        <v>314.0</v>
      </c>
      <c r="H1082" s="15"/>
      <c r="I1082" s="14">
        <v>64.0</v>
      </c>
      <c r="J1082" s="13" t="s">
        <v>1581</v>
      </c>
      <c r="K1082" s="16"/>
      <c r="L1082" s="14" t="s">
        <v>679</v>
      </c>
    </row>
    <row r="1083" ht="15.75" customHeight="1">
      <c r="A1083" s="14">
        <v>4528.0</v>
      </c>
      <c r="B1083" s="14">
        <v>150.0</v>
      </c>
      <c r="C1083" s="14">
        <v>4493.0</v>
      </c>
      <c r="D1083" s="14">
        <v>46.0</v>
      </c>
      <c r="E1083" s="14">
        <v>6.0</v>
      </c>
      <c r="F1083" s="14">
        <v>13.0</v>
      </c>
      <c r="G1083" s="14">
        <v>321.0</v>
      </c>
      <c r="H1083" s="15"/>
      <c r="I1083" s="14">
        <v>101.0</v>
      </c>
      <c r="J1083" s="13" t="s">
        <v>1582</v>
      </c>
      <c r="K1083" s="13" t="s">
        <v>1583</v>
      </c>
      <c r="L1083" s="14" t="s">
        <v>146</v>
      </c>
    </row>
    <row r="1084" ht="15.75" customHeight="1">
      <c r="A1084" s="14">
        <v>5083.0</v>
      </c>
      <c r="B1084" s="14">
        <v>150.0</v>
      </c>
      <c r="C1084" s="14">
        <v>5053.0</v>
      </c>
      <c r="D1084" s="14">
        <v>51.0</v>
      </c>
      <c r="E1084" s="14">
        <v>6.0</v>
      </c>
      <c r="F1084" s="14">
        <v>13.0</v>
      </c>
      <c r="G1084" s="14">
        <v>313.0</v>
      </c>
      <c r="H1084" s="15"/>
      <c r="I1084" s="14">
        <v>63.0</v>
      </c>
      <c r="J1084" s="13" t="s">
        <v>1584</v>
      </c>
      <c r="K1084" s="16"/>
      <c r="L1084" s="14" t="s">
        <v>679</v>
      </c>
    </row>
    <row r="1085" ht="15.75" customHeight="1">
      <c r="A1085" s="14">
        <v>4527.0</v>
      </c>
      <c r="B1085" s="14">
        <v>149.0</v>
      </c>
      <c r="C1085" s="14">
        <v>4493.0</v>
      </c>
      <c r="D1085" s="14">
        <v>46.0</v>
      </c>
      <c r="E1085" s="14">
        <v>6.0</v>
      </c>
      <c r="F1085" s="14">
        <v>13.0</v>
      </c>
      <c r="G1085" s="14">
        <v>320.0</v>
      </c>
      <c r="H1085" s="15"/>
      <c r="I1085" s="14">
        <v>100.0</v>
      </c>
      <c r="J1085" s="13" t="s">
        <v>1585</v>
      </c>
      <c r="K1085" s="13" t="s">
        <v>1586</v>
      </c>
      <c r="L1085" s="14" t="s">
        <v>146</v>
      </c>
    </row>
    <row r="1086" ht="15.75" customHeight="1">
      <c r="A1086" s="14">
        <v>5082.0</v>
      </c>
      <c r="B1086" s="14">
        <v>149.0</v>
      </c>
      <c r="C1086" s="14">
        <v>5053.0</v>
      </c>
      <c r="D1086" s="14">
        <v>51.0</v>
      </c>
      <c r="E1086" s="14">
        <v>6.0</v>
      </c>
      <c r="F1086" s="14">
        <v>13.0</v>
      </c>
      <c r="G1086" s="14">
        <v>312.0</v>
      </c>
      <c r="H1086" s="15"/>
      <c r="I1086" s="14">
        <v>62.0</v>
      </c>
      <c r="J1086" s="13" t="s">
        <v>1587</v>
      </c>
      <c r="K1086" s="16"/>
      <c r="L1086" s="14" t="s">
        <v>679</v>
      </c>
    </row>
    <row r="1087" ht="15.75" customHeight="1">
      <c r="A1087" s="14">
        <v>4493.0</v>
      </c>
      <c r="B1087" s="14">
        <v>148.0</v>
      </c>
      <c r="C1087" s="14">
        <v>4477.0</v>
      </c>
      <c r="D1087" s="14">
        <v>46.0</v>
      </c>
      <c r="E1087" s="14">
        <v>3.0</v>
      </c>
      <c r="F1087" s="14">
        <v>12.0</v>
      </c>
      <c r="G1087" s="14">
        <v>310.0</v>
      </c>
      <c r="H1087" s="15"/>
      <c r="I1087" s="14">
        <v>90.0</v>
      </c>
      <c r="J1087" s="13" t="s">
        <v>1588</v>
      </c>
      <c r="K1087" s="13" t="s">
        <v>1589</v>
      </c>
      <c r="L1087" s="14" t="s">
        <v>560</v>
      </c>
    </row>
    <row r="1088" ht="15.75" customHeight="1">
      <c r="A1088" s="14">
        <v>5053.0</v>
      </c>
      <c r="B1088" s="14">
        <v>148.0</v>
      </c>
      <c r="C1088" s="14">
        <v>5040.0</v>
      </c>
      <c r="D1088" s="14">
        <v>51.0</v>
      </c>
      <c r="E1088" s="14">
        <v>3.0</v>
      </c>
      <c r="F1088" s="14">
        <v>12.0</v>
      </c>
      <c r="G1088" s="14">
        <v>310.0</v>
      </c>
      <c r="H1088" s="15"/>
      <c r="I1088" s="14">
        <v>60.0</v>
      </c>
      <c r="J1088" s="13" t="s">
        <v>1590</v>
      </c>
      <c r="K1088" s="16"/>
      <c r="L1088" s="14" t="s">
        <v>679</v>
      </c>
    </row>
    <row r="1089" ht="15.75" customHeight="1">
      <c r="A1089" s="14">
        <v>3416.0</v>
      </c>
      <c r="B1089" s="14">
        <v>147.0</v>
      </c>
      <c r="C1089" s="14">
        <v>3417.0</v>
      </c>
      <c r="D1089" s="14">
        <v>42.0</v>
      </c>
      <c r="E1089" s="14">
        <v>3.0</v>
      </c>
      <c r="F1089" s="14">
        <v>12.0</v>
      </c>
      <c r="G1089" s="14">
        <v>300.0</v>
      </c>
      <c r="H1089" s="15"/>
      <c r="I1089" s="14">
        <v>9.0</v>
      </c>
      <c r="J1089" s="13" t="s">
        <v>1591</v>
      </c>
      <c r="K1089" s="13" t="s">
        <v>1592</v>
      </c>
      <c r="L1089" s="14" t="s">
        <v>679</v>
      </c>
    </row>
    <row r="1090" ht="15.75" customHeight="1">
      <c r="A1090" s="14">
        <v>4403.0</v>
      </c>
      <c r="B1090" s="14">
        <v>147.0</v>
      </c>
      <c r="C1090" s="14">
        <v>4404.0</v>
      </c>
      <c r="D1090" s="14">
        <v>28.0</v>
      </c>
      <c r="E1090" s="14">
        <v>2.0</v>
      </c>
      <c r="F1090" s="14">
        <v>12.0</v>
      </c>
      <c r="G1090" s="15"/>
      <c r="H1090" s="15"/>
      <c r="I1090" s="14">
        <v>43.0</v>
      </c>
      <c r="J1090" s="13" t="s">
        <v>1593</v>
      </c>
      <c r="K1090" s="13" t="s">
        <v>1593</v>
      </c>
      <c r="L1090" s="14" t="s">
        <v>679</v>
      </c>
    </row>
    <row r="1091" ht="15.75" customHeight="1">
      <c r="A1091" s="14">
        <v>4477.0</v>
      </c>
      <c r="B1091" s="14">
        <v>147.0</v>
      </c>
      <c r="C1091" s="14">
        <v>4479.0</v>
      </c>
      <c r="D1091" s="14">
        <v>46.0</v>
      </c>
      <c r="E1091" s="14">
        <v>2.0</v>
      </c>
      <c r="F1091" s="14">
        <v>10.0</v>
      </c>
      <c r="G1091" s="14">
        <v>300.0</v>
      </c>
      <c r="H1091" s="15"/>
      <c r="I1091" s="14">
        <v>89.0</v>
      </c>
      <c r="J1091" s="13" t="s">
        <v>1594</v>
      </c>
      <c r="K1091" s="13" t="s">
        <v>1595</v>
      </c>
      <c r="L1091" s="14" t="s">
        <v>560</v>
      </c>
    </row>
    <row r="1092" ht="15.75" customHeight="1">
      <c r="A1092" s="14">
        <v>5040.0</v>
      </c>
      <c r="B1092" s="14">
        <v>147.0</v>
      </c>
      <c r="C1092" s="14">
        <v>5042.0</v>
      </c>
      <c r="D1092" s="14">
        <v>51.0</v>
      </c>
      <c r="E1092" s="14">
        <v>2.0</v>
      </c>
      <c r="F1092" s="14">
        <v>10.0</v>
      </c>
      <c r="G1092" s="14">
        <v>300.0</v>
      </c>
      <c r="H1092" s="15"/>
      <c r="I1092" s="14">
        <v>59.0</v>
      </c>
      <c r="J1092" s="13" t="s">
        <v>1596</v>
      </c>
      <c r="K1092" s="16"/>
      <c r="L1092" s="14" t="s">
        <v>679</v>
      </c>
    </row>
    <row r="1093" ht="15.75" customHeight="1">
      <c r="A1093" s="14">
        <v>3415.0</v>
      </c>
      <c r="B1093" s="14">
        <v>145.0</v>
      </c>
      <c r="C1093" s="14">
        <v>3415.0</v>
      </c>
      <c r="D1093" s="14">
        <v>42.0</v>
      </c>
      <c r="E1093" s="14">
        <v>2.0</v>
      </c>
      <c r="F1093" s="14">
        <v>10.0</v>
      </c>
      <c r="G1093" s="14">
        <v>200.0</v>
      </c>
      <c r="H1093" s="15"/>
      <c r="I1093" s="14">
        <v>7.0</v>
      </c>
      <c r="J1093" s="13" t="s">
        <v>1597</v>
      </c>
      <c r="K1093" s="13" t="s">
        <v>1598</v>
      </c>
      <c r="L1093" s="14" t="s">
        <v>679</v>
      </c>
    </row>
    <row r="1094" ht="15.75" customHeight="1">
      <c r="A1094" s="14">
        <v>4075.0</v>
      </c>
      <c r="B1094" s="14">
        <v>145.0</v>
      </c>
      <c r="C1094" s="14">
        <v>3474.0</v>
      </c>
      <c r="D1094" s="14">
        <v>39.0</v>
      </c>
      <c r="E1094" s="14">
        <v>2.0</v>
      </c>
      <c r="F1094" s="14">
        <v>12.0</v>
      </c>
      <c r="G1094" s="15"/>
      <c r="H1094" s="15"/>
      <c r="I1094" s="14">
        <v>18.0</v>
      </c>
      <c r="J1094" s="13" t="s">
        <v>1597</v>
      </c>
      <c r="K1094" s="13" t="s">
        <v>1598</v>
      </c>
      <c r="L1094" s="14" t="s">
        <v>679</v>
      </c>
    </row>
    <row r="1095" ht="15.75" customHeight="1">
      <c r="A1095" s="14">
        <v>4402.0</v>
      </c>
      <c r="B1095" s="14">
        <v>145.0</v>
      </c>
      <c r="C1095" s="14">
        <v>4402.0</v>
      </c>
      <c r="D1095" s="14">
        <v>28.0</v>
      </c>
      <c r="E1095" s="14">
        <v>2.0</v>
      </c>
      <c r="F1095" s="14">
        <v>10.0</v>
      </c>
      <c r="G1095" s="15"/>
      <c r="H1095" s="15"/>
      <c r="I1095" s="14">
        <v>26.0</v>
      </c>
      <c r="J1095" s="13" t="s">
        <v>1599</v>
      </c>
      <c r="K1095" s="13" t="s">
        <v>1599</v>
      </c>
      <c r="L1095" s="14" t="s">
        <v>679</v>
      </c>
    </row>
    <row r="1096" ht="15.75" customHeight="1">
      <c r="A1096" s="14">
        <v>4476.0</v>
      </c>
      <c r="B1096" s="14">
        <v>145.0</v>
      </c>
      <c r="C1096" s="14">
        <v>4476.0</v>
      </c>
      <c r="D1096" s="14">
        <v>46.0</v>
      </c>
      <c r="E1096" s="14">
        <v>2.0</v>
      </c>
      <c r="F1096" s="14">
        <v>10.0</v>
      </c>
      <c r="G1096" s="14">
        <v>270.0</v>
      </c>
      <c r="H1096" s="15"/>
      <c r="I1096" s="14">
        <v>87.0</v>
      </c>
      <c r="J1096" s="13" t="s">
        <v>1600</v>
      </c>
      <c r="K1096" s="13" t="s">
        <v>1601</v>
      </c>
      <c r="L1096" s="14" t="s">
        <v>560</v>
      </c>
    </row>
    <row r="1097" ht="15.75" customHeight="1">
      <c r="A1097" s="14">
        <v>5039.0</v>
      </c>
      <c r="B1097" s="14">
        <v>145.0</v>
      </c>
      <c r="C1097" s="14">
        <v>5039.0</v>
      </c>
      <c r="D1097" s="14">
        <v>51.0</v>
      </c>
      <c r="E1097" s="14">
        <v>2.0</v>
      </c>
      <c r="F1097" s="14">
        <v>10.0</v>
      </c>
      <c r="G1097" s="14">
        <v>280.0</v>
      </c>
      <c r="H1097" s="15"/>
      <c r="I1097" s="14">
        <v>57.0</v>
      </c>
      <c r="J1097" s="13" t="s">
        <v>1600</v>
      </c>
      <c r="K1097" s="16"/>
      <c r="L1097" s="14" t="s">
        <v>679</v>
      </c>
    </row>
    <row r="1098" ht="15.75" customHeight="1">
      <c r="A1098" s="14">
        <v>4526.0</v>
      </c>
      <c r="B1098" s="14">
        <v>144.0</v>
      </c>
      <c r="C1098" s="14">
        <v>4492.0</v>
      </c>
      <c r="D1098" s="14">
        <v>46.0</v>
      </c>
      <c r="E1098" s="14">
        <v>6.0</v>
      </c>
      <c r="F1098" s="14">
        <v>13.0</v>
      </c>
      <c r="G1098" s="14">
        <v>255.0</v>
      </c>
      <c r="H1098" s="15"/>
      <c r="I1098" s="14">
        <v>84.0</v>
      </c>
      <c r="J1098" s="13" t="s">
        <v>1602</v>
      </c>
      <c r="K1098" s="13" t="s">
        <v>1603</v>
      </c>
      <c r="L1098" s="14" t="s">
        <v>560</v>
      </c>
    </row>
    <row r="1099" ht="15.75" customHeight="1">
      <c r="A1099" s="14">
        <v>5081.0</v>
      </c>
      <c r="B1099" s="14">
        <v>144.0</v>
      </c>
      <c r="C1099" s="14">
        <v>5052.0</v>
      </c>
      <c r="D1099" s="14">
        <v>51.0</v>
      </c>
      <c r="E1099" s="14">
        <v>6.0</v>
      </c>
      <c r="F1099" s="14">
        <v>13.0</v>
      </c>
      <c r="G1099" s="14">
        <v>268.0</v>
      </c>
      <c r="H1099" s="15"/>
      <c r="I1099" s="14">
        <v>56.0</v>
      </c>
      <c r="J1099" s="13" t="s">
        <v>1604</v>
      </c>
      <c r="K1099" s="16"/>
      <c r="L1099" s="14" t="s">
        <v>679</v>
      </c>
    </row>
    <row r="1100" ht="15.75" customHeight="1">
      <c r="A1100" s="14">
        <v>4525.0</v>
      </c>
      <c r="B1100" s="14">
        <v>143.0</v>
      </c>
      <c r="C1100" s="14">
        <v>4492.0</v>
      </c>
      <c r="D1100" s="14">
        <v>46.0</v>
      </c>
      <c r="E1100" s="14">
        <v>6.0</v>
      </c>
      <c r="F1100" s="14">
        <v>13.0</v>
      </c>
      <c r="G1100" s="14">
        <v>253.0</v>
      </c>
      <c r="H1100" s="15"/>
      <c r="I1100" s="14">
        <v>82.0</v>
      </c>
      <c r="J1100" s="13" t="s">
        <v>1605</v>
      </c>
      <c r="K1100" s="13" t="s">
        <v>1606</v>
      </c>
      <c r="L1100" s="14" t="s">
        <v>560</v>
      </c>
    </row>
    <row r="1101" ht="15.75" customHeight="1">
      <c r="A1101" s="14">
        <v>5080.0</v>
      </c>
      <c r="B1101" s="14">
        <v>143.0</v>
      </c>
      <c r="C1101" s="14">
        <v>5052.0</v>
      </c>
      <c r="D1101" s="14">
        <v>51.0</v>
      </c>
      <c r="E1101" s="14">
        <v>6.0</v>
      </c>
      <c r="F1101" s="14">
        <v>13.0</v>
      </c>
      <c r="G1101" s="14">
        <v>263.0</v>
      </c>
      <c r="H1101" s="15"/>
      <c r="I1101" s="14">
        <v>55.0</v>
      </c>
      <c r="J1101" s="13" t="s">
        <v>1607</v>
      </c>
      <c r="K1101" s="16"/>
      <c r="L1101" s="14" t="s">
        <v>679</v>
      </c>
    </row>
    <row r="1102" ht="15.75" customHeight="1">
      <c r="A1102" s="14">
        <v>4524.0</v>
      </c>
      <c r="B1102" s="14">
        <v>142.0</v>
      </c>
      <c r="C1102" s="14">
        <v>4492.0</v>
      </c>
      <c r="D1102" s="14">
        <v>46.0</v>
      </c>
      <c r="E1102" s="14">
        <v>6.0</v>
      </c>
      <c r="F1102" s="14">
        <v>13.0</v>
      </c>
      <c r="G1102" s="14">
        <v>252.0</v>
      </c>
      <c r="H1102" s="15"/>
      <c r="I1102" s="14">
        <v>81.0</v>
      </c>
      <c r="J1102" s="13" t="s">
        <v>1608</v>
      </c>
      <c r="K1102" s="13" t="s">
        <v>1609</v>
      </c>
      <c r="L1102" s="14" t="s">
        <v>560</v>
      </c>
    </row>
    <row r="1103" ht="15.75" customHeight="1">
      <c r="A1103" s="14">
        <v>5079.0</v>
      </c>
      <c r="B1103" s="14">
        <v>142.0</v>
      </c>
      <c r="C1103" s="14">
        <v>5052.0</v>
      </c>
      <c r="D1103" s="14">
        <v>51.0</v>
      </c>
      <c r="E1103" s="14">
        <v>6.0</v>
      </c>
      <c r="F1103" s="14">
        <v>13.0</v>
      </c>
      <c r="G1103" s="14">
        <v>261.0</v>
      </c>
      <c r="H1103" s="15"/>
      <c r="I1103" s="14">
        <v>53.0</v>
      </c>
      <c r="J1103" s="13" t="s">
        <v>1610</v>
      </c>
      <c r="K1103" s="16"/>
      <c r="L1103" s="14" t="s">
        <v>679</v>
      </c>
    </row>
    <row r="1104" ht="15.75" customHeight="1">
      <c r="A1104" s="14">
        <v>4492.0</v>
      </c>
      <c r="B1104" s="14">
        <v>141.0</v>
      </c>
      <c r="C1104" s="14">
        <v>4481.0</v>
      </c>
      <c r="D1104" s="14">
        <v>46.0</v>
      </c>
      <c r="E1104" s="14">
        <v>3.0</v>
      </c>
      <c r="F1104" s="14">
        <v>12.0</v>
      </c>
      <c r="G1104" s="14">
        <v>250.0</v>
      </c>
      <c r="H1104" s="15"/>
      <c r="I1104" s="14">
        <v>79.0</v>
      </c>
      <c r="J1104" s="13" t="s">
        <v>1611</v>
      </c>
      <c r="K1104" s="13" t="s">
        <v>1612</v>
      </c>
      <c r="L1104" s="14" t="s">
        <v>560</v>
      </c>
    </row>
    <row r="1105" ht="15.75" customHeight="1">
      <c r="A1105" s="14">
        <v>5052.0</v>
      </c>
      <c r="B1105" s="14">
        <v>141.0</v>
      </c>
      <c r="C1105" s="14">
        <v>5044.0</v>
      </c>
      <c r="D1105" s="14">
        <v>51.0</v>
      </c>
      <c r="E1105" s="14">
        <v>3.0</v>
      </c>
      <c r="F1105" s="14">
        <v>12.0</v>
      </c>
      <c r="G1105" s="14">
        <v>260.0</v>
      </c>
      <c r="H1105" s="15"/>
      <c r="I1105" s="14">
        <v>52.0</v>
      </c>
      <c r="J1105" s="13" t="s">
        <v>1613</v>
      </c>
      <c r="K1105" s="16"/>
      <c r="L1105" s="14" t="s">
        <v>679</v>
      </c>
    </row>
    <row r="1106" ht="15.75" customHeight="1">
      <c r="A1106" s="14">
        <v>4491.0</v>
      </c>
      <c r="B1106" s="14">
        <v>140.0</v>
      </c>
      <c r="C1106" s="14">
        <v>4492.0</v>
      </c>
      <c r="D1106" s="14">
        <v>46.0</v>
      </c>
      <c r="E1106" s="14">
        <v>6.0</v>
      </c>
      <c r="F1106" s="14">
        <v>13.0</v>
      </c>
      <c r="G1106" s="14">
        <v>256.0</v>
      </c>
      <c r="H1106" s="15"/>
      <c r="I1106" s="14">
        <v>85.0</v>
      </c>
      <c r="J1106" s="13" t="s">
        <v>1614</v>
      </c>
      <c r="K1106" s="13" t="s">
        <v>1615</v>
      </c>
      <c r="L1106" s="14" t="s">
        <v>560</v>
      </c>
    </row>
    <row r="1107" ht="15.75" customHeight="1">
      <c r="A1107" s="14">
        <v>4523.0</v>
      </c>
      <c r="B1107" s="14">
        <v>139.0</v>
      </c>
      <c r="C1107" s="14">
        <v>4490.0</v>
      </c>
      <c r="D1107" s="14">
        <v>46.0</v>
      </c>
      <c r="E1107" s="14">
        <v>5.0</v>
      </c>
      <c r="F1107" s="14">
        <v>14.0</v>
      </c>
      <c r="G1107" s="15"/>
      <c r="H1107" s="15"/>
      <c r="I1107" s="14">
        <v>60.0</v>
      </c>
      <c r="J1107" s="13" t="s">
        <v>1616</v>
      </c>
      <c r="K1107" s="13" t="s">
        <v>1617</v>
      </c>
      <c r="L1107" s="14" t="s">
        <v>560</v>
      </c>
    </row>
    <row r="1108" ht="15.75" customHeight="1">
      <c r="A1108" s="14">
        <v>5078.0</v>
      </c>
      <c r="B1108" s="14">
        <v>139.0</v>
      </c>
      <c r="C1108" s="14">
        <v>5054.0</v>
      </c>
      <c r="D1108" s="14">
        <v>51.0</v>
      </c>
      <c r="E1108" s="14">
        <v>6.0</v>
      </c>
      <c r="F1108" s="14">
        <v>13.0</v>
      </c>
      <c r="G1108" s="14">
        <v>259.0</v>
      </c>
      <c r="H1108" s="15"/>
      <c r="I1108" s="14">
        <v>51.0</v>
      </c>
      <c r="J1108" s="13" t="s">
        <v>1618</v>
      </c>
      <c r="K1108" s="16"/>
      <c r="L1108" s="14" t="s">
        <v>679</v>
      </c>
    </row>
    <row r="1109" ht="15.75" customHeight="1">
      <c r="A1109" s="14">
        <v>4522.0</v>
      </c>
      <c r="B1109" s="14">
        <v>138.0</v>
      </c>
      <c r="C1109" s="14">
        <v>4490.0</v>
      </c>
      <c r="D1109" s="14">
        <v>46.0</v>
      </c>
      <c r="E1109" s="14">
        <v>5.0</v>
      </c>
      <c r="F1109" s="14">
        <v>14.0</v>
      </c>
      <c r="G1109" s="15"/>
      <c r="H1109" s="15"/>
      <c r="I1109" s="14">
        <v>59.0</v>
      </c>
      <c r="J1109" s="13" t="s">
        <v>1619</v>
      </c>
      <c r="K1109" s="13" t="s">
        <v>1620</v>
      </c>
      <c r="L1109" s="14" t="s">
        <v>560</v>
      </c>
    </row>
    <row r="1110" ht="15.75" customHeight="1">
      <c r="A1110" s="14">
        <v>5077.0</v>
      </c>
      <c r="B1110" s="14">
        <v>138.0</v>
      </c>
      <c r="C1110" s="14">
        <v>5054.0</v>
      </c>
      <c r="D1110" s="14">
        <v>51.0</v>
      </c>
      <c r="E1110" s="14">
        <v>6.0</v>
      </c>
      <c r="F1110" s="14">
        <v>13.0</v>
      </c>
      <c r="G1110" s="14">
        <v>258.0</v>
      </c>
      <c r="H1110" s="15"/>
      <c r="I1110" s="14">
        <v>50.0</v>
      </c>
      <c r="J1110" s="13" t="s">
        <v>1621</v>
      </c>
      <c r="K1110" s="16"/>
      <c r="L1110" s="14" t="s">
        <v>679</v>
      </c>
    </row>
    <row r="1111" ht="15.75" customHeight="1">
      <c r="A1111" s="14">
        <v>4521.0</v>
      </c>
      <c r="B1111" s="14">
        <v>137.0</v>
      </c>
      <c r="C1111" s="14">
        <v>4490.0</v>
      </c>
      <c r="D1111" s="14">
        <v>46.0</v>
      </c>
      <c r="E1111" s="14">
        <v>5.0</v>
      </c>
      <c r="F1111" s="14">
        <v>14.0</v>
      </c>
      <c r="G1111" s="14">
        <v>212.3</v>
      </c>
      <c r="H1111" s="15"/>
      <c r="I1111" s="14">
        <v>55.0</v>
      </c>
      <c r="J1111" s="13" t="s">
        <v>1622</v>
      </c>
      <c r="K1111" s="13" t="s">
        <v>1623</v>
      </c>
      <c r="L1111" s="14" t="s">
        <v>560</v>
      </c>
    </row>
    <row r="1112" ht="15.75" customHeight="1">
      <c r="A1112" s="14">
        <v>5076.0</v>
      </c>
      <c r="B1112" s="14">
        <v>137.0</v>
      </c>
      <c r="C1112" s="14">
        <v>5054.0</v>
      </c>
      <c r="D1112" s="14">
        <v>51.0</v>
      </c>
      <c r="E1112" s="14">
        <v>6.0</v>
      </c>
      <c r="F1112" s="14">
        <v>13.0</v>
      </c>
      <c r="G1112" s="14">
        <v>252.0</v>
      </c>
      <c r="H1112" s="15"/>
      <c r="I1112" s="14">
        <v>48.0</v>
      </c>
      <c r="J1112" s="13" t="s">
        <v>1624</v>
      </c>
      <c r="K1112" s="16"/>
      <c r="L1112" s="14" t="s">
        <v>679</v>
      </c>
    </row>
    <row r="1113" ht="15.75" customHeight="1">
      <c r="A1113" s="14">
        <v>4520.0</v>
      </c>
      <c r="B1113" s="14">
        <v>136.0</v>
      </c>
      <c r="C1113" s="14">
        <v>4490.0</v>
      </c>
      <c r="D1113" s="14">
        <v>46.0</v>
      </c>
      <c r="E1113" s="14">
        <v>5.0</v>
      </c>
      <c r="F1113" s="14">
        <v>14.0</v>
      </c>
      <c r="G1113" s="14">
        <v>212.2</v>
      </c>
      <c r="H1113" s="15"/>
      <c r="I1113" s="14">
        <v>54.0</v>
      </c>
      <c r="J1113" s="13" t="s">
        <v>1625</v>
      </c>
      <c r="K1113" s="13" t="s">
        <v>1626</v>
      </c>
      <c r="L1113" s="14" t="s">
        <v>560</v>
      </c>
    </row>
    <row r="1114" ht="15.75" customHeight="1">
      <c r="A1114" s="14">
        <v>5075.0</v>
      </c>
      <c r="B1114" s="14">
        <v>136.0</v>
      </c>
      <c r="C1114" s="14">
        <v>5054.0</v>
      </c>
      <c r="D1114" s="14">
        <v>51.0</v>
      </c>
      <c r="E1114" s="14">
        <v>6.0</v>
      </c>
      <c r="F1114" s="14">
        <v>13.0</v>
      </c>
      <c r="G1114" s="14">
        <v>251.0</v>
      </c>
      <c r="H1114" s="15"/>
      <c r="I1114" s="14">
        <v>47.0</v>
      </c>
      <c r="J1114" s="13" t="s">
        <v>1627</v>
      </c>
      <c r="K1114" s="16"/>
      <c r="L1114" s="14" t="s">
        <v>679</v>
      </c>
    </row>
    <row r="1115" ht="15.75" customHeight="1">
      <c r="A1115" s="14">
        <v>4490.0</v>
      </c>
      <c r="B1115" s="14">
        <v>135.0</v>
      </c>
      <c r="C1115" s="14">
        <v>5371.0</v>
      </c>
      <c r="D1115" s="14">
        <v>46.0</v>
      </c>
      <c r="E1115" s="14">
        <v>6.0</v>
      </c>
      <c r="F1115" s="14">
        <v>13.0</v>
      </c>
      <c r="G1115" s="14">
        <v>212.0</v>
      </c>
      <c r="H1115" s="15"/>
      <c r="I1115" s="14">
        <v>52.0</v>
      </c>
      <c r="J1115" s="13" t="s">
        <v>1628</v>
      </c>
      <c r="K1115" s="13" t="s">
        <v>1629</v>
      </c>
      <c r="L1115" s="14" t="s">
        <v>560</v>
      </c>
    </row>
    <row r="1116" ht="15.75" customHeight="1">
      <c r="A1116" s="14">
        <v>4519.0</v>
      </c>
      <c r="B1116" s="14">
        <v>134.0</v>
      </c>
      <c r="C1116" s="14">
        <v>4489.0</v>
      </c>
      <c r="D1116" s="14">
        <v>46.0</v>
      </c>
      <c r="E1116" s="14">
        <v>5.0</v>
      </c>
      <c r="F1116" s="14">
        <v>13.0</v>
      </c>
      <c r="G1116" s="13" t="s">
        <v>1630</v>
      </c>
      <c r="H1116" s="15"/>
      <c r="I1116" s="14">
        <v>76.0</v>
      </c>
      <c r="J1116" s="13" t="s">
        <v>1631</v>
      </c>
      <c r="K1116" s="13" t="s">
        <v>1632</v>
      </c>
      <c r="L1116" s="14" t="s">
        <v>560</v>
      </c>
    </row>
    <row r="1117" ht="15.75" customHeight="1">
      <c r="A1117" s="14">
        <v>4518.0</v>
      </c>
      <c r="B1117" s="14">
        <v>133.0</v>
      </c>
      <c r="C1117" s="14">
        <v>4489.0</v>
      </c>
      <c r="D1117" s="14">
        <v>46.0</v>
      </c>
      <c r="E1117" s="14">
        <v>6.0</v>
      </c>
      <c r="F1117" s="14">
        <v>13.0</v>
      </c>
      <c r="G1117" s="14">
        <v>231.0</v>
      </c>
      <c r="H1117" s="15"/>
      <c r="I1117" s="14">
        <v>75.0</v>
      </c>
      <c r="J1117" s="13" t="s">
        <v>1633</v>
      </c>
      <c r="K1117" s="13" t="s">
        <v>1634</v>
      </c>
      <c r="L1117" s="14" t="s">
        <v>560</v>
      </c>
    </row>
    <row r="1118" ht="15.75" customHeight="1">
      <c r="A1118" s="14">
        <v>4489.0</v>
      </c>
      <c r="B1118" s="14">
        <v>132.0</v>
      </c>
      <c r="C1118" s="14">
        <v>4481.0</v>
      </c>
      <c r="D1118" s="14">
        <v>46.0</v>
      </c>
      <c r="E1118" s="14">
        <v>3.0</v>
      </c>
      <c r="F1118" s="14">
        <v>12.0</v>
      </c>
      <c r="G1118" s="14">
        <v>230.0</v>
      </c>
      <c r="H1118" s="15"/>
      <c r="I1118" s="14">
        <v>74.0</v>
      </c>
      <c r="J1118" s="13" t="s">
        <v>1635</v>
      </c>
      <c r="K1118" s="13" t="s">
        <v>1636</v>
      </c>
      <c r="L1118" s="14" t="s">
        <v>560</v>
      </c>
    </row>
    <row r="1119" ht="15.75" customHeight="1">
      <c r="A1119" s="14">
        <v>4517.0</v>
      </c>
      <c r="B1119" s="14">
        <v>131.0</v>
      </c>
      <c r="C1119" s="14">
        <v>4481.0</v>
      </c>
      <c r="D1119" s="14">
        <v>46.0</v>
      </c>
      <c r="E1119" s="14">
        <v>3.0</v>
      </c>
      <c r="F1119" s="14">
        <v>12.0</v>
      </c>
      <c r="G1119" s="14">
        <v>240.0</v>
      </c>
      <c r="H1119" s="15"/>
      <c r="I1119" s="14">
        <v>78.0</v>
      </c>
      <c r="J1119" s="13" t="s">
        <v>1637</v>
      </c>
      <c r="K1119" s="13" t="s">
        <v>1638</v>
      </c>
      <c r="L1119" s="14" t="s">
        <v>560</v>
      </c>
    </row>
    <row r="1120" ht="15.75" customHeight="1">
      <c r="A1120" s="14">
        <v>5074.0</v>
      </c>
      <c r="B1120" s="14">
        <v>131.0</v>
      </c>
      <c r="C1120" s="14">
        <v>5051.0</v>
      </c>
      <c r="D1120" s="14">
        <v>51.0</v>
      </c>
      <c r="E1120" s="14">
        <v>6.0</v>
      </c>
      <c r="F1120" s="14">
        <v>13.0</v>
      </c>
      <c r="G1120" s="15"/>
      <c r="H1120" s="15"/>
      <c r="I1120" s="14">
        <v>45.0</v>
      </c>
      <c r="J1120" s="13" t="s">
        <v>1639</v>
      </c>
      <c r="K1120" s="16"/>
      <c r="L1120" s="14" t="s">
        <v>679</v>
      </c>
    </row>
    <row r="1121" ht="15.75" customHeight="1">
      <c r="A1121" s="14">
        <v>4573.0</v>
      </c>
      <c r="B1121" s="14">
        <v>130.0</v>
      </c>
      <c r="C1121" s="14">
        <v>4516.0</v>
      </c>
      <c r="D1121" s="14">
        <v>46.0</v>
      </c>
      <c r="E1121" s="14">
        <v>5.0</v>
      </c>
      <c r="F1121" s="14">
        <v>14.0</v>
      </c>
      <c r="G1121" s="13" t="s">
        <v>1640</v>
      </c>
      <c r="H1121" s="15"/>
      <c r="I1121" s="14">
        <v>72.0</v>
      </c>
      <c r="J1121" s="13" t="s">
        <v>1631</v>
      </c>
      <c r="K1121" s="13" t="s">
        <v>1632</v>
      </c>
      <c r="L1121" s="14" t="s">
        <v>560</v>
      </c>
    </row>
    <row r="1122" ht="15.75" customHeight="1">
      <c r="A1122" s="14">
        <v>5131.0</v>
      </c>
      <c r="B1122" s="14">
        <v>130.0</v>
      </c>
      <c r="C1122" s="14">
        <v>5073.0</v>
      </c>
      <c r="D1122" s="14">
        <v>51.0</v>
      </c>
      <c r="E1122" s="14">
        <v>5.0</v>
      </c>
      <c r="F1122" s="14">
        <v>14.0</v>
      </c>
      <c r="G1122" s="14">
        <v>229.0</v>
      </c>
      <c r="H1122" s="15"/>
      <c r="I1122" s="14">
        <v>44.0</v>
      </c>
      <c r="J1122" s="13" t="s">
        <v>1641</v>
      </c>
      <c r="K1122" s="16"/>
      <c r="L1122" s="14" t="s">
        <v>679</v>
      </c>
    </row>
    <row r="1123" ht="15.75" customHeight="1">
      <c r="A1123" s="14">
        <v>4572.0</v>
      </c>
      <c r="B1123" s="14">
        <v>129.0</v>
      </c>
      <c r="C1123" s="14">
        <v>4516.0</v>
      </c>
      <c r="D1123" s="14">
        <v>46.0</v>
      </c>
      <c r="E1123" s="14">
        <v>6.0</v>
      </c>
      <c r="F1123" s="14">
        <v>14.0</v>
      </c>
      <c r="G1123" s="14">
        <v>228.0</v>
      </c>
      <c r="H1123" s="15"/>
      <c r="I1123" s="14">
        <v>71.0</v>
      </c>
      <c r="J1123" s="13" t="s">
        <v>1633</v>
      </c>
      <c r="K1123" s="13" t="s">
        <v>1634</v>
      </c>
      <c r="L1123" s="14" t="s">
        <v>560</v>
      </c>
    </row>
    <row r="1124" ht="15.75" customHeight="1">
      <c r="A1124" s="14">
        <v>5130.0</v>
      </c>
      <c r="B1124" s="14">
        <v>129.0</v>
      </c>
      <c r="C1124" s="14">
        <v>5073.0</v>
      </c>
      <c r="D1124" s="14">
        <v>51.0</v>
      </c>
      <c r="E1124" s="14">
        <v>6.0</v>
      </c>
      <c r="F1124" s="14">
        <v>14.0</v>
      </c>
      <c r="G1124" s="14">
        <v>228.0</v>
      </c>
      <c r="H1124" s="15"/>
      <c r="I1124" s="14">
        <v>43.0</v>
      </c>
      <c r="J1124" s="13" t="s">
        <v>1633</v>
      </c>
      <c r="K1124" s="16"/>
      <c r="L1124" s="14" t="s">
        <v>679</v>
      </c>
    </row>
    <row r="1125" ht="15.75" customHeight="1">
      <c r="A1125" s="14">
        <v>4516.0</v>
      </c>
      <c r="B1125" s="14">
        <v>128.0</v>
      </c>
      <c r="C1125" s="14">
        <v>4488.0</v>
      </c>
      <c r="D1125" s="14">
        <v>46.0</v>
      </c>
      <c r="E1125" s="14">
        <v>6.0</v>
      </c>
      <c r="F1125" s="14">
        <v>13.0</v>
      </c>
      <c r="G1125" s="14">
        <v>227.0</v>
      </c>
      <c r="H1125" s="15"/>
      <c r="I1125" s="14">
        <v>70.0</v>
      </c>
      <c r="J1125" s="13" t="s">
        <v>1642</v>
      </c>
      <c r="K1125" s="13" t="s">
        <v>1643</v>
      </c>
      <c r="L1125" s="14" t="s">
        <v>560</v>
      </c>
    </row>
    <row r="1126" ht="15.75" customHeight="1">
      <c r="A1126" s="14">
        <v>5073.0</v>
      </c>
      <c r="B1126" s="14">
        <v>128.0</v>
      </c>
      <c r="C1126" s="14">
        <v>5051.0</v>
      </c>
      <c r="D1126" s="14">
        <v>51.0</v>
      </c>
      <c r="E1126" s="14">
        <v>6.0</v>
      </c>
      <c r="F1126" s="14">
        <v>13.0</v>
      </c>
      <c r="G1126" s="14">
        <v>227.0</v>
      </c>
      <c r="H1126" s="15"/>
      <c r="I1126" s="14">
        <v>42.0</v>
      </c>
      <c r="J1126" s="13" t="s">
        <v>1644</v>
      </c>
      <c r="K1126" s="16"/>
      <c r="L1126" s="14" t="s">
        <v>679</v>
      </c>
    </row>
    <row r="1127" ht="15.75" customHeight="1">
      <c r="A1127" s="14">
        <v>4571.0</v>
      </c>
      <c r="B1127" s="14">
        <v>127.0</v>
      </c>
      <c r="C1127" s="14">
        <v>4515.0</v>
      </c>
      <c r="D1127" s="14">
        <v>46.0</v>
      </c>
      <c r="E1127" s="14">
        <v>5.0</v>
      </c>
      <c r="F1127" s="14">
        <v>14.0</v>
      </c>
      <c r="G1127" s="13" t="s">
        <v>1645</v>
      </c>
      <c r="H1127" s="15"/>
      <c r="I1127" s="14">
        <v>68.0</v>
      </c>
      <c r="J1127" s="13" t="s">
        <v>1631</v>
      </c>
      <c r="K1127" s="13" t="s">
        <v>1632</v>
      </c>
      <c r="L1127" s="14" t="s">
        <v>560</v>
      </c>
    </row>
    <row r="1128" ht="15.75" customHeight="1">
      <c r="A1128" s="14">
        <v>5129.0</v>
      </c>
      <c r="B1128" s="14">
        <v>127.0</v>
      </c>
      <c r="C1128" s="14">
        <v>5072.0</v>
      </c>
      <c r="D1128" s="14">
        <v>51.0</v>
      </c>
      <c r="E1128" s="14">
        <v>5.0</v>
      </c>
      <c r="F1128" s="14">
        <v>14.0</v>
      </c>
      <c r="G1128" s="14">
        <v>226.0</v>
      </c>
      <c r="H1128" s="15"/>
      <c r="I1128" s="14">
        <v>41.0</v>
      </c>
      <c r="J1128" s="13" t="s">
        <v>1641</v>
      </c>
      <c r="K1128" s="16"/>
      <c r="L1128" s="14" t="s">
        <v>679</v>
      </c>
    </row>
    <row r="1129" ht="15.75" customHeight="1">
      <c r="A1129" s="14">
        <v>4570.0</v>
      </c>
      <c r="B1129" s="14">
        <v>126.0</v>
      </c>
      <c r="C1129" s="14">
        <v>4515.0</v>
      </c>
      <c r="D1129" s="14">
        <v>46.0</v>
      </c>
      <c r="E1129" s="14">
        <v>6.0</v>
      </c>
      <c r="F1129" s="14">
        <v>14.0</v>
      </c>
      <c r="G1129" s="14">
        <v>225.0</v>
      </c>
      <c r="H1129" s="15"/>
      <c r="I1129" s="14">
        <v>67.0</v>
      </c>
      <c r="J1129" s="13" t="s">
        <v>1633</v>
      </c>
      <c r="K1129" s="13" t="s">
        <v>1634</v>
      </c>
      <c r="L1129" s="14" t="s">
        <v>560</v>
      </c>
    </row>
    <row r="1130" ht="15.75" customHeight="1">
      <c r="A1130" s="14">
        <v>5128.0</v>
      </c>
      <c r="B1130" s="14">
        <v>126.0</v>
      </c>
      <c r="C1130" s="14">
        <v>5072.0</v>
      </c>
      <c r="D1130" s="14">
        <v>51.0</v>
      </c>
      <c r="E1130" s="14">
        <v>6.0</v>
      </c>
      <c r="F1130" s="14">
        <v>14.0</v>
      </c>
      <c r="G1130" s="14">
        <v>225.0</v>
      </c>
      <c r="H1130" s="15"/>
      <c r="I1130" s="14">
        <v>40.0</v>
      </c>
      <c r="J1130" s="13" t="s">
        <v>1633</v>
      </c>
      <c r="K1130" s="16"/>
      <c r="L1130" s="14" t="s">
        <v>679</v>
      </c>
    </row>
    <row r="1131" ht="15.75" customHeight="1">
      <c r="A1131" s="14">
        <v>4515.0</v>
      </c>
      <c r="B1131" s="14">
        <v>125.0</v>
      </c>
      <c r="C1131" s="14">
        <v>4488.0</v>
      </c>
      <c r="D1131" s="14">
        <v>46.0</v>
      </c>
      <c r="E1131" s="14">
        <v>6.0</v>
      </c>
      <c r="F1131" s="14">
        <v>13.0</v>
      </c>
      <c r="G1131" s="14">
        <v>224.0</v>
      </c>
      <c r="H1131" s="15"/>
      <c r="I1131" s="14">
        <v>66.0</v>
      </c>
      <c r="J1131" s="13" t="s">
        <v>1646</v>
      </c>
      <c r="K1131" s="13" t="s">
        <v>1647</v>
      </c>
      <c r="L1131" s="14" t="s">
        <v>560</v>
      </c>
    </row>
    <row r="1132" ht="15.75" customHeight="1">
      <c r="A1132" s="14">
        <v>5072.0</v>
      </c>
      <c r="B1132" s="14">
        <v>125.0</v>
      </c>
      <c r="C1132" s="14">
        <v>5051.0</v>
      </c>
      <c r="D1132" s="14">
        <v>51.0</v>
      </c>
      <c r="E1132" s="14">
        <v>6.0</v>
      </c>
      <c r="F1132" s="14">
        <v>13.0</v>
      </c>
      <c r="G1132" s="14">
        <v>224.0</v>
      </c>
      <c r="H1132" s="15"/>
      <c r="I1132" s="14">
        <v>39.0</v>
      </c>
      <c r="J1132" s="13" t="s">
        <v>1648</v>
      </c>
      <c r="K1132" s="16"/>
      <c r="L1132" s="14" t="s">
        <v>679</v>
      </c>
    </row>
    <row r="1133" ht="15.75" customHeight="1">
      <c r="A1133" s="14">
        <v>4569.0</v>
      </c>
      <c r="B1133" s="14">
        <v>124.0</v>
      </c>
      <c r="C1133" s="14">
        <v>4514.0</v>
      </c>
      <c r="D1133" s="14">
        <v>46.0</v>
      </c>
      <c r="E1133" s="14">
        <v>5.0</v>
      </c>
      <c r="F1133" s="14">
        <v>14.0</v>
      </c>
      <c r="G1133" s="13" t="s">
        <v>1649</v>
      </c>
      <c r="H1133" s="15"/>
      <c r="I1133" s="14">
        <v>64.0</v>
      </c>
      <c r="J1133" s="13" t="s">
        <v>1631</v>
      </c>
      <c r="K1133" s="13" t="s">
        <v>1632</v>
      </c>
      <c r="L1133" s="14" t="s">
        <v>560</v>
      </c>
    </row>
    <row r="1134" ht="15.75" customHeight="1">
      <c r="A1134" s="14">
        <v>5127.0</v>
      </c>
      <c r="B1134" s="14">
        <v>124.0</v>
      </c>
      <c r="C1134" s="14">
        <v>5071.0</v>
      </c>
      <c r="D1134" s="14">
        <v>51.0</v>
      </c>
      <c r="E1134" s="14">
        <v>5.0</v>
      </c>
      <c r="F1134" s="14">
        <v>14.0</v>
      </c>
      <c r="G1134" s="14">
        <v>223.0</v>
      </c>
      <c r="H1134" s="15"/>
      <c r="I1134" s="14">
        <v>38.0</v>
      </c>
      <c r="J1134" s="13" t="s">
        <v>1641</v>
      </c>
      <c r="K1134" s="16"/>
      <c r="L1134" s="14" t="s">
        <v>679</v>
      </c>
    </row>
    <row r="1135" ht="15.75" customHeight="1">
      <c r="A1135" s="14">
        <v>4568.0</v>
      </c>
      <c r="B1135" s="14">
        <v>123.0</v>
      </c>
      <c r="C1135" s="14">
        <v>4514.0</v>
      </c>
      <c r="D1135" s="14">
        <v>46.0</v>
      </c>
      <c r="E1135" s="14">
        <v>6.0</v>
      </c>
      <c r="F1135" s="14">
        <v>14.0</v>
      </c>
      <c r="G1135" s="14">
        <v>222.0</v>
      </c>
      <c r="H1135" s="15"/>
      <c r="I1135" s="14">
        <v>63.0</v>
      </c>
      <c r="J1135" s="13" t="s">
        <v>1633</v>
      </c>
      <c r="K1135" s="13" t="s">
        <v>1634</v>
      </c>
      <c r="L1135" s="14" t="s">
        <v>560</v>
      </c>
    </row>
    <row r="1136" ht="15.75" customHeight="1">
      <c r="A1136" s="14">
        <v>5126.0</v>
      </c>
      <c r="B1136" s="14">
        <v>123.0</v>
      </c>
      <c r="C1136" s="14">
        <v>5071.0</v>
      </c>
      <c r="D1136" s="14">
        <v>51.0</v>
      </c>
      <c r="E1136" s="14">
        <v>6.0</v>
      </c>
      <c r="F1136" s="14">
        <v>14.0</v>
      </c>
      <c r="G1136" s="14">
        <v>222.0</v>
      </c>
      <c r="H1136" s="15"/>
      <c r="I1136" s="14">
        <v>37.0</v>
      </c>
      <c r="J1136" s="13" t="s">
        <v>1633</v>
      </c>
      <c r="K1136" s="16"/>
      <c r="L1136" s="14" t="s">
        <v>679</v>
      </c>
    </row>
    <row r="1137" ht="15.75" customHeight="1">
      <c r="A1137" s="14">
        <v>4514.0</v>
      </c>
      <c r="B1137" s="14">
        <v>122.0</v>
      </c>
      <c r="C1137" s="14">
        <v>4488.0</v>
      </c>
      <c r="D1137" s="14">
        <v>46.0</v>
      </c>
      <c r="E1137" s="14">
        <v>6.0</v>
      </c>
      <c r="F1137" s="14">
        <v>13.0</v>
      </c>
      <c r="G1137" s="14">
        <v>221.0</v>
      </c>
      <c r="H1137" s="15"/>
      <c r="I1137" s="14">
        <v>62.0</v>
      </c>
      <c r="J1137" s="13" t="s">
        <v>1650</v>
      </c>
      <c r="K1137" s="13" t="s">
        <v>1651</v>
      </c>
      <c r="L1137" s="14" t="s">
        <v>560</v>
      </c>
    </row>
    <row r="1138" ht="15.75" customHeight="1">
      <c r="A1138" s="14">
        <v>5071.0</v>
      </c>
      <c r="B1138" s="14">
        <v>122.0</v>
      </c>
      <c r="C1138" s="14">
        <v>5051.0</v>
      </c>
      <c r="D1138" s="14">
        <v>51.0</v>
      </c>
      <c r="E1138" s="14">
        <v>6.0</v>
      </c>
      <c r="F1138" s="14">
        <v>13.0</v>
      </c>
      <c r="G1138" s="14">
        <v>221.0</v>
      </c>
      <c r="H1138" s="15"/>
      <c r="I1138" s="14">
        <v>36.0</v>
      </c>
      <c r="J1138" s="13" t="s">
        <v>1652</v>
      </c>
      <c r="K1138" s="16"/>
      <c r="L1138" s="14" t="s">
        <v>679</v>
      </c>
    </row>
    <row r="1139" ht="15.75" customHeight="1">
      <c r="A1139" s="14">
        <v>4406.0</v>
      </c>
      <c r="B1139" s="14">
        <v>121.0</v>
      </c>
      <c r="C1139" s="14">
        <v>4417.0</v>
      </c>
      <c r="D1139" s="14">
        <v>28.0</v>
      </c>
      <c r="E1139" s="14">
        <v>6.0</v>
      </c>
      <c r="F1139" s="14">
        <v>13.0</v>
      </c>
      <c r="G1139" s="15"/>
      <c r="H1139" s="15"/>
      <c r="I1139" s="14">
        <v>17.0</v>
      </c>
      <c r="J1139" s="13" t="s">
        <v>1653</v>
      </c>
      <c r="K1139" s="13" t="s">
        <v>1653</v>
      </c>
      <c r="L1139" s="14" t="s">
        <v>679</v>
      </c>
    </row>
    <row r="1140" ht="15.75" customHeight="1">
      <c r="A1140" s="14">
        <v>4488.0</v>
      </c>
      <c r="B1140" s="14">
        <v>121.0</v>
      </c>
      <c r="C1140" s="14">
        <v>4481.0</v>
      </c>
      <c r="D1140" s="14">
        <v>46.0</v>
      </c>
      <c r="E1140" s="14">
        <v>3.0</v>
      </c>
      <c r="F1140" s="14">
        <v>12.0</v>
      </c>
      <c r="G1140" s="14">
        <v>220.0</v>
      </c>
      <c r="H1140" s="15"/>
      <c r="I1140" s="14">
        <v>61.0</v>
      </c>
      <c r="J1140" s="13" t="s">
        <v>1654</v>
      </c>
      <c r="K1140" s="13" t="s">
        <v>1655</v>
      </c>
      <c r="L1140" s="14" t="s">
        <v>560</v>
      </c>
    </row>
    <row r="1141" ht="15.75" customHeight="1">
      <c r="A1141" s="14">
        <v>5051.0</v>
      </c>
      <c r="B1141" s="14">
        <v>121.0</v>
      </c>
      <c r="C1141" s="14">
        <v>5044.0</v>
      </c>
      <c r="D1141" s="14">
        <v>51.0</v>
      </c>
      <c r="E1141" s="14">
        <v>3.0</v>
      </c>
      <c r="F1141" s="14">
        <v>12.0</v>
      </c>
      <c r="G1141" s="14">
        <v>220.0</v>
      </c>
      <c r="H1141" s="15"/>
      <c r="I1141" s="14">
        <v>35.0</v>
      </c>
      <c r="J1141" s="13" t="s">
        <v>1656</v>
      </c>
      <c r="K1141" s="16"/>
      <c r="L1141" s="14" t="s">
        <v>679</v>
      </c>
    </row>
    <row r="1142" ht="15.75" customHeight="1">
      <c r="A1142" s="14">
        <v>4513.0</v>
      </c>
      <c r="B1142" s="14">
        <v>120.0</v>
      </c>
      <c r="C1142" s="14">
        <v>4487.0</v>
      </c>
      <c r="D1142" s="14">
        <v>46.0</v>
      </c>
      <c r="E1142" s="14">
        <v>5.0</v>
      </c>
      <c r="F1142" s="14">
        <v>14.0</v>
      </c>
      <c r="G1142" s="15"/>
      <c r="H1142" s="15"/>
      <c r="I1142" s="14">
        <v>49.0</v>
      </c>
      <c r="J1142" s="13" t="s">
        <v>1657</v>
      </c>
      <c r="K1142" s="13" t="s">
        <v>1658</v>
      </c>
      <c r="L1142" s="14" t="s">
        <v>560</v>
      </c>
    </row>
    <row r="1143" ht="15.75" customHeight="1">
      <c r="A1143" s="14">
        <v>5070.0</v>
      </c>
      <c r="B1143" s="14">
        <v>120.0</v>
      </c>
      <c r="C1143" s="14">
        <v>5050.0</v>
      </c>
      <c r="D1143" s="14">
        <v>51.0</v>
      </c>
      <c r="E1143" s="14">
        <v>6.0</v>
      </c>
      <c r="F1143" s="14">
        <v>13.0</v>
      </c>
      <c r="G1143" s="14">
        <v>213.0</v>
      </c>
      <c r="H1143" s="15"/>
      <c r="I1143" s="14">
        <v>32.0</v>
      </c>
      <c r="J1143" s="13" t="s">
        <v>1659</v>
      </c>
      <c r="K1143" s="16"/>
      <c r="L1143" s="14" t="s">
        <v>679</v>
      </c>
    </row>
    <row r="1144" ht="15.75" customHeight="1">
      <c r="A1144" s="14">
        <v>4512.0</v>
      </c>
      <c r="B1144" s="14">
        <v>119.0</v>
      </c>
      <c r="C1144" s="14">
        <v>4487.0</v>
      </c>
      <c r="D1144" s="14">
        <v>46.0</v>
      </c>
      <c r="E1144" s="14">
        <v>5.0</v>
      </c>
      <c r="F1144" s="14">
        <v>14.0</v>
      </c>
      <c r="G1144" s="15"/>
      <c r="H1144" s="15"/>
      <c r="I1144" s="14">
        <v>48.0</v>
      </c>
      <c r="J1144" s="13" t="s">
        <v>1660</v>
      </c>
      <c r="K1144" s="13" t="s">
        <v>1661</v>
      </c>
      <c r="L1144" s="14" t="s">
        <v>560</v>
      </c>
    </row>
    <row r="1145" ht="15.75" customHeight="1">
      <c r="A1145" s="14">
        <v>5069.0</v>
      </c>
      <c r="B1145" s="14">
        <v>119.0</v>
      </c>
      <c r="C1145" s="14">
        <v>5050.0</v>
      </c>
      <c r="D1145" s="14">
        <v>51.0</v>
      </c>
      <c r="E1145" s="14">
        <v>6.0</v>
      </c>
      <c r="F1145" s="14">
        <v>13.0</v>
      </c>
      <c r="G1145" s="14">
        <v>212.0</v>
      </c>
      <c r="H1145" s="15"/>
      <c r="I1145" s="14">
        <v>31.0</v>
      </c>
      <c r="J1145" s="13" t="s">
        <v>1662</v>
      </c>
      <c r="K1145" s="16"/>
      <c r="L1145" s="14" t="s">
        <v>679</v>
      </c>
    </row>
    <row r="1146" ht="15.75" customHeight="1">
      <c r="A1146" s="14">
        <v>4511.0</v>
      </c>
      <c r="B1146" s="14">
        <v>118.0</v>
      </c>
      <c r="C1146" s="14">
        <v>4487.0</v>
      </c>
      <c r="D1146" s="14">
        <v>46.0</v>
      </c>
      <c r="E1146" s="14">
        <v>5.0</v>
      </c>
      <c r="F1146" s="14">
        <v>14.0</v>
      </c>
      <c r="G1146" s="15"/>
      <c r="H1146" s="15"/>
      <c r="I1146" s="14">
        <v>47.0</v>
      </c>
      <c r="J1146" s="13" t="s">
        <v>1663</v>
      </c>
      <c r="K1146" s="13" t="s">
        <v>1664</v>
      </c>
      <c r="L1146" s="14" t="s">
        <v>560</v>
      </c>
    </row>
    <row r="1147" ht="15.75" customHeight="1">
      <c r="A1147" s="14">
        <v>5068.0</v>
      </c>
      <c r="B1147" s="14">
        <v>118.0</v>
      </c>
      <c r="C1147" s="14">
        <v>5050.0</v>
      </c>
      <c r="D1147" s="14">
        <v>51.0</v>
      </c>
      <c r="E1147" s="14">
        <v>6.0</v>
      </c>
      <c r="F1147" s="14">
        <v>13.0</v>
      </c>
      <c r="G1147" s="14">
        <v>211.0</v>
      </c>
      <c r="H1147" s="15"/>
      <c r="I1147" s="14">
        <v>30.0</v>
      </c>
      <c r="J1147" s="13" t="s">
        <v>1665</v>
      </c>
      <c r="K1147" s="16"/>
      <c r="L1147" s="14" t="s">
        <v>679</v>
      </c>
    </row>
    <row r="1148" ht="15.75" customHeight="1">
      <c r="A1148" s="14">
        <v>4487.0</v>
      </c>
      <c r="B1148" s="14">
        <v>117.0</v>
      </c>
      <c r="C1148" s="14">
        <v>5371.0</v>
      </c>
      <c r="D1148" s="14">
        <v>46.0</v>
      </c>
      <c r="E1148" s="14">
        <v>6.0</v>
      </c>
      <c r="F1148" s="14">
        <v>13.0</v>
      </c>
      <c r="G1148" s="14">
        <v>211.0</v>
      </c>
      <c r="H1148" s="15"/>
      <c r="I1148" s="14">
        <v>46.0</v>
      </c>
      <c r="J1148" s="13" t="s">
        <v>1666</v>
      </c>
      <c r="K1148" s="13" t="s">
        <v>1667</v>
      </c>
      <c r="L1148" s="14" t="s">
        <v>560</v>
      </c>
    </row>
    <row r="1149" ht="15.75" customHeight="1">
      <c r="A1149" s="14">
        <v>5050.0</v>
      </c>
      <c r="B1149" s="14">
        <v>117.0</v>
      </c>
      <c r="C1149" s="14">
        <v>5044.0</v>
      </c>
      <c r="D1149" s="14">
        <v>51.0</v>
      </c>
      <c r="E1149" s="14">
        <v>3.0</v>
      </c>
      <c r="F1149" s="14">
        <v>12.0</v>
      </c>
      <c r="G1149" s="14">
        <v>210.0</v>
      </c>
      <c r="H1149" s="15"/>
      <c r="I1149" s="14">
        <v>29.0</v>
      </c>
      <c r="J1149" s="13" t="s">
        <v>1668</v>
      </c>
      <c r="K1149" s="16"/>
      <c r="L1149" s="14" t="s">
        <v>679</v>
      </c>
    </row>
    <row r="1150" ht="15.75" customHeight="1">
      <c r="A1150" s="14">
        <v>4510.0</v>
      </c>
      <c r="B1150" s="14">
        <v>116.0</v>
      </c>
      <c r="C1150" s="14">
        <v>4486.0</v>
      </c>
      <c r="D1150" s="14">
        <v>46.0</v>
      </c>
      <c r="E1150" s="14">
        <v>6.0</v>
      </c>
      <c r="F1150" s="14">
        <v>13.0</v>
      </c>
      <c r="G1150" s="14">
        <v>135.0</v>
      </c>
      <c r="H1150" s="15"/>
      <c r="I1150" s="14">
        <v>42.0</v>
      </c>
      <c r="J1150" s="13" t="s">
        <v>1669</v>
      </c>
      <c r="K1150" s="13" t="s">
        <v>1670</v>
      </c>
      <c r="L1150" s="14" t="s">
        <v>560</v>
      </c>
    </row>
    <row r="1151" ht="15.75" customHeight="1">
      <c r="A1151" s="14">
        <v>5067.0</v>
      </c>
      <c r="B1151" s="14">
        <v>116.0</v>
      </c>
      <c r="C1151" s="14">
        <v>5049.0</v>
      </c>
      <c r="D1151" s="14">
        <v>51.0</v>
      </c>
      <c r="E1151" s="14">
        <v>6.0</v>
      </c>
      <c r="F1151" s="14">
        <v>13.0</v>
      </c>
      <c r="G1151" s="14">
        <v>158.0</v>
      </c>
      <c r="H1151" s="15"/>
      <c r="I1151" s="14">
        <v>27.0</v>
      </c>
      <c r="J1151" s="13" t="s">
        <v>1671</v>
      </c>
      <c r="K1151" s="16"/>
      <c r="L1151" s="14" t="s">
        <v>679</v>
      </c>
    </row>
    <row r="1152" ht="15.75" customHeight="1">
      <c r="A1152" s="14">
        <v>4509.0</v>
      </c>
      <c r="B1152" s="14">
        <v>115.0</v>
      </c>
      <c r="C1152" s="14">
        <v>4486.0</v>
      </c>
      <c r="D1152" s="14">
        <v>46.0</v>
      </c>
      <c r="E1152" s="14">
        <v>6.0</v>
      </c>
      <c r="F1152" s="14">
        <v>13.0</v>
      </c>
      <c r="G1152" s="15"/>
      <c r="H1152" s="15"/>
      <c r="I1152" s="14">
        <v>40.0</v>
      </c>
      <c r="J1152" s="13" t="s">
        <v>1672</v>
      </c>
      <c r="K1152" s="13" t="s">
        <v>1673</v>
      </c>
      <c r="L1152" s="14" t="s">
        <v>560</v>
      </c>
    </row>
    <row r="1153" ht="15.75" customHeight="1">
      <c r="A1153" s="14">
        <v>5066.0</v>
      </c>
      <c r="B1153" s="14">
        <v>115.0</v>
      </c>
      <c r="C1153" s="14">
        <v>5049.0</v>
      </c>
      <c r="D1153" s="14">
        <v>51.0</v>
      </c>
      <c r="E1153" s="14">
        <v>6.0</v>
      </c>
      <c r="F1153" s="14">
        <v>13.0</v>
      </c>
      <c r="G1153" s="14">
        <v>154.0</v>
      </c>
      <c r="H1153" s="15"/>
      <c r="I1153" s="14">
        <v>25.0</v>
      </c>
      <c r="J1153" s="13" t="s">
        <v>1674</v>
      </c>
      <c r="K1153" s="16"/>
      <c r="L1153" s="14" t="s">
        <v>679</v>
      </c>
    </row>
    <row r="1154" ht="15.75" customHeight="1">
      <c r="A1154" s="14">
        <v>4508.0</v>
      </c>
      <c r="B1154" s="14">
        <v>114.0</v>
      </c>
      <c r="C1154" s="14">
        <v>5370.0</v>
      </c>
      <c r="D1154" s="14">
        <v>46.0</v>
      </c>
      <c r="E1154" s="14">
        <v>6.0</v>
      </c>
      <c r="F1154" s="14">
        <v>13.0</v>
      </c>
      <c r="G1154" s="14">
        <v>118.0</v>
      </c>
      <c r="H1154" s="15"/>
      <c r="I1154" s="14">
        <v>39.0</v>
      </c>
      <c r="J1154" s="13" t="s">
        <v>1675</v>
      </c>
      <c r="K1154" s="13" t="s">
        <v>1676</v>
      </c>
      <c r="L1154" s="14" t="s">
        <v>560</v>
      </c>
    </row>
    <row r="1155" ht="15.75" customHeight="1">
      <c r="A1155" s="14">
        <v>5065.0</v>
      </c>
      <c r="B1155" s="14">
        <v>114.0</v>
      </c>
      <c r="C1155" s="14">
        <v>5049.0</v>
      </c>
      <c r="D1155" s="14">
        <v>51.0</v>
      </c>
      <c r="E1155" s="14">
        <v>6.0</v>
      </c>
      <c r="F1155" s="14">
        <v>13.0</v>
      </c>
      <c r="G1155" s="14">
        <v>152.0</v>
      </c>
      <c r="H1155" s="15"/>
      <c r="I1155" s="14">
        <v>24.0</v>
      </c>
      <c r="J1155" s="13" t="s">
        <v>1677</v>
      </c>
      <c r="K1155" s="16"/>
      <c r="L1155" s="14" t="s">
        <v>679</v>
      </c>
    </row>
    <row r="1156" ht="15.75" customHeight="1">
      <c r="A1156" s="14">
        <v>4507.0</v>
      </c>
      <c r="B1156" s="14">
        <v>113.0</v>
      </c>
      <c r="C1156" s="14">
        <v>4486.0</v>
      </c>
      <c r="D1156" s="14">
        <v>46.0</v>
      </c>
      <c r="E1156" s="14">
        <v>6.0</v>
      </c>
      <c r="F1156" s="14">
        <v>13.0</v>
      </c>
      <c r="G1156" s="14">
        <v>133.0</v>
      </c>
      <c r="H1156" s="15"/>
      <c r="I1156" s="14">
        <v>37.0</v>
      </c>
      <c r="J1156" s="13" t="s">
        <v>1678</v>
      </c>
      <c r="K1156" s="13" t="s">
        <v>1679</v>
      </c>
      <c r="L1156" s="14" t="s">
        <v>560</v>
      </c>
    </row>
    <row r="1157" ht="15.75" customHeight="1">
      <c r="A1157" s="14">
        <v>5064.0</v>
      </c>
      <c r="B1157" s="14">
        <v>113.0</v>
      </c>
      <c r="C1157" s="14">
        <v>5049.0</v>
      </c>
      <c r="D1157" s="14">
        <v>51.0</v>
      </c>
      <c r="E1157" s="14">
        <v>6.0</v>
      </c>
      <c r="F1157" s="14">
        <v>13.0</v>
      </c>
      <c r="G1157" s="14">
        <v>151.0</v>
      </c>
      <c r="H1157" s="15"/>
      <c r="I1157" s="14">
        <v>23.0</v>
      </c>
      <c r="J1157" s="13" t="s">
        <v>1680</v>
      </c>
      <c r="K1157" s="16"/>
      <c r="L1157" s="14" t="s">
        <v>679</v>
      </c>
    </row>
    <row r="1158" ht="15.75" customHeight="1">
      <c r="A1158" s="14">
        <v>4486.0</v>
      </c>
      <c r="B1158" s="14">
        <v>112.0</v>
      </c>
      <c r="C1158" s="14">
        <v>4480.0</v>
      </c>
      <c r="D1158" s="14">
        <v>46.0</v>
      </c>
      <c r="E1158" s="14">
        <v>3.0</v>
      </c>
      <c r="F1158" s="14">
        <v>12.0</v>
      </c>
      <c r="G1158" s="14">
        <v>130.0</v>
      </c>
      <c r="H1158" s="15"/>
      <c r="I1158" s="14">
        <v>34.0</v>
      </c>
      <c r="J1158" s="13" t="s">
        <v>1681</v>
      </c>
      <c r="K1158" s="13" t="s">
        <v>1682</v>
      </c>
      <c r="L1158" s="14" t="s">
        <v>560</v>
      </c>
    </row>
    <row r="1159" ht="15.75" customHeight="1">
      <c r="A1159" s="14">
        <v>5049.0</v>
      </c>
      <c r="B1159" s="14">
        <v>112.0</v>
      </c>
      <c r="C1159" s="14">
        <v>5043.0</v>
      </c>
      <c r="D1159" s="14">
        <v>51.0</v>
      </c>
      <c r="E1159" s="14">
        <v>3.0</v>
      </c>
      <c r="F1159" s="14">
        <v>12.0</v>
      </c>
      <c r="G1159" s="14">
        <v>150.0</v>
      </c>
      <c r="H1159" s="15"/>
      <c r="I1159" s="14">
        <v>21.0</v>
      </c>
      <c r="J1159" s="13" t="s">
        <v>1683</v>
      </c>
      <c r="K1159" s="16"/>
      <c r="L1159" s="14" t="s">
        <v>679</v>
      </c>
    </row>
    <row r="1160" ht="15.75" customHeight="1">
      <c r="A1160" s="14">
        <v>4506.0</v>
      </c>
      <c r="B1160" s="14">
        <v>111.0</v>
      </c>
      <c r="C1160" s="14">
        <v>5370.0</v>
      </c>
      <c r="D1160" s="14">
        <v>46.0</v>
      </c>
      <c r="E1160" s="14">
        <v>6.0</v>
      </c>
      <c r="F1160" s="14">
        <v>13.0</v>
      </c>
      <c r="G1160" s="15"/>
      <c r="H1160" s="15"/>
      <c r="I1160" s="14">
        <v>32.0</v>
      </c>
      <c r="J1160" s="13" t="s">
        <v>1684</v>
      </c>
      <c r="K1160" s="13" t="s">
        <v>1685</v>
      </c>
      <c r="L1160" s="14" t="s">
        <v>560</v>
      </c>
    </row>
    <row r="1161" ht="15.75" customHeight="1">
      <c r="A1161" s="14">
        <v>4485.0</v>
      </c>
      <c r="B1161" s="14">
        <v>110.0</v>
      </c>
      <c r="C1161" s="14">
        <v>5370.0</v>
      </c>
      <c r="D1161" s="14">
        <v>46.0</v>
      </c>
      <c r="E1161" s="14">
        <v>6.0</v>
      </c>
      <c r="F1161" s="14">
        <v>13.0</v>
      </c>
      <c r="G1161" s="15"/>
      <c r="H1161" s="15"/>
      <c r="I1161" s="14">
        <v>31.0</v>
      </c>
      <c r="J1161" s="13" t="s">
        <v>1686</v>
      </c>
      <c r="K1161" s="13" t="s">
        <v>1687</v>
      </c>
      <c r="L1161" s="14" t="s">
        <v>560</v>
      </c>
    </row>
    <row r="1162" ht="15.75" customHeight="1">
      <c r="A1162" s="14">
        <v>5048.0</v>
      </c>
      <c r="B1162" s="14">
        <v>110.0</v>
      </c>
      <c r="C1162" s="14">
        <v>5043.0</v>
      </c>
      <c r="D1162" s="14">
        <v>51.0</v>
      </c>
      <c r="E1162" s="14">
        <v>3.0</v>
      </c>
      <c r="F1162" s="14">
        <v>12.0</v>
      </c>
      <c r="G1162" s="15"/>
      <c r="H1162" s="15"/>
      <c r="I1162" s="14">
        <v>20.0</v>
      </c>
      <c r="J1162" s="13" t="s">
        <v>1688</v>
      </c>
      <c r="K1162" s="16"/>
      <c r="L1162" s="14" t="s">
        <v>679</v>
      </c>
    </row>
    <row r="1163" ht="15.75" customHeight="1">
      <c r="A1163" s="14">
        <v>4080.0</v>
      </c>
      <c r="B1163" s="14">
        <v>109.0</v>
      </c>
      <c r="C1163" s="14">
        <v>4075.0</v>
      </c>
      <c r="D1163" s="14">
        <v>39.0</v>
      </c>
      <c r="E1163" s="14">
        <v>3.0</v>
      </c>
      <c r="F1163" s="14">
        <v>13.0</v>
      </c>
      <c r="G1163" s="15"/>
      <c r="H1163" s="15"/>
      <c r="I1163" s="14">
        <v>16.0</v>
      </c>
      <c r="J1163" s="13" t="s">
        <v>1689</v>
      </c>
      <c r="K1163" s="13" t="s">
        <v>1690</v>
      </c>
      <c r="L1163" s="14" t="s">
        <v>679</v>
      </c>
    </row>
    <row r="1164" ht="15.75" customHeight="1">
      <c r="A1164" s="14">
        <v>4505.0</v>
      </c>
      <c r="B1164" s="14">
        <v>109.0</v>
      </c>
      <c r="C1164" s="14">
        <v>5370.0</v>
      </c>
      <c r="D1164" s="14">
        <v>46.0</v>
      </c>
      <c r="E1164" s="14">
        <v>6.0</v>
      </c>
      <c r="F1164" s="14">
        <v>13.0</v>
      </c>
      <c r="G1164" s="14">
        <v>122.0</v>
      </c>
      <c r="H1164" s="15"/>
      <c r="I1164" s="14">
        <v>27.0</v>
      </c>
      <c r="J1164" s="13" t="s">
        <v>1691</v>
      </c>
      <c r="K1164" s="13" t="s">
        <v>1692</v>
      </c>
      <c r="L1164" s="14" t="s">
        <v>560</v>
      </c>
    </row>
    <row r="1165" ht="15.75" customHeight="1">
      <c r="A1165" s="14">
        <v>5063.0</v>
      </c>
      <c r="B1165" s="14">
        <v>109.0</v>
      </c>
      <c r="C1165" s="14">
        <v>5047.0</v>
      </c>
      <c r="D1165" s="14">
        <v>51.0</v>
      </c>
      <c r="E1165" s="14">
        <v>6.0</v>
      </c>
      <c r="F1165" s="14">
        <v>13.0</v>
      </c>
      <c r="G1165" s="14">
        <v>134.0</v>
      </c>
      <c r="H1165" s="15"/>
      <c r="I1165" s="14">
        <v>18.0</v>
      </c>
      <c r="J1165" s="13" t="s">
        <v>1693</v>
      </c>
      <c r="K1165" s="16"/>
      <c r="L1165" s="14" t="s">
        <v>679</v>
      </c>
    </row>
    <row r="1166" ht="15.75" customHeight="1">
      <c r="A1166" s="14">
        <v>4504.0</v>
      </c>
      <c r="B1166" s="14">
        <v>108.0</v>
      </c>
      <c r="C1166" s="14">
        <v>5370.0</v>
      </c>
      <c r="D1166" s="14">
        <v>46.0</v>
      </c>
      <c r="E1166" s="14">
        <v>6.0</v>
      </c>
      <c r="F1166" s="14">
        <v>13.0</v>
      </c>
      <c r="G1166" s="15"/>
      <c r="H1166" s="15"/>
      <c r="I1166" s="14">
        <v>24.0</v>
      </c>
      <c r="J1166" s="13" t="s">
        <v>1694</v>
      </c>
      <c r="K1166" s="13" t="s">
        <v>1695</v>
      </c>
      <c r="L1166" s="14" t="s">
        <v>560</v>
      </c>
    </row>
    <row r="1167" ht="15.75" customHeight="1">
      <c r="A1167" s="14">
        <v>4503.0</v>
      </c>
      <c r="B1167" s="14">
        <v>107.0</v>
      </c>
      <c r="C1167" s="14">
        <v>5370.0</v>
      </c>
      <c r="D1167" s="14">
        <v>46.0</v>
      </c>
      <c r="E1167" s="14">
        <v>6.0</v>
      </c>
      <c r="F1167" s="14">
        <v>13.0</v>
      </c>
      <c r="G1167" s="14">
        <v>120.0</v>
      </c>
      <c r="H1167" s="15"/>
      <c r="I1167" s="14">
        <v>25.0</v>
      </c>
      <c r="J1167" s="13" t="s">
        <v>1696</v>
      </c>
      <c r="K1167" s="13" t="s">
        <v>1697</v>
      </c>
      <c r="L1167" s="14" t="s">
        <v>560</v>
      </c>
    </row>
    <row r="1168" ht="15.75" customHeight="1">
      <c r="A1168" s="14">
        <v>5062.0</v>
      </c>
      <c r="B1168" s="14">
        <v>107.0</v>
      </c>
      <c r="C1168" s="14">
        <v>5047.0</v>
      </c>
      <c r="D1168" s="14">
        <v>51.0</v>
      </c>
      <c r="E1168" s="14">
        <v>6.0</v>
      </c>
      <c r="F1168" s="14">
        <v>13.0</v>
      </c>
      <c r="G1168" s="14">
        <v>132.0</v>
      </c>
      <c r="H1168" s="15"/>
      <c r="I1168" s="14">
        <v>16.0</v>
      </c>
      <c r="J1168" s="13" t="s">
        <v>1698</v>
      </c>
      <c r="K1168" s="16"/>
      <c r="L1168" s="14" t="s">
        <v>679</v>
      </c>
    </row>
    <row r="1169" ht="15.75" customHeight="1">
      <c r="A1169" s="14">
        <v>4502.0</v>
      </c>
      <c r="B1169" s="14">
        <v>106.0</v>
      </c>
      <c r="C1169" s="14">
        <v>5370.0</v>
      </c>
      <c r="D1169" s="14">
        <v>46.0</v>
      </c>
      <c r="E1169" s="14">
        <v>6.0</v>
      </c>
      <c r="F1169" s="14">
        <v>13.0</v>
      </c>
      <c r="G1169" s="15"/>
      <c r="H1169" s="15"/>
      <c r="I1169" s="14">
        <v>22.0</v>
      </c>
      <c r="J1169" s="13" t="s">
        <v>1699</v>
      </c>
      <c r="K1169" s="13" t="s">
        <v>1700</v>
      </c>
      <c r="L1169" s="14" t="s">
        <v>560</v>
      </c>
    </row>
    <row r="1170" ht="15.75" customHeight="1">
      <c r="A1170" s="14">
        <v>5061.0</v>
      </c>
      <c r="B1170" s="14">
        <v>106.0</v>
      </c>
      <c r="C1170" s="14">
        <v>5047.0</v>
      </c>
      <c r="D1170" s="14">
        <v>51.0</v>
      </c>
      <c r="E1170" s="14">
        <v>6.0</v>
      </c>
      <c r="F1170" s="14">
        <v>13.0</v>
      </c>
      <c r="G1170" s="15"/>
      <c r="H1170" s="15"/>
      <c r="I1170" s="14">
        <v>15.0</v>
      </c>
      <c r="J1170" s="13" t="s">
        <v>1701</v>
      </c>
      <c r="K1170" s="16"/>
      <c r="L1170" s="14" t="s">
        <v>679</v>
      </c>
    </row>
    <row r="1171" ht="15.75" customHeight="1">
      <c r="A1171" s="14">
        <v>4501.0</v>
      </c>
      <c r="B1171" s="14">
        <v>105.0</v>
      </c>
      <c r="C1171" s="14">
        <v>5370.0</v>
      </c>
      <c r="D1171" s="14">
        <v>46.0</v>
      </c>
      <c r="E1171" s="14">
        <v>6.0</v>
      </c>
      <c r="F1171" s="14">
        <v>13.0</v>
      </c>
      <c r="G1171" s="15"/>
      <c r="H1171" s="15"/>
      <c r="I1171" s="14">
        <v>30.0</v>
      </c>
      <c r="J1171" s="13" t="s">
        <v>1702</v>
      </c>
      <c r="K1171" s="13" t="s">
        <v>1703</v>
      </c>
      <c r="L1171" s="14" t="s">
        <v>560</v>
      </c>
    </row>
    <row r="1172" ht="15.75" customHeight="1">
      <c r="A1172" s="14">
        <v>5060.0</v>
      </c>
      <c r="B1172" s="14">
        <v>105.0</v>
      </c>
      <c r="C1172" s="14">
        <v>5047.0</v>
      </c>
      <c r="D1172" s="14">
        <v>51.0</v>
      </c>
      <c r="E1172" s="14">
        <v>6.0</v>
      </c>
      <c r="F1172" s="14">
        <v>13.0</v>
      </c>
      <c r="G1172" s="14">
        <v>131.0</v>
      </c>
      <c r="H1172" s="15"/>
      <c r="I1172" s="14">
        <v>14.0</v>
      </c>
      <c r="J1172" s="13" t="s">
        <v>1704</v>
      </c>
      <c r="K1172" s="16"/>
      <c r="L1172" s="14" t="s">
        <v>679</v>
      </c>
    </row>
    <row r="1173" ht="15.75" customHeight="1">
      <c r="A1173" s="14">
        <v>4484.0</v>
      </c>
      <c r="B1173" s="14">
        <v>104.0</v>
      </c>
      <c r="C1173" s="14">
        <v>5370.0</v>
      </c>
      <c r="D1173" s="14">
        <v>46.0</v>
      </c>
      <c r="E1173" s="14">
        <v>6.0</v>
      </c>
      <c r="F1173" s="14">
        <v>13.0</v>
      </c>
      <c r="G1173" s="14">
        <v>117.0</v>
      </c>
      <c r="H1173" s="15"/>
      <c r="I1173" s="14">
        <v>16.0</v>
      </c>
      <c r="J1173" s="13" t="s">
        <v>1705</v>
      </c>
      <c r="K1173" s="13" t="s">
        <v>1706</v>
      </c>
      <c r="L1173" s="14" t="s">
        <v>560</v>
      </c>
    </row>
    <row r="1174" ht="15.75" customHeight="1">
      <c r="A1174" s="14">
        <v>5047.0</v>
      </c>
      <c r="B1174" s="14">
        <v>104.0</v>
      </c>
      <c r="C1174" s="14">
        <v>5043.0</v>
      </c>
      <c r="D1174" s="14">
        <v>51.0</v>
      </c>
      <c r="E1174" s="14">
        <v>3.0</v>
      </c>
      <c r="F1174" s="14">
        <v>12.0</v>
      </c>
      <c r="G1174" s="14">
        <v>130.0</v>
      </c>
      <c r="H1174" s="15"/>
      <c r="I1174" s="14">
        <v>13.0</v>
      </c>
      <c r="J1174" s="13" t="s">
        <v>1707</v>
      </c>
      <c r="K1174" s="16"/>
      <c r="L1174" s="14" t="s">
        <v>679</v>
      </c>
    </row>
    <row r="1175" ht="15.75" customHeight="1">
      <c r="A1175" s="14">
        <v>4500.0</v>
      </c>
      <c r="B1175" s="14">
        <v>103.0</v>
      </c>
      <c r="C1175" s="14">
        <v>5370.0</v>
      </c>
      <c r="D1175" s="14">
        <v>46.0</v>
      </c>
      <c r="E1175" s="14">
        <v>6.0</v>
      </c>
      <c r="F1175" s="14">
        <v>13.0</v>
      </c>
      <c r="G1175" s="15"/>
      <c r="H1175" s="15"/>
      <c r="I1175" s="14">
        <v>10.0</v>
      </c>
      <c r="J1175" s="13" t="s">
        <v>1708</v>
      </c>
      <c r="K1175" s="13" t="s">
        <v>1709</v>
      </c>
      <c r="L1175" s="14" t="s">
        <v>560</v>
      </c>
    </row>
    <row r="1176" ht="15.75" customHeight="1">
      <c r="A1176" s="14">
        <v>5059.0</v>
      </c>
      <c r="B1176" s="14">
        <v>103.0</v>
      </c>
      <c r="C1176" s="14">
        <v>5046.0</v>
      </c>
      <c r="D1176" s="14">
        <v>51.0</v>
      </c>
      <c r="E1176" s="14">
        <v>6.0</v>
      </c>
      <c r="F1176" s="14">
        <v>13.0</v>
      </c>
      <c r="G1176" s="14">
        <v>129.0</v>
      </c>
      <c r="H1176" s="15"/>
      <c r="I1176" s="14">
        <v>12.0</v>
      </c>
      <c r="J1176" s="13" t="s">
        <v>1710</v>
      </c>
      <c r="K1176" s="16"/>
      <c r="L1176" s="14" t="s">
        <v>679</v>
      </c>
    </row>
    <row r="1177" ht="15.75" customHeight="1">
      <c r="A1177" s="14">
        <v>4499.0</v>
      </c>
      <c r="B1177" s="14">
        <v>102.0</v>
      </c>
      <c r="C1177" s="14">
        <v>4483.0</v>
      </c>
      <c r="D1177" s="14">
        <v>46.0</v>
      </c>
      <c r="E1177" s="14">
        <v>5.0</v>
      </c>
      <c r="F1177" s="14">
        <v>14.0</v>
      </c>
      <c r="G1177" s="14">
        <v>121.0</v>
      </c>
      <c r="H1177" s="15"/>
      <c r="I1177" s="14">
        <v>8.0</v>
      </c>
      <c r="J1177" s="17" t="str">
        <f>+đầu tư ngắn hạn</f>
        <v>#ERROR!</v>
      </c>
      <c r="K1177" s="18" t="str">
        <f>+ Short-term investments</f>
        <v>#ERROR!</v>
      </c>
      <c r="L1177" s="14" t="s">
        <v>560</v>
      </c>
    </row>
    <row r="1178" ht="15.75" customHeight="1">
      <c r="A1178" s="14">
        <v>5058.0</v>
      </c>
      <c r="B1178" s="14">
        <v>102.0</v>
      </c>
      <c r="C1178" s="14">
        <v>5046.0</v>
      </c>
      <c r="D1178" s="14">
        <v>51.0</v>
      </c>
      <c r="E1178" s="14">
        <v>6.0</v>
      </c>
      <c r="F1178" s="14">
        <v>13.0</v>
      </c>
      <c r="G1178" s="14">
        <v>122.0</v>
      </c>
      <c r="H1178" s="15"/>
      <c r="I1178" s="14">
        <v>10.0</v>
      </c>
      <c r="J1178" s="13" t="s">
        <v>1711</v>
      </c>
      <c r="K1178" s="16"/>
      <c r="L1178" s="14" t="s">
        <v>679</v>
      </c>
    </row>
    <row r="1179" ht="15.75" customHeight="1">
      <c r="A1179" s="14">
        <v>4483.0</v>
      </c>
      <c r="B1179" s="14">
        <v>101.0</v>
      </c>
      <c r="C1179" s="14">
        <v>5370.0</v>
      </c>
      <c r="D1179" s="14">
        <v>46.0</v>
      </c>
      <c r="E1179" s="14">
        <v>6.0</v>
      </c>
      <c r="F1179" s="14">
        <v>13.0</v>
      </c>
      <c r="G1179" s="14">
        <v>120.0</v>
      </c>
      <c r="H1179" s="15"/>
      <c r="I1179" s="14">
        <v>7.0</v>
      </c>
      <c r="J1179" s="13" t="s">
        <v>1712</v>
      </c>
      <c r="K1179" s="13" t="s">
        <v>1713</v>
      </c>
      <c r="L1179" s="14" t="s">
        <v>560</v>
      </c>
    </row>
    <row r="1180" ht="15.75" customHeight="1">
      <c r="A1180" s="14">
        <v>5046.0</v>
      </c>
      <c r="B1180" s="14">
        <v>101.0</v>
      </c>
      <c r="C1180" s="14">
        <v>5043.0</v>
      </c>
      <c r="D1180" s="14">
        <v>51.0</v>
      </c>
      <c r="E1180" s="14">
        <v>3.0</v>
      </c>
      <c r="F1180" s="14">
        <v>12.0</v>
      </c>
      <c r="G1180" s="14">
        <v>120.0</v>
      </c>
      <c r="H1180" s="15"/>
      <c r="I1180" s="14">
        <v>9.0</v>
      </c>
      <c r="J1180" s="13" t="s">
        <v>1714</v>
      </c>
      <c r="K1180" s="16"/>
      <c r="L1180" s="14" t="s">
        <v>679</v>
      </c>
    </row>
    <row r="1181" ht="15.75" customHeight="1">
      <c r="A1181" s="14">
        <v>4079.0</v>
      </c>
      <c r="B1181" s="14">
        <v>100.0</v>
      </c>
      <c r="C1181" s="14">
        <v>4076.0</v>
      </c>
      <c r="D1181" s="14">
        <v>39.0</v>
      </c>
      <c r="E1181" s="14">
        <v>6.0</v>
      </c>
      <c r="F1181" s="14">
        <v>14.0</v>
      </c>
      <c r="G1181" s="15"/>
      <c r="H1181" s="15"/>
      <c r="I1181" s="14">
        <v>5.0</v>
      </c>
      <c r="J1181" s="13" t="s">
        <v>1715</v>
      </c>
      <c r="K1181" s="13" t="s">
        <v>1716</v>
      </c>
      <c r="L1181" s="14" t="s">
        <v>679</v>
      </c>
    </row>
    <row r="1182" ht="15.75" customHeight="1">
      <c r="A1182" s="14">
        <v>4498.0</v>
      </c>
      <c r="B1182" s="14">
        <v>100.0</v>
      </c>
      <c r="C1182" s="14">
        <v>4774.0</v>
      </c>
      <c r="D1182" s="14">
        <v>46.0</v>
      </c>
      <c r="E1182" s="14">
        <v>5.0</v>
      </c>
      <c r="F1182" s="14">
        <v>14.0</v>
      </c>
      <c r="G1182" s="14">
        <v>111.2</v>
      </c>
      <c r="H1182" s="15"/>
      <c r="I1182" s="14">
        <v>6.0</v>
      </c>
      <c r="J1182" s="13" t="s">
        <v>1717</v>
      </c>
      <c r="K1182" s="13" t="s">
        <v>1718</v>
      </c>
      <c r="L1182" s="14" t="s">
        <v>560</v>
      </c>
    </row>
    <row r="1183" ht="15.75" customHeight="1">
      <c r="A1183" s="14">
        <v>5057.0</v>
      </c>
      <c r="B1183" s="14">
        <v>100.0</v>
      </c>
      <c r="C1183" s="14">
        <v>5045.0</v>
      </c>
      <c r="D1183" s="14">
        <v>51.0</v>
      </c>
      <c r="E1183" s="14">
        <v>6.0</v>
      </c>
      <c r="F1183" s="14">
        <v>13.0</v>
      </c>
      <c r="G1183" s="14">
        <v>114.0</v>
      </c>
      <c r="H1183" s="15"/>
      <c r="I1183" s="14">
        <v>7.0</v>
      </c>
      <c r="J1183" s="13" t="s">
        <v>1719</v>
      </c>
      <c r="K1183" s="16"/>
      <c r="L1183" s="14" t="s">
        <v>679</v>
      </c>
    </row>
    <row r="1184" ht="15.75" customHeight="1">
      <c r="A1184" s="14">
        <v>4078.0</v>
      </c>
      <c r="B1184" s="14">
        <v>99.0</v>
      </c>
      <c r="C1184" s="14">
        <v>4076.0</v>
      </c>
      <c r="D1184" s="14">
        <v>39.0</v>
      </c>
      <c r="E1184" s="14">
        <v>6.0</v>
      </c>
      <c r="F1184" s="14">
        <v>14.0</v>
      </c>
      <c r="G1184" s="15"/>
      <c r="H1184" s="15"/>
      <c r="I1184" s="14">
        <v>3.0</v>
      </c>
      <c r="J1184" s="13" t="s">
        <v>1720</v>
      </c>
      <c r="K1184" s="13" t="s">
        <v>1721</v>
      </c>
      <c r="L1184" s="14" t="s">
        <v>679</v>
      </c>
    </row>
    <row r="1185" ht="15.75" customHeight="1">
      <c r="A1185" s="14">
        <v>4497.0</v>
      </c>
      <c r="B1185" s="14">
        <v>99.0</v>
      </c>
      <c r="C1185" s="14">
        <v>4774.0</v>
      </c>
      <c r="D1185" s="14">
        <v>46.0</v>
      </c>
      <c r="E1185" s="14">
        <v>5.0</v>
      </c>
      <c r="F1185" s="14">
        <v>14.0</v>
      </c>
      <c r="G1185" s="14">
        <v>111.1</v>
      </c>
      <c r="H1185" s="15"/>
      <c r="I1185" s="14">
        <v>5.0</v>
      </c>
      <c r="J1185" s="13" t="s">
        <v>1722</v>
      </c>
      <c r="K1185" s="13" t="s">
        <v>1723</v>
      </c>
      <c r="L1185" s="14" t="s">
        <v>560</v>
      </c>
    </row>
    <row r="1186" ht="15.75" customHeight="1">
      <c r="A1186" s="14">
        <v>5056.0</v>
      </c>
      <c r="B1186" s="14">
        <v>99.0</v>
      </c>
      <c r="C1186" s="14">
        <v>5045.0</v>
      </c>
      <c r="D1186" s="14">
        <v>51.0</v>
      </c>
      <c r="E1186" s="14">
        <v>6.0</v>
      </c>
      <c r="F1186" s="14">
        <v>13.0</v>
      </c>
      <c r="G1186" s="14">
        <v>111.0</v>
      </c>
      <c r="H1186" s="15"/>
      <c r="I1186" s="14">
        <v>4.0</v>
      </c>
      <c r="J1186" s="13" t="s">
        <v>1724</v>
      </c>
      <c r="K1186" s="16"/>
      <c r="L1186" s="14" t="s">
        <v>679</v>
      </c>
    </row>
    <row r="1187" ht="15.75" customHeight="1">
      <c r="A1187" s="14">
        <v>4076.0</v>
      </c>
      <c r="B1187" s="14">
        <v>98.0</v>
      </c>
      <c r="C1187" s="14">
        <v>4075.0</v>
      </c>
      <c r="D1187" s="14">
        <v>39.0</v>
      </c>
      <c r="E1187" s="14">
        <v>3.0</v>
      </c>
      <c r="F1187" s="14">
        <v>13.0</v>
      </c>
      <c r="G1187" s="15"/>
      <c r="H1187" s="15"/>
      <c r="I1187" s="14">
        <v>2.0</v>
      </c>
      <c r="J1187" s="13" t="s">
        <v>1725</v>
      </c>
      <c r="K1187" s="13" t="s">
        <v>1726</v>
      </c>
      <c r="L1187" s="14" t="s">
        <v>679</v>
      </c>
    </row>
    <row r="1188" ht="15.75" customHeight="1">
      <c r="A1188" s="14">
        <v>4774.0</v>
      </c>
      <c r="B1188" s="14">
        <v>98.0</v>
      </c>
      <c r="C1188" s="14">
        <v>5370.0</v>
      </c>
      <c r="D1188" s="14">
        <v>46.0</v>
      </c>
      <c r="E1188" s="14">
        <v>6.0</v>
      </c>
      <c r="F1188" s="14">
        <v>13.0</v>
      </c>
      <c r="G1188" s="14">
        <v>111.0</v>
      </c>
      <c r="H1188" s="15"/>
      <c r="I1188" s="14">
        <v>4.0</v>
      </c>
      <c r="J1188" s="13" t="s">
        <v>1727</v>
      </c>
      <c r="K1188" s="13" t="s">
        <v>1728</v>
      </c>
      <c r="L1188" s="14" t="s">
        <v>560</v>
      </c>
    </row>
    <row r="1189" ht="15.75" customHeight="1">
      <c r="A1189" s="14">
        <v>5045.0</v>
      </c>
      <c r="B1189" s="14">
        <v>98.0</v>
      </c>
      <c r="C1189" s="14">
        <v>5043.0</v>
      </c>
      <c r="D1189" s="14">
        <v>51.0</v>
      </c>
      <c r="E1189" s="14">
        <v>3.0</v>
      </c>
      <c r="F1189" s="14">
        <v>12.0</v>
      </c>
      <c r="G1189" s="14">
        <v>110.0</v>
      </c>
      <c r="H1189" s="15"/>
      <c r="I1189" s="14">
        <v>3.0</v>
      </c>
      <c r="J1189" s="13" t="s">
        <v>1729</v>
      </c>
      <c r="K1189" s="16"/>
      <c r="L1189" s="14" t="s">
        <v>679</v>
      </c>
    </row>
    <row r="1190" ht="15.75" customHeight="1">
      <c r="A1190" s="14">
        <v>5359.0</v>
      </c>
      <c r="B1190" s="14">
        <v>989.0</v>
      </c>
      <c r="C1190" s="14">
        <v>3181.0</v>
      </c>
      <c r="D1190" s="14">
        <v>18.0</v>
      </c>
      <c r="E1190" s="14">
        <v>6.0</v>
      </c>
      <c r="F1190" s="14">
        <v>14.0</v>
      </c>
      <c r="G1190" s="13">
        <v>218.2</v>
      </c>
      <c r="H1190" s="13">
        <v>216.2</v>
      </c>
      <c r="I1190" s="14">
        <v>44.0</v>
      </c>
      <c r="J1190" s="13" t="s">
        <v>1730</v>
      </c>
      <c r="K1190" s="16"/>
      <c r="L1190" s="14" t="s">
        <v>1731</v>
      </c>
    </row>
    <row r="1191" ht="15.75" customHeight="1">
      <c r="A1191" s="14">
        <v>5352.0</v>
      </c>
      <c r="B1191" s="14">
        <v>988.0</v>
      </c>
      <c r="C1191" s="14">
        <v>3224.0</v>
      </c>
      <c r="D1191" s="14">
        <v>11.0</v>
      </c>
      <c r="E1191" s="14">
        <v>3.0</v>
      </c>
      <c r="F1191" s="14">
        <v>10.0</v>
      </c>
      <c r="G1191" s="14">
        <v>30.0</v>
      </c>
      <c r="H1191" s="14">
        <v>30.0</v>
      </c>
      <c r="I1191" s="14">
        <v>69.0</v>
      </c>
      <c r="J1191" s="13" t="s">
        <v>1732</v>
      </c>
      <c r="K1191" s="13" t="s">
        <v>1733</v>
      </c>
      <c r="L1191" s="14" t="s">
        <v>1734</v>
      </c>
    </row>
    <row r="1192" ht="15.75" customHeight="1">
      <c r="A1192" s="14">
        <v>5351.0</v>
      </c>
      <c r="B1192" s="14">
        <v>987.0</v>
      </c>
      <c r="C1192" s="14">
        <v>5350.0</v>
      </c>
      <c r="D1192" s="14">
        <v>11.0</v>
      </c>
      <c r="E1192" s="14">
        <v>6.0</v>
      </c>
      <c r="F1192" s="14">
        <v>10.0</v>
      </c>
      <c r="G1192" s="15"/>
      <c r="H1192" s="15"/>
      <c r="I1192" s="14">
        <v>56.0</v>
      </c>
      <c r="J1192" s="13" t="s">
        <v>1735</v>
      </c>
      <c r="K1192" s="13" t="s">
        <v>1736</v>
      </c>
      <c r="L1192" s="14" t="s">
        <v>1737</v>
      </c>
    </row>
    <row r="1193" ht="15.75" customHeight="1">
      <c r="A1193" s="14">
        <v>5349.0</v>
      </c>
      <c r="B1193" s="14">
        <v>986.0</v>
      </c>
      <c r="C1193" s="14">
        <v>5336.0</v>
      </c>
      <c r="D1193" s="14">
        <v>11.0</v>
      </c>
      <c r="E1193" s="14">
        <v>3.0</v>
      </c>
      <c r="F1193" s="14">
        <v>10.0</v>
      </c>
      <c r="G1193" s="14">
        <v>2.0</v>
      </c>
      <c r="H1193" s="15"/>
      <c r="I1193" s="14">
        <v>5.0</v>
      </c>
      <c r="J1193" s="13" t="s">
        <v>1738</v>
      </c>
      <c r="K1193" s="13" t="s">
        <v>1739</v>
      </c>
      <c r="L1193" s="14" t="s">
        <v>1740</v>
      </c>
    </row>
    <row r="1194" ht="15.75" customHeight="1">
      <c r="A1194" s="14">
        <v>5348.0</v>
      </c>
      <c r="B1194" s="14">
        <v>985.0</v>
      </c>
      <c r="C1194" s="14">
        <v>5340.0</v>
      </c>
      <c r="D1194" s="14">
        <v>11.0</v>
      </c>
      <c r="E1194" s="14">
        <v>3.0</v>
      </c>
      <c r="F1194" s="14">
        <v>10.0</v>
      </c>
      <c r="G1194" s="15"/>
      <c r="H1194" s="15"/>
      <c r="I1194" s="14">
        <v>30.0</v>
      </c>
      <c r="J1194" s="13" t="s">
        <v>1741</v>
      </c>
      <c r="K1194" s="13" t="s">
        <v>1742</v>
      </c>
      <c r="L1194" s="14" t="s">
        <v>1743</v>
      </c>
    </row>
    <row r="1195" ht="15.75" customHeight="1">
      <c r="A1195" s="14">
        <v>5328.0</v>
      </c>
      <c r="B1195" s="14">
        <v>984.0</v>
      </c>
      <c r="C1195" s="14">
        <v>5325.0</v>
      </c>
      <c r="D1195" s="14">
        <v>18.0</v>
      </c>
      <c r="E1195" s="14">
        <v>6.0</v>
      </c>
      <c r="F1195" s="14">
        <v>13.0</v>
      </c>
      <c r="G1195" s="13">
        <v>319.1</v>
      </c>
      <c r="H1195" s="15"/>
      <c r="I1195" s="14">
        <v>90.0</v>
      </c>
      <c r="J1195" s="13" t="s">
        <v>1744</v>
      </c>
      <c r="K1195" s="16"/>
      <c r="L1195" s="14" t="s">
        <v>1745</v>
      </c>
    </row>
    <row r="1196" ht="15.75" customHeight="1">
      <c r="A1196" s="14">
        <v>5334.0</v>
      </c>
      <c r="B1196" s="14">
        <v>983.0</v>
      </c>
      <c r="C1196" s="14">
        <v>5325.0</v>
      </c>
      <c r="D1196" s="14">
        <v>18.0</v>
      </c>
      <c r="E1196" s="14">
        <v>6.0</v>
      </c>
      <c r="F1196" s="14">
        <v>14.0</v>
      </c>
      <c r="G1196" s="13">
        <v>312.2</v>
      </c>
      <c r="H1196" s="13">
        <v>311.2</v>
      </c>
      <c r="I1196" s="14">
        <v>83.0</v>
      </c>
      <c r="J1196" s="13" t="s">
        <v>1746</v>
      </c>
      <c r="K1196" s="16"/>
      <c r="L1196" s="14" t="s">
        <v>1747</v>
      </c>
    </row>
    <row r="1197" ht="15.75" customHeight="1">
      <c r="A1197" s="14">
        <v>5333.0</v>
      </c>
      <c r="B1197" s="14">
        <v>982.0</v>
      </c>
      <c r="C1197" s="14">
        <v>5325.0</v>
      </c>
      <c r="D1197" s="14">
        <v>18.0</v>
      </c>
      <c r="E1197" s="14">
        <v>6.0</v>
      </c>
      <c r="F1197" s="14">
        <v>14.0</v>
      </c>
      <c r="G1197" s="13">
        <v>312.1</v>
      </c>
      <c r="H1197" s="13">
        <v>311.1</v>
      </c>
      <c r="I1197" s="14">
        <v>82.0</v>
      </c>
      <c r="J1197" s="13" t="s">
        <v>1748</v>
      </c>
      <c r="K1197" s="16"/>
      <c r="L1197" s="14" t="s">
        <v>1747</v>
      </c>
    </row>
    <row r="1198" ht="15.75" customHeight="1">
      <c r="A1198" s="14">
        <v>5327.0</v>
      </c>
      <c r="B1198" s="14">
        <v>981.0</v>
      </c>
      <c r="C1198" s="14">
        <v>5325.0</v>
      </c>
      <c r="D1198" s="14">
        <v>18.0</v>
      </c>
      <c r="E1198" s="14">
        <v>6.0</v>
      </c>
      <c r="F1198" s="14">
        <v>13.0</v>
      </c>
      <c r="G1198" s="14">
        <v>192.0</v>
      </c>
      <c r="H1198" s="14">
        <v>192.0</v>
      </c>
      <c r="I1198" s="14">
        <v>34.0</v>
      </c>
      <c r="J1198" s="13" t="s">
        <v>1749</v>
      </c>
      <c r="K1198" s="16"/>
      <c r="L1198" s="14" t="s">
        <v>1750</v>
      </c>
    </row>
    <row r="1199" ht="15.75" customHeight="1">
      <c r="A1199" s="14">
        <v>5326.0</v>
      </c>
      <c r="B1199" s="14">
        <v>980.0</v>
      </c>
      <c r="C1199" s="14">
        <v>5325.0</v>
      </c>
      <c r="D1199" s="14">
        <v>18.0</v>
      </c>
      <c r="E1199" s="14">
        <v>6.0</v>
      </c>
      <c r="F1199" s="14">
        <v>13.0</v>
      </c>
      <c r="G1199" s="14">
        <v>191.0</v>
      </c>
      <c r="H1199" s="14">
        <v>191.0</v>
      </c>
      <c r="I1199" s="14">
        <v>33.0</v>
      </c>
      <c r="J1199" s="13" t="s">
        <v>1751</v>
      </c>
      <c r="K1199" s="16"/>
      <c r="L1199" s="14" t="s">
        <v>1752</v>
      </c>
    </row>
    <row r="1200" ht="15.75" customHeight="1">
      <c r="A1200" s="14">
        <v>5325.0</v>
      </c>
      <c r="B1200" s="14">
        <v>979.0</v>
      </c>
      <c r="C1200" s="14">
        <v>3099.0</v>
      </c>
      <c r="D1200" s="14">
        <v>18.0</v>
      </c>
      <c r="E1200" s="14">
        <v>3.0</v>
      </c>
      <c r="F1200" s="14">
        <v>12.0</v>
      </c>
      <c r="G1200" s="14">
        <v>190.0</v>
      </c>
      <c r="H1200" s="14">
        <v>190.0</v>
      </c>
      <c r="I1200" s="14">
        <v>32.0</v>
      </c>
      <c r="J1200" s="13" t="s">
        <v>1753</v>
      </c>
      <c r="K1200" s="16"/>
      <c r="L1200" s="14" t="s">
        <v>1752</v>
      </c>
    </row>
    <row r="1201" ht="15.75" customHeight="1">
      <c r="A1201" s="14">
        <v>5332.0</v>
      </c>
      <c r="B1201" s="14">
        <v>978.0</v>
      </c>
      <c r="C1201" s="14">
        <v>5325.0</v>
      </c>
      <c r="D1201" s="14">
        <v>18.0</v>
      </c>
      <c r="E1201" s="14">
        <v>6.0</v>
      </c>
      <c r="F1201" s="14">
        <v>14.0</v>
      </c>
      <c r="G1201" s="13">
        <v>151.2</v>
      </c>
      <c r="H1201" s="13">
        <v>151.2</v>
      </c>
      <c r="I1201" s="14">
        <v>27.0</v>
      </c>
      <c r="J1201" s="13" t="s">
        <v>1754</v>
      </c>
      <c r="K1201" s="16"/>
      <c r="L1201" s="14" t="s">
        <v>1755</v>
      </c>
    </row>
    <row r="1202" ht="15.75" customHeight="1">
      <c r="A1202" s="14">
        <v>5331.0</v>
      </c>
      <c r="B1202" s="14">
        <v>977.0</v>
      </c>
      <c r="C1202" s="14">
        <v>5325.0</v>
      </c>
      <c r="D1202" s="14">
        <v>18.0</v>
      </c>
      <c r="E1202" s="14">
        <v>6.0</v>
      </c>
      <c r="F1202" s="14">
        <v>14.0</v>
      </c>
      <c r="G1202" s="13">
        <v>151.1</v>
      </c>
      <c r="H1202" s="13">
        <v>151.1</v>
      </c>
      <c r="I1202" s="14">
        <v>26.0</v>
      </c>
      <c r="J1202" s="13" t="s">
        <v>1756</v>
      </c>
      <c r="K1202" s="16"/>
      <c r="L1202" s="14" t="s">
        <v>1757</v>
      </c>
    </row>
    <row r="1203" ht="15.75" customHeight="1">
      <c r="A1203" s="14">
        <v>5330.0</v>
      </c>
      <c r="B1203" s="14">
        <v>976.0</v>
      </c>
      <c r="C1203" s="14">
        <v>3121.0</v>
      </c>
      <c r="D1203" s="14">
        <v>18.0</v>
      </c>
      <c r="E1203" s="14">
        <v>6.0</v>
      </c>
      <c r="F1203" s="14">
        <v>14.0</v>
      </c>
      <c r="G1203" s="13">
        <v>131.2</v>
      </c>
      <c r="H1203" s="13">
        <v>131.2</v>
      </c>
      <c r="I1203" s="14">
        <v>13.0</v>
      </c>
      <c r="J1203" s="13" t="s">
        <v>1758</v>
      </c>
      <c r="K1203" s="16"/>
      <c r="L1203" s="14" t="s">
        <v>1759</v>
      </c>
    </row>
    <row r="1204" ht="15.75" customHeight="1">
      <c r="A1204" s="14">
        <v>5329.0</v>
      </c>
      <c r="B1204" s="14">
        <v>975.0</v>
      </c>
      <c r="C1204" s="14">
        <v>3121.0</v>
      </c>
      <c r="D1204" s="14">
        <v>18.0</v>
      </c>
      <c r="E1204" s="14">
        <v>6.0</v>
      </c>
      <c r="F1204" s="14">
        <v>14.0</v>
      </c>
      <c r="G1204" s="13">
        <v>131.1</v>
      </c>
      <c r="H1204" s="13">
        <v>131.1</v>
      </c>
      <c r="I1204" s="14">
        <v>12.0</v>
      </c>
      <c r="J1204" s="13" t="s">
        <v>1760</v>
      </c>
      <c r="K1204" s="16"/>
      <c r="L1204" s="14" t="s">
        <v>1761</v>
      </c>
    </row>
    <row r="1205" ht="15.75" customHeight="1">
      <c r="A1205" s="14">
        <v>5341.0</v>
      </c>
      <c r="B1205" s="14">
        <v>974.0</v>
      </c>
      <c r="C1205" s="14">
        <v>5352.0</v>
      </c>
      <c r="D1205" s="14">
        <v>11.0</v>
      </c>
      <c r="E1205" s="14">
        <v>3.0</v>
      </c>
      <c r="F1205" s="14">
        <v>10.0</v>
      </c>
      <c r="G1205" s="15"/>
      <c r="H1205" s="15"/>
      <c r="I1205" s="14">
        <v>60.0</v>
      </c>
      <c r="J1205" s="13" t="s">
        <v>1762</v>
      </c>
      <c r="K1205" s="13" t="s">
        <v>1763</v>
      </c>
      <c r="L1205" s="14" t="s">
        <v>1764</v>
      </c>
    </row>
    <row r="1206" ht="15.75" customHeight="1">
      <c r="A1206" s="14">
        <v>5347.0</v>
      </c>
      <c r="B1206" s="14">
        <v>973.0</v>
      </c>
      <c r="C1206" s="14">
        <v>5341.0</v>
      </c>
      <c r="D1206" s="14">
        <v>11.0</v>
      </c>
      <c r="E1206" s="14">
        <v>6.0</v>
      </c>
      <c r="F1206" s="14">
        <v>10.0</v>
      </c>
      <c r="G1206" s="14">
        <v>21.0</v>
      </c>
      <c r="H1206" s="15"/>
      <c r="I1206" s="14">
        <v>59.0</v>
      </c>
      <c r="J1206" s="13" t="s">
        <v>1765</v>
      </c>
      <c r="K1206" s="13" t="s">
        <v>1766</v>
      </c>
      <c r="L1206" s="14" t="s">
        <v>1737</v>
      </c>
    </row>
    <row r="1207" ht="15.75" customHeight="1">
      <c r="A1207" s="14">
        <v>5346.0</v>
      </c>
      <c r="B1207" s="14">
        <v>972.0</v>
      </c>
      <c r="C1207" s="14">
        <v>5341.0</v>
      </c>
      <c r="D1207" s="14">
        <v>11.0</v>
      </c>
      <c r="E1207" s="14">
        <v>6.0</v>
      </c>
      <c r="F1207" s="14">
        <v>10.0</v>
      </c>
      <c r="G1207" s="14">
        <v>11.0</v>
      </c>
      <c r="H1207" s="15"/>
      <c r="I1207" s="14">
        <v>58.0</v>
      </c>
      <c r="J1207" s="13" t="s">
        <v>1767</v>
      </c>
      <c r="K1207" s="13" t="s">
        <v>1768</v>
      </c>
      <c r="L1207" s="14" t="s">
        <v>1737</v>
      </c>
    </row>
    <row r="1208" ht="15.75" customHeight="1">
      <c r="A1208" s="14">
        <v>5345.0</v>
      </c>
      <c r="B1208" s="14">
        <v>971.0</v>
      </c>
      <c r="C1208" s="14">
        <v>3220.0</v>
      </c>
      <c r="D1208" s="14">
        <v>11.0</v>
      </c>
      <c r="E1208" s="14">
        <v>6.0</v>
      </c>
      <c r="F1208" s="14">
        <v>10.0</v>
      </c>
      <c r="G1208" s="13">
        <v>17.2</v>
      </c>
      <c r="H1208" s="15"/>
      <c r="I1208" s="14">
        <v>39.0</v>
      </c>
      <c r="J1208" s="13" t="s">
        <v>1769</v>
      </c>
      <c r="K1208" s="13" t="s">
        <v>1770</v>
      </c>
      <c r="L1208" s="14" t="s">
        <v>1771</v>
      </c>
    </row>
    <row r="1209" ht="15.75" customHeight="1">
      <c r="A1209" s="14">
        <v>5340.0</v>
      </c>
      <c r="B1209" s="14">
        <v>970.0</v>
      </c>
      <c r="C1209" s="14">
        <v>3221.0</v>
      </c>
      <c r="D1209" s="14">
        <v>11.0</v>
      </c>
      <c r="E1209" s="14">
        <v>3.0</v>
      </c>
      <c r="F1209" s="14">
        <v>10.0</v>
      </c>
      <c r="G1209" s="14">
        <v>15.0</v>
      </c>
      <c r="H1209" s="15"/>
      <c r="I1209" s="14">
        <v>34.0</v>
      </c>
      <c r="J1209" s="13" t="s">
        <v>1772</v>
      </c>
      <c r="K1209" s="13" t="s">
        <v>1773</v>
      </c>
      <c r="L1209" s="14" t="s">
        <v>1774</v>
      </c>
    </row>
    <row r="1210" ht="15.75" customHeight="1">
      <c r="A1210" s="14">
        <v>5339.0</v>
      </c>
      <c r="B1210" s="14">
        <v>969.0</v>
      </c>
      <c r="C1210" s="14">
        <v>5340.0</v>
      </c>
      <c r="D1210" s="14">
        <v>11.0</v>
      </c>
      <c r="E1210" s="14">
        <v>3.0</v>
      </c>
      <c r="F1210" s="14">
        <v>10.0</v>
      </c>
      <c r="G1210" s="14">
        <v>14.0</v>
      </c>
      <c r="H1210" s="15"/>
      <c r="I1210" s="14">
        <v>32.0</v>
      </c>
      <c r="J1210" s="13" t="s">
        <v>1775</v>
      </c>
      <c r="K1210" s="13" t="s">
        <v>1776</v>
      </c>
      <c r="L1210" s="14" t="s">
        <v>1743</v>
      </c>
    </row>
    <row r="1211" ht="15.75" customHeight="1">
      <c r="A1211" s="14">
        <v>5338.0</v>
      </c>
      <c r="B1211" s="14">
        <v>968.0</v>
      </c>
      <c r="C1211" s="14">
        <v>5340.0</v>
      </c>
      <c r="D1211" s="14">
        <v>11.0</v>
      </c>
      <c r="E1211" s="14">
        <v>3.0</v>
      </c>
      <c r="F1211" s="14">
        <v>10.0</v>
      </c>
      <c r="G1211" s="15"/>
      <c r="H1211" s="15"/>
      <c r="I1211" s="14">
        <v>31.0</v>
      </c>
      <c r="J1211" s="13" t="s">
        <v>1777</v>
      </c>
      <c r="K1211" s="13" t="s">
        <v>1778</v>
      </c>
      <c r="L1211" s="14" t="s">
        <v>1743</v>
      </c>
    </row>
    <row r="1212" ht="15.75" customHeight="1">
      <c r="A1212" s="14">
        <v>5344.0</v>
      </c>
      <c r="B1212" s="14">
        <v>967.0</v>
      </c>
      <c r="C1212" s="14">
        <v>5350.0</v>
      </c>
      <c r="D1212" s="14">
        <v>11.0</v>
      </c>
      <c r="E1212" s="14">
        <v>6.0</v>
      </c>
      <c r="F1212" s="14">
        <v>10.0</v>
      </c>
      <c r="G1212" s="13">
        <v>11.1</v>
      </c>
      <c r="H1212" s="15"/>
      <c r="I1212" s="14">
        <v>23.0</v>
      </c>
      <c r="J1212" s="13" t="s">
        <v>1779</v>
      </c>
      <c r="K1212" s="13" t="s">
        <v>1780</v>
      </c>
      <c r="L1212" s="14" t="s">
        <v>1781</v>
      </c>
    </row>
    <row r="1213" ht="15.75" customHeight="1">
      <c r="A1213" s="14">
        <v>5337.0</v>
      </c>
      <c r="B1213" s="14">
        <v>966.0</v>
      </c>
      <c r="C1213" s="14">
        <v>3204.0</v>
      </c>
      <c r="D1213" s="14">
        <v>11.0</v>
      </c>
      <c r="E1213" s="14">
        <v>3.0</v>
      </c>
      <c r="F1213" s="14">
        <v>10.0</v>
      </c>
      <c r="G1213" s="14">
        <v>4.0</v>
      </c>
      <c r="H1213" s="15"/>
      <c r="I1213" s="14">
        <v>14.0</v>
      </c>
      <c r="J1213" s="13" t="s">
        <v>1782</v>
      </c>
      <c r="K1213" s="13" t="s">
        <v>1783</v>
      </c>
      <c r="L1213" s="14" t="s">
        <v>1784</v>
      </c>
    </row>
    <row r="1214" ht="15.75" customHeight="1">
      <c r="A1214" s="14">
        <v>5336.0</v>
      </c>
      <c r="B1214" s="14">
        <v>965.0</v>
      </c>
      <c r="C1214" s="14">
        <v>3204.0</v>
      </c>
      <c r="D1214" s="14">
        <v>11.0</v>
      </c>
      <c r="E1214" s="14">
        <v>3.0</v>
      </c>
      <c r="F1214" s="14">
        <v>10.0</v>
      </c>
      <c r="G1214" s="14">
        <v>3.0</v>
      </c>
      <c r="H1214" s="15"/>
      <c r="I1214" s="14">
        <v>13.0</v>
      </c>
      <c r="J1214" s="13" t="s">
        <v>1785</v>
      </c>
      <c r="K1214" s="13" t="s">
        <v>1786</v>
      </c>
      <c r="L1214" s="14" t="s">
        <v>1784</v>
      </c>
    </row>
    <row r="1215" ht="15.75" customHeight="1">
      <c r="A1215" s="14">
        <v>5343.0</v>
      </c>
      <c r="B1215" s="14">
        <v>964.0</v>
      </c>
      <c r="C1215" s="14">
        <v>5349.0</v>
      </c>
      <c r="D1215" s="14">
        <v>11.0</v>
      </c>
      <c r="E1215" s="14">
        <v>6.0</v>
      </c>
      <c r="F1215" s="14">
        <v>10.0</v>
      </c>
      <c r="G1215" s="13">
        <v>2.2</v>
      </c>
      <c r="H1215" s="15"/>
      <c r="I1215" s="14">
        <v>7.0</v>
      </c>
      <c r="J1215" s="13" t="s">
        <v>1787</v>
      </c>
      <c r="K1215" s="13" t="s">
        <v>1788</v>
      </c>
      <c r="L1215" s="14" t="s">
        <v>1789</v>
      </c>
    </row>
    <row r="1216" ht="15.75" customHeight="1">
      <c r="A1216" s="14">
        <v>5342.0</v>
      </c>
      <c r="B1216" s="14">
        <v>963.0</v>
      </c>
      <c r="C1216" s="14">
        <v>5335.0</v>
      </c>
      <c r="D1216" s="14">
        <v>11.0</v>
      </c>
      <c r="E1216" s="14">
        <v>6.0</v>
      </c>
      <c r="F1216" s="14">
        <v>10.0</v>
      </c>
      <c r="G1216" s="13">
        <v>1.3</v>
      </c>
      <c r="H1216" s="15"/>
      <c r="I1216" s="14">
        <v>4.0</v>
      </c>
      <c r="J1216" s="13" t="s">
        <v>1790</v>
      </c>
      <c r="K1216" s="13" t="s">
        <v>1791</v>
      </c>
      <c r="L1216" s="14" t="s">
        <v>1740</v>
      </c>
    </row>
    <row r="1217" ht="15.75" customHeight="1">
      <c r="A1217" s="14">
        <v>5335.0</v>
      </c>
      <c r="B1217" s="14">
        <v>962.0</v>
      </c>
      <c r="C1217" s="14">
        <v>5336.0</v>
      </c>
      <c r="D1217" s="14">
        <v>11.0</v>
      </c>
      <c r="E1217" s="14">
        <v>3.0</v>
      </c>
      <c r="F1217" s="14">
        <v>10.0</v>
      </c>
      <c r="G1217" s="14">
        <v>1.0</v>
      </c>
      <c r="H1217" s="15"/>
      <c r="I1217" s="14">
        <v>1.0</v>
      </c>
      <c r="J1217" s="13" t="s">
        <v>1792</v>
      </c>
      <c r="K1217" s="13" t="s">
        <v>1793</v>
      </c>
      <c r="L1217" s="14" t="s">
        <v>1794</v>
      </c>
    </row>
    <row r="1218" ht="15.75" customHeight="1">
      <c r="A1218" s="14">
        <v>5324.0</v>
      </c>
      <c r="B1218" s="14">
        <v>961.0</v>
      </c>
      <c r="C1218" s="14">
        <v>5322.0</v>
      </c>
      <c r="D1218" s="14">
        <v>29.0</v>
      </c>
      <c r="E1218" s="14">
        <v>6.0</v>
      </c>
      <c r="F1218" s="14">
        <v>13.0</v>
      </c>
      <c r="G1218" s="14">
        <v>189.0</v>
      </c>
      <c r="H1218" s="15"/>
      <c r="I1218" s="14">
        <v>17.0</v>
      </c>
      <c r="J1218" s="13" t="s">
        <v>1795</v>
      </c>
      <c r="K1218" s="13" t="s">
        <v>1796</v>
      </c>
      <c r="L1218" s="14" t="s">
        <v>1797</v>
      </c>
    </row>
    <row r="1219" ht="15.75" customHeight="1">
      <c r="A1219" s="14">
        <v>5323.0</v>
      </c>
      <c r="B1219" s="14">
        <v>960.0</v>
      </c>
      <c r="C1219" s="14">
        <v>5322.0</v>
      </c>
      <c r="D1219" s="14">
        <v>29.0</v>
      </c>
      <c r="E1219" s="14">
        <v>6.0</v>
      </c>
      <c r="F1219" s="14">
        <v>13.0</v>
      </c>
      <c r="G1219" s="14">
        <v>181.0</v>
      </c>
      <c r="H1219" s="15"/>
      <c r="I1219" s="14">
        <v>16.0</v>
      </c>
      <c r="J1219" s="13" t="s">
        <v>1798</v>
      </c>
      <c r="K1219" s="13" t="s">
        <v>1799</v>
      </c>
      <c r="L1219" s="14" t="s">
        <v>1797</v>
      </c>
    </row>
    <row r="1220" ht="15.75" customHeight="1">
      <c r="A1220" s="14">
        <v>5322.0</v>
      </c>
      <c r="B1220" s="14">
        <v>959.0</v>
      </c>
      <c r="C1220" s="14">
        <v>4375.0</v>
      </c>
      <c r="D1220" s="14">
        <v>29.0</v>
      </c>
      <c r="E1220" s="14">
        <v>3.0</v>
      </c>
      <c r="F1220" s="14">
        <v>12.0</v>
      </c>
      <c r="G1220" s="14">
        <v>180.0</v>
      </c>
      <c r="H1220" s="15"/>
      <c r="I1220" s="14">
        <v>15.0</v>
      </c>
      <c r="J1220" s="13" t="s">
        <v>1800</v>
      </c>
      <c r="K1220" s="13" t="s">
        <v>1801</v>
      </c>
      <c r="L1220" s="14" t="s">
        <v>1802</v>
      </c>
    </row>
    <row r="1221" ht="15.75" customHeight="1">
      <c r="A1221" s="14">
        <v>5320.0</v>
      </c>
      <c r="B1221" s="14">
        <v>958.0</v>
      </c>
      <c r="C1221" s="14">
        <v>3015.0</v>
      </c>
      <c r="D1221" s="14">
        <v>16.0</v>
      </c>
      <c r="E1221" s="14">
        <v>6.0</v>
      </c>
      <c r="F1221" s="14">
        <v>13.0</v>
      </c>
      <c r="G1221" s="14">
        <v>429.0</v>
      </c>
      <c r="H1221" s="15"/>
      <c r="I1221" s="14">
        <v>118.0</v>
      </c>
      <c r="J1221" s="13" t="s">
        <v>1803</v>
      </c>
      <c r="K1221" s="13" t="s">
        <v>1804</v>
      </c>
      <c r="L1221" s="14" t="s">
        <v>1805</v>
      </c>
    </row>
    <row r="1222" ht="15.75" customHeight="1">
      <c r="A1222" s="14">
        <v>5367.0</v>
      </c>
      <c r="B1222" s="14">
        <v>958.0</v>
      </c>
      <c r="C1222" s="14">
        <v>5367.0</v>
      </c>
      <c r="D1222" s="14">
        <v>18.0</v>
      </c>
      <c r="E1222" s="14">
        <v>6.0</v>
      </c>
      <c r="F1222" s="14">
        <v>13.0</v>
      </c>
      <c r="G1222" s="15"/>
      <c r="H1222" s="14">
        <v>429.0</v>
      </c>
      <c r="I1222" s="14">
        <v>130.0</v>
      </c>
      <c r="J1222" s="13" t="s">
        <v>1806</v>
      </c>
      <c r="K1222" s="16"/>
      <c r="L1222" s="14" t="s">
        <v>1807</v>
      </c>
    </row>
    <row r="1223" ht="15.75" customHeight="1">
      <c r="A1223" s="14">
        <v>5699.0</v>
      </c>
      <c r="B1223" s="14">
        <v>958.0</v>
      </c>
      <c r="C1223" s="14">
        <v>4325.0</v>
      </c>
      <c r="D1223" s="14">
        <v>29.0</v>
      </c>
      <c r="E1223" s="14">
        <v>3.0</v>
      </c>
      <c r="F1223" s="14">
        <v>13.0</v>
      </c>
      <c r="G1223" s="15"/>
      <c r="H1223" s="15"/>
      <c r="I1223" s="14">
        <v>75.0</v>
      </c>
      <c r="J1223" s="13" t="s">
        <v>1808</v>
      </c>
      <c r="K1223" s="16"/>
      <c r="L1223" s="14" t="s">
        <v>1809</v>
      </c>
    </row>
    <row r="1224" ht="15.75" customHeight="1">
      <c r="A1224" s="14">
        <v>5321.0</v>
      </c>
      <c r="B1224" s="14">
        <v>957.0</v>
      </c>
      <c r="C1224" s="14">
        <v>2208.0</v>
      </c>
      <c r="D1224" s="14">
        <v>17.0</v>
      </c>
      <c r="E1224" s="14">
        <v>6.0</v>
      </c>
      <c r="F1224" s="14">
        <v>10.0</v>
      </c>
      <c r="G1224" s="14">
        <v>24.0</v>
      </c>
      <c r="H1224" s="15"/>
      <c r="I1224" s="14">
        <v>9.0</v>
      </c>
      <c r="J1224" s="13" t="s">
        <v>1810</v>
      </c>
      <c r="K1224" s="13" t="s">
        <v>1811</v>
      </c>
      <c r="L1224" s="14" t="s">
        <v>1812</v>
      </c>
    </row>
    <row r="1225" ht="15.75" customHeight="1">
      <c r="A1225" s="14">
        <v>5319.0</v>
      </c>
      <c r="B1225" s="14">
        <v>955.0</v>
      </c>
      <c r="C1225" s="14">
        <v>3017.0</v>
      </c>
      <c r="D1225" s="14">
        <v>16.0</v>
      </c>
      <c r="E1225" s="14">
        <v>6.0</v>
      </c>
      <c r="F1225" s="14">
        <v>13.0</v>
      </c>
      <c r="G1225" s="14">
        <v>340.0</v>
      </c>
      <c r="H1225" s="15"/>
      <c r="I1225" s="14">
        <v>95.0</v>
      </c>
      <c r="J1225" s="13" t="s">
        <v>1813</v>
      </c>
      <c r="K1225" s="13" t="s">
        <v>1814</v>
      </c>
      <c r="L1225" s="14" t="s">
        <v>1815</v>
      </c>
    </row>
    <row r="1226" ht="15.75" customHeight="1">
      <c r="A1226" s="14">
        <v>5297.0</v>
      </c>
      <c r="B1226" s="14">
        <v>954.0</v>
      </c>
      <c r="C1226" s="14">
        <v>3004.0</v>
      </c>
      <c r="D1226" s="14">
        <v>16.0</v>
      </c>
      <c r="E1226" s="14">
        <v>6.0</v>
      </c>
      <c r="F1226" s="14">
        <v>13.0</v>
      </c>
      <c r="G1226" s="14">
        <v>123.0</v>
      </c>
      <c r="H1226" s="15"/>
      <c r="I1226" s="14">
        <v>9.0</v>
      </c>
      <c r="J1226" s="13" t="s">
        <v>1816</v>
      </c>
      <c r="K1226" s="13" t="s">
        <v>1817</v>
      </c>
      <c r="L1226" s="14" t="s">
        <v>1818</v>
      </c>
    </row>
    <row r="1227" ht="15.75" customHeight="1">
      <c r="A1227" s="14">
        <v>5353.0</v>
      </c>
      <c r="B1227" s="14">
        <v>954.0</v>
      </c>
      <c r="C1227" s="14">
        <v>3103.0</v>
      </c>
      <c r="D1227" s="14">
        <v>18.0</v>
      </c>
      <c r="E1227" s="14">
        <v>6.0</v>
      </c>
      <c r="F1227" s="14">
        <v>13.0</v>
      </c>
      <c r="G1227" s="14">
        <v>123.0</v>
      </c>
      <c r="H1227" s="14">
        <v>123.0</v>
      </c>
      <c r="I1227" s="14">
        <v>9.0</v>
      </c>
      <c r="J1227" s="13" t="s">
        <v>1816</v>
      </c>
      <c r="K1227" s="16"/>
      <c r="L1227" s="14" t="s">
        <v>1819</v>
      </c>
    </row>
    <row r="1228" ht="15.75" customHeight="1">
      <c r="A1228" s="14">
        <v>5317.0</v>
      </c>
      <c r="B1228" s="14">
        <v>953.0</v>
      </c>
      <c r="C1228" s="14">
        <v>2234.0</v>
      </c>
      <c r="D1228" s="14">
        <v>20.0</v>
      </c>
      <c r="E1228" s="14">
        <v>6.0</v>
      </c>
      <c r="F1228" s="14">
        <v>13.0</v>
      </c>
      <c r="G1228" s="14">
        <v>13.0</v>
      </c>
      <c r="H1228" s="15"/>
      <c r="I1228" s="14">
        <v>17.0</v>
      </c>
      <c r="J1228" s="13" t="s">
        <v>1820</v>
      </c>
      <c r="K1228" s="13" t="s">
        <v>1821</v>
      </c>
      <c r="L1228" s="14" t="s">
        <v>1822</v>
      </c>
    </row>
    <row r="1229" ht="15.75" customHeight="1">
      <c r="A1229" s="14">
        <v>5369.0</v>
      </c>
      <c r="B1229" s="14">
        <v>953.0</v>
      </c>
      <c r="C1229" s="14">
        <v>3646.0</v>
      </c>
      <c r="D1229" s="14">
        <v>12.0</v>
      </c>
      <c r="E1229" s="14">
        <v>6.0</v>
      </c>
      <c r="F1229" s="14">
        <v>10.0</v>
      </c>
      <c r="G1229" s="14">
        <v>13.0</v>
      </c>
      <c r="H1229" s="14">
        <v>13.0</v>
      </c>
      <c r="I1229" s="14">
        <v>14.0</v>
      </c>
      <c r="J1229" s="13" t="s">
        <v>1820</v>
      </c>
      <c r="K1229" s="16"/>
      <c r="L1229" s="14" t="s">
        <v>1823</v>
      </c>
    </row>
    <row r="1230" ht="15.75" customHeight="1">
      <c r="A1230" s="14">
        <v>5312.0</v>
      </c>
      <c r="B1230" s="14">
        <v>952.0</v>
      </c>
      <c r="C1230" s="14">
        <v>3011.0</v>
      </c>
      <c r="D1230" s="14">
        <v>16.0</v>
      </c>
      <c r="E1230" s="14">
        <v>6.0</v>
      </c>
      <c r="F1230" s="14">
        <v>13.0</v>
      </c>
      <c r="G1230" s="14">
        <v>255.0</v>
      </c>
      <c r="H1230" s="15"/>
      <c r="I1230" s="14">
        <v>58.0</v>
      </c>
      <c r="J1230" s="13" t="s">
        <v>1824</v>
      </c>
      <c r="K1230" s="13" t="s">
        <v>1825</v>
      </c>
      <c r="L1230" s="14" t="s">
        <v>1826</v>
      </c>
    </row>
    <row r="1231" ht="15.75" customHeight="1">
      <c r="A1231" s="14">
        <v>5354.0</v>
      </c>
      <c r="B1231" s="14">
        <v>952.0</v>
      </c>
      <c r="C1231" s="14">
        <v>3110.0</v>
      </c>
      <c r="D1231" s="14">
        <v>18.0</v>
      </c>
      <c r="E1231" s="14">
        <v>6.0</v>
      </c>
      <c r="F1231" s="14">
        <v>13.0</v>
      </c>
      <c r="G1231" s="14">
        <v>255.0</v>
      </c>
      <c r="H1231" s="14">
        <v>255.0</v>
      </c>
      <c r="I1231" s="14">
        <v>67.0</v>
      </c>
      <c r="J1231" s="13" t="s">
        <v>1824</v>
      </c>
      <c r="K1231" s="16"/>
      <c r="L1231" s="14" t="s">
        <v>1827</v>
      </c>
    </row>
    <row r="1232" ht="15.75" customHeight="1">
      <c r="A1232" s="14">
        <v>5316.0</v>
      </c>
      <c r="B1232" s="14">
        <v>951.0</v>
      </c>
      <c r="C1232" s="14">
        <v>5316.0</v>
      </c>
      <c r="D1232" s="14">
        <v>17.0</v>
      </c>
      <c r="E1232" s="14">
        <v>6.0</v>
      </c>
      <c r="F1232" s="14">
        <v>10.0</v>
      </c>
      <c r="G1232" s="14">
        <v>71.0</v>
      </c>
      <c r="H1232" s="15"/>
      <c r="I1232" s="14">
        <v>24.0</v>
      </c>
      <c r="J1232" s="13" t="s">
        <v>1828</v>
      </c>
      <c r="K1232" s="13" t="s">
        <v>1829</v>
      </c>
      <c r="L1232" s="14" t="s">
        <v>1830</v>
      </c>
    </row>
    <row r="1233" ht="15.75" customHeight="1">
      <c r="A1233" s="14">
        <v>5315.0</v>
      </c>
      <c r="B1233" s="14">
        <v>950.0</v>
      </c>
      <c r="C1233" s="14">
        <v>3072.0</v>
      </c>
      <c r="D1233" s="14">
        <v>16.0</v>
      </c>
      <c r="E1233" s="14">
        <v>6.0</v>
      </c>
      <c r="F1233" s="14">
        <v>14.0</v>
      </c>
      <c r="G1233" s="13" t="s">
        <v>1831</v>
      </c>
      <c r="H1233" s="15"/>
      <c r="I1233" s="14">
        <v>116.0</v>
      </c>
      <c r="J1233" s="13" t="s">
        <v>1832</v>
      </c>
      <c r="K1233" s="13" t="s">
        <v>1833</v>
      </c>
      <c r="L1233" s="14" t="s">
        <v>1834</v>
      </c>
    </row>
    <row r="1234" ht="15.75" customHeight="1">
      <c r="A1234" s="14">
        <v>5366.0</v>
      </c>
      <c r="B1234" s="14">
        <v>950.0</v>
      </c>
      <c r="C1234" s="14">
        <v>5365.0</v>
      </c>
      <c r="D1234" s="14">
        <v>18.0</v>
      </c>
      <c r="E1234" s="14">
        <v>6.0</v>
      </c>
      <c r="F1234" s="14">
        <v>14.0</v>
      </c>
      <c r="G1234" s="15"/>
      <c r="H1234" s="13" t="s">
        <v>1835</v>
      </c>
      <c r="I1234" s="14">
        <v>129.0</v>
      </c>
      <c r="J1234" s="13" t="s">
        <v>1832</v>
      </c>
      <c r="K1234" s="16"/>
      <c r="L1234" s="14" t="s">
        <v>1807</v>
      </c>
    </row>
    <row r="1235" ht="15.75" customHeight="1">
      <c r="A1235" s="14">
        <v>5314.0</v>
      </c>
      <c r="B1235" s="14">
        <v>949.0</v>
      </c>
      <c r="C1235" s="14">
        <v>3072.0</v>
      </c>
      <c r="D1235" s="14">
        <v>16.0</v>
      </c>
      <c r="E1235" s="14">
        <v>6.0</v>
      </c>
      <c r="F1235" s="14">
        <v>14.0</v>
      </c>
      <c r="G1235" s="13" t="s">
        <v>1835</v>
      </c>
      <c r="H1235" s="15"/>
      <c r="I1235" s="14">
        <v>115.0</v>
      </c>
      <c r="J1235" s="13" t="s">
        <v>1836</v>
      </c>
      <c r="K1235" s="13" t="s">
        <v>1837</v>
      </c>
      <c r="L1235" s="14" t="s">
        <v>1834</v>
      </c>
    </row>
    <row r="1236" ht="15.75" customHeight="1">
      <c r="A1236" s="14">
        <v>5365.0</v>
      </c>
      <c r="B1236" s="14">
        <v>949.0</v>
      </c>
      <c r="C1236" s="14">
        <v>5365.0</v>
      </c>
      <c r="D1236" s="14">
        <v>18.0</v>
      </c>
      <c r="E1236" s="14">
        <v>6.0</v>
      </c>
      <c r="F1236" s="14">
        <v>14.0</v>
      </c>
      <c r="G1236" s="15"/>
      <c r="H1236" s="13" t="s">
        <v>1831</v>
      </c>
      <c r="I1236" s="14">
        <v>128.0</v>
      </c>
      <c r="J1236" s="13" t="s">
        <v>1836</v>
      </c>
      <c r="K1236" s="16"/>
      <c r="L1236" s="14" t="s">
        <v>1838</v>
      </c>
    </row>
    <row r="1237" ht="15.75" customHeight="1">
      <c r="A1237" s="14">
        <v>5311.0</v>
      </c>
      <c r="B1237" s="14">
        <v>948.0</v>
      </c>
      <c r="C1237" s="14">
        <v>3015.0</v>
      </c>
      <c r="D1237" s="14">
        <v>16.0</v>
      </c>
      <c r="E1237" s="14">
        <v>6.0</v>
      </c>
      <c r="F1237" s="14">
        <v>13.0</v>
      </c>
      <c r="G1237" s="14">
        <v>413.0</v>
      </c>
      <c r="H1237" s="15"/>
      <c r="I1237" s="14">
        <v>106.0</v>
      </c>
      <c r="J1237" s="13" t="s">
        <v>1839</v>
      </c>
      <c r="K1237" s="13" t="s">
        <v>1840</v>
      </c>
      <c r="L1237" s="14" t="s">
        <v>1841</v>
      </c>
    </row>
    <row r="1238" ht="15.75" customHeight="1">
      <c r="A1238" s="14">
        <v>5313.0</v>
      </c>
      <c r="B1238" s="14">
        <v>947.0</v>
      </c>
      <c r="C1238" s="14">
        <v>3063.0</v>
      </c>
      <c r="D1238" s="14">
        <v>16.0</v>
      </c>
      <c r="E1238" s="14">
        <v>6.0</v>
      </c>
      <c r="F1238" s="14">
        <v>14.0</v>
      </c>
      <c r="G1238" s="13" t="s">
        <v>1842</v>
      </c>
      <c r="H1238" s="15"/>
      <c r="I1238" s="14">
        <v>103.0</v>
      </c>
      <c r="J1238" s="13" t="s">
        <v>1843</v>
      </c>
      <c r="K1238" s="13" t="s">
        <v>1844</v>
      </c>
      <c r="L1238" s="14" t="s">
        <v>1845</v>
      </c>
    </row>
    <row r="1239" ht="15.75" customHeight="1">
      <c r="A1239" s="14">
        <v>5364.0</v>
      </c>
      <c r="B1239" s="14">
        <v>947.0</v>
      </c>
      <c r="C1239" s="14">
        <v>5363.0</v>
      </c>
      <c r="D1239" s="14">
        <v>18.0</v>
      </c>
      <c r="E1239" s="14">
        <v>6.0</v>
      </c>
      <c r="F1239" s="14">
        <v>14.0</v>
      </c>
      <c r="G1239" s="15"/>
      <c r="H1239" s="13" t="s">
        <v>1842</v>
      </c>
      <c r="I1239" s="14">
        <v>116.0</v>
      </c>
      <c r="J1239" s="13" t="s">
        <v>1843</v>
      </c>
      <c r="K1239" s="16"/>
      <c r="L1239" s="14" t="s">
        <v>1846</v>
      </c>
    </row>
    <row r="1240" ht="15.75" customHeight="1">
      <c r="A1240" s="14">
        <v>5310.0</v>
      </c>
      <c r="B1240" s="14">
        <v>946.0</v>
      </c>
      <c r="C1240" s="14">
        <v>3017.0</v>
      </c>
      <c r="D1240" s="14">
        <v>16.0</v>
      </c>
      <c r="E1240" s="14">
        <v>6.0</v>
      </c>
      <c r="F1240" s="14">
        <v>13.0</v>
      </c>
      <c r="G1240" s="14">
        <v>339.0</v>
      </c>
      <c r="H1240" s="15"/>
      <c r="I1240" s="14">
        <v>94.0</v>
      </c>
      <c r="J1240" s="13" t="s">
        <v>1847</v>
      </c>
      <c r="K1240" s="13" t="s">
        <v>1848</v>
      </c>
      <c r="L1240" s="14" t="s">
        <v>1815</v>
      </c>
    </row>
    <row r="1241" ht="15.75" customHeight="1">
      <c r="A1241" s="14">
        <v>5309.0</v>
      </c>
      <c r="B1241" s="14">
        <v>945.0</v>
      </c>
      <c r="C1241" s="14">
        <v>3017.0</v>
      </c>
      <c r="D1241" s="14">
        <v>16.0</v>
      </c>
      <c r="E1241" s="14">
        <v>6.0</v>
      </c>
      <c r="F1241" s="14">
        <v>13.0</v>
      </c>
      <c r="G1241" s="14">
        <v>334.0</v>
      </c>
      <c r="H1241" s="15"/>
      <c r="I1241" s="14">
        <v>89.0</v>
      </c>
      <c r="J1241" s="13" t="s">
        <v>1849</v>
      </c>
      <c r="K1241" s="13" t="s">
        <v>1850</v>
      </c>
      <c r="L1241" s="14" t="s">
        <v>1851</v>
      </c>
    </row>
    <row r="1242" ht="15.75" customHeight="1">
      <c r="A1242" s="14">
        <v>5308.0</v>
      </c>
      <c r="B1242" s="14">
        <v>944.0</v>
      </c>
      <c r="C1242" s="14">
        <v>3017.0</v>
      </c>
      <c r="D1242" s="14">
        <v>16.0</v>
      </c>
      <c r="E1242" s="14">
        <v>6.0</v>
      </c>
      <c r="F1242" s="14">
        <v>13.0</v>
      </c>
      <c r="G1242" s="14">
        <v>333.0</v>
      </c>
      <c r="H1242" s="15"/>
      <c r="I1242" s="14">
        <v>88.0</v>
      </c>
      <c r="J1242" s="13" t="s">
        <v>1852</v>
      </c>
      <c r="K1242" s="13" t="s">
        <v>1853</v>
      </c>
      <c r="L1242" s="14" t="s">
        <v>1851</v>
      </c>
    </row>
    <row r="1243" ht="15.75" customHeight="1">
      <c r="A1243" s="14">
        <v>5307.0</v>
      </c>
      <c r="B1243" s="14">
        <v>943.0</v>
      </c>
      <c r="C1243" s="14">
        <v>3017.0</v>
      </c>
      <c r="D1243" s="14">
        <v>16.0</v>
      </c>
      <c r="E1243" s="14">
        <v>6.0</v>
      </c>
      <c r="F1243" s="14">
        <v>13.0</v>
      </c>
      <c r="G1243" s="14">
        <v>332.0</v>
      </c>
      <c r="H1243" s="15"/>
      <c r="I1243" s="14">
        <v>87.0</v>
      </c>
      <c r="J1243" s="13" t="s">
        <v>1854</v>
      </c>
      <c r="K1243" s="13" t="s">
        <v>1855</v>
      </c>
      <c r="L1243" s="14" t="s">
        <v>1856</v>
      </c>
    </row>
    <row r="1244" ht="15.75" customHeight="1">
      <c r="A1244" s="14">
        <v>5306.0</v>
      </c>
      <c r="B1244" s="14">
        <v>942.0</v>
      </c>
      <c r="C1244" s="14">
        <v>3014.0</v>
      </c>
      <c r="D1244" s="14">
        <v>16.0</v>
      </c>
      <c r="E1244" s="14">
        <v>6.0</v>
      </c>
      <c r="F1244" s="14">
        <v>13.0</v>
      </c>
      <c r="G1244" s="14">
        <v>323.0</v>
      </c>
      <c r="H1244" s="15"/>
      <c r="I1244" s="14">
        <v>83.0</v>
      </c>
      <c r="J1244" s="13" t="s">
        <v>1857</v>
      </c>
      <c r="K1244" s="13" t="s">
        <v>1858</v>
      </c>
      <c r="L1244" s="14" t="s">
        <v>1859</v>
      </c>
    </row>
    <row r="1245" ht="15.75" customHeight="1">
      <c r="A1245" s="14">
        <v>5305.0</v>
      </c>
      <c r="B1245" s="14">
        <v>941.0</v>
      </c>
      <c r="C1245" s="14">
        <v>3013.0</v>
      </c>
      <c r="D1245" s="14">
        <v>16.0</v>
      </c>
      <c r="E1245" s="14">
        <v>6.0</v>
      </c>
      <c r="F1245" s="14">
        <v>13.0</v>
      </c>
      <c r="G1245" s="14">
        <v>263.0</v>
      </c>
      <c r="H1245" s="15"/>
      <c r="I1245" s="14">
        <v>63.0</v>
      </c>
      <c r="J1245" s="13" t="s">
        <v>1860</v>
      </c>
      <c r="K1245" s="13" t="s">
        <v>1861</v>
      </c>
      <c r="L1245" s="14" t="s">
        <v>1862</v>
      </c>
    </row>
    <row r="1246" ht="15.75" customHeight="1">
      <c r="A1246" s="14">
        <v>5362.0</v>
      </c>
      <c r="B1246" s="14">
        <v>941.0</v>
      </c>
      <c r="C1246" s="14">
        <v>3112.0</v>
      </c>
      <c r="D1246" s="14">
        <v>18.0</v>
      </c>
      <c r="E1246" s="14">
        <v>6.0</v>
      </c>
      <c r="F1246" s="14">
        <v>13.0</v>
      </c>
      <c r="G1246" s="14">
        <v>263.0</v>
      </c>
      <c r="H1246" s="14">
        <v>263.0</v>
      </c>
      <c r="I1246" s="14">
        <v>73.0</v>
      </c>
      <c r="J1246" s="13" t="s">
        <v>1860</v>
      </c>
      <c r="K1246" s="16"/>
      <c r="L1246" s="14" t="s">
        <v>1863</v>
      </c>
    </row>
    <row r="1247" ht="15.75" customHeight="1">
      <c r="A1247" s="14">
        <v>5304.0</v>
      </c>
      <c r="B1247" s="14">
        <v>940.0</v>
      </c>
      <c r="C1247" s="14">
        <v>3011.0</v>
      </c>
      <c r="D1247" s="14">
        <v>16.0</v>
      </c>
      <c r="E1247" s="14">
        <v>6.0</v>
      </c>
      <c r="F1247" s="14">
        <v>13.0</v>
      </c>
      <c r="G1247" s="14">
        <v>253.0</v>
      </c>
      <c r="H1247" s="15"/>
      <c r="I1247" s="14">
        <v>56.0</v>
      </c>
      <c r="J1247" s="13" t="s">
        <v>1864</v>
      </c>
      <c r="K1247" s="13" t="s">
        <v>1865</v>
      </c>
      <c r="L1247" s="14" t="s">
        <v>1826</v>
      </c>
    </row>
    <row r="1248" ht="15.75" customHeight="1">
      <c r="A1248" s="14">
        <v>5361.0</v>
      </c>
      <c r="B1248" s="14">
        <v>940.0</v>
      </c>
      <c r="C1248" s="14">
        <v>3110.0</v>
      </c>
      <c r="D1248" s="14">
        <v>18.0</v>
      </c>
      <c r="E1248" s="14">
        <v>6.0</v>
      </c>
      <c r="F1248" s="14">
        <v>13.0</v>
      </c>
      <c r="G1248" s="15"/>
      <c r="H1248" s="14">
        <v>253.0</v>
      </c>
      <c r="I1248" s="14">
        <v>65.0</v>
      </c>
      <c r="J1248" s="13" t="s">
        <v>1864</v>
      </c>
      <c r="K1248" s="16"/>
      <c r="L1248" s="14" t="s">
        <v>1866</v>
      </c>
    </row>
    <row r="1249" ht="15.75" customHeight="1">
      <c r="A1249" s="14">
        <v>5303.0</v>
      </c>
      <c r="B1249" s="14">
        <v>939.0</v>
      </c>
      <c r="C1249" s="14">
        <v>5298.0</v>
      </c>
      <c r="D1249" s="14">
        <v>16.0</v>
      </c>
      <c r="E1249" s="14">
        <v>6.0</v>
      </c>
      <c r="F1249" s="14">
        <v>13.0</v>
      </c>
      <c r="G1249" s="14">
        <v>241.0</v>
      </c>
      <c r="H1249" s="15"/>
      <c r="I1249" s="14">
        <v>51.0</v>
      </c>
      <c r="J1249" s="13" t="s">
        <v>1867</v>
      </c>
      <c r="K1249" s="13" t="s">
        <v>1868</v>
      </c>
      <c r="L1249" s="14" t="s">
        <v>1869</v>
      </c>
    </row>
    <row r="1250" ht="15.75" customHeight="1">
      <c r="A1250" s="14">
        <v>5298.0</v>
      </c>
      <c r="B1250" s="14">
        <v>938.0</v>
      </c>
      <c r="C1250" s="14">
        <v>3001.0</v>
      </c>
      <c r="D1250" s="14">
        <v>16.0</v>
      </c>
      <c r="E1250" s="14">
        <v>3.0</v>
      </c>
      <c r="F1250" s="14">
        <v>12.0</v>
      </c>
      <c r="G1250" s="14">
        <v>240.0</v>
      </c>
      <c r="H1250" s="15"/>
      <c r="I1250" s="14">
        <v>50.0</v>
      </c>
      <c r="J1250" s="13" t="s">
        <v>1870</v>
      </c>
      <c r="K1250" s="13" t="s">
        <v>1871</v>
      </c>
      <c r="L1250" s="14" t="s">
        <v>1869</v>
      </c>
    </row>
    <row r="1251" ht="15.75" customHeight="1">
      <c r="A1251" s="14">
        <v>5360.0</v>
      </c>
      <c r="B1251" s="14">
        <v>938.0</v>
      </c>
      <c r="C1251" s="14">
        <v>5360.0</v>
      </c>
      <c r="D1251" s="14">
        <v>18.0</v>
      </c>
      <c r="E1251" s="14">
        <v>3.0</v>
      </c>
      <c r="F1251" s="14">
        <v>12.0</v>
      </c>
      <c r="G1251" s="15"/>
      <c r="H1251" s="14">
        <v>240.0</v>
      </c>
      <c r="I1251" s="14">
        <v>60.0</v>
      </c>
      <c r="J1251" s="13" t="s">
        <v>1870</v>
      </c>
      <c r="K1251" s="16"/>
      <c r="L1251" s="14" t="s">
        <v>1872</v>
      </c>
    </row>
    <row r="1252" ht="15.75" customHeight="1">
      <c r="A1252" s="14">
        <v>5302.0</v>
      </c>
      <c r="B1252" s="14">
        <v>937.0</v>
      </c>
      <c r="C1252" s="14">
        <v>3008.0</v>
      </c>
      <c r="D1252" s="14">
        <v>16.0</v>
      </c>
      <c r="E1252" s="14">
        <v>6.0</v>
      </c>
      <c r="F1252" s="14">
        <v>13.0</v>
      </c>
      <c r="G1252" s="14">
        <v>215.0</v>
      </c>
      <c r="H1252" s="15"/>
      <c r="I1252" s="14">
        <v>34.0</v>
      </c>
      <c r="J1252" s="13" t="s">
        <v>1873</v>
      </c>
      <c r="K1252" s="13" t="s">
        <v>1874</v>
      </c>
      <c r="L1252" s="14" t="s">
        <v>1875</v>
      </c>
    </row>
    <row r="1253" ht="15.75" customHeight="1">
      <c r="A1253" s="14">
        <v>5358.0</v>
      </c>
      <c r="B1253" s="14">
        <v>937.0</v>
      </c>
      <c r="C1253" s="14">
        <v>3107.0</v>
      </c>
      <c r="D1253" s="14">
        <v>18.0</v>
      </c>
      <c r="E1253" s="14">
        <v>6.0</v>
      </c>
      <c r="F1253" s="14">
        <v>13.0</v>
      </c>
      <c r="G1253" s="14">
        <v>215.0</v>
      </c>
      <c r="H1253" s="14">
        <v>215.0</v>
      </c>
      <c r="I1253" s="14">
        <v>41.0</v>
      </c>
      <c r="J1253" s="13" t="s">
        <v>1873</v>
      </c>
      <c r="K1253" s="16"/>
      <c r="L1253" s="14" t="s">
        <v>1876</v>
      </c>
    </row>
    <row r="1254" ht="15.75" customHeight="1">
      <c r="A1254" s="14">
        <v>5301.0</v>
      </c>
      <c r="B1254" s="14">
        <v>936.0</v>
      </c>
      <c r="C1254" s="14">
        <v>3008.0</v>
      </c>
      <c r="D1254" s="14">
        <v>16.0</v>
      </c>
      <c r="E1254" s="14">
        <v>6.0</v>
      </c>
      <c r="F1254" s="14">
        <v>13.0</v>
      </c>
      <c r="G1254" s="14">
        <v>212.0</v>
      </c>
      <c r="H1254" s="15"/>
      <c r="I1254" s="14">
        <v>31.0</v>
      </c>
      <c r="J1254" s="13" t="s">
        <v>1877</v>
      </c>
      <c r="K1254" s="13" t="s">
        <v>1878</v>
      </c>
      <c r="L1254" s="14" t="s">
        <v>1879</v>
      </c>
    </row>
    <row r="1255" ht="15.75" customHeight="1">
      <c r="A1255" s="14">
        <v>5357.0</v>
      </c>
      <c r="B1255" s="14">
        <v>936.0</v>
      </c>
      <c r="C1255" s="14">
        <v>3107.0</v>
      </c>
      <c r="D1255" s="14">
        <v>18.0</v>
      </c>
      <c r="E1255" s="14">
        <v>6.0</v>
      </c>
      <c r="F1255" s="14">
        <v>13.0</v>
      </c>
      <c r="G1255" s="14">
        <v>212.0</v>
      </c>
      <c r="H1255" s="14">
        <v>212.0</v>
      </c>
      <c r="I1255" s="14">
        <v>38.0</v>
      </c>
      <c r="J1255" s="13" t="s">
        <v>1877</v>
      </c>
      <c r="K1255" s="16"/>
      <c r="L1255" s="14" t="s">
        <v>1880</v>
      </c>
    </row>
    <row r="1256" ht="15.75" customHeight="1">
      <c r="A1256" s="14">
        <v>5300.0</v>
      </c>
      <c r="B1256" s="14">
        <v>935.0</v>
      </c>
      <c r="C1256" s="14">
        <v>3005.0</v>
      </c>
      <c r="D1256" s="14">
        <v>16.0</v>
      </c>
      <c r="E1256" s="14">
        <v>6.0</v>
      </c>
      <c r="F1256" s="14">
        <v>13.0</v>
      </c>
      <c r="G1256" s="14">
        <v>135.0</v>
      </c>
      <c r="H1256" s="15"/>
      <c r="I1256" s="14">
        <v>15.0</v>
      </c>
      <c r="J1256" s="13" t="s">
        <v>1881</v>
      </c>
      <c r="K1256" s="13" t="s">
        <v>1882</v>
      </c>
      <c r="L1256" s="14" t="s">
        <v>1883</v>
      </c>
    </row>
    <row r="1257" ht="15.75" customHeight="1">
      <c r="A1257" s="14">
        <v>5355.0</v>
      </c>
      <c r="B1257" s="14">
        <v>935.0</v>
      </c>
      <c r="C1257" s="14">
        <v>5325.0</v>
      </c>
      <c r="D1257" s="14">
        <v>18.0</v>
      </c>
      <c r="E1257" s="14">
        <v>6.0</v>
      </c>
      <c r="F1257" s="14">
        <v>13.0</v>
      </c>
      <c r="G1257" s="15"/>
      <c r="H1257" s="14">
        <v>135.0</v>
      </c>
      <c r="I1257" s="14">
        <v>16.0</v>
      </c>
      <c r="J1257" s="13" t="s">
        <v>1884</v>
      </c>
      <c r="K1257" s="16"/>
      <c r="L1257" s="14" t="s">
        <v>1885</v>
      </c>
    </row>
    <row r="1258" ht="15.75" customHeight="1">
      <c r="A1258" s="14">
        <v>5275.0</v>
      </c>
      <c r="B1258" s="14">
        <v>934.0</v>
      </c>
      <c r="C1258" s="14">
        <v>2235.0</v>
      </c>
      <c r="D1258" s="14">
        <v>20.0</v>
      </c>
      <c r="E1258" s="14">
        <v>6.0</v>
      </c>
      <c r="F1258" s="14">
        <v>13.0</v>
      </c>
      <c r="G1258" s="15"/>
      <c r="H1258" s="15"/>
      <c r="I1258" s="14">
        <v>31.0</v>
      </c>
      <c r="J1258" s="13" t="s">
        <v>1886</v>
      </c>
      <c r="K1258" s="13" t="s">
        <v>1887</v>
      </c>
      <c r="L1258" s="14" t="s">
        <v>1822</v>
      </c>
    </row>
    <row r="1259" ht="15.75" customHeight="1">
      <c r="A1259" s="14">
        <v>5274.0</v>
      </c>
      <c r="B1259" s="14">
        <v>933.0</v>
      </c>
      <c r="C1259" s="14">
        <v>2233.0</v>
      </c>
      <c r="D1259" s="14">
        <v>20.0</v>
      </c>
      <c r="E1259" s="14">
        <v>6.0</v>
      </c>
      <c r="F1259" s="14">
        <v>13.0</v>
      </c>
      <c r="G1259" s="14">
        <v>7.0</v>
      </c>
      <c r="H1259" s="15"/>
      <c r="I1259" s="14">
        <v>12.0</v>
      </c>
      <c r="J1259" s="13" t="s">
        <v>1888</v>
      </c>
      <c r="K1259" s="13" t="s">
        <v>1889</v>
      </c>
      <c r="L1259" s="14" t="s">
        <v>1822</v>
      </c>
    </row>
    <row r="1260" ht="15.75" customHeight="1">
      <c r="A1260" s="14">
        <v>5273.0</v>
      </c>
      <c r="B1260" s="14">
        <v>932.0</v>
      </c>
      <c r="C1260" s="14">
        <v>2233.0</v>
      </c>
      <c r="D1260" s="14">
        <v>20.0</v>
      </c>
      <c r="E1260" s="14">
        <v>6.0</v>
      </c>
      <c r="F1260" s="14">
        <v>13.0</v>
      </c>
      <c r="G1260" s="15"/>
      <c r="H1260" s="15"/>
      <c r="I1260" s="14">
        <v>11.0</v>
      </c>
      <c r="J1260" s="13" t="s">
        <v>1890</v>
      </c>
      <c r="K1260" s="13" t="s">
        <v>1891</v>
      </c>
      <c r="L1260" s="14" t="s">
        <v>1822</v>
      </c>
    </row>
    <row r="1261" ht="15.75" customHeight="1">
      <c r="A1261" s="14">
        <v>5272.0</v>
      </c>
      <c r="B1261" s="14">
        <v>931.0</v>
      </c>
      <c r="C1261" s="14">
        <v>2233.0</v>
      </c>
      <c r="D1261" s="14">
        <v>20.0</v>
      </c>
      <c r="E1261" s="14">
        <v>6.0</v>
      </c>
      <c r="F1261" s="14">
        <v>13.0</v>
      </c>
      <c r="G1261" s="15"/>
      <c r="H1261" s="15"/>
      <c r="I1261" s="14">
        <v>10.0</v>
      </c>
      <c r="J1261" s="13" t="s">
        <v>1892</v>
      </c>
      <c r="K1261" s="13" t="s">
        <v>1893</v>
      </c>
      <c r="L1261" s="14" t="s">
        <v>1822</v>
      </c>
    </row>
    <row r="1262" ht="15.75" customHeight="1">
      <c r="A1262" s="14">
        <v>4820.0</v>
      </c>
      <c r="B1262" s="14">
        <v>887.0</v>
      </c>
      <c r="C1262" s="14">
        <v>3204.0</v>
      </c>
      <c r="D1262" s="14">
        <v>11.0</v>
      </c>
      <c r="E1262" s="14">
        <v>3.0</v>
      </c>
      <c r="F1262" s="14">
        <v>10.0</v>
      </c>
      <c r="G1262" s="15"/>
      <c r="H1262" s="15"/>
      <c r="I1262" s="14">
        <v>21.0</v>
      </c>
      <c r="J1262" s="13" t="s">
        <v>1894</v>
      </c>
      <c r="K1262" s="13" t="s">
        <v>1895</v>
      </c>
      <c r="L1262" s="14" t="s">
        <v>1896</v>
      </c>
    </row>
    <row r="1263" ht="15.75" customHeight="1">
      <c r="A1263" s="14">
        <v>4804.0</v>
      </c>
      <c r="B1263" s="14">
        <v>884.0</v>
      </c>
      <c r="C1263" s="14">
        <v>3014.0</v>
      </c>
      <c r="D1263" s="14">
        <v>16.0</v>
      </c>
      <c r="E1263" s="14">
        <v>6.0</v>
      </c>
      <c r="F1263" s="14">
        <v>13.0</v>
      </c>
      <c r="G1263" s="14">
        <v>318.0</v>
      </c>
      <c r="H1263" s="15"/>
      <c r="I1263" s="14">
        <v>78.0</v>
      </c>
      <c r="J1263" s="13" t="s">
        <v>1897</v>
      </c>
      <c r="K1263" s="13" t="s">
        <v>1898</v>
      </c>
      <c r="L1263" s="14" t="s">
        <v>1899</v>
      </c>
    </row>
    <row r="1264" ht="15.75" customHeight="1">
      <c r="A1264" s="14">
        <v>5368.0</v>
      </c>
      <c r="B1264" s="14">
        <v>884.0</v>
      </c>
      <c r="C1264" s="14">
        <v>3113.0</v>
      </c>
      <c r="D1264" s="14">
        <v>18.0</v>
      </c>
      <c r="E1264" s="14">
        <v>6.0</v>
      </c>
      <c r="F1264" s="14">
        <v>13.0</v>
      </c>
      <c r="G1264" s="14">
        <v>318.0</v>
      </c>
      <c r="H1264" s="14">
        <v>318.0</v>
      </c>
      <c r="I1264" s="14">
        <v>101.0</v>
      </c>
      <c r="J1264" s="13" t="s">
        <v>1900</v>
      </c>
      <c r="K1264" s="16"/>
      <c r="L1264" s="14" t="s">
        <v>1901</v>
      </c>
    </row>
    <row r="1265" ht="15.75" customHeight="1">
      <c r="A1265" s="14">
        <v>4776.0</v>
      </c>
      <c r="B1265" s="14">
        <v>879.0</v>
      </c>
      <c r="C1265" s="14">
        <v>3106.0</v>
      </c>
      <c r="D1265" s="14">
        <v>18.0</v>
      </c>
      <c r="E1265" s="14">
        <v>6.0</v>
      </c>
      <c r="F1265" s="14">
        <v>13.0</v>
      </c>
      <c r="G1265" s="14">
        <v>157.0</v>
      </c>
      <c r="H1265" s="14">
        <v>154.0</v>
      </c>
      <c r="I1265" s="14">
        <v>30.0</v>
      </c>
      <c r="J1265" s="13" t="s">
        <v>1902</v>
      </c>
      <c r="K1265" s="13" t="s">
        <v>1903</v>
      </c>
      <c r="L1265" s="14" t="s">
        <v>1904</v>
      </c>
    </row>
    <row r="1266" ht="15.75" customHeight="1">
      <c r="A1266" s="14">
        <v>5270.0</v>
      </c>
      <c r="B1266" s="14">
        <v>879.0</v>
      </c>
      <c r="C1266" s="14">
        <v>3007.0</v>
      </c>
      <c r="D1266" s="14">
        <v>16.0</v>
      </c>
      <c r="E1266" s="14">
        <v>6.0</v>
      </c>
      <c r="F1266" s="14">
        <v>13.0</v>
      </c>
      <c r="G1266" s="14">
        <v>154.0</v>
      </c>
      <c r="H1266" s="15"/>
      <c r="I1266" s="14">
        <v>26.0</v>
      </c>
      <c r="J1266" s="13" t="s">
        <v>1905</v>
      </c>
      <c r="K1266" s="13" t="s">
        <v>1906</v>
      </c>
      <c r="L1266" s="14" t="s">
        <v>1907</v>
      </c>
    </row>
    <row r="1267" ht="15.75" customHeight="1">
      <c r="A1267" s="14">
        <v>4775.0</v>
      </c>
      <c r="B1267" s="14">
        <v>816.0</v>
      </c>
      <c r="C1267" s="14">
        <v>3113.0</v>
      </c>
      <c r="D1267" s="14">
        <v>18.0</v>
      </c>
      <c r="E1267" s="14">
        <v>6.0</v>
      </c>
      <c r="F1267" s="14">
        <v>13.0</v>
      </c>
      <c r="G1267" s="14">
        <v>327.0</v>
      </c>
      <c r="H1267" s="14">
        <v>324.0</v>
      </c>
      <c r="I1267" s="14">
        <v>93.0</v>
      </c>
      <c r="J1267" s="13" t="s">
        <v>1908</v>
      </c>
      <c r="K1267" s="13" t="s">
        <v>1909</v>
      </c>
      <c r="L1267" s="14" t="s">
        <v>1910</v>
      </c>
    </row>
    <row r="1268" ht="15.75" customHeight="1">
      <c r="A1268" s="14">
        <v>5269.0</v>
      </c>
      <c r="B1268" s="14">
        <v>816.0</v>
      </c>
      <c r="C1268" s="14">
        <v>3014.0</v>
      </c>
      <c r="D1268" s="14">
        <v>16.0</v>
      </c>
      <c r="E1268" s="14">
        <v>6.0</v>
      </c>
      <c r="F1268" s="14">
        <v>13.0</v>
      </c>
      <c r="G1268" s="14">
        <v>324.0</v>
      </c>
      <c r="H1268" s="15"/>
      <c r="I1268" s="14">
        <v>84.0</v>
      </c>
      <c r="J1268" s="13" t="s">
        <v>1911</v>
      </c>
      <c r="K1268" s="13" t="s">
        <v>1912</v>
      </c>
      <c r="L1268" s="14" t="s">
        <v>1856</v>
      </c>
    </row>
    <row r="1269" ht="15.75" customHeight="1">
      <c r="A1269" s="14">
        <v>4073.0</v>
      </c>
      <c r="B1269" s="14">
        <v>782.0</v>
      </c>
      <c r="C1269" s="14">
        <v>3015.0</v>
      </c>
      <c r="D1269" s="14">
        <v>16.0</v>
      </c>
      <c r="E1269" s="14">
        <v>6.0</v>
      </c>
      <c r="F1269" s="14">
        <v>13.0</v>
      </c>
      <c r="G1269" s="14">
        <v>419.0</v>
      </c>
      <c r="H1269" s="15"/>
      <c r="I1269" s="14">
        <v>112.0</v>
      </c>
      <c r="J1269" s="13" t="s">
        <v>1913</v>
      </c>
      <c r="K1269" s="13" t="s">
        <v>1914</v>
      </c>
      <c r="L1269" s="14" t="s">
        <v>1915</v>
      </c>
    </row>
    <row r="1270" ht="15.75" customHeight="1">
      <c r="A1270" s="14">
        <v>4779.0</v>
      </c>
      <c r="B1270" s="14">
        <v>782.0</v>
      </c>
      <c r="C1270" s="14">
        <v>3114.0</v>
      </c>
      <c r="D1270" s="14">
        <v>18.0</v>
      </c>
      <c r="E1270" s="14">
        <v>6.0</v>
      </c>
      <c r="F1270" s="14">
        <v>13.0</v>
      </c>
      <c r="G1270" s="14">
        <v>433.0</v>
      </c>
      <c r="H1270" s="14">
        <v>419.0</v>
      </c>
      <c r="I1270" s="14">
        <v>132.0</v>
      </c>
      <c r="J1270" s="13" t="s">
        <v>1916</v>
      </c>
      <c r="K1270" s="13" t="s">
        <v>1917</v>
      </c>
      <c r="L1270" s="14" t="s">
        <v>1918</v>
      </c>
    </row>
    <row r="1271" ht="15.75" customHeight="1">
      <c r="A1271" s="14">
        <v>4068.0</v>
      </c>
      <c r="B1271" s="14">
        <v>779.0</v>
      </c>
      <c r="C1271" s="14">
        <v>2235.0</v>
      </c>
      <c r="D1271" s="14">
        <v>20.0</v>
      </c>
      <c r="E1271" s="14">
        <v>6.0</v>
      </c>
      <c r="F1271" s="14">
        <v>13.0</v>
      </c>
      <c r="G1271" s="15"/>
      <c r="H1271" s="15"/>
      <c r="I1271" s="14">
        <v>32.0</v>
      </c>
      <c r="J1271" s="13" t="s">
        <v>1919</v>
      </c>
      <c r="K1271" s="13" t="s">
        <v>1920</v>
      </c>
      <c r="L1271" s="14" t="s">
        <v>1822</v>
      </c>
    </row>
    <row r="1272" ht="15.75" customHeight="1">
      <c r="A1272" s="14">
        <v>4067.0</v>
      </c>
      <c r="B1272" s="14">
        <v>778.0</v>
      </c>
      <c r="C1272" s="14">
        <v>3017.0</v>
      </c>
      <c r="D1272" s="14">
        <v>16.0</v>
      </c>
      <c r="E1272" s="14">
        <v>6.0</v>
      </c>
      <c r="F1272" s="14">
        <v>13.0</v>
      </c>
      <c r="G1272" s="14">
        <v>343.0</v>
      </c>
      <c r="H1272" s="15"/>
      <c r="I1272" s="14">
        <v>98.0</v>
      </c>
      <c r="J1272" s="13" t="s">
        <v>1921</v>
      </c>
      <c r="K1272" s="13" t="s">
        <v>1922</v>
      </c>
      <c r="L1272" s="14" t="s">
        <v>1923</v>
      </c>
    </row>
    <row r="1273" ht="15.75" customHeight="1">
      <c r="A1273" s="14">
        <v>4778.0</v>
      </c>
      <c r="B1273" s="14">
        <v>778.0</v>
      </c>
      <c r="C1273" s="14">
        <v>3116.0</v>
      </c>
      <c r="D1273" s="14">
        <v>18.0</v>
      </c>
      <c r="E1273" s="14">
        <v>6.0</v>
      </c>
      <c r="F1273" s="14">
        <v>13.0</v>
      </c>
      <c r="G1273" s="14">
        <v>339.0</v>
      </c>
      <c r="H1273" s="14">
        <v>343.0</v>
      </c>
      <c r="I1273" s="14">
        <v>112.0</v>
      </c>
      <c r="J1273" s="13" t="s">
        <v>1924</v>
      </c>
      <c r="K1273" s="13" t="s">
        <v>1925</v>
      </c>
      <c r="L1273" s="14" t="s">
        <v>1926</v>
      </c>
    </row>
    <row r="1274" ht="15.75" customHeight="1">
      <c r="A1274" s="14">
        <v>4066.0</v>
      </c>
      <c r="B1274" s="14">
        <v>777.0</v>
      </c>
      <c r="C1274" s="14">
        <v>3017.0</v>
      </c>
      <c r="D1274" s="14">
        <v>16.0</v>
      </c>
      <c r="E1274" s="14">
        <v>6.0</v>
      </c>
      <c r="F1274" s="14">
        <v>13.0</v>
      </c>
      <c r="G1274" s="14">
        <v>336.0</v>
      </c>
      <c r="H1274" s="15"/>
      <c r="I1274" s="14">
        <v>91.0</v>
      </c>
      <c r="J1274" s="13" t="s">
        <v>1927</v>
      </c>
      <c r="K1274" s="13" t="s">
        <v>1928</v>
      </c>
      <c r="L1274" s="14" t="s">
        <v>1851</v>
      </c>
    </row>
    <row r="1275" ht="15.75" customHeight="1">
      <c r="A1275" s="14">
        <v>4777.0</v>
      </c>
      <c r="B1275" s="14">
        <v>777.0</v>
      </c>
      <c r="C1275" s="14">
        <v>3116.0</v>
      </c>
      <c r="D1275" s="14">
        <v>18.0</v>
      </c>
      <c r="E1275" s="14">
        <v>6.0</v>
      </c>
      <c r="F1275" s="14">
        <v>13.0</v>
      </c>
      <c r="G1275" s="14">
        <v>338.0</v>
      </c>
      <c r="H1275" s="14">
        <v>336.0</v>
      </c>
      <c r="I1275" s="14">
        <v>111.0</v>
      </c>
      <c r="J1275" s="13" t="s">
        <v>1929</v>
      </c>
      <c r="K1275" s="13" t="s">
        <v>1930</v>
      </c>
      <c r="L1275" s="14" t="s">
        <v>1931</v>
      </c>
    </row>
    <row r="1276" ht="15.75" customHeight="1">
      <c r="A1276" s="14">
        <v>3641.0</v>
      </c>
      <c r="B1276" s="14">
        <v>776.0</v>
      </c>
      <c r="C1276" s="14">
        <v>3645.0</v>
      </c>
      <c r="D1276" s="14">
        <v>12.0</v>
      </c>
      <c r="E1276" s="14">
        <v>4.0</v>
      </c>
      <c r="F1276" s="14">
        <v>13.0</v>
      </c>
      <c r="G1276" s="15"/>
      <c r="H1276" s="15"/>
      <c r="I1276" s="14">
        <v>3.0</v>
      </c>
      <c r="J1276" s="13" t="s">
        <v>1932</v>
      </c>
      <c r="K1276" s="13" t="s">
        <v>1933</v>
      </c>
      <c r="L1276" s="14" t="s">
        <v>1934</v>
      </c>
    </row>
    <row r="1277" ht="15.75" customHeight="1">
      <c r="A1277" s="14">
        <v>4393.0</v>
      </c>
      <c r="B1277" s="14">
        <v>773.0</v>
      </c>
      <c r="C1277" s="14">
        <v>4376.0</v>
      </c>
      <c r="D1277" s="14">
        <v>30.0</v>
      </c>
      <c r="E1277" s="14">
        <v>3.0</v>
      </c>
      <c r="F1277" s="14">
        <v>10.0</v>
      </c>
      <c r="G1277" s="14">
        <v>13.0</v>
      </c>
      <c r="H1277" s="15"/>
      <c r="I1277" s="14">
        <v>13.0</v>
      </c>
      <c r="J1277" s="13" t="s">
        <v>1935</v>
      </c>
      <c r="K1277" s="13" t="s">
        <v>1936</v>
      </c>
      <c r="L1277" s="14" t="s">
        <v>679</v>
      </c>
    </row>
    <row r="1278" ht="15.75" customHeight="1">
      <c r="A1278" s="14">
        <v>2228.0</v>
      </c>
      <c r="B1278" s="14">
        <v>767.0</v>
      </c>
      <c r="C1278" s="14">
        <v>2228.0</v>
      </c>
      <c r="D1278" s="14">
        <v>20.0</v>
      </c>
      <c r="E1278" s="14">
        <v>3.0</v>
      </c>
      <c r="F1278" s="14">
        <v>12.0</v>
      </c>
      <c r="G1278" s="15"/>
      <c r="H1278" s="15"/>
      <c r="I1278" s="14">
        <v>1.0</v>
      </c>
      <c r="J1278" s="13" t="s">
        <v>826</v>
      </c>
      <c r="K1278" s="13" t="s">
        <v>1937</v>
      </c>
      <c r="L1278" s="14" t="s">
        <v>1822</v>
      </c>
    </row>
    <row r="1279" ht="15.75" customHeight="1">
      <c r="A1279" s="14">
        <v>2267.0</v>
      </c>
      <c r="B1279" s="14">
        <v>767.0</v>
      </c>
      <c r="C1279" s="14">
        <v>2267.0</v>
      </c>
      <c r="D1279" s="14">
        <v>19.0</v>
      </c>
      <c r="E1279" s="14">
        <v>3.0</v>
      </c>
      <c r="F1279" s="14">
        <v>12.0</v>
      </c>
      <c r="G1279" s="15"/>
      <c r="H1279" s="15"/>
      <c r="I1279" s="14">
        <v>1.0</v>
      </c>
      <c r="J1279" s="13" t="s">
        <v>827</v>
      </c>
      <c r="K1279" s="13" t="s">
        <v>1937</v>
      </c>
      <c r="L1279" s="14" t="s">
        <v>1822</v>
      </c>
    </row>
    <row r="1280" ht="15.75" customHeight="1">
      <c r="A1280" s="14">
        <v>3640.0</v>
      </c>
      <c r="B1280" s="14">
        <v>767.0</v>
      </c>
      <c r="C1280" s="14">
        <v>3640.0</v>
      </c>
      <c r="D1280" s="14">
        <v>12.0</v>
      </c>
      <c r="E1280" s="14">
        <v>3.0</v>
      </c>
      <c r="F1280" s="14">
        <v>12.0</v>
      </c>
      <c r="G1280" s="15"/>
      <c r="H1280" s="15"/>
      <c r="I1280" s="14">
        <v>1.0</v>
      </c>
      <c r="J1280" s="13" t="s">
        <v>826</v>
      </c>
      <c r="K1280" s="13" t="s">
        <v>1938</v>
      </c>
      <c r="L1280" s="14" t="s">
        <v>1939</v>
      </c>
    </row>
    <row r="1281" ht="15.75" customHeight="1">
      <c r="A1281" s="14">
        <v>3684.0</v>
      </c>
      <c r="B1281" s="14">
        <v>767.0</v>
      </c>
      <c r="C1281" s="14">
        <v>3684.0</v>
      </c>
      <c r="D1281" s="14">
        <v>13.0</v>
      </c>
      <c r="E1281" s="14">
        <v>3.0</v>
      </c>
      <c r="F1281" s="14">
        <v>12.0</v>
      </c>
      <c r="G1281" s="15"/>
      <c r="H1281" s="15"/>
      <c r="I1281" s="14">
        <v>1.0</v>
      </c>
      <c r="J1281" s="13" t="s">
        <v>826</v>
      </c>
      <c r="K1281" s="13" t="s">
        <v>1938</v>
      </c>
      <c r="L1281" s="14" t="s">
        <v>679</v>
      </c>
    </row>
    <row r="1282" ht="15.75" customHeight="1">
      <c r="A1282" s="14">
        <v>4104.0</v>
      </c>
      <c r="B1282" s="14">
        <v>767.0</v>
      </c>
      <c r="C1282" s="14">
        <v>4104.0</v>
      </c>
      <c r="D1282" s="14">
        <v>34.0</v>
      </c>
      <c r="E1282" s="14">
        <v>3.0</v>
      </c>
      <c r="F1282" s="14">
        <v>10.0</v>
      </c>
      <c r="G1282" s="15"/>
      <c r="H1282" s="15"/>
      <c r="I1282" s="14">
        <v>1.0</v>
      </c>
      <c r="J1282" s="13" t="s">
        <v>825</v>
      </c>
      <c r="K1282" s="13" t="s">
        <v>1938</v>
      </c>
      <c r="L1282" s="14" t="s">
        <v>679</v>
      </c>
    </row>
    <row r="1283" ht="15.75" customHeight="1">
      <c r="A1283" s="14">
        <v>4155.0</v>
      </c>
      <c r="B1283" s="14">
        <v>767.0</v>
      </c>
      <c r="C1283" s="14">
        <v>4155.0</v>
      </c>
      <c r="D1283" s="14">
        <v>35.0</v>
      </c>
      <c r="E1283" s="14">
        <v>3.0</v>
      </c>
      <c r="F1283" s="14">
        <v>10.0</v>
      </c>
      <c r="G1283" s="13">
        <v>0.0</v>
      </c>
      <c r="H1283" s="15"/>
      <c r="I1283" s="14">
        <v>1.0</v>
      </c>
      <c r="J1283" s="13" t="s">
        <v>825</v>
      </c>
      <c r="K1283" s="13" t="s">
        <v>1938</v>
      </c>
      <c r="L1283" s="14" t="s">
        <v>679</v>
      </c>
    </row>
    <row r="1284" ht="15.75" customHeight="1">
      <c r="A1284" s="14">
        <v>2994.0</v>
      </c>
      <c r="B1284" s="14">
        <v>766.0</v>
      </c>
      <c r="C1284" s="14">
        <v>2994.0</v>
      </c>
      <c r="D1284" s="14">
        <v>16.0</v>
      </c>
      <c r="E1284" s="14">
        <v>1.0</v>
      </c>
      <c r="F1284" s="14">
        <v>10.0</v>
      </c>
      <c r="G1284" s="15"/>
      <c r="H1284" s="15"/>
      <c r="I1284" s="14">
        <v>68.0</v>
      </c>
      <c r="J1284" s="13" t="s">
        <v>830</v>
      </c>
      <c r="K1284" s="13" t="s">
        <v>1940</v>
      </c>
      <c r="L1284" s="14" t="s">
        <v>1941</v>
      </c>
    </row>
    <row r="1285" ht="15.75" customHeight="1">
      <c r="A1285" s="14">
        <v>3093.0</v>
      </c>
      <c r="B1285" s="14">
        <v>766.0</v>
      </c>
      <c r="C1285" s="14">
        <v>3093.0</v>
      </c>
      <c r="D1285" s="14">
        <v>18.0</v>
      </c>
      <c r="E1285" s="14">
        <v>1.0</v>
      </c>
      <c r="F1285" s="14">
        <v>10.0</v>
      </c>
      <c r="G1285" s="15"/>
      <c r="H1285" s="15"/>
      <c r="I1285" s="14">
        <v>77.0</v>
      </c>
      <c r="J1285" s="13" t="s">
        <v>830</v>
      </c>
      <c r="K1285" s="13" t="s">
        <v>1940</v>
      </c>
      <c r="L1285" s="14" t="s">
        <v>1942</v>
      </c>
    </row>
    <row r="1286" ht="15.75" customHeight="1">
      <c r="A1286" s="14">
        <v>4117.0</v>
      </c>
      <c r="B1286" s="14">
        <v>692.0</v>
      </c>
      <c r="C1286" s="14">
        <v>4116.0</v>
      </c>
      <c r="D1286" s="14">
        <v>34.0</v>
      </c>
      <c r="E1286" s="14">
        <v>3.0</v>
      </c>
      <c r="F1286" s="14">
        <v>10.0</v>
      </c>
      <c r="G1286" s="14">
        <v>44.0</v>
      </c>
      <c r="H1286" s="15"/>
      <c r="I1286" s="14">
        <v>49.0</v>
      </c>
      <c r="J1286" s="13" t="s">
        <v>975</v>
      </c>
      <c r="K1286" s="13" t="s">
        <v>288</v>
      </c>
      <c r="L1286" s="14" t="s">
        <v>679</v>
      </c>
    </row>
    <row r="1287" ht="15.75" customHeight="1">
      <c r="A1287" s="14">
        <v>4170.0</v>
      </c>
      <c r="B1287" s="14">
        <v>692.0</v>
      </c>
      <c r="C1287" s="14">
        <v>4168.0</v>
      </c>
      <c r="D1287" s="14">
        <v>35.0</v>
      </c>
      <c r="E1287" s="14">
        <v>3.0</v>
      </c>
      <c r="F1287" s="14">
        <v>10.0</v>
      </c>
      <c r="G1287" s="14">
        <v>49.0</v>
      </c>
      <c r="H1287" s="15"/>
      <c r="I1287" s="14">
        <v>56.0</v>
      </c>
      <c r="J1287" s="13" t="s">
        <v>976</v>
      </c>
      <c r="K1287" s="13" t="s">
        <v>288</v>
      </c>
      <c r="L1287" s="14" t="s">
        <v>679</v>
      </c>
    </row>
    <row r="1288" ht="15.75" customHeight="1">
      <c r="A1288" s="14">
        <v>4153.0</v>
      </c>
      <c r="B1288" s="14">
        <v>691.0</v>
      </c>
      <c r="C1288" s="14">
        <v>4112.0</v>
      </c>
      <c r="D1288" s="14">
        <v>34.0</v>
      </c>
      <c r="E1288" s="14">
        <v>6.0</v>
      </c>
      <c r="F1288" s="14">
        <v>13.0</v>
      </c>
      <c r="G1288" s="14">
        <v>38.0</v>
      </c>
      <c r="H1288" s="15"/>
      <c r="I1288" s="14">
        <v>43.0</v>
      </c>
      <c r="J1288" s="13" t="s">
        <v>977</v>
      </c>
      <c r="K1288" s="13" t="s">
        <v>1943</v>
      </c>
      <c r="L1288" s="14" t="s">
        <v>679</v>
      </c>
    </row>
    <row r="1289" ht="15.75" customHeight="1">
      <c r="A1289" s="14">
        <v>4211.0</v>
      </c>
      <c r="B1289" s="14">
        <v>691.0</v>
      </c>
      <c r="C1289" s="14">
        <v>4165.0</v>
      </c>
      <c r="D1289" s="14">
        <v>35.0</v>
      </c>
      <c r="E1289" s="14">
        <v>6.0</v>
      </c>
      <c r="F1289" s="14">
        <v>13.0</v>
      </c>
      <c r="G1289" s="14">
        <v>43.0</v>
      </c>
      <c r="H1289" s="15"/>
      <c r="I1289" s="14">
        <v>50.0</v>
      </c>
      <c r="J1289" s="13" t="s">
        <v>977</v>
      </c>
      <c r="K1289" s="13" t="s">
        <v>1943</v>
      </c>
      <c r="L1289" s="14" t="s">
        <v>679</v>
      </c>
    </row>
    <row r="1290" ht="15.75" customHeight="1">
      <c r="A1290" s="14">
        <v>4210.0</v>
      </c>
      <c r="B1290" s="14">
        <v>690.0</v>
      </c>
      <c r="C1290" s="14">
        <v>4164.0</v>
      </c>
      <c r="D1290" s="14">
        <v>35.0</v>
      </c>
      <c r="E1290" s="14">
        <v>6.0</v>
      </c>
      <c r="F1290" s="14">
        <v>13.0</v>
      </c>
      <c r="G1290" s="14">
        <v>37.0</v>
      </c>
      <c r="H1290" s="15"/>
      <c r="I1290" s="14">
        <v>43.0</v>
      </c>
      <c r="J1290" s="13" t="s">
        <v>978</v>
      </c>
      <c r="K1290" s="13" t="s">
        <v>1944</v>
      </c>
      <c r="L1290" s="14" t="s">
        <v>679</v>
      </c>
    </row>
    <row r="1291" ht="15.75" customHeight="1">
      <c r="A1291" s="14">
        <v>4209.0</v>
      </c>
      <c r="B1291" s="14">
        <v>689.0</v>
      </c>
      <c r="C1291" s="14">
        <v>4164.0</v>
      </c>
      <c r="D1291" s="14">
        <v>35.0</v>
      </c>
      <c r="E1291" s="14">
        <v>6.0</v>
      </c>
      <c r="F1291" s="14">
        <v>13.0</v>
      </c>
      <c r="G1291" s="14">
        <v>36.0</v>
      </c>
      <c r="H1291" s="15"/>
      <c r="I1291" s="14">
        <v>42.0</v>
      </c>
      <c r="J1291" s="13" t="s">
        <v>979</v>
      </c>
      <c r="K1291" s="13" t="s">
        <v>1945</v>
      </c>
      <c r="L1291" s="14" t="s">
        <v>679</v>
      </c>
    </row>
    <row r="1292" ht="15.75" customHeight="1">
      <c r="A1292" s="14">
        <v>4169.0</v>
      </c>
      <c r="B1292" s="14">
        <v>687.0</v>
      </c>
      <c r="C1292" s="14">
        <v>4163.0</v>
      </c>
      <c r="D1292" s="14">
        <v>35.0</v>
      </c>
      <c r="E1292" s="14">
        <v>3.0</v>
      </c>
      <c r="F1292" s="14">
        <v>12.0</v>
      </c>
      <c r="G1292" s="14">
        <v>26.0</v>
      </c>
      <c r="H1292" s="15"/>
      <c r="I1292" s="14">
        <v>31.0</v>
      </c>
      <c r="J1292" s="13" t="s">
        <v>980</v>
      </c>
      <c r="K1292" s="13" t="s">
        <v>1946</v>
      </c>
      <c r="L1292" s="14" t="s">
        <v>679</v>
      </c>
    </row>
    <row r="1293" ht="15.75" customHeight="1">
      <c r="A1293" s="14">
        <v>4208.0</v>
      </c>
      <c r="B1293" s="14">
        <v>686.0</v>
      </c>
      <c r="C1293" s="14">
        <v>4169.0</v>
      </c>
      <c r="D1293" s="14">
        <v>35.0</v>
      </c>
      <c r="E1293" s="14">
        <v>6.0</v>
      </c>
      <c r="F1293" s="14">
        <v>13.0</v>
      </c>
      <c r="G1293" s="14">
        <v>24.0</v>
      </c>
      <c r="H1293" s="15"/>
      <c r="I1293" s="14">
        <v>29.0</v>
      </c>
      <c r="J1293" s="13" t="s">
        <v>981</v>
      </c>
      <c r="K1293" s="13" t="s">
        <v>1947</v>
      </c>
      <c r="L1293" s="14" t="s">
        <v>679</v>
      </c>
    </row>
    <row r="1294" ht="15.75" customHeight="1">
      <c r="A1294" s="14">
        <v>4207.0</v>
      </c>
      <c r="B1294" s="14">
        <v>685.0</v>
      </c>
      <c r="C1294" s="14">
        <v>4169.0</v>
      </c>
      <c r="D1294" s="14">
        <v>35.0</v>
      </c>
      <c r="E1294" s="14">
        <v>6.0</v>
      </c>
      <c r="F1294" s="14">
        <v>13.0</v>
      </c>
      <c r="G1294" s="14">
        <v>23.0</v>
      </c>
      <c r="H1294" s="15"/>
      <c r="I1294" s="14">
        <v>28.0</v>
      </c>
      <c r="J1294" s="13" t="s">
        <v>982</v>
      </c>
      <c r="K1294" s="13" t="s">
        <v>1948</v>
      </c>
      <c r="L1294" s="14" t="s">
        <v>679</v>
      </c>
    </row>
    <row r="1295" ht="15.75" customHeight="1">
      <c r="A1295" s="14">
        <v>4206.0</v>
      </c>
      <c r="B1295" s="14">
        <v>684.0</v>
      </c>
      <c r="C1295" s="14">
        <v>4169.0</v>
      </c>
      <c r="D1295" s="14">
        <v>35.0</v>
      </c>
      <c r="E1295" s="14">
        <v>6.0</v>
      </c>
      <c r="F1295" s="14">
        <v>13.0</v>
      </c>
      <c r="G1295" s="14">
        <v>16.0</v>
      </c>
      <c r="H1295" s="15"/>
      <c r="I1295" s="14">
        <v>20.0</v>
      </c>
      <c r="J1295" s="13" t="s">
        <v>983</v>
      </c>
      <c r="K1295" s="13" t="s">
        <v>1949</v>
      </c>
      <c r="L1295" s="14" t="s">
        <v>679</v>
      </c>
    </row>
    <row r="1296" ht="15.75" customHeight="1">
      <c r="A1296" s="14">
        <v>4205.0</v>
      </c>
      <c r="B1296" s="14">
        <v>683.0</v>
      </c>
      <c r="C1296" s="14">
        <v>4169.0</v>
      </c>
      <c r="D1296" s="14">
        <v>35.0</v>
      </c>
      <c r="E1296" s="14">
        <v>6.0</v>
      </c>
      <c r="F1296" s="14">
        <v>13.0</v>
      </c>
      <c r="G1296" s="14">
        <v>15.0</v>
      </c>
      <c r="H1296" s="15"/>
      <c r="I1296" s="14">
        <v>19.0</v>
      </c>
      <c r="J1296" s="13" t="s">
        <v>984</v>
      </c>
      <c r="K1296" s="13" t="s">
        <v>1950</v>
      </c>
      <c r="L1296" s="14" t="s">
        <v>679</v>
      </c>
    </row>
    <row r="1297" ht="15.75" customHeight="1">
      <c r="A1297" s="14">
        <v>4204.0</v>
      </c>
      <c r="B1297" s="14">
        <v>682.0</v>
      </c>
      <c r="C1297" s="14">
        <v>4169.0</v>
      </c>
      <c r="D1297" s="14">
        <v>35.0</v>
      </c>
      <c r="E1297" s="14">
        <v>6.0</v>
      </c>
      <c r="F1297" s="14">
        <v>13.0</v>
      </c>
      <c r="G1297" s="14">
        <v>13.0</v>
      </c>
      <c r="H1297" s="15"/>
      <c r="I1297" s="14">
        <v>17.0</v>
      </c>
      <c r="J1297" s="13" t="s">
        <v>985</v>
      </c>
      <c r="K1297" s="13" t="s">
        <v>1951</v>
      </c>
      <c r="L1297" s="14" t="s">
        <v>679</v>
      </c>
    </row>
    <row r="1298" ht="15.75" customHeight="1">
      <c r="A1298" s="14">
        <v>4161.0</v>
      </c>
      <c r="B1298" s="14">
        <v>681.0</v>
      </c>
      <c r="C1298" s="14">
        <v>4161.0</v>
      </c>
      <c r="D1298" s="14">
        <v>35.0</v>
      </c>
      <c r="E1298" s="14">
        <v>3.0</v>
      </c>
      <c r="F1298" s="14">
        <v>12.0</v>
      </c>
      <c r="G1298" s="15"/>
      <c r="H1298" s="15"/>
      <c r="I1298" s="14">
        <v>13.0</v>
      </c>
      <c r="J1298" s="13" t="s">
        <v>986</v>
      </c>
      <c r="K1298" s="13" t="s">
        <v>1952</v>
      </c>
      <c r="L1298" s="14" t="s">
        <v>679</v>
      </c>
    </row>
    <row r="1299" ht="15.75" customHeight="1">
      <c r="A1299" s="14">
        <v>4203.0</v>
      </c>
      <c r="B1299" s="14">
        <v>680.0</v>
      </c>
      <c r="C1299" s="14">
        <v>4169.0</v>
      </c>
      <c r="D1299" s="14">
        <v>35.0</v>
      </c>
      <c r="E1299" s="14">
        <v>6.0</v>
      </c>
      <c r="F1299" s="14">
        <v>13.0</v>
      </c>
      <c r="G1299" s="14">
        <v>10.0</v>
      </c>
      <c r="H1299" s="15"/>
      <c r="I1299" s="14">
        <v>12.0</v>
      </c>
      <c r="J1299" s="13" t="s">
        <v>987</v>
      </c>
      <c r="K1299" s="13" t="s">
        <v>1953</v>
      </c>
      <c r="L1299" s="14" t="s">
        <v>679</v>
      </c>
    </row>
    <row r="1300" ht="15.75" customHeight="1">
      <c r="A1300" s="14">
        <v>4202.0</v>
      </c>
      <c r="B1300" s="14">
        <v>679.0</v>
      </c>
      <c r="C1300" s="14">
        <v>4169.0</v>
      </c>
      <c r="D1300" s="14">
        <v>35.0</v>
      </c>
      <c r="E1300" s="14">
        <v>6.0</v>
      </c>
      <c r="F1300" s="14">
        <v>13.0</v>
      </c>
      <c r="G1300" s="14">
        <v>9.0</v>
      </c>
      <c r="H1300" s="15"/>
      <c r="I1300" s="14">
        <v>11.0</v>
      </c>
      <c r="J1300" s="13" t="s">
        <v>988</v>
      </c>
      <c r="K1300" s="13" t="s">
        <v>1954</v>
      </c>
      <c r="L1300" s="14" t="s">
        <v>679</v>
      </c>
    </row>
    <row r="1301" ht="15.75" customHeight="1">
      <c r="A1301" s="14">
        <v>4201.0</v>
      </c>
      <c r="B1301" s="14">
        <v>678.0</v>
      </c>
      <c r="C1301" s="14">
        <v>4169.0</v>
      </c>
      <c r="D1301" s="14">
        <v>35.0</v>
      </c>
      <c r="E1301" s="14">
        <v>6.0</v>
      </c>
      <c r="F1301" s="14">
        <v>13.0</v>
      </c>
      <c r="G1301" s="14">
        <v>8.0</v>
      </c>
      <c r="H1301" s="15"/>
      <c r="I1301" s="14">
        <v>10.0</v>
      </c>
      <c r="J1301" s="13" t="s">
        <v>989</v>
      </c>
      <c r="K1301" s="13" t="s">
        <v>1955</v>
      </c>
      <c r="L1301" s="14" t="s">
        <v>679</v>
      </c>
    </row>
    <row r="1302" ht="15.75" customHeight="1">
      <c r="A1302" s="14">
        <v>4200.0</v>
      </c>
      <c r="B1302" s="14">
        <v>677.0</v>
      </c>
      <c r="C1302" s="14">
        <v>4169.0</v>
      </c>
      <c r="D1302" s="14">
        <v>35.0</v>
      </c>
      <c r="E1302" s="14">
        <v>6.0</v>
      </c>
      <c r="F1302" s="14">
        <v>13.0</v>
      </c>
      <c r="G1302" s="14">
        <v>7.0</v>
      </c>
      <c r="H1302" s="15"/>
      <c r="I1302" s="14">
        <v>9.0</v>
      </c>
      <c r="J1302" s="13" t="s">
        <v>990</v>
      </c>
      <c r="K1302" s="13" t="s">
        <v>1956</v>
      </c>
      <c r="L1302" s="14" t="s">
        <v>679</v>
      </c>
    </row>
    <row r="1303" ht="15.75" customHeight="1">
      <c r="A1303" s="14">
        <v>4199.0</v>
      </c>
      <c r="B1303" s="14">
        <v>676.0</v>
      </c>
      <c r="C1303" s="14">
        <v>4169.0</v>
      </c>
      <c r="D1303" s="14">
        <v>35.0</v>
      </c>
      <c r="E1303" s="14">
        <v>6.0</v>
      </c>
      <c r="F1303" s="14">
        <v>13.0</v>
      </c>
      <c r="G1303" s="14">
        <v>6.0</v>
      </c>
      <c r="H1303" s="15"/>
      <c r="I1303" s="14">
        <v>8.0</v>
      </c>
      <c r="J1303" s="13" t="s">
        <v>991</v>
      </c>
      <c r="K1303" s="13" t="s">
        <v>1957</v>
      </c>
      <c r="L1303" s="14" t="s">
        <v>679</v>
      </c>
    </row>
    <row r="1304" ht="15.75" customHeight="1">
      <c r="A1304" s="14">
        <v>5271.0</v>
      </c>
      <c r="B1304" s="14">
        <v>676.0</v>
      </c>
      <c r="C1304" s="14">
        <v>2233.0</v>
      </c>
      <c r="D1304" s="14">
        <v>20.0</v>
      </c>
      <c r="E1304" s="14">
        <v>6.0</v>
      </c>
      <c r="F1304" s="14">
        <v>13.0</v>
      </c>
      <c r="G1304" s="15"/>
      <c r="H1304" s="15"/>
      <c r="I1304" s="14">
        <v>9.0</v>
      </c>
      <c r="J1304" s="13" t="s">
        <v>1958</v>
      </c>
      <c r="K1304" s="13" t="s">
        <v>1959</v>
      </c>
      <c r="L1304" s="14" t="s">
        <v>1822</v>
      </c>
    </row>
    <row r="1305" ht="15.75" customHeight="1">
      <c r="A1305" s="14">
        <v>4198.0</v>
      </c>
      <c r="B1305" s="14">
        <v>675.0</v>
      </c>
      <c r="C1305" s="14">
        <v>4169.0</v>
      </c>
      <c r="D1305" s="14">
        <v>35.0</v>
      </c>
      <c r="E1305" s="14">
        <v>6.0</v>
      </c>
      <c r="F1305" s="14">
        <v>13.0</v>
      </c>
      <c r="G1305" s="14">
        <v>5.0</v>
      </c>
      <c r="H1305" s="15"/>
      <c r="I1305" s="14">
        <v>7.0</v>
      </c>
      <c r="J1305" s="13" t="s">
        <v>994</v>
      </c>
      <c r="K1305" s="13" t="s">
        <v>1960</v>
      </c>
      <c r="L1305" s="14" t="s">
        <v>679</v>
      </c>
    </row>
    <row r="1306" ht="15.75" customHeight="1">
      <c r="A1306" s="14">
        <v>4197.0</v>
      </c>
      <c r="B1306" s="14">
        <v>674.0</v>
      </c>
      <c r="C1306" s="14">
        <v>4169.0</v>
      </c>
      <c r="D1306" s="14">
        <v>35.0</v>
      </c>
      <c r="E1306" s="14">
        <v>6.0</v>
      </c>
      <c r="F1306" s="14">
        <v>13.0</v>
      </c>
      <c r="G1306" s="14">
        <v>4.0</v>
      </c>
      <c r="H1306" s="15"/>
      <c r="I1306" s="14">
        <v>6.0</v>
      </c>
      <c r="J1306" s="13" t="s">
        <v>995</v>
      </c>
      <c r="K1306" s="13" t="s">
        <v>1961</v>
      </c>
      <c r="L1306" s="14" t="s">
        <v>679</v>
      </c>
    </row>
    <row r="1307" ht="15.75" customHeight="1">
      <c r="A1307" s="14">
        <v>4196.0</v>
      </c>
      <c r="B1307" s="14">
        <v>673.0</v>
      </c>
      <c r="C1307" s="14">
        <v>4169.0</v>
      </c>
      <c r="D1307" s="14">
        <v>35.0</v>
      </c>
      <c r="E1307" s="14">
        <v>6.0</v>
      </c>
      <c r="F1307" s="14">
        <v>13.0</v>
      </c>
      <c r="G1307" s="14">
        <v>3.0</v>
      </c>
      <c r="H1307" s="15"/>
      <c r="I1307" s="14">
        <v>5.0</v>
      </c>
      <c r="J1307" s="13" t="s">
        <v>996</v>
      </c>
      <c r="K1307" s="13" t="s">
        <v>1962</v>
      </c>
      <c r="L1307" s="14" t="s">
        <v>679</v>
      </c>
    </row>
    <row r="1308" ht="15.75" customHeight="1">
      <c r="A1308" s="14">
        <v>4195.0</v>
      </c>
      <c r="B1308" s="14">
        <v>672.0</v>
      </c>
      <c r="C1308" s="14">
        <v>4169.0</v>
      </c>
      <c r="D1308" s="14">
        <v>35.0</v>
      </c>
      <c r="E1308" s="14">
        <v>6.0</v>
      </c>
      <c r="F1308" s="14">
        <v>13.0</v>
      </c>
      <c r="G1308" s="14">
        <v>2.0</v>
      </c>
      <c r="H1308" s="15"/>
      <c r="I1308" s="14">
        <v>4.0</v>
      </c>
      <c r="J1308" s="13" t="s">
        <v>997</v>
      </c>
      <c r="K1308" s="13" t="s">
        <v>1963</v>
      </c>
      <c r="L1308" s="14" t="s">
        <v>679</v>
      </c>
    </row>
    <row r="1309" ht="15.75" customHeight="1">
      <c r="A1309" s="14">
        <v>4152.0</v>
      </c>
      <c r="B1309" s="14">
        <v>671.0</v>
      </c>
      <c r="C1309" s="14">
        <v>4112.0</v>
      </c>
      <c r="D1309" s="14">
        <v>34.0</v>
      </c>
      <c r="E1309" s="14">
        <v>6.0</v>
      </c>
      <c r="F1309" s="14">
        <v>13.0</v>
      </c>
      <c r="G1309" s="14">
        <v>40.0</v>
      </c>
      <c r="H1309" s="15"/>
      <c r="I1309" s="14">
        <v>45.0</v>
      </c>
      <c r="J1309" s="13" t="s">
        <v>998</v>
      </c>
      <c r="K1309" s="13" t="s">
        <v>1964</v>
      </c>
      <c r="L1309" s="14" t="s">
        <v>679</v>
      </c>
    </row>
    <row r="1310" ht="15.75" customHeight="1">
      <c r="A1310" s="14">
        <v>4194.0</v>
      </c>
      <c r="B1310" s="14">
        <v>671.0</v>
      </c>
      <c r="C1310" s="14">
        <v>4165.0</v>
      </c>
      <c r="D1310" s="14">
        <v>35.0</v>
      </c>
      <c r="E1310" s="14">
        <v>6.0</v>
      </c>
      <c r="F1310" s="14">
        <v>13.0</v>
      </c>
      <c r="G1310" s="14">
        <v>45.0</v>
      </c>
      <c r="H1310" s="15"/>
      <c r="I1310" s="14">
        <v>52.0</v>
      </c>
      <c r="J1310" s="13" t="s">
        <v>998</v>
      </c>
      <c r="K1310" s="13" t="s">
        <v>1964</v>
      </c>
      <c r="L1310" s="14" t="s">
        <v>679</v>
      </c>
    </row>
    <row r="1311" ht="15.75" customHeight="1">
      <c r="A1311" s="14">
        <v>4151.0</v>
      </c>
      <c r="B1311" s="14">
        <v>670.0</v>
      </c>
      <c r="C1311" s="14">
        <v>4112.0</v>
      </c>
      <c r="D1311" s="14">
        <v>34.0</v>
      </c>
      <c r="E1311" s="14">
        <v>6.0</v>
      </c>
      <c r="F1311" s="14">
        <v>13.0</v>
      </c>
      <c r="G1311" s="14">
        <v>39.0</v>
      </c>
      <c r="H1311" s="15"/>
      <c r="I1311" s="14">
        <v>44.0</v>
      </c>
      <c r="J1311" s="13" t="s">
        <v>999</v>
      </c>
      <c r="K1311" s="13" t="s">
        <v>1965</v>
      </c>
      <c r="L1311" s="14" t="s">
        <v>679</v>
      </c>
    </row>
    <row r="1312" ht="15.75" customHeight="1">
      <c r="A1312" s="14">
        <v>4193.0</v>
      </c>
      <c r="B1312" s="14">
        <v>670.0</v>
      </c>
      <c r="C1312" s="14">
        <v>4165.0</v>
      </c>
      <c r="D1312" s="14">
        <v>35.0</v>
      </c>
      <c r="E1312" s="14">
        <v>6.0</v>
      </c>
      <c r="F1312" s="14">
        <v>13.0</v>
      </c>
      <c r="G1312" s="14">
        <v>44.0</v>
      </c>
      <c r="H1312" s="15"/>
      <c r="I1312" s="14">
        <v>51.0</v>
      </c>
      <c r="J1312" s="13" t="s">
        <v>999</v>
      </c>
      <c r="K1312" s="13" t="s">
        <v>1965</v>
      </c>
      <c r="L1312" s="14" t="s">
        <v>679</v>
      </c>
    </row>
    <row r="1313" ht="15.75" customHeight="1">
      <c r="A1313" s="14">
        <v>4150.0</v>
      </c>
      <c r="B1313" s="14">
        <v>669.0</v>
      </c>
      <c r="C1313" s="14">
        <v>4112.0</v>
      </c>
      <c r="D1313" s="14">
        <v>34.0</v>
      </c>
      <c r="E1313" s="14">
        <v>6.0</v>
      </c>
      <c r="F1313" s="14">
        <v>13.0</v>
      </c>
      <c r="G1313" s="14">
        <v>37.0</v>
      </c>
      <c r="H1313" s="15"/>
      <c r="I1313" s="14">
        <v>42.0</v>
      </c>
      <c r="J1313" s="13" t="s">
        <v>1000</v>
      </c>
      <c r="K1313" s="13" t="s">
        <v>1966</v>
      </c>
      <c r="L1313" s="14" t="s">
        <v>679</v>
      </c>
    </row>
    <row r="1314" ht="15.75" customHeight="1">
      <c r="A1314" s="14">
        <v>4192.0</v>
      </c>
      <c r="B1314" s="14">
        <v>669.0</v>
      </c>
      <c r="C1314" s="14">
        <v>4165.0</v>
      </c>
      <c r="D1314" s="14">
        <v>35.0</v>
      </c>
      <c r="E1314" s="14">
        <v>6.0</v>
      </c>
      <c r="F1314" s="14">
        <v>13.0</v>
      </c>
      <c r="G1314" s="14">
        <v>42.0</v>
      </c>
      <c r="H1314" s="15"/>
      <c r="I1314" s="14">
        <v>49.0</v>
      </c>
      <c r="J1314" s="13" t="s">
        <v>1001</v>
      </c>
      <c r="K1314" s="13" t="s">
        <v>1966</v>
      </c>
      <c r="L1314" s="14" t="s">
        <v>679</v>
      </c>
    </row>
    <row r="1315" ht="15.75" customHeight="1">
      <c r="A1315" s="14">
        <v>4149.0</v>
      </c>
      <c r="B1315" s="14">
        <v>668.0</v>
      </c>
      <c r="C1315" s="14">
        <v>4112.0</v>
      </c>
      <c r="D1315" s="14">
        <v>34.0</v>
      </c>
      <c r="E1315" s="14">
        <v>6.0</v>
      </c>
      <c r="F1315" s="14">
        <v>13.0</v>
      </c>
      <c r="G1315" s="14">
        <v>36.0</v>
      </c>
      <c r="H1315" s="15"/>
      <c r="I1315" s="14">
        <v>41.0</v>
      </c>
      <c r="J1315" s="13" t="s">
        <v>1002</v>
      </c>
      <c r="K1315" s="13" t="s">
        <v>1967</v>
      </c>
      <c r="L1315" s="14" t="s">
        <v>679</v>
      </c>
    </row>
    <row r="1316" ht="15.75" customHeight="1">
      <c r="A1316" s="14">
        <v>4191.0</v>
      </c>
      <c r="B1316" s="14">
        <v>668.0</v>
      </c>
      <c r="C1316" s="14">
        <v>4165.0</v>
      </c>
      <c r="D1316" s="14">
        <v>35.0</v>
      </c>
      <c r="E1316" s="14">
        <v>6.0</v>
      </c>
      <c r="F1316" s="14">
        <v>13.0</v>
      </c>
      <c r="G1316" s="14">
        <v>41.0</v>
      </c>
      <c r="H1316" s="15"/>
      <c r="I1316" s="14">
        <v>48.0</v>
      </c>
      <c r="J1316" s="13" t="s">
        <v>1003</v>
      </c>
      <c r="K1316" s="13" t="s">
        <v>1967</v>
      </c>
      <c r="L1316" s="14" t="s">
        <v>679</v>
      </c>
    </row>
    <row r="1317" ht="15.75" customHeight="1">
      <c r="A1317" s="14">
        <v>4148.0</v>
      </c>
      <c r="B1317" s="14">
        <v>667.0</v>
      </c>
      <c r="C1317" s="14">
        <v>4112.0</v>
      </c>
      <c r="D1317" s="14">
        <v>34.0</v>
      </c>
      <c r="E1317" s="14">
        <v>6.0</v>
      </c>
      <c r="F1317" s="14">
        <v>13.0</v>
      </c>
      <c r="G1317" s="14">
        <v>35.0</v>
      </c>
      <c r="H1317" s="15"/>
      <c r="I1317" s="14">
        <v>40.0</v>
      </c>
      <c r="J1317" s="13" t="s">
        <v>1004</v>
      </c>
      <c r="K1317" s="13" t="s">
        <v>1318</v>
      </c>
      <c r="L1317" s="14" t="s">
        <v>679</v>
      </c>
    </row>
    <row r="1318" ht="15.75" customHeight="1">
      <c r="A1318" s="14">
        <v>4190.0</v>
      </c>
      <c r="B1318" s="14">
        <v>667.0</v>
      </c>
      <c r="C1318" s="14">
        <v>4165.0</v>
      </c>
      <c r="D1318" s="14">
        <v>35.0</v>
      </c>
      <c r="E1318" s="14">
        <v>6.0</v>
      </c>
      <c r="F1318" s="14">
        <v>13.0</v>
      </c>
      <c r="G1318" s="14">
        <v>40.0</v>
      </c>
      <c r="H1318" s="15"/>
      <c r="I1318" s="14">
        <v>47.0</v>
      </c>
      <c r="J1318" s="13" t="s">
        <v>1005</v>
      </c>
      <c r="K1318" s="13" t="s">
        <v>1318</v>
      </c>
      <c r="L1318" s="14" t="s">
        <v>679</v>
      </c>
    </row>
    <row r="1319" ht="15.75" customHeight="1">
      <c r="A1319" s="14">
        <v>4147.0</v>
      </c>
      <c r="B1319" s="14">
        <v>666.0</v>
      </c>
      <c r="C1319" s="14">
        <v>4111.0</v>
      </c>
      <c r="D1319" s="14">
        <v>34.0</v>
      </c>
      <c r="E1319" s="14">
        <v>6.0</v>
      </c>
      <c r="F1319" s="14">
        <v>13.0</v>
      </c>
      <c r="G1319" s="14">
        <v>33.0</v>
      </c>
      <c r="H1319" s="15"/>
      <c r="I1319" s="14">
        <v>37.0</v>
      </c>
      <c r="J1319" s="13" t="s">
        <v>1006</v>
      </c>
      <c r="K1319" s="13" t="s">
        <v>1968</v>
      </c>
      <c r="L1319" s="14" t="s">
        <v>679</v>
      </c>
    </row>
    <row r="1320" ht="15.75" customHeight="1">
      <c r="A1320" s="14">
        <v>4189.0</v>
      </c>
      <c r="B1320" s="14">
        <v>666.0</v>
      </c>
      <c r="C1320" s="14">
        <v>4164.0</v>
      </c>
      <c r="D1320" s="14">
        <v>35.0</v>
      </c>
      <c r="E1320" s="14">
        <v>6.0</v>
      </c>
      <c r="F1320" s="14">
        <v>13.0</v>
      </c>
      <c r="G1320" s="14">
        <v>38.0</v>
      </c>
      <c r="H1320" s="15"/>
      <c r="I1320" s="14">
        <v>44.0</v>
      </c>
      <c r="J1320" s="13" t="s">
        <v>1006</v>
      </c>
      <c r="K1320" s="13" t="s">
        <v>1968</v>
      </c>
      <c r="L1320" s="14" t="s">
        <v>679</v>
      </c>
    </row>
    <row r="1321" ht="15.75" customHeight="1">
      <c r="A1321" s="14">
        <v>4146.0</v>
      </c>
      <c r="B1321" s="14">
        <v>665.0</v>
      </c>
      <c r="C1321" s="14">
        <v>4111.0</v>
      </c>
      <c r="D1321" s="14">
        <v>34.0</v>
      </c>
      <c r="E1321" s="14">
        <v>6.0</v>
      </c>
      <c r="F1321" s="14">
        <v>13.0</v>
      </c>
      <c r="G1321" s="14">
        <v>30.0</v>
      </c>
      <c r="H1321" s="15"/>
      <c r="I1321" s="14">
        <v>34.0</v>
      </c>
      <c r="J1321" s="13" t="s">
        <v>1008</v>
      </c>
      <c r="K1321" s="13" t="s">
        <v>1969</v>
      </c>
      <c r="L1321" s="14" t="s">
        <v>679</v>
      </c>
    </row>
    <row r="1322" ht="15.75" customHeight="1">
      <c r="A1322" s="14">
        <v>4188.0</v>
      </c>
      <c r="B1322" s="14">
        <v>665.0</v>
      </c>
      <c r="C1322" s="14">
        <v>4164.0</v>
      </c>
      <c r="D1322" s="14">
        <v>35.0</v>
      </c>
      <c r="E1322" s="14">
        <v>6.0</v>
      </c>
      <c r="F1322" s="14">
        <v>13.0</v>
      </c>
      <c r="G1322" s="14">
        <v>35.0</v>
      </c>
      <c r="H1322" s="15"/>
      <c r="I1322" s="14">
        <v>41.0</v>
      </c>
      <c r="J1322" s="13" t="s">
        <v>1008</v>
      </c>
      <c r="K1322" s="13" t="s">
        <v>1969</v>
      </c>
      <c r="L1322" s="14" t="s">
        <v>679</v>
      </c>
    </row>
    <row r="1323" ht="15.75" customHeight="1">
      <c r="A1323" s="14">
        <v>4145.0</v>
      </c>
      <c r="B1323" s="14">
        <v>664.0</v>
      </c>
      <c r="C1323" s="14">
        <v>4111.0</v>
      </c>
      <c r="D1323" s="14">
        <v>34.0</v>
      </c>
      <c r="E1323" s="14">
        <v>6.0</v>
      </c>
      <c r="F1323" s="14">
        <v>13.0</v>
      </c>
      <c r="G1323" s="14">
        <v>29.0</v>
      </c>
      <c r="H1323" s="15"/>
      <c r="I1323" s="14">
        <v>33.0</v>
      </c>
      <c r="J1323" s="13" t="s">
        <v>1009</v>
      </c>
      <c r="K1323" s="13" t="s">
        <v>1970</v>
      </c>
      <c r="L1323" s="14" t="s">
        <v>679</v>
      </c>
    </row>
    <row r="1324" ht="15.75" customHeight="1">
      <c r="A1324" s="14">
        <v>4187.0</v>
      </c>
      <c r="B1324" s="14">
        <v>664.0</v>
      </c>
      <c r="C1324" s="14">
        <v>4164.0</v>
      </c>
      <c r="D1324" s="14">
        <v>35.0</v>
      </c>
      <c r="E1324" s="14">
        <v>6.0</v>
      </c>
      <c r="F1324" s="14">
        <v>13.0</v>
      </c>
      <c r="G1324" s="14">
        <v>34.0</v>
      </c>
      <c r="H1324" s="15"/>
      <c r="I1324" s="14">
        <v>40.0</v>
      </c>
      <c r="J1324" s="13" t="s">
        <v>1009</v>
      </c>
      <c r="K1324" s="13" t="s">
        <v>1970</v>
      </c>
      <c r="L1324" s="14" t="s">
        <v>679</v>
      </c>
    </row>
    <row r="1325" ht="15.75" customHeight="1">
      <c r="A1325" s="14">
        <v>4144.0</v>
      </c>
      <c r="B1325" s="14">
        <v>663.0</v>
      </c>
      <c r="C1325" s="14">
        <v>4111.0</v>
      </c>
      <c r="D1325" s="14">
        <v>34.0</v>
      </c>
      <c r="E1325" s="14">
        <v>6.0</v>
      </c>
      <c r="F1325" s="14">
        <v>13.0</v>
      </c>
      <c r="G1325" s="14">
        <v>28.0</v>
      </c>
      <c r="H1325" s="15"/>
      <c r="I1325" s="14">
        <v>32.0</v>
      </c>
      <c r="J1325" s="13" t="s">
        <v>1010</v>
      </c>
      <c r="K1325" s="13" t="s">
        <v>1971</v>
      </c>
      <c r="L1325" s="14" t="s">
        <v>679</v>
      </c>
    </row>
    <row r="1326" ht="15.75" customHeight="1">
      <c r="A1326" s="14">
        <v>4186.0</v>
      </c>
      <c r="B1326" s="14">
        <v>663.0</v>
      </c>
      <c r="C1326" s="14">
        <v>4164.0</v>
      </c>
      <c r="D1326" s="14">
        <v>35.0</v>
      </c>
      <c r="E1326" s="14">
        <v>6.0</v>
      </c>
      <c r="F1326" s="14">
        <v>13.0</v>
      </c>
      <c r="G1326" s="14">
        <v>33.0</v>
      </c>
      <c r="H1326" s="15"/>
      <c r="I1326" s="14">
        <v>39.0</v>
      </c>
      <c r="J1326" s="13" t="s">
        <v>1010</v>
      </c>
      <c r="K1326" s="13" t="s">
        <v>1971</v>
      </c>
      <c r="L1326" s="14" t="s">
        <v>679</v>
      </c>
    </row>
    <row r="1327" ht="15.75" customHeight="1">
      <c r="A1327" s="14">
        <v>4143.0</v>
      </c>
      <c r="B1327" s="14">
        <v>662.0</v>
      </c>
      <c r="C1327" s="14">
        <v>4111.0</v>
      </c>
      <c r="D1327" s="14">
        <v>34.0</v>
      </c>
      <c r="E1327" s="14">
        <v>6.0</v>
      </c>
      <c r="F1327" s="14">
        <v>13.0</v>
      </c>
      <c r="G1327" s="14">
        <v>27.0</v>
      </c>
      <c r="H1327" s="15"/>
      <c r="I1327" s="14">
        <v>31.0</v>
      </c>
      <c r="J1327" s="13" t="s">
        <v>1011</v>
      </c>
      <c r="K1327" s="13" t="s">
        <v>1972</v>
      </c>
      <c r="L1327" s="14" t="s">
        <v>679</v>
      </c>
    </row>
    <row r="1328" ht="15.75" customHeight="1">
      <c r="A1328" s="14">
        <v>4185.0</v>
      </c>
      <c r="B1328" s="14">
        <v>662.0</v>
      </c>
      <c r="C1328" s="14">
        <v>4164.0</v>
      </c>
      <c r="D1328" s="14">
        <v>35.0</v>
      </c>
      <c r="E1328" s="14">
        <v>6.0</v>
      </c>
      <c r="F1328" s="14">
        <v>13.0</v>
      </c>
      <c r="G1328" s="14">
        <v>32.0</v>
      </c>
      <c r="H1328" s="15"/>
      <c r="I1328" s="14">
        <v>38.0</v>
      </c>
      <c r="J1328" s="13" t="s">
        <v>1011</v>
      </c>
      <c r="K1328" s="13" t="s">
        <v>1972</v>
      </c>
      <c r="L1328" s="14" t="s">
        <v>679</v>
      </c>
    </row>
    <row r="1329" ht="15.75" customHeight="1">
      <c r="A1329" s="14">
        <v>4142.0</v>
      </c>
      <c r="B1329" s="14">
        <v>661.0</v>
      </c>
      <c r="C1329" s="14">
        <v>4110.0</v>
      </c>
      <c r="D1329" s="14">
        <v>34.0</v>
      </c>
      <c r="E1329" s="14">
        <v>6.0</v>
      </c>
      <c r="F1329" s="14">
        <v>13.0</v>
      </c>
      <c r="G1329" s="14">
        <v>23.0</v>
      </c>
      <c r="H1329" s="15"/>
      <c r="I1329" s="14">
        <v>26.0</v>
      </c>
      <c r="J1329" s="13" t="s">
        <v>1014</v>
      </c>
      <c r="K1329" s="13" t="s">
        <v>1973</v>
      </c>
      <c r="L1329" s="14" t="s">
        <v>679</v>
      </c>
    </row>
    <row r="1330" ht="15.75" customHeight="1">
      <c r="A1330" s="14">
        <v>4184.0</v>
      </c>
      <c r="B1330" s="14">
        <v>661.0</v>
      </c>
      <c r="C1330" s="14">
        <v>4163.0</v>
      </c>
      <c r="D1330" s="14">
        <v>35.0</v>
      </c>
      <c r="E1330" s="14">
        <v>6.0</v>
      </c>
      <c r="F1330" s="14">
        <v>13.0</v>
      </c>
      <c r="G1330" s="14">
        <v>28.0</v>
      </c>
      <c r="H1330" s="15"/>
      <c r="I1330" s="14">
        <v>33.0</v>
      </c>
      <c r="J1330" s="13" t="s">
        <v>1015</v>
      </c>
      <c r="K1330" s="13" t="s">
        <v>1974</v>
      </c>
      <c r="L1330" s="14" t="s">
        <v>679</v>
      </c>
    </row>
    <row r="1331" ht="15.75" customHeight="1">
      <c r="A1331" s="14">
        <v>4141.0</v>
      </c>
      <c r="B1331" s="14">
        <v>660.0</v>
      </c>
      <c r="C1331" s="14">
        <v>4110.0</v>
      </c>
      <c r="D1331" s="14">
        <v>34.0</v>
      </c>
      <c r="E1331" s="14">
        <v>6.0</v>
      </c>
      <c r="F1331" s="14">
        <v>13.0</v>
      </c>
      <c r="G1331" s="14">
        <v>22.0</v>
      </c>
      <c r="H1331" s="15"/>
      <c r="I1331" s="14">
        <v>25.0</v>
      </c>
      <c r="J1331" s="13" t="s">
        <v>1016</v>
      </c>
      <c r="K1331" s="13" t="s">
        <v>1975</v>
      </c>
      <c r="L1331" s="14" t="s">
        <v>679</v>
      </c>
    </row>
    <row r="1332" ht="15.75" customHeight="1">
      <c r="A1332" s="14">
        <v>4183.0</v>
      </c>
      <c r="B1332" s="14">
        <v>660.0</v>
      </c>
      <c r="C1332" s="14">
        <v>4169.0</v>
      </c>
      <c r="D1332" s="14">
        <v>35.0</v>
      </c>
      <c r="E1332" s="14">
        <v>6.0</v>
      </c>
      <c r="F1332" s="14">
        <v>13.0</v>
      </c>
      <c r="G1332" s="14">
        <v>25.0</v>
      </c>
      <c r="H1332" s="15"/>
      <c r="I1332" s="14">
        <v>30.0</v>
      </c>
      <c r="J1332" s="13" t="s">
        <v>1017</v>
      </c>
      <c r="K1332" s="13" t="s">
        <v>1976</v>
      </c>
      <c r="L1332" s="14" t="s">
        <v>679</v>
      </c>
    </row>
    <row r="1333" ht="15.75" customHeight="1">
      <c r="A1333" s="14">
        <v>4140.0</v>
      </c>
      <c r="B1333" s="14">
        <v>659.0</v>
      </c>
      <c r="C1333" s="14">
        <v>4110.0</v>
      </c>
      <c r="D1333" s="14">
        <v>34.0</v>
      </c>
      <c r="E1333" s="14">
        <v>6.0</v>
      </c>
      <c r="F1333" s="14">
        <v>13.0</v>
      </c>
      <c r="G1333" s="14">
        <v>21.0</v>
      </c>
      <c r="H1333" s="15"/>
      <c r="I1333" s="14">
        <v>24.0</v>
      </c>
      <c r="J1333" s="13" t="s">
        <v>1018</v>
      </c>
      <c r="K1333" s="13" t="s">
        <v>1977</v>
      </c>
      <c r="L1333" s="14" t="s">
        <v>679</v>
      </c>
    </row>
    <row r="1334" ht="15.75" customHeight="1">
      <c r="A1334" s="14">
        <v>4182.0</v>
      </c>
      <c r="B1334" s="14">
        <v>659.0</v>
      </c>
      <c r="C1334" s="14">
        <v>4169.0</v>
      </c>
      <c r="D1334" s="14">
        <v>35.0</v>
      </c>
      <c r="E1334" s="14">
        <v>6.0</v>
      </c>
      <c r="F1334" s="14">
        <v>13.0</v>
      </c>
      <c r="G1334" s="14">
        <v>21.0</v>
      </c>
      <c r="H1334" s="15"/>
      <c r="I1334" s="14">
        <v>26.0</v>
      </c>
      <c r="J1334" s="13" t="s">
        <v>1019</v>
      </c>
      <c r="K1334" s="13" t="s">
        <v>1978</v>
      </c>
      <c r="L1334" s="14" t="s">
        <v>679</v>
      </c>
    </row>
    <row r="1335" ht="15.75" customHeight="1">
      <c r="A1335" s="14">
        <v>4139.0</v>
      </c>
      <c r="B1335" s="14">
        <v>658.0</v>
      </c>
      <c r="C1335" s="14">
        <v>4110.0</v>
      </c>
      <c r="D1335" s="14">
        <v>34.0</v>
      </c>
      <c r="E1335" s="14">
        <v>6.0</v>
      </c>
      <c r="F1335" s="14">
        <v>13.0</v>
      </c>
      <c r="G1335" s="14">
        <v>20.0</v>
      </c>
      <c r="H1335" s="15"/>
      <c r="I1335" s="14">
        <v>23.0</v>
      </c>
      <c r="J1335" s="13" t="s">
        <v>1020</v>
      </c>
      <c r="K1335" s="13" t="s">
        <v>1979</v>
      </c>
      <c r="L1335" s="14" t="s">
        <v>679</v>
      </c>
    </row>
    <row r="1336" ht="15.75" customHeight="1">
      <c r="A1336" s="14">
        <v>4181.0</v>
      </c>
      <c r="B1336" s="14">
        <v>658.0</v>
      </c>
      <c r="C1336" s="14">
        <v>4169.0</v>
      </c>
      <c r="D1336" s="14">
        <v>35.0</v>
      </c>
      <c r="E1336" s="14">
        <v>6.0</v>
      </c>
      <c r="F1336" s="14">
        <v>13.0</v>
      </c>
      <c r="G1336" s="14">
        <v>22.0</v>
      </c>
      <c r="H1336" s="15"/>
      <c r="I1336" s="14">
        <v>27.0</v>
      </c>
      <c r="J1336" s="13" t="s">
        <v>1021</v>
      </c>
      <c r="K1336" s="13" t="s">
        <v>1980</v>
      </c>
      <c r="L1336" s="14" t="s">
        <v>679</v>
      </c>
    </row>
    <row r="1337" ht="15.75" customHeight="1">
      <c r="A1337" s="14">
        <v>4138.0</v>
      </c>
      <c r="B1337" s="14">
        <v>657.0</v>
      </c>
      <c r="C1337" s="14">
        <v>4110.0</v>
      </c>
      <c r="D1337" s="14">
        <v>34.0</v>
      </c>
      <c r="E1337" s="14">
        <v>6.0</v>
      </c>
      <c r="F1337" s="14">
        <v>13.0</v>
      </c>
      <c r="G1337" s="14">
        <v>19.0</v>
      </c>
      <c r="H1337" s="15"/>
      <c r="I1337" s="14">
        <v>22.0</v>
      </c>
      <c r="J1337" s="13" t="s">
        <v>1022</v>
      </c>
      <c r="K1337" s="13" t="s">
        <v>1981</v>
      </c>
      <c r="L1337" s="14" t="s">
        <v>679</v>
      </c>
    </row>
    <row r="1338" ht="15.75" customHeight="1">
      <c r="A1338" s="14">
        <v>4137.0</v>
      </c>
      <c r="B1338" s="14">
        <v>656.0</v>
      </c>
      <c r="C1338" s="14">
        <v>4110.0</v>
      </c>
      <c r="D1338" s="14">
        <v>34.0</v>
      </c>
      <c r="E1338" s="14">
        <v>6.0</v>
      </c>
      <c r="F1338" s="14">
        <v>13.0</v>
      </c>
      <c r="G1338" s="14">
        <v>18.0</v>
      </c>
      <c r="H1338" s="15"/>
      <c r="I1338" s="14">
        <v>21.0</v>
      </c>
      <c r="J1338" s="13" t="s">
        <v>1023</v>
      </c>
      <c r="K1338" s="13" t="s">
        <v>1982</v>
      </c>
      <c r="L1338" s="14" t="s">
        <v>679</v>
      </c>
    </row>
    <row r="1339" ht="15.75" customHeight="1">
      <c r="A1339" s="14">
        <v>4180.0</v>
      </c>
      <c r="B1339" s="14">
        <v>656.0</v>
      </c>
      <c r="C1339" s="14">
        <v>4169.0</v>
      </c>
      <c r="D1339" s="14">
        <v>35.0</v>
      </c>
      <c r="E1339" s="14">
        <v>6.0</v>
      </c>
      <c r="F1339" s="14">
        <v>13.0</v>
      </c>
      <c r="G1339" s="14">
        <v>20.0</v>
      </c>
      <c r="H1339" s="15"/>
      <c r="I1339" s="14">
        <v>25.0</v>
      </c>
      <c r="J1339" s="13" t="s">
        <v>1024</v>
      </c>
      <c r="K1339" s="13" t="s">
        <v>1983</v>
      </c>
      <c r="L1339" s="14" t="s">
        <v>679</v>
      </c>
    </row>
    <row r="1340" ht="15.75" customHeight="1">
      <c r="A1340" s="14">
        <v>4136.0</v>
      </c>
      <c r="B1340" s="14">
        <v>655.0</v>
      </c>
      <c r="C1340" s="14">
        <v>4110.0</v>
      </c>
      <c r="D1340" s="14">
        <v>34.0</v>
      </c>
      <c r="E1340" s="14">
        <v>6.0</v>
      </c>
      <c r="F1340" s="14">
        <v>13.0</v>
      </c>
      <c r="G1340" s="14">
        <v>17.0</v>
      </c>
      <c r="H1340" s="15"/>
      <c r="I1340" s="14">
        <v>20.0</v>
      </c>
      <c r="J1340" s="13" t="s">
        <v>1025</v>
      </c>
      <c r="K1340" s="13" t="s">
        <v>1984</v>
      </c>
      <c r="L1340" s="14" t="s">
        <v>679</v>
      </c>
    </row>
    <row r="1341" ht="15.75" customHeight="1">
      <c r="A1341" s="14">
        <v>4179.0</v>
      </c>
      <c r="B1341" s="14">
        <v>655.0</v>
      </c>
      <c r="C1341" s="14">
        <v>4169.0</v>
      </c>
      <c r="D1341" s="14">
        <v>35.0</v>
      </c>
      <c r="E1341" s="14">
        <v>6.0</v>
      </c>
      <c r="F1341" s="14">
        <v>13.0</v>
      </c>
      <c r="G1341" s="14">
        <v>19.0</v>
      </c>
      <c r="H1341" s="15"/>
      <c r="I1341" s="14">
        <v>24.0</v>
      </c>
      <c r="J1341" s="13" t="s">
        <v>1026</v>
      </c>
      <c r="K1341" s="13" t="s">
        <v>1985</v>
      </c>
      <c r="L1341" s="14" t="s">
        <v>679</v>
      </c>
    </row>
    <row r="1342" ht="15.75" customHeight="1">
      <c r="A1342" s="14">
        <v>4135.0</v>
      </c>
      <c r="B1342" s="14">
        <v>654.0</v>
      </c>
      <c r="C1342" s="14">
        <v>4110.0</v>
      </c>
      <c r="D1342" s="14">
        <v>34.0</v>
      </c>
      <c r="E1342" s="14">
        <v>6.0</v>
      </c>
      <c r="F1342" s="14">
        <v>13.0</v>
      </c>
      <c r="G1342" s="14">
        <v>16.0</v>
      </c>
      <c r="H1342" s="15"/>
      <c r="I1342" s="14">
        <v>19.0</v>
      </c>
      <c r="J1342" s="13" t="s">
        <v>1027</v>
      </c>
      <c r="K1342" s="13" t="s">
        <v>1986</v>
      </c>
      <c r="L1342" s="14" t="s">
        <v>679</v>
      </c>
    </row>
    <row r="1343" ht="15.75" customHeight="1">
      <c r="A1343" s="14">
        <v>4178.0</v>
      </c>
      <c r="B1343" s="14">
        <v>654.0</v>
      </c>
      <c r="C1343" s="14">
        <v>4169.0</v>
      </c>
      <c r="D1343" s="14">
        <v>35.0</v>
      </c>
      <c r="E1343" s="14">
        <v>6.0</v>
      </c>
      <c r="F1343" s="14">
        <v>13.0</v>
      </c>
      <c r="G1343" s="14">
        <v>18.0</v>
      </c>
      <c r="H1343" s="15"/>
      <c r="I1343" s="14">
        <v>23.0</v>
      </c>
      <c r="J1343" s="13" t="s">
        <v>1028</v>
      </c>
      <c r="K1343" s="13" t="s">
        <v>1987</v>
      </c>
      <c r="L1343" s="14" t="s">
        <v>679</v>
      </c>
    </row>
    <row r="1344" ht="15.75" customHeight="1">
      <c r="A1344" s="14">
        <v>4108.0</v>
      </c>
      <c r="B1344" s="14">
        <v>653.0</v>
      </c>
      <c r="C1344" s="14">
        <v>4108.0</v>
      </c>
      <c r="D1344" s="14">
        <v>34.0</v>
      </c>
      <c r="E1344" s="14">
        <v>4.0</v>
      </c>
      <c r="F1344" s="14">
        <v>12.0</v>
      </c>
      <c r="G1344" s="17"/>
      <c r="H1344" s="15"/>
      <c r="I1344" s="14">
        <v>18.0</v>
      </c>
      <c r="J1344" s="13" t="s">
        <v>1029</v>
      </c>
      <c r="K1344" s="13" t="s">
        <v>1988</v>
      </c>
      <c r="L1344" s="14" t="s">
        <v>679</v>
      </c>
    </row>
    <row r="1345" ht="15.75" customHeight="1">
      <c r="A1345" s="14">
        <v>4160.0</v>
      </c>
      <c r="B1345" s="14">
        <v>653.0</v>
      </c>
      <c r="C1345" s="14">
        <v>4160.0</v>
      </c>
      <c r="D1345" s="14">
        <v>35.0</v>
      </c>
      <c r="E1345" s="14">
        <v>4.0</v>
      </c>
      <c r="F1345" s="14">
        <v>13.0</v>
      </c>
      <c r="G1345" s="15"/>
      <c r="H1345" s="15"/>
      <c r="I1345" s="14">
        <v>22.0</v>
      </c>
      <c r="J1345" s="13" t="s">
        <v>1029</v>
      </c>
      <c r="K1345" s="13" t="s">
        <v>1988</v>
      </c>
      <c r="L1345" s="14" t="s">
        <v>679</v>
      </c>
    </row>
    <row r="1346" ht="15.75" customHeight="1">
      <c r="A1346" s="14">
        <v>4134.0</v>
      </c>
      <c r="B1346" s="14">
        <v>652.0</v>
      </c>
      <c r="C1346" s="14">
        <v>4110.0</v>
      </c>
      <c r="D1346" s="14">
        <v>34.0</v>
      </c>
      <c r="E1346" s="14">
        <v>6.0</v>
      </c>
      <c r="F1346" s="14">
        <v>13.0</v>
      </c>
      <c r="G1346" s="14">
        <v>15.0</v>
      </c>
      <c r="H1346" s="15"/>
      <c r="I1346" s="14">
        <v>17.0</v>
      </c>
      <c r="J1346" s="13" t="s">
        <v>1030</v>
      </c>
      <c r="K1346" s="13" t="s">
        <v>1989</v>
      </c>
      <c r="L1346" s="14" t="s">
        <v>679</v>
      </c>
    </row>
    <row r="1347" ht="15.75" customHeight="1">
      <c r="A1347" s="14">
        <v>4177.0</v>
      </c>
      <c r="B1347" s="14">
        <v>652.0</v>
      </c>
      <c r="C1347" s="14">
        <v>4169.0</v>
      </c>
      <c r="D1347" s="14">
        <v>35.0</v>
      </c>
      <c r="E1347" s="14">
        <v>6.0</v>
      </c>
      <c r="F1347" s="14">
        <v>13.0</v>
      </c>
      <c r="G1347" s="14">
        <v>17.0</v>
      </c>
      <c r="H1347" s="15"/>
      <c r="I1347" s="14">
        <v>21.0</v>
      </c>
      <c r="J1347" s="13" t="s">
        <v>1031</v>
      </c>
      <c r="K1347" s="13" t="s">
        <v>1990</v>
      </c>
      <c r="L1347" s="14" t="s">
        <v>679</v>
      </c>
    </row>
    <row r="1348" ht="15.75" customHeight="1">
      <c r="A1348" s="14">
        <v>4133.0</v>
      </c>
      <c r="B1348" s="14">
        <v>651.0</v>
      </c>
      <c r="C1348" s="14">
        <v>4110.0</v>
      </c>
      <c r="D1348" s="14">
        <v>34.0</v>
      </c>
      <c r="E1348" s="14">
        <v>6.0</v>
      </c>
      <c r="F1348" s="14">
        <v>13.0</v>
      </c>
      <c r="G1348" s="14">
        <v>14.0</v>
      </c>
      <c r="H1348" s="15"/>
      <c r="I1348" s="14">
        <v>16.0</v>
      </c>
      <c r="J1348" s="13" t="s">
        <v>1032</v>
      </c>
      <c r="K1348" s="13" t="s">
        <v>1991</v>
      </c>
      <c r="L1348" s="14" t="s">
        <v>679</v>
      </c>
    </row>
    <row r="1349" ht="15.75" customHeight="1">
      <c r="A1349" s="14">
        <v>4132.0</v>
      </c>
      <c r="B1349" s="14">
        <v>650.0</v>
      </c>
      <c r="C1349" s="14">
        <v>4110.0</v>
      </c>
      <c r="D1349" s="14">
        <v>34.0</v>
      </c>
      <c r="E1349" s="14">
        <v>6.0</v>
      </c>
      <c r="F1349" s="14">
        <v>13.0</v>
      </c>
      <c r="G1349" s="14">
        <v>13.0</v>
      </c>
      <c r="H1349" s="15"/>
      <c r="I1349" s="14">
        <v>15.0</v>
      </c>
      <c r="J1349" s="13" t="s">
        <v>1033</v>
      </c>
      <c r="K1349" s="13" t="s">
        <v>1992</v>
      </c>
      <c r="L1349" s="14" t="s">
        <v>679</v>
      </c>
    </row>
    <row r="1350" ht="15.75" customHeight="1">
      <c r="A1350" s="14">
        <v>4176.0</v>
      </c>
      <c r="B1350" s="14">
        <v>650.0</v>
      </c>
      <c r="C1350" s="14">
        <v>4169.0</v>
      </c>
      <c r="D1350" s="14">
        <v>35.0</v>
      </c>
      <c r="E1350" s="14">
        <v>6.0</v>
      </c>
      <c r="F1350" s="14">
        <v>13.0</v>
      </c>
      <c r="G1350" s="14">
        <v>14.0</v>
      </c>
      <c r="H1350" s="15"/>
      <c r="I1350" s="14">
        <v>18.0</v>
      </c>
      <c r="J1350" s="13" t="s">
        <v>1034</v>
      </c>
      <c r="K1350" s="13" t="s">
        <v>1993</v>
      </c>
      <c r="L1350" s="14" t="s">
        <v>679</v>
      </c>
    </row>
    <row r="1351" ht="15.75" customHeight="1">
      <c r="A1351" s="14">
        <v>4131.0</v>
      </c>
      <c r="B1351" s="14">
        <v>649.0</v>
      </c>
      <c r="C1351" s="14">
        <v>4110.0</v>
      </c>
      <c r="D1351" s="14">
        <v>34.0</v>
      </c>
      <c r="E1351" s="14">
        <v>6.0</v>
      </c>
      <c r="F1351" s="14">
        <v>13.0</v>
      </c>
      <c r="G1351" s="14">
        <v>12.0</v>
      </c>
      <c r="H1351" s="15"/>
      <c r="I1351" s="14">
        <v>14.0</v>
      </c>
      <c r="J1351" s="13" t="s">
        <v>1037</v>
      </c>
      <c r="K1351" s="13" t="s">
        <v>1994</v>
      </c>
      <c r="L1351" s="14" t="s">
        <v>679</v>
      </c>
    </row>
    <row r="1352" ht="15.75" customHeight="1">
      <c r="A1352" s="14">
        <v>4130.0</v>
      </c>
      <c r="B1352" s="14">
        <v>648.0</v>
      </c>
      <c r="C1352" s="14">
        <v>4110.0</v>
      </c>
      <c r="D1352" s="14">
        <v>34.0</v>
      </c>
      <c r="E1352" s="14">
        <v>6.0</v>
      </c>
      <c r="F1352" s="14">
        <v>13.0</v>
      </c>
      <c r="G1352" s="14">
        <v>11.0</v>
      </c>
      <c r="H1352" s="15"/>
      <c r="I1352" s="14">
        <v>13.0</v>
      </c>
      <c r="J1352" s="13" t="s">
        <v>1038</v>
      </c>
      <c r="K1352" s="13" t="s">
        <v>1995</v>
      </c>
      <c r="L1352" s="14" t="s">
        <v>679</v>
      </c>
    </row>
    <row r="1353" ht="15.75" customHeight="1">
      <c r="A1353" s="14">
        <v>4175.0</v>
      </c>
      <c r="B1353" s="14">
        <v>648.0</v>
      </c>
      <c r="C1353" s="14">
        <v>4169.0</v>
      </c>
      <c r="D1353" s="14">
        <v>35.0</v>
      </c>
      <c r="E1353" s="14">
        <v>6.0</v>
      </c>
      <c r="F1353" s="14">
        <v>13.0</v>
      </c>
      <c r="G1353" s="14">
        <v>12.0</v>
      </c>
      <c r="H1353" s="15"/>
      <c r="I1353" s="14">
        <v>16.0</v>
      </c>
      <c r="J1353" s="13" t="s">
        <v>1039</v>
      </c>
      <c r="K1353" s="13" t="s">
        <v>1996</v>
      </c>
      <c r="L1353" s="14" t="s">
        <v>679</v>
      </c>
    </row>
    <row r="1354" ht="15.75" customHeight="1">
      <c r="A1354" s="14">
        <v>4129.0</v>
      </c>
      <c r="B1354" s="14">
        <v>647.0</v>
      </c>
      <c r="C1354" s="14">
        <v>4110.0</v>
      </c>
      <c r="D1354" s="14">
        <v>34.0</v>
      </c>
      <c r="E1354" s="14">
        <v>6.0</v>
      </c>
      <c r="F1354" s="14">
        <v>13.0</v>
      </c>
      <c r="G1354" s="14">
        <v>10.0</v>
      </c>
      <c r="H1354" s="15"/>
      <c r="I1354" s="14">
        <v>12.0</v>
      </c>
      <c r="J1354" s="13" t="s">
        <v>1040</v>
      </c>
      <c r="K1354" s="13" t="s">
        <v>1997</v>
      </c>
      <c r="L1354" s="14" t="s">
        <v>679</v>
      </c>
    </row>
    <row r="1355" ht="15.75" customHeight="1">
      <c r="A1355" s="14">
        <v>4174.0</v>
      </c>
      <c r="B1355" s="14">
        <v>647.0</v>
      </c>
      <c r="C1355" s="14">
        <v>4169.0</v>
      </c>
      <c r="D1355" s="14">
        <v>35.0</v>
      </c>
      <c r="E1355" s="14">
        <v>6.0</v>
      </c>
      <c r="F1355" s="14">
        <v>13.0</v>
      </c>
      <c r="G1355" s="14">
        <v>11.0</v>
      </c>
      <c r="H1355" s="15"/>
      <c r="I1355" s="14">
        <v>15.0</v>
      </c>
      <c r="J1355" s="13" t="s">
        <v>1041</v>
      </c>
      <c r="K1355" s="13" t="s">
        <v>1998</v>
      </c>
      <c r="L1355" s="14" t="s">
        <v>679</v>
      </c>
    </row>
    <row r="1356" ht="15.75" customHeight="1">
      <c r="A1356" s="14">
        <v>4107.0</v>
      </c>
      <c r="B1356" s="14">
        <v>646.0</v>
      </c>
      <c r="C1356" s="14">
        <v>4107.0</v>
      </c>
      <c r="D1356" s="14">
        <v>34.0</v>
      </c>
      <c r="E1356" s="14">
        <v>4.0</v>
      </c>
      <c r="F1356" s="14">
        <v>12.0</v>
      </c>
      <c r="G1356" s="17"/>
      <c r="H1356" s="15"/>
      <c r="I1356" s="14">
        <v>11.0</v>
      </c>
      <c r="J1356" s="13" t="s">
        <v>1042</v>
      </c>
      <c r="K1356" s="13" t="s">
        <v>1999</v>
      </c>
      <c r="L1356" s="14" t="s">
        <v>679</v>
      </c>
    </row>
    <row r="1357" ht="15.75" customHeight="1">
      <c r="A1357" s="14">
        <v>4159.0</v>
      </c>
      <c r="B1357" s="14">
        <v>646.0</v>
      </c>
      <c r="C1357" s="14">
        <v>4159.0</v>
      </c>
      <c r="D1357" s="14">
        <v>35.0</v>
      </c>
      <c r="E1357" s="14">
        <v>4.0</v>
      </c>
      <c r="F1357" s="14">
        <v>13.0</v>
      </c>
      <c r="G1357" s="15"/>
      <c r="H1357" s="15"/>
      <c r="I1357" s="14">
        <v>14.0</v>
      </c>
      <c r="J1357" s="13" t="s">
        <v>1042</v>
      </c>
      <c r="K1357" s="13" t="s">
        <v>1999</v>
      </c>
      <c r="L1357" s="14" t="s">
        <v>679</v>
      </c>
    </row>
    <row r="1358" ht="15.75" customHeight="1">
      <c r="A1358" s="14">
        <v>4128.0</v>
      </c>
      <c r="B1358" s="14">
        <v>645.0</v>
      </c>
      <c r="C1358" s="14">
        <v>4109.0</v>
      </c>
      <c r="D1358" s="14">
        <v>34.0</v>
      </c>
      <c r="E1358" s="14">
        <v>6.0</v>
      </c>
      <c r="F1358" s="14">
        <v>13.0</v>
      </c>
      <c r="G1358" s="14">
        <v>8.0</v>
      </c>
      <c r="H1358" s="15"/>
      <c r="I1358" s="14">
        <v>9.0</v>
      </c>
      <c r="J1358" s="13" t="s">
        <v>1043</v>
      </c>
      <c r="K1358" s="13" t="s">
        <v>2000</v>
      </c>
      <c r="L1358" s="14" t="s">
        <v>679</v>
      </c>
    </row>
    <row r="1359" ht="15.75" customHeight="1">
      <c r="A1359" s="14">
        <v>4127.0</v>
      </c>
      <c r="B1359" s="14">
        <v>644.0</v>
      </c>
      <c r="C1359" s="14">
        <v>4109.0</v>
      </c>
      <c r="D1359" s="14">
        <v>34.0</v>
      </c>
      <c r="E1359" s="14">
        <v>6.0</v>
      </c>
      <c r="F1359" s="14">
        <v>13.0</v>
      </c>
      <c r="G1359" s="14">
        <v>6.0</v>
      </c>
      <c r="H1359" s="15"/>
      <c r="I1359" s="14">
        <v>7.0</v>
      </c>
      <c r="J1359" s="13" t="s">
        <v>1044</v>
      </c>
      <c r="K1359" s="13" t="s">
        <v>2001</v>
      </c>
      <c r="L1359" s="14" t="s">
        <v>679</v>
      </c>
    </row>
    <row r="1360" ht="15.75" customHeight="1">
      <c r="A1360" s="14">
        <v>4154.0</v>
      </c>
      <c r="B1360" s="14">
        <v>643.0</v>
      </c>
      <c r="C1360" s="14">
        <v>4109.0</v>
      </c>
      <c r="D1360" s="14">
        <v>34.0</v>
      </c>
      <c r="E1360" s="14">
        <v>6.0</v>
      </c>
      <c r="F1360" s="14">
        <v>13.0</v>
      </c>
      <c r="G1360" s="14">
        <v>5.0</v>
      </c>
      <c r="H1360" s="15"/>
      <c r="I1360" s="14">
        <v>6.0</v>
      </c>
      <c r="J1360" s="13" t="s">
        <v>823</v>
      </c>
      <c r="K1360" s="13" t="s">
        <v>2002</v>
      </c>
      <c r="L1360" s="14" t="s">
        <v>679</v>
      </c>
    </row>
    <row r="1361" ht="15.75" customHeight="1">
      <c r="A1361" s="14">
        <v>4126.0</v>
      </c>
      <c r="B1361" s="14">
        <v>642.0</v>
      </c>
      <c r="C1361" s="14">
        <v>4109.0</v>
      </c>
      <c r="D1361" s="14">
        <v>34.0</v>
      </c>
      <c r="E1361" s="14">
        <v>6.0</v>
      </c>
      <c r="F1361" s="14">
        <v>13.0</v>
      </c>
      <c r="G1361" s="14">
        <v>4.0</v>
      </c>
      <c r="H1361" s="15"/>
      <c r="I1361" s="14">
        <v>5.0</v>
      </c>
      <c r="J1361" s="13" t="s">
        <v>1045</v>
      </c>
      <c r="K1361" s="13" t="s">
        <v>2003</v>
      </c>
      <c r="L1361" s="14" t="s">
        <v>679</v>
      </c>
    </row>
    <row r="1362" ht="15.75" customHeight="1">
      <c r="A1362" s="14">
        <v>4125.0</v>
      </c>
      <c r="B1362" s="14">
        <v>641.0</v>
      </c>
      <c r="C1362" s="14">
        <v>4109.0</v>
      </c>
      <c r="D1362" s="14">
        <v>34.0</v>
      </c>
      <c r="E1362" s="14">
        <v>6.0</v>
      </c>
      <c r="F1362" s="14">
        <v>13.0</v>
      </c>
      <c r="G1362" s="14">
        <v>3.0</v>
      </c>
      <c r="H1362" s="15"/>
      <c r="I1362" s="14">
        <v>4.0</v>
      </c>
      <c r="J1362" s="13" t="s">
        <v>1046</v>
      </c>
      <c r="K1362" s="13" t="s">
        <v>2004</v>
      </c>
      <c r="L1362" s="14" t="s">
        <v>679</v>
      </c>
    </row>
    <row r="1363" ht="15.75" customHeight="1">
      <c r="A1363" s="14">
        <v>4124.0</v>
      </c>
      <c r="B1363" s="14">
        <v>640.0</v>
      </c>
      <c r="C1363" s="14">
        <v>4109.0</v>
      </c>
      <c r="D1363" s="14">
        <v>34.0</v>
      </c>
      <c r="E1363" s="14">
        <v>6.0</v>
      </c>
      <c r="F1363" s="14">
        <v>13.0</v>
      </c>
      <c r="G1363" s="14">
        <v>2.0</v>
      </c>
      <c r="H1363" s="15"/>
      <c r="I1363" s="14">
        <v>3.0</v>
      </c>
      <c r="J1363" s="13" t="s">
        <v>1047</v>
      </c>
      <c r="K1363" s="13" t="s">
        <v>2005</v>
      </c>
      <c r="L1363" s="14" t="s">
        <v>679</v>
      </c>
    </row>
    <row r="1364" ht="15.75" customHeight="1">
      <c r="A1364" s="14">
        <v>4123.0</v>
      </c>
      <c r="B1364" s="14">
        <v>639.0</v>
      </c>
      <c r="C1364" s="14">
        <v>4109.0</v>
      </c>
      <c r="D1364" s="14">
        <v>34.0</v>
      </c>
      <c r="E1364" s="14">
        <v>6.0</v>
      </c>
      <c r="F1364" s="14">
        <v>13.0</v>
      </c>
      <c r="G1364" s="14">
        <v>1.0</v>
      </c>
      <c r="H1364" s="15"/>
      <c r="I1364" s="14">
        <v>2.0</v>
      </c>
      <c r="J1364" s="13" t="s">
        <v>1048</v>
      </c>
      <c r="K1364" s="13" t="s">
        <v>2006</v>
      </c>
      <c r="L1364" s="14" t="s">
        <v>679</v>
      </c>
    </row>
    <row r="1365" ht="15.75" customHeight="1">
      <c r="A1365" s="14">
        <v>4366.0</v>
      </c>
      <c r="B1365" s="14">
        <v>609.0</v>
      </c>
      <c r="C1365" s="14">
        <v>4327.0</v>
      </c>
      <c r="D1365" s="14">
        <v>29.0</v>
      </c>
      <c r="E1365" s="14">
        <v>6.0</v>
      </c>
      <c r="F1365" s="14">
        <v>13.0</v>
      </c>
      <c r="G1365" s="14">
        <v>254.0</v>
      </c>
      <c r="H1365" s="15"/>
      <c r="I1365" s="14">
        <v>44.0</v>
      </c>
      <c r="J1365" s="13" t="s">
        <v>2007</v>
      </c>
      <c r="K1365" s="13" t="s">
        <v>2008</v>
      </c>
      <c r="L1365" s="14" t="s">
        <v>2009</v>
      </c>
    </row>
    <row r="1366" ht="15.75" customHeight="1">
      <c r="A1366" s="14">
        <v>4327.0</v>
      </c>
      <c r="B1366" s="14">
        <v>607.0</v>
      </c>
      <c r="C1366" s="14">
        <v>4375.0</v>
      </c>
      <c r="D1366" s="14">
        <v>29.0</v>
      </c>
      <c r="E1366" s="14">
        <v>3.0</v>
      </c>
      <c r="F1366" s="14">
        <v>12.0</v>
      </c>
      <c r="G1366" s="14">
        <v>250.0</v>
      </c>
      <c r="H1366" s="15"/>
      <c r="I1366" s="14">
        <v>40.0</v>
      </c>
      <c r="J1366" s="13" t="s">
        <v>2010</v>
      </c>
      <c r="K1366" s="13" t="s">
        <v>2011</v>
      </c>
      <c r="L1366" s="14" t="s">
        <v>2009</v>
      </c>
    </row>
    <row r="1367" ht="15.75" customHeight="1">
      <c r="A1367" s="14">
        <v>4326.0</v>
      </c>
      <c r="B1367" s="14">
        <v>592.0</v>
      </c>
      <c r="C1367" s="14">
        <v>4312.0</v>
      </c>
      <c r="D1367" s="14">
        <v>29.0</v>
      </c>
      <c r="E1367" s="14">
        <v>6.0</v>
      </c>
      <c r="F1367" s="14">
        <v>13.0</v>
      </c>
      <c r="G1367" s="14">
        <v>132.0</v>
      </c>
      <c r="H1367" s="15"/>
      <c r="I1367" s="14">
        <v>6.0</v>
      </c>
      <c r="J1367" s="13" t="s">
        <v>2012</v>
      </c>
      <c r="K1367" s="13" t="s">
        <v>2013</v>
      </c>
      <c r="L1367" s="14" t="s">
        <v>2014</v>
      </c>
    </row>
    <row r="1368" ht="15.75" customHeight="1">
      <c r="A1368" s="14">
        <v>4392.0</v>
      </c>
      <c r="B1368" s="14">
        <v>587.0</v>
      </c>
      <c r="C1368" s="14">
        <v>4377.0</v>
      </c>
      <c r="D1368" s="14">
        <v>30.0</v>
      </c>
      <c r="E1368" s="14">
        <v>3.0</v>
      </c>
      <c r="F1368" s="14">
        <v>10.0</v>
      </c>
      <c r="G1368" s="14">
        <v>16.0</v>
      </c>
      <c r="H1368" s="15"/>
      <c r="I1368" s="14">
        <v>16.0</v>
      </c>
      <c r="J1368" s="13" t="s">
        <v>2015</v>
      </c>
      <c r="K1368" s="13" t="s">
        <v>2016</v>
      </c>
      <c r="L1368" s="14" t="s">
        <v>679</v>
      </c>
    </row>
    <row r="1369" ht="15.75" customHeight="1">
      <c r="A1369" s="14">
        <v>4391.0</v>
      </c>
      <c r="B1369" s="14">
        <v>585.0</v>
      </c>
      <c r="C1369" s="14">
        <v>4376.0</v>
      </c>
      <c r="D1369" s="14">
        <v>30.0</v>
      </c>
      <c r="E1369" s="14">
        <v>3.0</v>
      </c>
      <c r="F1369" s="14">
        <v>10.0</v>
      </c>
      <c r="G1369" s="14">
        <v>14.0</v>
      </c>
      <c r="H1369" s="15"/>
      <c r="I1369" s="14">
        <v>14.0</v>
      </c>
      <c r="J1369" s="13" t="s">
        <v>2017</v>
      </c>
      <c r="K1369" s="13" t="s">
        <v>2018</v>
      </c>
      <c r="L1369" s="14" t="s">
        <v>679</v>
      </c>
    </row>
    <row r="1370" ht="15.75" customHeight="1">
      <c r="A1370" s="14">
        <v>4390.0</v>
      </c>
      <c r="B1370" s="14">
        <v>584.0</v>
      </c>
      <c r="C1370" s="14">
        <v>4376.0</v>
      </c>
      <c r="D1370" s="14">
        <v>30.0</v>
      </c>
      <c r="E1370" s="14">
        <v>3.0</v>
      </c>
      <c r="F1370" s="14">
        <v>10.0</v>
      </c>
      <c r="G1370" s="14">
        <v>12.0</v>
      </c>
      <c r="H1370" s="15"/>
      <c r="I1370" s="14">
        <v>12.0</v>
      </c>
      <c r="J1370" s="13" t="s">
        <v>2019</v>
      </c>
      <c r="K1370" s="13" t="s">
        <v>2020</v>
      </c>
      <c r="L1370" s="14" t="s">
        <v>679</v>
      </c>
    </row>
    <row r="1371" ht="15.75" customHeight="1">
      <c r="A1371" s="14">
        <v>4389.0</v>
      </c>
      <c r="B1371" s="14">
        <v>583.0</v>
      </c>
      <c r="C1371" s="14">
        <v>4376.0</v>
      </c>
      <c r="D1371" s="14">
        <v>30.0</v>
      </c>
      <c r="E1371" s="14">
        <v>3.0</v>
      </c>
      <c r="F1371" s="14">
        <v>10.0</v>
      </c>
      <c r="G1371" s="14">
        <v>9.0</v>
      </c>
      <c r="H1371" s="15"/>
      <c r="I1371" s="14">
        <v>9.0</v>
      </c>
      <c r="J1371" s="13" t="s">
        <v>2021</v>
      </c>
      <c r="K1371" s="13" t="s">
        <v>2022</v>
      </c>
      <c r="L1371" s="14" t="s">
        <v>679</v>
      </c>
    </row>
    <row r="1372" ht="15.75" customHeight="1">
      <c r="A1372" s="14">
        <v>4388.0</v>
      </c>
      <c r="B1372" s="14">
        <v>582.0</v>
      </c>
      <c r="C1372" s="14">
        <v>4376.0</v>
      </c>
      <c r="D1372" s="14">
        <v>30.0</v>
      </c>
      <c r="E1372" s="14">
        <v>3.0</v>
      </c>
      <c r="F1372" s="14">
        <v>10.0</v>
      </c>
      <c r="G1372" s="14">
        <v>8.0</v>
      </c>
      <c r="H1372" s="15"/>
      <c r="I1372" s="14">
        <v>8.0</v>
      </c>
      <c r="J1372" s="13" t="s">
        <v>2023</v>
      </c>
      <c r="K1372" s="13" t="s">
        <v>2024</v>
      </c>
      <c r="L1372" s="14" t="s">
        <v>679</v>
      </c>
    </row>
    <row r="1373" ht="15.75" customHeight="1">
      <c r="A1373" s="14">
        <v>4387.0</v>
      </c>
      <c r="B1373" s="14">
        <v>581.0</v>
      </c>
      <c r="C1373" s="14">
        <v>4376.0</v>
      </c>
      <c r="D1373" s="14">
        <v>30.0</v>
      </c>
      <c r="E1373" s="14">
        <v>3.0</v>
      </c>
      <c r="F1373" s="14">
        <v>10.0</v>
      </c>
      <c r="G1373" s="14">
        <v>7.0</v>
      </c>
      <c r="H1373" s="15"/>
      <c r="I1373" s="14">
        <v>7.0</v>
      </c>
      <c r="J1373" s="13" t="s">
        <v>2025</v>
      </c>
      <c r="K1373" s="13" t="s">
        <v>2026</v>
      </c>
      <c r="L1373" s="14" t="s">
        <v>679</v>
      </c>
    </row>
    <row r="1374" ht="15.75" customHeight="1">
      <c r="A1374" s="14">
        <v>4386.0</v>
      </c>
      <c r="B1374" s="14">
        <v>580.0</v>
      </c>
      <c r="C1374" s="14">
        <v>4376.0</v>
      </c>
      <c r="D1374" s="14">
        <v>30.0</v>
      </c>
      <c r="E1374" s="14">
        <v>3.0</v>
      </c>
      <c r="F1374" s="14">
        <v>10.0</v>
      </c>
      <c r="G1374" s="14">
        <v>6.0</v>
      </c>
      <c r="H1374" s="15"/>
      <c r="I1374" s="14">
        <v>6.0</v>
      </c>
      <c r="J1374" s="13" t="s">
        <v>2027</v>
      </c>
      <c r="K1374" s="13" t="s">
        <v>2028</v>
      </c>
      <c r="L1374" s="14" t="s">
        <v>679</v>
      </c>
    </row>
    <row r="1375" ht="15.75" customHeight="1">
      <c r="A1375" s="14">
        <v>4398.0</v>
      </c>
      <c r="B1375" s="14">
        <v>579.0</v>
      </c>
      <c r="C1375" s="14">
        <v>4386.0</v>
      </c>
      <c r="D1375" s="14">
        <v>30.0</v>
      </c>
      <c r="E1375" s="14">
        <v>6.0</v>
      </c>
      <c r="F1375" s="14">
        <v>10.0</v>
      </c>
      <c r="G1375" s="14">
        <v>5.0</v>
      </c>
      <c r="H1375" s="15"/>
      <c r="I1375" s="14">
        <v>5.0</v>
      </c>
      <c r="J1375" s="13" t="s">
        <v>2029</v>
      </c>
      <c r="K1375" s="13" t="s">
        <v>2030</v>
      </c>
      <c r="L1375" s="14" t="s">
        <v>679</v>
      </c>
    </row>
    <row r="1376" ht="15.75" customHeight="1">
      <c r="A1376" s="14">
        <v>4397.0</v>
      </c>
      <c r="B1376" s="14">
        <v>578.0</v>
      </c>
      <c r="C1376" s="14">
        <v>4386.0</v>
      </c>
      <c r="D1376" s="14">
        <v>30.0</v>
      </c>
      <c r="E1376" s="14">
        <v>6.0</v>
      </c>
      <c r="F1376" s="14">
        <v>10.0</v>
      </c>
      <c r="G1376" s="14">
        <v>4.0</v>
      </c>
      <c r="H1376" s="15"/>
      <c r="I1376" s="14">
        <v>4.0</v>
      </c>
      <c r="J1376" s="13" t="s">
        <v>2031</v>
      </c>
      <c r="K1376" s="13" t="s">
        <v>2032</v>
      </c>
      <c r="L1376" s="14" t="s">
        <v>679</v>
      </c>
    </row>
    <row r="1377" ht="15.75" customHeight="1">
      <c r="A1377" s="14">
        <v>4385.0</v>
      </c>
      <c r="B1377" s="14">
        <v>577.0</v>
      </c>
      <c r="C1377" s="14">
        <v>4376.0</v>
      </c>
      <c r="D1377" s="14">
        <v>30.0</v>
      </c>
      <c r="E1377" s="14">
        <v>3.0</v>
      </c>
      <c r="F1377" s="14">
        <v>10.0</v>
      </c>
      <c r="G1377" s="14">
        <v>3.0</v>
      </c>
      <c r="H1377" s="15"/>
      <c r="I1377" s="14">
        <v>3.0</v>
      </c>
      <c r="J1377" s="13" t="s">
        <v>2033</v>
      </c>
      <c r="K1377" s="13" t="s">
        <v>2034</v>
      </c>
      <c r="L1377" s="14" t="s">
        <v>679</v>
      </c>
    </row>
    <row r="1378" ht="15.75" customHeight="1">
      <c r="A1378" s="14">
        <v>4396.0</v>
      </c>
      <c r="B1378" s="14">
        <v>576.0</v>
      </c>
      <c r="C1378" s="14">
        <v>4385.0</v>
      </c>
      <c r="D1378" s="14">
        <v>30.0</v>
      </c>
      <c r="E1378" s="14">
        <v>6.0</v>
      </c>
      <c r="F1378" s="14">
        <v>10.0</v>
      </c>
      <c r="G1378" s="14">
        <v>2.0</v>
      </c>
      <c r="H1378" s="15"/>
      <c r="I1378" s="14">
        <v>2.0</v>
      </c>
      <c r="J1378" s="13" t="s">
        <v>2035</v>
      </c>
      <c r="K1378" s="13" t="s">
        <v>2036</v>
      </c>
      <c r="L1378" s="14" t="s">
        <v>679</v>
      </c>
    </row>
    <row r="1379" ht="15.75" customHeight="1">
      <c r="A1379" s="14">
        <v>4399.0</v>
      </c>
      <c r="B1379" s="14">
        <v>575.0</v>
      </c>
      <c r="C1379" s="14">
        <v>4385.0</v>
      </c>
      <c r="D1379" s="14">
        <v>30.0</v>
      </c>
      <c r="E1379" s="14">
        <v>6.0</v>
      </c>
      <c r="F1379" s="14">
        <v>10.0</v>
      </c>
      <c r="G1379" s="14">
        <v>1.0</v>
      </c>
      <c r="H1379" s="15"/>
      <c r="I1379" s="14">
        <v>1.0</v>
      </c>
      <c r="J1379" s="13" t="s">
        <v>2037</v>
      </c>
      <c r="K1379" s="13" t="s">
        <v>2038</v>
      </c>
      <c r="L1379" s="14" t="s">
        <v>679</v>
      </c>
    </row>
    <row r="1380" ht="15.75" customHeight="1">
      <c r="A1380" s="14">
        <v>3980.0</v>
      </c>
      <c r="B1380" s="14">
        <v>574.0</v>
      </c>
      <c r="C1380" s="14">
        <v>3975.0</v>
      </c>
      <c r="D1380" s="14">
        <v>29.0</v>
      </c>
      <c r="E1380" s="14">
        <v>6.0</v>
      </c>
      <c r="F1380" s="14">
        <v>10.0</v>
      </c>
      <c r="G1380" s="14">
        <v>922.0</v>
      </c>
      <c r="H1380" s="15"/>
      <c r="I1380" s="14">
        <v>7.0</v>
      </c>
      <c r="J1380" s="13" t="s">
        <v>2039</v>
      </c>
      <c r="K1380" s="13" t="s">
        <v>2039</v>
      </c>
      <c r="L1380" s="14" t="s">
        <v>679</v>
      </c>
    </row>
    <row r="1381" ht="15.75" customHeight="1">
      <c r="A1381" s="14">
        <v>3979.0</v>
      </c>
      <c r="B1381" s="14">
        <v>573.0</v>
      </c>
      <c r="C1381" s="14">
        <v>3975.0</v>
      </c>
      <c r="D1381" s="14">
        <v>29.0</v>
      </c>
      <c r="E1381" s="14">
        <v>6.0</v>
      </c>
      <c r="F1381" s="14">
        <v>10.0</v>
      </c>
      <c r="G1381" s="14">
        <v>921.0</v>
      </c>
      <c r="H1381" s="15"/>
      <c r="I1381" s="14">
        <v>6.0</v>
      </c>
      <c r="J1381" s="13" t="s">
        <v>2040</v>
      </c>
      <c r="K1381" s="13" t="s">
        <v>2040</v>
      </c>
      <c r="L1381" s="14" t="s">
        <v>679</v>
      </c>
    </row>
    <row r="1382" ht="15.75" customHeight="1">
      <c r="A1382" s="14">
        <v>3975.0</v>
      </c>
      <c r="B1382" s="14">
        <v>572.0</v>
      </c>
      <c r="C1382" s="14">
        <v>3975.0</v>
      </c>
      <c r="D1382" s="14">
        <v>29.0</v>
      </c>
      <c r="E1382" s="14">
        <v>3.0</v>
      </c>
      <c r="F1382" s="14">
        <v>10.0</v>
      </c>
      <c r="G1382" s="14">
        <v>920.0</v>
      </c>
      <c r="H1382" s="15"/>
      <c r="I1382" s="14">
        <v>5.0</v>
      </c>
      <c r="J1382" s="13" t="s">
        <v>2041</v>
      </c>
      <c r="K1382" s="13" t="s">
        <v>2041</v>
      </c>
      <c r="L1382" s="14" t="s">
        <v>679</v>
      </c>
    </row>
    <row r="1383" ht="15.75" customHeight="1">
      <c r="A1383" s="14">
        <v>3978.0</v>
      </c>
      <c r="B1383" s="14">
        <v>571.0</v>
      </c>
      <c r="C1383" s="14">
        <v>3974.0</v>
      </c>
      <c r="D1383" s="14">
        <v>29.0</v>
      </c>
      <c r="E1383" s="14">
        <v>6.0</v>
      </c>
      <c r="F1383" s="14">
        <v>10.0</v>
      </c>
      <c r="G1383" s="14">
        <v>913.0</v>
      </c>
      <c r="H1383" s="15"/>
      <c r="I1383" s="14">
        <v>4.0</v>
      </c>
      <c r="J1383" s="13" t="s">
        <v>2042</v>
      </c>
      <c r="K1383" s="13" t="s">
        <v>2042</v>
      </c>
      <c r="L1383" s="14" t="s">
        <v>679</v>
      </c>
    </row>
    <row r="1384" ht="15.75" customHeight="1">
      <c r="A1384" s="14">
        <v>3977.0</v>
      </c>
      <c r="B1384" s="14">
        <v>570.0</v>
      </c>
      <c r="C1384" s="14">
        <v>3974.0</v>
      </c>
      <c r="D1384" s="14">
        <v>29.0</v>
      </c>
      <c r="E1384" s="14">
        <v>6.0</v>
      </c>
      <c r="F1384" s="14">
        <v>10.0</v>
      </c>
      <c r="G1384" s="14">
        <v>912.0</v>
      </c>
      <c r="H1384" s="15"/>
      <c r="I1384" s="14">
        <v>3.0</v>
      </c>
      <c r="J1384" s="13" t="s">
        <v>2043</v>
      </c>
      <c r="K1384" s="13" t="s">
        <v>2043</v>
      </c>
      <c r="L1384" s="14" t="s">
        <v>679</v>
      </c>
    </row>
    <row r="1385" ht="15.75" customHeight="1">
      <c r="A1385" s="14">
        <v>3976.0</v>
      </c>
      <c r="B1385" s="14">
        <v>569.0</v>
      </c>
      <c r="C1385" s="14">
        <v>3974.0</v>
      </c>
      <c r="D1385" s="14">
        <v>29.0</v>
      </c>
      <c r="E1385" s="14">
        <v>6.0</v>
      </c>
      <c r="F1385" s="14">
        <v>10.0</v>
      </c>
      <c r="G1385" s="14">
        <v>911.0</v>
      </c>
      <c r="H1385" s="15"/>
      <c r="I1385" s="14">
        <v>2.0</v>
      </c>
      <c r="J1385" s="13" t="s">
        <v>2044</v>
      </c>
      <c r="K1385" s="13" t="s">
        <v>2044</v>
      </c>
      <c r="L1385" s="14" t="s">
        <v>679</v>
      </c>
    </row>
    <row r="1386" ht="15.75" customHeight="1">
      <c r="A1386" s="14">
        <v>3974.0</v>
      </c>
      <c r="B1386" s="14">
        <v>568.0</v>
      </c>
      <c r="C1386" s="14">
        <v>3974.0</v>
      </c>
      <c r="D1386" s="14">
        <v>29.0</v>
      </c>
      <c r="E1386" s="14">
        <v>3.0</v>
      </c>
      <c r="F1386" s="14">
        <v>10.0</v>
      </c>
      <c r="G1386" s="14">
        <v>910.0</v>
      </c>
      <c r="H1386" s="15"/>
      <c r="I1386" s="14">
        <v>1.0</v>
      </c>
      <c r="J1386" s="13" t="s">
        <v>2045</v>
      </c>
      <c r="K1386" s="13" t="s">
        <v>2045</v>
      </c>
      <c r="L1386" s="14" t="s">
        <v>679</v>
      </c>
    </row>
    <row r="1387" ht="15.75" customHeight="1">
      <c r="A1387" s="14">
        <v>4305.0</v>
      </c>
      <c r="B1387" s="14">
        <v>567.0</v>
      </c>
      <c r="C1387" s="14">
        <v>4305.0</v>
      </c>
      <c r="D1387" s="14">
        <v>29.0</v>
      </c>
      <c r="E1387" s="14">
        <v>2.0</v>
      </c>
      <c r="F1387" s="14">
        <v>10.0</v>
      </c>
      <c r="G1387" s="14">
        <v>800.0</v>
      </c>
      <c r="H1387" s="15"/>
      <c r="I1387" s="14">
        <v>77.0</v>
      </c>
      <c r="J1387" s="13" t="s">
        <v>2046</v>
      </c>
      <c r="K1387" s="13" t="s">
        <v>1485</v>
      </c>
      <c r="L1387" s="14" t="s">
        <v>2047</v>
      </c>
    </row>
    <row r="1388" ht="15.75" customHeight="1">
      <c r="A1388" s="14">
        <v>4365.0</v>
      </c>
      <c r="B1388" s="14">
        <v>566.0</v>
      </c>
      <c r="C1388" s="14">
        <v>4364.0</v>
      </c>
      <c r="D1388" s="14">
        <v>29.0</v>
      </c>
      <c r="E1388" s="14">
        <v>3.0</v>
      </c>
      <c r="F1388" s="14">
        <v>13.0</v>
      </c>
      <c r="G1388" s="14">
        <v>420.0</v>
      </c>
      <c r="H1388" s="15"/>
      <c r="I1388" s="14">
        <v>71.0</v>
      </c>
      <c r="J1388" s="13" t="s">
        <v>1098</v>
      </c>
      <c r="K1388" s="13" t="s">
        <v>2048</v>
      </c>
      <c r="L1388" s="14" t="s">
        <v>1809</v>
      </c>
    </row>
    <row r="1389" ht="15.75" customHeight="1">
      <c r="A1389" s="14">
        <v>4374.0</v>
      </c>
      <c r="B1389" s="14">
        <v>565.0</v>
      </c>
      <c r="C1389" s="14">
        <v>4364.0</v>
      </c>
      <c r="D1389" s="14">
        <v>29.0</v>
      </c>
      <c r="E1389" s="14">
        <v>6.0</v>
      </c>
      <c r="F1389" s="14">
        <v>14.0</v>
      </c>
      <c r="G1389" s="14">
        <v>415.0</v>
      </c>
      <c r="H1389" s="15"/>
      <c r="I1389" s="14">
        <v>69.0</v>
      </c>
      <c r="J1389" s="13" t="s">
        <v>2049</v>
      </c>
      <c r="K1389" s="13" t="s">
        <v>2050</v>
      </c>
      <c r="L1389" s="14" t="s">
        <v>2051</v>
      </c>
    </row>
    <row r="1390" ht="15.75" customHeight="1">
      <c r="A1390" s="14">
        <v>5318.0</v>
      </c>
      <c r="B1390" s="14">
        <v>565.0</v>
      </c>
      <c r="C1390" s="14">
        <v>3063.0</v>
      </c>
      <c r="D1390" s="14">
        <v>16.0</v>
      </c>
      <c r="E1390" s="14">
        <v>6.0</v>
      </c>
      <c r="F1390" s="14">
        <v>14.0</v>
      </c>
      <c r="G1390" s="13" t="s">
        <v>2052</v>
      </c>
      <c r="H1390" s="15"/>
      <c r="I1390" s="14">
        <v>104.0</v>
      </c>
      <c r="J1390" s="13" t="s">
        <v>2053</v>
      </c>
      <c r="K1390" s="13" t="s">
        <v>2054</v>
      </c>
      <c r="L1390" s="14" t="s">
        <v>1841</v>
      </c>
    </row>
    <row r="1391" ht="15.75" customHeight="1">
      <c r="A1391" s="14">
        <v>5363.0</v>
      </c>
      <c r="B1391" s="14">
        <v>565.0</v>
      </c>
      <c r="C1391" s="14">
        <v>5363.0</v>
      </c>
      <c r="D1391" s="14">
        <v>18.0</v>
      </c>
      <c r="E1391" s="14">
        <v>6.0</v>
      </c>
      <c r="F1391" s="14">
        <v>14.0</v>
      </c>
      <c r="G1391" s="15"/>
      <c r="H1391" s="13" t="s">
        <v>2052</v>
      </c>
      <c r="I1391" s="14">
        <v>117.0</v>
      </c>
      <c r="J1391" s="13" t="s">
        <v>2053</v>
      </c>
      <c r="K1391" s="16"/>
      <c r="L1391" s="14" t="s">
        <v>2055</v>
      </c>
    </row>
    <row r="1392" ht="15.75" customHeight="1">
      <c r="A1392" s="14">
        <v>4373.0</v>
      </c>
      <c r="B1392" s="14">
        <v>564.0</v>
      </c>
      <c r="C1392" s="14">
        <v>4364.0</v>
      </c>
      <c r="D1392" s="14">
        <v>29.0</v>
      </c>
      <c r="E1392" s="14">
        <v>6.0</v>
      </c>
      <c r="F1392" s="14">
        <v>14.0</v>
      </c>
      <c r="G1392" s="14">
        <v>412.0</v>
      </c>
      <c r="H1392" s="15"/>
      <c r="I1392" s="14">
        <v>66.0</v>
      </c>
      <c r="J1392" s="13" t="s">
        <v>2056</v>
      </c>
      <c r="K1392" s="13" t="s">
        <v>2057</v>
      </c>
      <c r="L1392" s="14" t="s">
        <v>2051</v>
      </c>
    </row>
    <row r="1393" ht="15.75" customHeight="1">
      <c r="A1393" s="14">
        <v>4364.0</v>
      </c>
      <c r="B1393" s="14">
        <v>563.0</v>
      </c>
      <c r="C1393" s="14">
        <v>4325.0</v>
      </c>
      <c r="D1393" s="14">
        <v>29.0</v>
      </c>
      <c r="E1393" s="14">
        <v>3.0</v>
      </c>
      <c r="F1393" s="14">
        <v>13.0</v>
      </c>
      <c r="G1393" s="14">
        <v>410.0</v>
      </c>
      <c r="H1393" s="15"/>
      <c r="I1393" s="14">
        <v>64.0</v>
      </c>
      <c r="J1393" s="13" t="s">
        <v>2058</v>
      </c>
      <c r="K1393" s="13" t="s">
        <v>2059</v>
      </c>
      <c r="L1393" s="14" t="s">
        <v>2051</v>
      </c>
    </row>
    <row r="1394" ht="15.75" customHeight="1">
      <c r="A1394" s="14">
        <v>4325.0</v>
      </c>
      <c r="B1394" s="14">
        <v>562.0</v>
      </c>
      <c r="C1394" s="14">
        <v>4305.0</v>
      </c>
      <c r="D1394" s="14">
        <v>29.0</v>
      </c>
      <c r="E1394" s="14">
        <v>3.0</v>
      </c>
      <c r="F1394" s="14">
        <v>12.0</v>
      </c>
      <c r="G1394" s="14">
        <v>500.0</v>
      </c>
      <c r="H1394" s="15"/>
      <c r="I1394" s="14">
        <v>63.0</v>
      </c>
      <c r="J1394" s="13" t="s">
        <v>2060</v>
      </c>
      <c r="K1394" s="13" t="s">
        <v>2061</v>
      </c>
      <c r="L1394" s="14" t="s">
        <v>2051</v>
      </c>
    </row>
    <row r="1395" ht="15.75" customHeight="1">
      <c r="A1395" s="14">
        <v>4304.0</v>
      </c>
      <c r="B1395" s="14">
        <v>561.0</v>
      </c>
      <c r="C1395" s="14">
        <v>4305.0</v>
      </c>
      <c r="D1395" s="14">
        <v>29.0</v>
      </c>
      <c r="E1395" s="14">
        <v>2.0</v>
      </c>
      <c r="F1395" s="14">
        <v>10.0</v>
      </c>
      <c r="G1395" s="14">
        <v>400.0</v>
      </c>
      <c r="H1395" s="15"/>
      <c r="I1395" s="14">
        <v>62.0</v>
      </c>
      <c r="J1395" s="13" t="s">
        <v>1593</v>
      </c>
      <c r="K1395" s="13" t="s">
        <v>852</v>
      </c>
      <c r="L1395" s="14" t="s">
        <v>2051</v>
      </c>
    </row>
    <row r="1396" ht="15.75" customHeight="1">
      <c r="A1396" s="14">
        <v>4363.0</v>
      </c>
      <c r="B1396" s="14">
        <v>560.0</v>
      </c>
      <c r="C1396" s="14">
        <v>4324.0</v>
      </c>
      <c r="D1396" s="14">
        <v>29.0</v>
      </c>
      <c r="E1396" s="14">
        <v>6.0</v>
      </c>
      <c r="F1396" s="14">
        <v>13.0</v>
      </c>
      <c r="G1396" s="14">
        <v>379.0</v>
      </c>
      <c r="H1396" s="15"/>
      <c r="I1396" s="14">
        <v>61.0</v>
      </c>
      <c r="J1396" s="13" t="s">
        <v>2062</v>
      </c>
      <c r="K1396" s="13" t="s">
        <v>2063</v>
      </c>
      <c r="L1396" s="14" t="s">
        <v>2051</v>
      </c>
    </row>
    <row r="1397" ht="15.75" customHeight="1">
      <c r="A1397" s="14">
        <v>4362.0</v>
      </c>
      <c r="B1397" s="14">
        <v>559.0</v>
      </c>
      <c r="C1397" s="14">
        <v>4324.0</v>
      </c>
      <c r="D1397" s="14">
        <v>29.0</v>
      </c>
      <c r="E1397" s="14">
        <v>6.0</v>
      </c>
      <c r="F1397" s="14">
        <v>13.0</v>
      </c>
      <c r="G1397" s="14">
        <v>373.0</v>
      </c>
      <c r="H1397" s="15"/>
      <c r="I1397" s="14">
        <v>60.0</v>
      </c>
      <c r="J1397" s="13" t="s">
        <v>2064</v>
      </c>
      <c r="K1397" s="13" t="s">
        <v>2065</v>
      </c>
      <c r="L1397" s="14" t="s">
        <v>2066</v>
      </c>
    </row>
    <row r="1398" ht="15.75" customHeight="1">
      <c r="A1398" s="14">
        <v>4361.0</v>
      </c>
      <c r="B1398" s="14">
        <v>558.0</v>
      </c>
      <c r="C1398" s="14">
        <v>4324.0</v>
      </c>
      <c r="D1398" s="14">
        <v>29.0</v>
      </c>
      <c r="E1398" s="14">
        <v>6.0</v>
      </c>
      <c r="F1398" s="14">
        <v>13.0</v>
      </c>
      <c r="G1398" s="14">
        <v>371.0</v>
      </c>
      <c r="H1398" s="15"/>
      <c r="I1398" s="14">
        <v>58.0</v>
      </c>
      <c r="J1398" s="13" t="s">
        <v>2067</v>
      </c>
      <c r="K1398" s="13" t="s">
        <v>2068</v>
      </c>
      <c r="L1398" s="14" t="s">
        <v>2066</v>
      </c>
    </row>
    <row r="1399" ht="15.75" customHeight="1">
      <c r="A1399" s="14">
        <v>4324.0</v>
      </c>
      <c r="B1399" s="14">
        <v>557.0</v>
      </c>
      <c r="C1399" s="14">
        <v>4304.0</v>
      </c>
      <c r="D1399" s="14">
        <v>29.0</v>
      </c>
      <c r="E1399" s="14">
        <v>3.0</v>
      </c>
      <c r="F1399" s="14">
        <v>12.0</v>
      </c>
      <c r="G1399" s="14">
        <v>370.0</v>
      </c>
      <c r="H1399" s="15"/>
      <c r="I1399" s="14">
        <v>57.0</v>
      </c>
      <c r="J1399" s="13" t="s">
        <v>2069</v>
      </c>
      <c r="K1399" s="13" t="s">
        <v>2070</v>
      </c>
      <c r="L1399" s="14" t="s">
        <v>2066</v>
      </c>
    </row>
    <row r="1400" ht="15.75" customHeight="1">
      <c r="A1400" s="14">
        <v>4323.0</v>
      </c>
      <c r="B1400" s="14">
        <v>556.0</v>
      </c>
      <c r="C1400" s="14">
        <v>4304.0</v>
      </c>
      <c r="D1400" s="14">
        <v>29.0</v>
      </c>
      <c r="E1400" s="14">
        <v>3.0</v>
      </c>
      <c r="F1400" s="14">
        <v>12.0</v>
      </c>
      <c r="G1400" s="14">
        <v>360.0</v>
      </c>
      <c r="H1400" s="15"/>
      <c r="I1400" s="14">
        <v>56.0</v>
      </c>
      <c r="J1400" s="13" t="s">
        <v>2071</v>
      </c>
      <c r="K1400" s="13" t="s">
        <v>2072</v>
      </c>
      <c r="L1400" s="14" t="s">
        <v>2066</v>
      </c>
    </row>
    <row r="1401" ht="15.75" customHeight="1">
      <c r="A1401" s="14">
        <v>4322.0</v>
      </c>
      <c r="B1401" s="14">
        <v>555.0</v>
      </c>
      <c r="C1401" s="14">
        <v>4304.0</v>
      </c>
      <c r="D1401" s="14">
        <v>29.0</v>
      </c>
      <c r="E1401" s="14">
        <v>3.0</v>
      </c>
      <c r="F1401" s="14">
        <v>12.0</v>
      </c>
      <c r="G1401" s="14">
        <v>350.0</v>
      </c>
      <c r="H1401" s="15"/>
      <c r="I1401" s="14">
        <v>55.0</v>
      </c>
      <c r="J1401" s="13" t="s">
        <v>2073</v>
      </c>
      <c r="K1401" s="13" t="s">
        <v>2074</v>
      </c>
      <c r="L1401" s="14" t="s">
        <v>2066</v>
      </c>
    </row>
    <row r="1402" ht="15.75" customHeight="1">
      <c r="A1402" s="14">
        <v>4321.0</v>
      </c>
      <c r="B1402" s="14">
        <v>554.0</v>
      </c>
      <c r="C1402" s="14">
        <v>4304.0</v>
      </c>
      <c r="D1402" s="14">
        <v>29.0</v>
      </c>
      <c r="E1402" s="14">
        <v>3.0</v>
      </c>
      <c r="F1402" s="14">
        <v>12.0</v>
      </c>
      <c r="G1402" s="14">
        <v>340.0</v>
      </c>
      <c r="H1402" s="15"/>
      <c r="I1402" s="14">
        <v>54.0</v>
      </c>
      <c r="J1402" s="13" t="s">
        <v>2075</v>
      </c>
      <c r="K1402" s="13" t="s">
        <v>2076</v>
      </c>
      <c r="L1402" s="14" t="s">
        <v>2066</v>
      </c>
    </row>
    <row r="1403" ht="15.75" customHeight="1">
      <c r="A1403" s="14">
        <v>4320.0</v>
      </c>
      <c r="B1403" s="14">
        <v>553.0</v>
      </c>
      <c r="C1403" s="14">
        <v>4304.0</v>
      </c>
      <c r="D1403" s="14">
        <v>29.0</v>
      </c>
      <c r="E1403" s="14">
        <v>3.0</v>
      </c>
      <c r="F1403" s="14">
        <v>12.0</v>
      </c>
      <c r="G1403" s="14">
        <v>330.0</v>
      </c>
      <c r="H1403" s="15"/>
      <c r="I1403" s="14">
        <v>53.0</v>
      </c>
      <c r="J1403" s="13" t="s">
        <v>2077</v>
      </c>
      <c r="K1403" s="13" t="s">
        <v>2078</v>
      </c>
      <c r="L1403" s="14" t="s">
        <v>2066</v>
      </c>
    </row>
    <row r="1404" ht="15.75" customHeight="1">
      <c r="A1404" s="14">
        <v>4360.0</v>
      </c>
      <c r="B1404" s="14">
        <v>552.0</v>
      </c>
      <c r="C1404" s="14">
        <v>4319.0</v>
      </c>
      <c r="D1404" s="14">
        <v>29.0</v>
      </c>
      <c r="E1404" s="14">
        <v>6.0</v>
      </c>
      <c r="F1404" s="14">
        <v>13.0</v>
      </c>
      <c r="G1404" s="14">
        <v>322.0</v>
      </c>
      <c r="H1404" s="15"/>
      <c r="I1404" s="14">
        <v>52.0</v>
      </c>
      <c r="J1404" s="13" t="s">
        <v>2079</v>
      </c>
      <c r="K1404" s="13" t="s">
        <v>2080</v>
      </c>
      <c r="L1404" s="14" t="s">
        <v>2066</v>
      </c>
    </row>
    <row r="1405" ht="15.75" customHeight="1">
      <c r="A1405" s="14">
        <v>4359.0</v>
      </c>
      <c r="B1405" s="14">
        <v>551.0</v>
      </c>
      <c r="C1405" s="14">
        <v>4319.0</v>
      </c>
      <c r="D1405" s="14">
        <v>29.0</v>
      </c>
      <c r="E1405" s="14">
        <v>6.0</v>
      </c>
      <c r="F1405" s="14">
        <v>13.0</v>
      </c>
      <c r="G1405" s="14">
        <v>321.0</v>
      </c>
      <c r="H1405" s="15"/>
      <c r="I1405" s="14">
        <v>51.0</v>
      </c>
      <c r="J1405" s="13" t="s">
        <v>2081</v>
      </c>
      <c r="K1405" s="13" t="s">
        <v>2082</v>
      </c>
      <c r="L1405" s="14" t="s">
        <v>2009</v>
      </c>
    </row>
    <row r="1406" ht="15.75" customHeight="1">
      <c r="A1406" s="14">
        <v>4319.0</v>
      </c>
      <c r="B1406" s="14">
        <v>550.0</v>
      </c>
      <c r="C1406" s="14">
        <v>4304.0</v>
      </c>
      <c r="D1406" s="14">
        <v>29.0</v>
      </c>
      <c r="E1406" s="14">
        <v>3.0</v>
      </c>
      <c r="F1406" s="14">
        <v>12.0</v>
      </c>
      <c r="G1406" s="14">
        <v>320.0</v>
      </c>
      <c r="H1406" s="15"/>
      <c r="I1406" s="14">
        <v>50.0</v>
      </c>
      <c r="J1406" s="13" t="s">
        <v>2083</v>
      </c>
      <c r="K1406" s="13" t="s">
        <v>2084</v>
      </c>
      <c r="L1406" s="14" t="s">
        <v>2009</v>
      </c>
    </row>
    <row r="1407" ht="15.75" customHeight="1">
      <c r="A1407" s="14">
        <v>4318.0</v>
      </c>
      <c r="B1407" s="14">
        <v>549.0</v>
      </c>
      <c r="C1407" s="14">
        <v>4304.0</v>
      </c>
      <c r="D1407" s="14">
        <v>29.0</v>
      </c>
      <c r="E1407" s="14">
        <v>3.0</v>
      </c>
      <c r="F1407" s="14">
        <v>12.0</v>
      </c>
      <c r="G1407" s="14">
        <v>310.0</v>
      </c>
      <c r="H1407" s="15"/>
      <c r="I1407" s="14">
        <v>49.0</v>
      </c>
      <c r="J1407" s="13" t="s">
        <v>2085</v>
      </c>
      <c r="K1407" s="13" t="s">
        <v>2086</v>
      </c>
      <c r="L1407" s="14" t="s">
        <v>2009</v>
      </c>
    </row>
    <row r="1408" ht="15.75" customHeight="1">
      <c r="A1408" s="14">
        <v>4303.0</v>
      </c>
      <c r="B1408" s="14">
        <v>548.0</v>
      </c>
      <c r="C1408" s="14">
        <v>4303.0</v>
      </c>
      <c r="D1408" s="14">
        <v>29.0</v>
      </c>
      <c r="E1408" s="14">
        <v>1.0</v>
      </c>
      <c r="F1408" s="14">
        <v>10.0</v>
      </c>
      <c r="G1408" s="15"/>
      <c r="H1408" s="15"/>
      <c r="I1408" s="14">
        <v>48.0</v>
      </c>
      <c r="J1408" s="13" t="s">
        <v>2087</v>
      </c>
      <c r="K1408" s="13" t="s">
        <v>2088</v>
      </c>
      <c r="L1408" s="14" t="s">
        <v>2009</v>
      </c>
    </row>
    <row r="1409" ht="15.75" customHeight="1">
      <c r="A1409" s="14">
        <v>4358.0</v>
      </c>
      <c r="B1409" s="14">
        <v>547.0</v>
      </c>
      <c r="C1409" s="14">
        <v>4327.0</v>
      </c>
      <c r="D1409" s="14">
        <v>29.0</v>
      </c>
      <c r="E1409" s="14">
        <v>6.0</v>
      </c>
      <c r="F1409" s="14">
        <v>13.0</v>
      </c>
      <c r="G1409" s="14">
        <v>259.0</v>
      </c>
      <c r="H1409" s="15"/>
      <c r="I1409" s="14">
        <v>46.0</v>
      </c>
      <c r="J1409" s="13" t="s">
        <v>2089</v>
      </c>
      <c r="K1409" s="13" t="s">
        <v>2090</v>
      </c>
      <c r="L1409" s="14" t="s">
        <v>2009</v>
      </c>
    </row>
    <row r="1410" ht="15.75" customHeight="1">
      <c r="A1410" s="14">
        <v>4357.0</v>
      </c>
      <c r="B1410" s="14">
        <v>546.0</v>
      </c>
      <c r="C1410" s="14">
        <v>4327.0</v>
      </c>
      <c r="D1410" s="14">
        <v>29.0</v>
      </c>
      <c r="E1410" s="14">
        <v>6.0</v>
      </c>
      <c r="F1410" s="14">
        <v>13.0</v>
      </c>
      <c r="G1410" s="14">
        <v>252.0</v>
      </c>
      <c r="H1410" s="15"/>
      <c r="I1410" s="14">
        <v>42.0</v>
      </c>
      <c r="J1410" s="13" t="s">
        <v>2091</v>
      </c>
      <c r="K1410" s="13" t="s">
        <v>2092</v>
      </c>
      <c r="L1410" s="14" t="s">
        <v>2009</v>
      </c>
    </row>
    <row r="1411" ht="15.75" customHeight="1">
      <c r="A1411" s="14">
        <v>4356.0</v>
      </c>
      <c r="B1411" s="14">
        <v>545.0</v>
      </c>
      <c r="C1411" s="14">
        <v>4327.0</v>
      </c>
      <c r="D1411" s="14">
        <v>29.0</v>
      </c>
      <c r="E1411" s="14">
        <v>6.0</v>
      </c>
      <c r="F1411" s="14">
        <v>13.0</v>
      </c>
      <c r="G1411" s="14">
        <v>251.0</v>
      </c>
      <c r="H1411" s="15"/>
      <c r="I1411" s="14">
        <v>41.0</v>
      </c>
      <c r="J1411" s="13" t="s">
        <v>1107</v>
      </c>
      <c r="K1411" s="13" t="s">
        <v>2093</v>
      </c>
      <c r="L1411" s="14" t="s">
        <v>2009</v>
      </c>
    </row>
    <row r="1412" ht="15.75" customHeight="1">
      <c r="A1412" s="14">
        <v>4355.0</v>
      </c>
      <c r="B1412" s="14">
        <v>544.0</v>
      </c>
      <c r="C1412" s="14">
        <v>4317.0</v>
      </c>
      <c r="D1412" s="14">
        <v>29.0</v>
      </c>
      <c r="E1412" s="14">
        <v>6.0</v>
      </c>
      <c r="F1412" s="14">
        <v>13.0</v>
      </c>
      <c r="G1412" s="14">
        <v>219.0</v>
      </c>
      <c r="H1412" s="15"/>
      <c r="I1412" s="14">
        <v>26.0</v>
      </c>
      <c r="J1412" s="13" t="s">
        <v>2094</v>
      </c>
      <c r="K1412" s="13" t="s">
        <v>2095</v>
      </c>
      <c r="L1412" s="14" t="s">
        <v>2096</v>
      </c>
    </row>
    <row r="1413" ht="15.75" customHeight="1">
      <c r="A1413" s="14">
        <v>4354.0</v>
      </c>
      <c r="B1413" s="14">
        <v>543.0</v>
      </c>
      <c r="C1413" s="14">
        <v>4317.0</v>
      </c>
      <c r="D1413" s="14">
        <v>29.0</v>
      </c>
      <c r="E1413" s="14">
        <v>6.0</v>
      </c>
      <c r="F1413" s="14">
        <v>13.0</v>
      </c>
      <c r="G1413" s="14">
        <v>212.0</v>
      </c>
      <c r="H1413" s="15"/>
      <c r="I1413" s="14">
        <v>24.0</v>
      </c>
      <c r="J1413" s="13" t="s">
        <v>2097</v>
      </c>
      <c r="K1413" s="13" t="s">
        <v>2098</v>
      </c>
      <c r="L1413" s="14" t="s">
        <v>2096</v>
      </c>
    </row>
    <row r="1414" ht="15.75" customHeight="1">
      <c r="A1414" s="14">
        <v>4317.0</v>
      </c>
      <c r="B1414" s="14">
        <v>541.0</v>
      </c>
      <c r="C1414" s="14">
        <v>4375.0</v>
      </c>
      <c r="D1414" s="14">
        <v>29.0</v>
      </c>
      <c r="E1414" s="14">
        <v>3.0</v>
      </c>
      <c r="F1414" s="14">
        <v>12.0</v>
      </c>
      <c r="G1414" s="14">
        <v>210.0</v>
      </c>
      <c r="H1414" s="15"/>
      <c r="I1414" s="14">
        <v>22.0</v>
      </c>
      <c r="J1414" s="13" t="s">
        <v>2099</v>
      </c>
      <c r="K1414" s="13" t="s">
        <v>2100</v>
      </c>
      <c r="L1414" s="14" t="s">
        <v>2096</v>
      </c>
    </row>
    <row r="1415" ht="15.75" customHeight="1">
      <c r="A1415" s="14">
        <v>4352.0</v>
      </c>
      <c r="B1415" s="14">
        <v>540.0</v>
      </c>
      <c r="C1415" s="14">
        <v>4316.0</v>
      </c>
      <c r="D1415" s="14">
        <v>29.0</v>
      </c>
      <c r="E1415" s="14">
        <v>6.0</v>
      </c>
      <c r="F1415" s="14">
        <v>13.0</v>
      </c>
      <c r="G1415" s="14">
        <v>179.0</v>
      </c>
      <c r="H1415" s="15"/>
      <c r="I1415" s="14">
        <v>21.0</v>
      </c>
      <c r="J1415" s="13" t="s">
        <v>2101</v>
      </c>
      <c r="K1415" s="13" t="s">
        <v>2102</v>
      </c>
      <c r="L1415" s="14" t="s">
        <v>1797</v>
      </c>
    </row>
    <row r="1416" ht="15.75" customHeight="1">
      <c r="A1416" s="14">
        <v>4351.0</v>
      </c>
      <c r="B1416" s="14">
        <v>539.0</v>
      </c>
      <c r="C1416" s="14">
        <v>4316.0</v>
      </c>
      <c r="D1416" s="14">
        <v>29.0</v>
      </c>
      <c r="E1416" s="14">
        <v>6.0</v>
      </c>
      <c r="F1416" s="14">
        <v>13.0</v>
      </c>
      <c r="G1416" s="14">
        <v>172.0</v>
      </c>
      <c r="H1416" s="15"/>
      <c r="I1416" s="14">
        <v>20.0</v>
      </c>
      <c r="J1416" s="13" t="s">
        <v>2103</v>
      </c>
      <c r="K1416" s="13" t="s">
        <v>2104</v>
      </c>
      <c r="L1416" s="14" t="s">
        <v>1797</v>
      </c>
    </row>
    <row r="1417" ht="15.75" customHeight="1">
      <c r="A1417" s="14">
        <v>4350.0</v>
      </c>
      <c r="B1417" s="14">
        <v>538.0</v>
      </c>
      <c r="C1417" s="14">
        <v>4316.0</v>
      </c>
      <c r="D1417" s="14">
        <v>29.0</v>
      </c>
      <c r="E1417" s="14">
        <v>6.0</v>
      </c>
      <c r="F1417" s="14">
        <v>13.0</v>
      </c>
      <c r="G1417" s="14">
        <v>171.0</v>
      </c>
      <c r="H1417" s="15"/>
      <c r="I1417" s="14">
        <v>19.0</v>
      </c>
      <c r="J1417" s="13" t="s">
        <v>2105</v>
      </c>
      <c r="K1417" s="13" t="s">
        <v>2106</v>
      </c>
      <c r="L1417" s="14" t="s">
        <v>1797</v>
      </c>
    </row>
    <row r="1418" ht="15.75" customHeight="1">
      <c r="A1418" s="14">
        <v>4316.0</v>
      </c>
      <c r="B1418" s="14">
        <v>537.0</v>
      </c>
      <c r="C1418" s="14">
        <v>4375.0</v>
      </c>
      <c r="D1418" s="14">
        <v>29.0</v>
      </c>
      <c r="E1418" s="14">
        <v>3.0</v>
      </c>
      <c r="F1418" s="14">
        <v>12.0</v>
      </c>
      <c r="G1418" s="14">
        <v>170.0</v>
      </c>
      <c r="H1418" s="15"/>
      <c r="I1418" s="14">
        <v>18.0</v>
      </c>
      <c r="J1418" s="13" t="s">
        <v>2107</v>
      </c>
      <c r="K1418" s="13" t="s">
        <v>2108</v>
      </c>
      <c r="L1418" s="14" t="s">
        <v>1797</v>
      </c>
    </row>
    <row r="1419" ht="15.75" customHeight="1">
      <c r="A1419" s="14">
        <v>4349.0</v>
      </c>
      <c r="B1419" s="14">
        <v>536.0</v>
      </c>
      <c r="C1419" s="14">
        <v>4315.0</v>
      </c>
      <c r="D1419" s="14">
        <v>29.0</v>
      </c>
      <c r="E1419" s="14">
        <v>6.0</v>
      </c>
      <c r="F1419" s="14">
        <v>13.0</v>
      </c>
      <c r="G1419" s="14">
        <v>169.0</v>
      </c>
      <c r="H1419" s="15"/>
      <c r="I1419" s="14">
        <v>14.0</v>
      </c>
      <c r="J1419" s="13" t="s">
        <v>2109</v>
      </c>
      <c r="K1419" s="13" t="s">
        <v>2110</v>
      </c>
      <c r="L1419" s="14" t="s">
        <v>1802</v>
      </c>
    </row>
    <row r="1420" ht="15.75" customHeight="1">
      <c r="A1420" s="14">
        <v>4348.0</v>
      </c>
      <c r="B1420" s="14">
        <v>535.0</v>
      </c>
      <c r="C1420" s="14">
        <v>4315.0</v>
      </c>
      <c r="D1420" s="14">
        <v>29.0</v>
      </c>
      <c r="E1420" s="14">
        <v>6.0</v>
      </c>
      <c r="F1420" s="14">
        <v>13.0</v>
      </c>
      <c r="G1420" s="14">
        <v>161.0</v>
      </c>
      <c r="H1420" s="15"/>
      <c r="I1420" s="14">
        <v>13.0</v>
      </c>
      <c r="J1420" s="13" t="s">
        <v>2111</v>
      </c>
      <c r="K1420" s="13" t="s">
        <v>2112</v>
      </c>
      <c r="L1420" s="14" t="s">
        <v>1802</v>
      </c>
    </row>
    <row r="1421" ht="15.75" customHeight="1">
      <c r="A1421" s="14">
        <v>4315.0</v>
      </c>
      <c r="B1421" s="14">
        <v>534.0</v>
      </c>
      <c r="C1421" s="14">
        <v>4375.0</v>
      </c>
      <c r="D1421" s="14">
        <v>29.0</v>
      </c>
      <c r="E1421" s="14">
        <v>3.0</v>
      </c>
      <c r="F1421" s="14">
        <v>12.0</v>
      </c>
      <c r="G1421" s="14">
        <v>160.0</v>
      </c>
      <c r="H1421" s="15"/>
      <c r="I1421" s="14">
        <v>12.0</v>
      </c>
      <c r="J1421" s="13" t="s">
        <v>2113</v>
      </c>
      <c r="K1421" s="13" t="s">
        <v>2114</v>
      </c>
      <c r="L1421" s="14" t="s">
        <v>1802</v>
      </c>
    </row>
    <row r="1422" ht="15.75" customHeight="1">
      <c r="A1422" s="14">
        <v>4314.0</v>
      </c>
      <c r="B1422" s="14">
        <v>533.0</v>
      </c>
      <c r="C1422" s="14">
        <v>4375.0</v>
      </c>
      <c r="D1422" s="14">
        <v>29.0</v>
      </c>
      <c r="E1422" s="14">
        <v>3.0</v>
      </c>
      <c r="F1422" s="14">
        <v>12.0</v>
      </c>
      <c r="G1422" s="14">
        <v>150.0</v>
      </c>
      <c r="H1422" s="15"/>
      <c r="I1422" s="14">
        <v>11.0</v>
      </c>
      <c r="J1422" s="13" t="s">
        <v>2115</v>
      </c>
      <c r="K1422" s="13" t="s">
        <v>2116</v>
      </c>
      <c r="L1422" s="14" t="s">
        <v>1802</v>
      </c>
    </row>
    <row r="1423" ht="15.75" customHeight="1">
      <c r="A1423" s="14">
        <v>4347.0</v>
      </c>
      <c r="B1423" s="14">
        <v>532.0</v>
      </c>
      <c r="C1423" s="14">
        <v>4313.0</v>
      </c>
      <c r="D1423" s="14">
        <v>29.0</v>
      </c>
      <c r="E1423" s="14">
        <v>6.0</v>
      </c>
      <c r="F1423" s="14">
        <v>13.0</v>
      </c>
      <c r="G1423" s="14">
        <v>149.0</v>
      </c>
      <c r="H1423" s="15"/>
      <c r="I1423" s="14">
        <v>10.0</v>
      </c>
      <c r="J1423" s="13" t="s">
        <v>2117</v>
      </c>
      <c r="K1423" s="13" t="s">
        <v>2118</v>
      </c>
      <c r="L1423" s="14" t="s">
        <v>1802</v>
      </c>
    </row>
    <row r="1424" ht="15.75" customHeight="1">
      <c r="A1424" s="14">
        <v>4346.0</v>
      </c>
      <c r="B1424" s="14">
        <v>531.0</v>
      </c>
      <c r="C1424" s="14">
        <v>4313.0</v>
      </c>
      <c r="D1424" s="14">
        <v>29.0</v>
      </c>
      <c r="E1424" s="14">
        <v>6.0</v>
      </c>
      <c r="F1424" s="14">
        <v>13.0</v>
      </c>
      <c r="G1424" s="14">
        <v>141.0</v>
      </c>
      <c r="H1424" s="15"/>
      <c r="I1424" s="14">
        <v>9.0</v>
      </c>
      <c r="J1424" s="13" t="s">
        <v>2119</v>
      </c>
      <c r="K1424" s="13" t="s">
        <v>2120</v>
      </c>
      <c r="L1424" s="14" t="s">
        <v>1802</v>
      </c>
    </row>
    <row r="1425" ht="15.75" customHeight="1">
      <c r="A1425" s="14">
        <v>4313.0</v>
      </c>
      <c r="B1425" s="14">
        <v>530.0</v>
      </c>
      <c r="C1425" s="14">
        <v>4375.0</v>
      </c>
      <c r="D1425" s="14">
        <v>29.0</v>
      </c>
      <c r="E1425" s="14">
        <v>3.0</v>
      </c>
      <c r="F1425" s="14">
        <v>12.0</v>
      </c>
      <c r="G1425" s="14">
        <v>140.0</v>
      </c>
      <c r="H1425" s="15"/>
      <c r="I1425" s="14">
        <v>8.0</v>
      </c>
      <c r="J1425" s="13" t="s">
        <v>2121</v>
      </c>
      <c r="K1425" s="13" t="s">
        <v>2122</v>
      </c>
      <c r="L1425" s="14" t="s">
        <v>2014</v>
      </c>
    </row>
    <row r="1426" ht="15.75" customHeight="1">
      <c r="A1426" s="14">
        <v>4345.0</v>
      </c>
      <c r="B1426" s="14">
        <v>529.0</v>
      </c>
      <c r="C1426" s="14">
        <v>4312.0</v>
      </c>
      <c r="D1426" s="14">
        <v>29.0</v>
      </c>
      <c r="E1426" s="14">
        <v>6.0</v>
      </c>
      <c r="F1426" s="14">
        <v>13.0</v>
      </c>
      <c r="G1426" s="14">
        <v>139.0</v>
      </c>
      <c r="H1426" s="15"/>
      <c r="I1426" s="14">
        <v>7.0</v>
      </c>
      <c r="J1426" s="13" t="s">
        <v>2123</v>
      </c>
      <c r="K1426" s="13" t="s">
        <v>2124</v>
      </c>
      <c r="L1426" s="14" t="s">
        <v>2014</v>
      </c>
    </row>
    <row r="1427" ht="15.75" customHeight="1">
      <c r="A1427" s="14">
        <v>4344.0</v>
      </c>
      <c r="B1427" s="14">
        <v>528.0</v>
      </c>
      <c r="C1427" s="14">
        <v>4312.0</v>
      </c>
      <c r="D1427" s="14">
        <v>29.0</v>
      </c>
      <c r="E1427" s="14">
        <v>6.0</v>
      </c>
      <c r="F1427" s="14">
        <v>13.0</v>
      </c>
      <c r="G1427" s="14">
        <v>131.0</v>
      </c>
      <c r="H1427" s="15"/>
      <c r="I1427" s="14">
        <v>5.0</v>
      </c>
      <c r="J1427" s="13" t="s">
        <v>2125</v>
      </c>
      <c r="K1427" s="13" t="s">
        <v>2126</v>
      </c>
      <c r="L1427" s="14" t="s">
        <v>2014</v>
      </c>
    </row>
    <row r="1428" ht="15.75" customHeight="1">
      <c r="A1428" s="14">
        <v>4312.0</v>
      </c>
      <c r="B1428" s="14">
        <v>527.0</v>
      </c>
      <c r="C1428" s="14">
        <v>4375.0</v>
      </c>
      <c r="D1428" s="14">
        <v>29.0</v>
      </c>
      <c r="E1428" s="14">
        <v>3.0</v>
      </c>
      <c r="F1428" s="14">
        <v>12.0</v>
      </c>
      <c r="G1428" s="14">
        <v>130.0</v>
      </c>
      <c r="H1428" s="15"/>
      <c r="I1428" s="14">
        <v>4.0</v>
      </c>
      <c r="J1428" s="13" t="s">
        <v>2127</v>
      </c>
      <c r="K1428" s="13" t="s">
        <v>2128</v>
      </c>
      <c r="L1428" s="14" t="s">
        <v>2014</v>
      </c>
    </row>
    <row r="1429" ht="15.75" customHeight="1">
      <c r="A1429" s="14">
        <v>4311.0</v>
      </c>
      <c r="B1429" s="14">
        <v>526.0</v>
      </c>
      <c r="C1429" s="14">
        <v>4375.0</v>
      </c>
      <c r="D1429" s="14">
        <v>29.0</v>
      </c>
      <c r="E1429" s="14">
        <v>3.0</v>
      </c>
      <c r="F1429" s="14">
        <v>12.0</v>
      </c>
      <c r="G1429" s="14">
        <v>120.0</v>
      </c>
      <c r="H1429" s="15"/>
      <c r="I1429" s="14">
        <v>3.0</v>
      </c>
      <c r="J1429" s="13" t="s">
        <v>1108</v>
      </c>
      <c r="K1429" s="13" t="s">
        <v>2129</v>
      </c>
      <c r="L1429" s="14" t="s">
        <v>2014</v>
      </c>
    </row>
    <row r="1430" ht="15.75" customHeight="1">
      <c r="A1430" s="14">
        <v>4310.0</v>
      </c>
      <c r="B1430" s="14">
        <v>525.0</v>
      </c>
      <c r="C1430" s="14">
        <v>4375.0</v>
      </c>
      <c r="D1430" s="14">
        <v>29.0</v>
      </c>
      <c r="E1430" s="14">
        <v>3.0</v>
      </c>
      <c r="F1430" s="14">
        <v>12.0</v>
      </c>
      <c r="G1430" s="14">
        <v>110.0</v>
      </c>
      <c r="H1430" s="15"/>
      <c r="I1430" s="14">
        <v>2.0</v>
      </c>
      <c r="J1430" s="13" t="s">
        <v>2130</v>
      </c>
      <c r="K1430" s="13" t="s">
        <v>2131</v>
      </c>
      <c r="L1430" s="14" t="s">
        <v>2132</v>
      </c>
    </row>
    <row r="1431" ht="15.75" customHeight="1">
      <c r="A1431" s="14">
        <v>2995.0</v>
      </c>
      <c r="B1431" s="14">
        <v>524.0</v>
      </c>
      <c r="C1431" s="14">
        <v>2995.0</v>
      </c>
      <c r="D1431" s="14">
        <v>16.0</v>
      </c>
      <c r="E1431" s="14">
        <v>1.0</v>
      </c>
      <c r="F1431" s="14">
        <v>10.0</v>
      </c>
      <c r="G1431" s="13" t="s">
        <v>2133</v>
      </c>
      <c r="H1431" s="15"/>
      <c r="I1431" s="14">
        <v>1.0</v>
      </c>
      <c r="J1431" s="13" t="s">
        <v>1113</v>
      </c>
      <c r="K1431" s="13" t="s">
        <v>1111</v>
      </c>
      <c r="L1431" s="14" t="s">
        <v>2134</v>
      </c>
    </row>
    <row r="1432" ht="15.75" customHeight="1">
      <c r="A1432" s="14">
        <v>3094.0</v>
      </c>
      <c r="B1432" s="14">
        <v>524.0</v>
      </c>
      <c r="C1432" s="14">
        <v>3094.0</v>
      </c>
      <c r="D1432" s="14">
        <v>18.0</v>
      </c>
      <c r="E1432" s="14">
        <v>1.0</v>
      </c>
      <c r="F1432" s="14">
        <v>10.0</v>
      </c>
      <c r="G1432" s="15"/>
      <c r="H1432" s="15"/>
      <c r="I1432" s="14">
        <v>1.0</v>
      </c>
      <c r="J1432" s="13" t="s">
        <v>1113</v>
      </c>
      <c r="K1432" s="13" t="s">
        <v>1111</v>
      </c>
      <c r="L1432" s="14" t="s">
        <v>2135</v>
      </c>
    </row>
    <row r="1433" ht="15.75" customHeight="1">
      <c r="A1433" s="14">
        <v>4302.0</v>
      </c>
      <c r="B1433" s="14">
        <v>524.0</v>
      </c>
      <c r="C1433" s="14">
        <v>4302.0</v>
      </c>
      <c r="D1433" s="14">
        <v>29.0</v>
      </c>
      <c r="E1433" s="14">
        <v>1.0</v>
      </c>
      <c r="F1433" s="14">
        <v>10.0</v>
      </c>
      <c r="G1433" s="15"/>
      <c r="H1433" s="15"/>
      <c r="I1433" s="14">
        <v>1.0</v>
      </c>
      <c r="J1433" s="13" t="s">
        <v>1110</v>
      </c>
      <c r="K1433" s="13" t="s">
        <v>1111</v>
      </c>
      <c r="L1433" s="14" t="s">
        <v>2132</v>
      </c>
    </row>
    <row r="1434" ht="15.75" customHeight="1">
      <c r="A1434" s="14">
        <v>3722.0</v>
      </c>
      <c r="B1434" s="14">
        <v>523.0</v>
      </c>
      <c r="C1434" s="14">
        <v>3688.0</v>
      </c>
      <c r="D1434" s="14">
        <v>13.0</v>
      </c>
      <c r="E1434" s="14">
        <v>6.0</v>
      </c>
      <c r="F1434" s="14">
        <v>13.0</v>
      </c>
      <c r="G1434" s="14">
        <v>33.0</v>
      </c>
      <c r="H1434" s="15"/>
      <c r="I1434" s="14">
        <v>29.0</v>
      </c>
      <c r="J1434" s="13" t="s">
        <v>2136</v>
      </c>
      <c r="K1434" s="13" t="s">
        <v>2137</v>
      </c>
      <c r="L1434" s="14" t="s">
        <v>679</v>
      </c>
    </row>
    <row r="1435" ht="15.75" customHeight="1">
      <c r="A1435" s="14">
        <v>3721.0</v>
      </c>
      <c r="B1435" s="14">
        <v>522.0</v>
      </c>
      <c r="C1435" s="14">
        <v>3687.0</v>
      </c>
      <c r="D1435" s="14">
        <v>13.0</v>
      </c>
      <c r="E1435" s="14">
        <v>6.0</v>
      </c>
      <c r="F1435" s="14">
        <v>13.0</v>
      </c>
      <c r="G1435" s="14">
        <v>23.0</v>
      </c>
      <c r="H1435" s="14">
        <v>22.0</v>
      </c>
      <c r="I1435" s="14">
        <v>19.0</v>
      </c>
      <c r="J1435" s="13" t="s">
        <v>2138</v>
      </c>
      <c r="K1435" s="13" t="s">
        <v>2139</v>
      </c>
      <c r="L1435" s="14" t="s">
        <v>679</v>
      </c>
    </row>
    <row r="1436" ht="15.75" customHeight="1">
      <c r="A1436" s="14">
        <v>3720.0</v>
      </c>
      <c r="B1436" s="14">
        <v>521.0</v>
      </c>
      <c r="C1436" s="14">
        <v>3687.0</v>
      </c>
      <c r="D1436" s="14">
        <v>13.0</v>
      </c>
      <c r="E1436" s="14">
        <v>6.0</v>
      </c>
      <c r="F1436" s="14">
        <v>13.0</v>
      </c>
      <c r="G1436" s="14">
        <v>22.0</v>
      </c>
      <c r="H1436" s="14">
        <v>27.0</v>
      </c>
      <c r="I1436" s="14">
        <v>18.0</v>
      </c>
      <c r="J1436" s="13" t="s">
        <v>2140</v>
      </c>
      <c r="K1436" s="13" t="s">
        <v>2141</v>
      </c>
      <c r="L1436" s="14" t="s">
        <v>679</v>
      </c>
    </row>
    <row r="1437" ht="15.75" customHeight="1">
      <c r="A1437" s="14">
        <v>3719.0</v>
      </c>
      <c r="B1437" s="14">
        <v>520.0</v>
      </c>
      <c r="C1437" s="14">
        <v>3687.0</v>
      </c>
      <c r="D1437" s="14">
        <v>13.0</v>
      </c>
      <c r="E1437" s="14">
        <v>6.0</v>
      </c>
      <c r="F1437" s="14">
        <v>13.0</v>
      </c>
      <c r="G1437" s="14">
        <v>21.0</v>
      </c>
      <c r="H1437" s="14">
        <v>21.0</v>
      </c>
      <c r="I1437" s="14">
        <v>17.0</v>
      </c>
      <c r="J1437" s="13" t="s">
        <v>2142</v>
      </c>
      <c r="K1437" s="13" t="s">
        <v>2143</v>
      </c>
      <c r="L1437" s="14" t="s">
        <v>679</v>
      </c>
    </row>
    <row r="1438" ht="15.75" customHeight="1">
      <c r="A1438" s="14">
        <v>3718.0</v>
      </c>
      <c r="B1438" s="14">
        <v>518.0</v>
      </c>
      <c r="C1438" s="14">
        <v>3693.0</v>
      </c>
      <c r="D1438" s="14">
        <v>13.0</v>
      </c>
      <c r="E1438" s="14">
        <v>6.0</v>
      </c>
      <c r="F1438" s="14">
        <v>13.0</v>
      </c>
      <c r="G1438" s="14">
        <v>11.0</v>
      </c>
      <c r="H1438" s="15"/>
      <c r="I1438" s="14">
        <v>12.0</v>
      </c>
      <c r="J1438" s="13" t="s">
        <v>2144</v>
      </c>
      <c r="K1438" s="13" t="s">
        <v>2145</v>
      </c>
      <c r="L1438" s="14" t="s">
        <v>679</v>
      </c>
    </row>
    <row r="1439" ht="15.75" customHeight="1">
      <c r="A1439" s="14">
        <v>3717.0</v>
      </c>
      <c r="B1439" s="14">
        <v>517.0</v>
      </c>
      <c r="C1439" s="14">
        <v>3693.0</v>
      </c>
      <c r="D1439" s="14">
        <v>13.0</v>
      </c>
      <c r="E1439" s="14">
        <v>6.0</v>
      </c>
      <c r="F1439" s="14">
        <v>13.0</v>
      </c>
      <c r="G1439" s="14">
        <v>10.0</v>
      </c>
      <c r="H1439" s="15"/>
      <c r="I1439" s="14">
        <v>11.0</v>
      </c>
      <c r="J1439" s="13" t="s">
        <v>2146</v>
      </c>
      <c r="K1439" s="13" t="s">
        <v>2147</v>
      </c>
      <c r="L1439" s="14" t="s">
        <v>679</v>
      </c>
    </row>
    <row r="1440" ht="15.75" customHeight="1">
      <c r="A1440" s="14">
        <v>3716.0</v>
      </c>
      <c r="B1440" s="14">
        <v>516.0</v>
      </c>
      <c r="C1440" s="14">
        <v>3693.0</v>
      </c>
      <c r="D1440" s="14">
        <v>13.0</v>
      </c>
      <c r="E1440" s="14">
        <v>6.0</v>
      </c>
      <c r="F1440" s="14">
        <v>13.0</v>
      </c>
      <c r="G1440" s="14">
        <v>9.0</v>
      </c>
      <c r="H1440" s="14">
        <v>5.0</v>
      </c>
      <c r="I1440" s="14">
        <v>10.0</v>
      </c>
      <c r="J1440" s="13" t="s">
        <v>2148</v>
      </c>
      <c r="K1440" s="13" t="s">
        <v>2149</v>
      </c>
      <c r="L1440" s="14" t="s">
        <v>679</v>
      </c>
    </row>
    <row r="1441" ht="15.75" customHeight="1">
      <c r="A1441" s="14">
        <v>3715.0</v>
      </c>
      <c r="B1441" s="14">
        <v>515.0</v>
      </c>
      <c r="C1441" s="14">
        <v>3693.0</v>
      </c>
      <c r="D1441" s="14">
        <v>13.0</v>
      </c>
      <c r="E1441" s="14">
        <v>6.0</v>
      </c>
      <c r="F1441" s="14">
        <v>13.0</v>
      </c>
      <c r="G1441" s="14">
        <v>8.0</v>
      </c>
      <c r="H1441" s="14">
        <v>3.0</v>
      </c>
      <c r="I1441" s="14">
        <v>9.0</v>
      </c>
      <c r="J1441" s="13" t="s">
        <v>2150</v>
      </c>
      <c r="K1441" s="13" t="s">
        <v>2151</v>
      </c>
      <c r="L1441" s="14" t="s">
        <v>679</v>
      </c>
    </row>
    <row r="1442" ht="15.75" customHeight="1">
      <c r="A1442" s="14">
        <v>3714.0</v>
      </c>
      <c r="B1442" s="14">
        <v>514.0</v>
      </c>
      <c r="C1442" s="14">
        <v>3693.0</v>
      </c>
      <c r="D1442" s="14">
        <v>13.0</v>
      </c>
      <c r="E1442" s="14">
        <v>6.0</v>
      </c>
      <c r="F1442" s="14">
        <v>13.0</v>
      </c>
      <c r="G1442" s="14">
        <v>7.0</v>
      </c>
      <c r="H1442" s="14">
        <v>2.0</v>
      </c>
      <c r="I1442" s="14">
        <v>8.0</v>
      </c>
      <c r="J1442" s="13" t="s">
        <v>2152</v>
      </c>
      <c r="K1442" s="13" t="s">
        <v>2153</v>
      </c>
      <c r="L1442" s="14" t="s">
        <v>679</v>
      </c>
    </row>
    <row r="1443" ht="15.75" customHeight="1">
      <c r="A1443" s="14">
        <v>3713.0</v>
      </c>
      <c r="B1443" s="14">
        <v>513.0</v>
      </c>
      <c r="C1443" s="14">
        <v>3693.0</v>
      </c>
      <c r="D1443" s="14">
        <v>13.0</v>
      </c>
      <c r="E1443" s="14">
        <v>6.0</v>
      </c>
      <c r="F1443" s="14">
        <v>13.0</v>
      </c>
      <c r="G1443" s="14">
        <v>6.0</v>
      </c>
      <c r="H1443" s="15"/>
      <c r="I1443" s="14">
        <v>7.0</v>
      </c>
      <c r="J1443" s="13" t="s">
        <v>2154</v>
      </c>
      <c r="K1443" s="13" t="s">
        <v>2155</v>
      </c>
      <c r="L1443" s="14" t="s">
        <v>679</v>
      </c>
    </row>
    <row r="1444" ht="15.75" customHeight="1">
      <c r="A1444" s="14">
        <v>3712.0</v>
      </c>
      <c r="B1444" s="14">
        <v>512.0</v>
      </c>
      <c r="C1444" s="14">
        <v>3693.0</v>
      </c>
      <c r="D1444" s="14">
        <v>13.0</v>
      </c>
      <c r="E1444" s="14">
        <v>6.0</v>
      </c>
      <c r="F1444" s="14">
        <v>13.0</v>
      </c>
      <c r="G1444" s="14">
        <v>5.0</v>
      </c>
      <c r="H1444" s="15"/>
      <c r="I1444" s="14">
        <v>6.0</v>
      </c>
      <c r="J1444" s="13" t="s">
        <v>2156</v>
      </c>
      <c r="K1444" s="13" t="s">
        <v>2157</v>
      </c>
      <c r="L1444" s="14" t="s">
        <v>679</v>
      </c>
    </row>
    <row r="1445" ht="15.75" customHeight="1">
      <c r="A1445" s="14">
        <v>3711.0</v>
      </c>
      <c r="B1445" s="14">
        <v>511.0</v>
      </c>
      <c r="C1445" s="14">
        <v>3693.0</v>
      </c>
      <c r="D1445" s="14">
        <v>13.0</v>
      </c>
      <c r="E1445" s="14">
        <v>6.0</v>
      </c>
      <c r="F1445" s="14">
        <v>13.0</v>
      </c>
      <c r="G1445" s="14">
        <v>4.0</v>
      </c>
      <c r="H1445" s="15"/>
      <c r="I1445" s="14">
        <v>5.0</v>
      </c>
      <c r="J1445" s="13" t="s">
        <v>2158</v>
      </c>
      <c r="K1445" s="13" t="s">
        <v>2159</v>
      </c>
      <c r="L1445" s="14" t="s">
        <v>679</v>
      </c>
    </row>
    <row r="1446" ht="15.75" customHeight="1">
      <c r="A1446" s="14">
        <v>3710.0</v>
      </c>
      <c r="B1446" s="14">
        <v>510.0</v>
      </c>
      <c r="C1446" s="14">
        <v>3693.0</v>
      </c>
      <c r="D1446" s="14">
        <v>13.0</v>
      </c>
      <c r="E1446" s="14">
        <v>6.0</v>
      </c>
      <c r="F1446" s="14">
        <v>13.0</v>
      </c>
      <c r="G1446" s="14">
        <v>3.0</v>
      </c>
      <c r="H1446" s="15"/>
      <c r="I1446" s="14">
        <v>4.0</v>
      </c>
      <c r="J1446" s="13" t="s">
        <v>2160</v>
      </c>
      <c r="K1446" s="13" t="s">
        <v>2161</v>
      </c>
      <c r="L1446" s="14" t="s">
        <v>679</v>
      </c>
    </row>
    <row r="1447" ht="15.75" customHeight="1">
      <c r="A1447" s="14">
        <v>3709.0</v>
      </c>
      <c r="B1447" s="14">
        <v>509.0</v>
      </c>
      <c r="C1447" s="14">
        <v>3693.0</v>
      </c>
      <c r="D1447" s="14">
        <v>13.0</v>
      </c>
      <c r="E1447" s="14">
        <v>6.0</v>
      </c>
      <c r="F1447" s="14">
        <v>13.0</v>
      </c>
      <c r="G1447" s="14">
        <v>2.0</v>
      </c>
      <c r="H1447" s="15"/>
      <c r="I1447" s="14">
        <v>3.0</v>
      </c>
      <c r="J1447" s="13" t="s">
        <v>2162</v>
      </c>
      <c r="K1447" s="13" t="s">
        <v>2163</v>
      </c>
      <c r="L1447" s="14" t="s">
        <v>679</v>
      </c>
    </row>
    <row r="1448" ht="15.75" customHeight="1">
      <c r="A1448" s="14">
        <v>3708.0</v>
      </c>
      <c r="B1448" s="14">
        <v>508.0</v>
      </c>
      <c r="C1448" s="14">
        <v>3693.0</v>
      </c>
      <c r="D1448" s="14">
        <v>13.0</v>
      </c>
      <c r="E1448" s="14">
        <v>6.0</v>
      </c>
      <c r="F1448" s="14">
        <v>13.0</v>
      </c>
      <c r="G1448" s="14">
        <v>1.0</v>
      </c>
      <c r="H1448" s="14">
        <v>1.0</v>
      </c>
      <c r="I1448" s="14">
        <v>2.0</v>
      </c>
      <c r="J1448" s="13" t="s">
        <v>2164</v>
      </c>
      <c r="K1448" s="13" t="s">
        <v>2165</v>
      </c>
      <c r="L1448" s="14" t="s">
        <v>679</v>
      </c>
    </row>
    <row r="1449" ht="15.75" customHeight="1">
      <c r="A1449" s="14">
        <v>3683.0</v>
      </c>
      <c r="B1449" s="14">
        <v>507.0</v>
      </c>
      <c r="C1449" s="14">
        <v>3648.0</v>
      </c>
      <c r="D1449" s="14">
        <v>12.0</v>
      </c>
      <c r="E1449" s="14">
        <v>6.0</v>
      </c>
      <c r="F1449" s="14">
        <v>13.0</v>
      </c>
      <c r="G1449" s="13" t="s">
        <v>2166</v>
      </c>
      <c r="H1449" s="13" t="s">
        <v>2166</v>
      </c>
      <c r="I1449" s="14">
        <v>39.0</v>
      </c>
      <c r="J1449" s="13" t="s">
        <v>1116</v>
      </c>
      <c r="K1449" s="13" t="s">
        <v>1117</v>
      </c>
      <c r="L1449" s="14" t="s">
        <v>2167</v>
      </c>
    </row>
    <row r="1450" ht="15.75" customHeight="1">
      <c r="A1450" s="14">
        <v>3707.0</v>
      </c>
      <c r="B1450" s="14">
        <v>507.0</v>
      </c>
      <c r="C1450" s="14">
        <v>3688.0</v>
      </c>
      <c r="D1450" s="14">
        <v>13.0</v>
      </c>
      <c r="E1450" s="14">
        <v>6.0</v>
      </c>
      <c r="F1450" s="14">
        <v>13.0</v>
      </c>
      <c r="G1450" s="15"/>
      <c r="H1450" s="15"/>
      <c r="I1450" s="14">
        <v>34.0</v>
      </c>
      <c r="J1450" s="13" t="s">
        <v>2168</v>
      </c>
      <c r="K1450" s="13" t="s">
        <v>2169</v>
      </c>
      <c r="L1450" s="14" t="s">
        <v>679</v>
      </c>
    </row>
    <row r="1451" ht="15.75" customHeight="1">
      <c r="A1451" s="14">
        <v>5279.0</v>
      </c>
      <c r="B1451" s="14">
        <v>507.0</v>
      </c>
      <c r="C1451" s="14">
        <v>2236.0</v>
      </c>
      <c r="D1451" s="14">
        <v>20.0</v>
      </c>
      <c r="E1451" s="14">
        <v>6.0</v>
      </c>
      <c r="F1451" s="14">
        <v>13.0</v>
      </c>
      <c r="G1451" s="15"/>
      <c r="H1451" s="15"/>
      <c r="I1451" s="14">
        <v>44.0</v>
      </c>
      <c r="J1451" s="13" t="s">
        <v>2170</v>
      </c>
      <c r="K1451" s="13" t="s">
        <v>1117</v>
      </c>
      <c r="L1451" s="14" t="s">
        <v>1822</v>
      </c>
    </row>
    <row r="1452" ht="15.75" customHeight="1">
      <c r="A1452" s="14">
        <v>5283.0</v>
      </c>
      <c r="B1452" s="14">
        <v>507.0</v>
      </c>
      <c r="C1452" s="14">
        <v>2272.0</v>
      </c>
      <c r="D1452" s="14">
        <v>19.0</v>
      </c>
      <c r="E1452" s="14">
        <v>6.0</v>
      </c>
      <c r="F1452" s="14">
        <v>13.0</v>
      </c>
      <c r="G1452" s="15"/>
      <c r="H1452" s="15"/>
      <c r="I1452" s="14">
        <v>29.0</v>
      </c>
      <c r="J1452" s="13" t="s">
        <v>2170</v>
      </c>
      <c r="K1452" s="13" t="s">
        <v>1117</v>
      </c>
      <c r="L1452" s="14" t="s">
        <v>1822</v>
      </c>
    </row>
    <row r="1453" ht="15.75" customHeight="1">
      <c r="A1453" s="14">
        <v>3682.0</v>
      </c>
      <c r="B1453" s="14">
        <v>506.0</v>
      </c>
      <c r="C1453" s="14">
        <v>3648.0</v>
      </c>
      <c r="D1453" s="14">
        <v>12.0</v>
      </c>
      <c r="E1453" s="14">
        <v>6.0</v>
      </c>
      <c r="F1453" s="14">
        <v>13.0</v>
      </c>
      <c r="G1453" s="15"/>
      <c r="H1453" s="14">
        <v>37.0</v>
      </c>
      <c r="I1453" s="14">
        <v>38.0</v>
      </c>
      <c r="J1453" s="13" t="s">
        <v>1119</v>
      </c>
      <c r="K1453" s="13" t="s">
        <v>1120</v>
      </c>
      <c r="L1453" s="14" t="s">
        <v>2167</v>
      </c>
    </row>
    <row r="1454" ht="15.75" customHeight="1">
      <c r="A1454" s="14">
        <v>3706.0</v>
      </c>
      <c r="B1454" s="14">
        <v>506.0</v>
      </c>
      <c r="C1454" s="14">
        <v>3688.0</v>
      </c>
      <c r="D1454" s="14">
        <v>13.0</v>
      </c>
      <c r="E1454" s="14">
        <v>6.0</v>
      </c>
      <c r="F1454" s="14">
        <v>13.0</v>
      </c>
      <c r="G1454" s="15"/>
      <c r="H1454" s="15"/>
      <c r="I1454" s="14">
        <v>33.0</v>
      </c>
      <c r="J1454" s="13" t="s">
        <v>2171</v>
      </c>
      <c r="K1454" s="13" t="s">
        <v>2172</v>
      </c>
      <c r="L1454" s="14" t="s">
        <v>679</v>
      </c>
    </row>
    <row r="1455" ht="15.75" customHeight="1">
      <c r="A1455" s="14">
        <v>5278.0</v>
      </c>
      <c r="B1455" s="14">
        <v>506.0</v>
      </c>
      <c r="C1455" s="14">
        <v>2236.0</v>
      </c>
      <c r="D1455" s="14">
        <v>20.0</v>
      </c>
      <c r="E1455" s="14">
        <v>6.0</v>
      </c>
      <c r="F1455" s="14">
        <v>13.0</v>
      </c>
      <c r="G1455" s="14">
        <v>37.0</v>
      </c>
      <c r="H1455" s="15"/>
      <c r="I1455" s="14">
        <v>43.0</v>
      </c>
      <c r="J1455" s="13" t="s">
        <v>1119</v>
      </c>
      <c r="K1455" s="13" t="s">
        <v>1120</v>
      </c>
      <c r="L1455" s="14" t="s">
        <v>1822</v>
      </c>
    </row>
    <row r="1456" ht="15.75" customHeight="1">
      <c r="A1456" s="14">
        <v>5282.0</v>
      </c>
      <c r="B1456" s="14">
        <v>506.0</v>
      </c>
      <c r="C1456" s="14">
        <v>2272.0</v>
      </c>
      <c r="D1456" s="14">
        <v>19.0</v>
      </c>
      <c r="E1456" s="14">
        <v>6.0</v>
      </c>
      <c r="F1456" s="14">
        <v>13.0</v>
      </c>
      <c r="G1456" s="14">
        <v>37.0</v>
      </c>
      <c r="H1456" s="15"/>
      <c r="I1456" s="14">
        <v>28.0</v>
      </c>
      <c r="J1456" s="13" t="s">
        <v>1119</v>
      </c>
      <c r="K1456" s="13" t="s">
        <v>1120</v>
      </c>
      <c r="L1456" s="14" t="s">
        <v>1822</v>
      </c>
    </row>
    <row r="1457" ht="15.75" customHeight="1">
      <c r="A1457" s="14">
        <v>3681.0</v>
      </c>
      <c r="B1457" s="14">
        <v>505.0</v>
      </c>
      <c r="C1457" s="14">
        <v>3647.0</v>
      </c>
      <c r="D1457" s="14">
        <v>12.0</v>
      </c>
      <c r="E1457" s="14">
        <v>6.0</v>
      </c>
      <c r="F1457" s="14">
        <v>13.0</v>
      </c>
      <c r="G1457" s="13" t="s">
        <v>2166</v>
      </c>
      <c r="H1457" s="15"/>
      <c r="I1457" s="14">
        <v>29.0</v>
      </c>
      <c r="J1457" s="13" t="s">
        <v>2173</v>
      </c>
      <c r="K1457" s="13" t="s">
        <v>2174</v>
      </c>
      <c r="L1457" s="14" t="s">
        <v>2175</v>
      </c>
    </row>
    <row r="1458" ht="15.75" customHeight="1">
      <c r="A1458" s="14">
        <v>3705.0</v>
      </c>
      <c r="B1458" s="14">
        <v>505.0</v>
      </c>
      <c r="C1458" s="14">
        <v>3687.0</v>
      </c>
      <c r="D1458" s="14">
        <v>13.0</v>
      </c>
      <c r="E1458" s="14">
        <v>6.0</v>
      </c>
      <c r="F1458" s="14">
        <v>13.0</v>
      </c>
      <c r="G1458" s="14">
        <v>26.0</v>
      </c>
      <c r="H1458" s="14">
        <v>25.0</v>
      </c>
      <c r="I1458" s="14">
        <v>23.0</v>
      </c>
      <c r="J1458" s="13" t="s">
        <v>2176</v>
      </c>
      <c r="K1458" s="13" t="s">
        <v>2174</v>
      </c>
      <c r="L1458" s="14" t="s">
        <v>679</v>
      </c>
    </row>
    <row r="1459" ht="15.75" customHeight="1">
      <c r="A1459" s="14">
        <v>5277.0</v>
      </c>
      <c r="B1459" s="14">
        <v>505.0</v>
      </c>
      <c r="C1459" s="14">
        <v>2235.0</v>
      </c>
      <c r="D1459" s="14">
        <v>20.0</v>
      </c>
      <c r="E1459" s="14">
        <v>6.0</v>
      </c>
      <c r="F1459" s="14">
        <v>13.0</v>
      </c>
      <c r="G1459" s="15"/>
      <c r="H1459" s="15"/>
      <c r="I1459" s="14">
        <v>34.0</v>
      </c>
      <c r="J1459" s="13" t="s">
        <v>2177</v>
      </c>
      <c r="K1459" s="13" t="s">
        <v>2178</v>
      </c>
      <c r="L1459" s="14" t="s">
        <v>1822</v>
      </c>
    </row>
    <row r="1460" ht="15.75" customHeight="1">
      <c r="A1460" s="14">
        <v>5281.0</v>
      </c>
      <c r="B1460" s="14">
        <v>505.0</v>
      </c>
      <c r="C1460" s="14">
        <v>2271.0</v>
      </c>
      <c r="D1460" s="14">
        <v>19.0</v>
      </c>
      <c r="E1460" s="14">
        <v>6.0</v>
      </c>
      <c r="F1460" s="14">
        <v>13.0</v>
      </c>
      <c r="G1460" s="15"/>
      <c r="H1460" s="15"/>
      <c r="I1460" s="14">
        <v>19.0</v>
      </c>
      <c r="J1460" s="13" t="s">
        <v>2179</v>
      </c>
      <c r="K1460" s="13" t="s">
        <v>1125</v>
      </c>
      <c r="L1460" s="14" t="s">
        <v>1822</v>
      </c>
    </row>
    <row r="1461" ht="15.75" customHeight="1">
      <c r="A1461" s="14">
        <v>3680.0</v>
      </c>
      <c r="B1461" s="14">
        <v>504.0</v>
      </c>
      <c r="C1461" s="14">
        <v>3647.0</v>
      </c>
      <c r="D1461" s="14">
        <v>12.0</v>
      </c>
      <c r="E1461" s="14">
        <v>6.0</v>
      </c>
      <c r="F1461" s="14">
        <v>13.0</v>
      </c>
      <c r="G1461" s="15"/>
      <c r="H1461" s="15"/>
      <c r="I1461" s="14">
        <v>28.0</v>
      </c>
      <c r="J1461" s="13" t="s">
        <v>1129</v>
      </c>
      <c r="K1461" s="13" t="s">
        <v>2180</v>
      </c>
      <c r="L1461" s="14" t="s">
        <v>2175</v>
      </c>
    </row>
    <row r="1462" ht="15.75" customHeight="1">
      <c r="A1462" s="14">
        <v>3704.0</v>
      </c>
      <c r="B1462" s="14">
        <v>504.0</v>
      </c>
      <c r="C1462" s="14">
        <v>3687.0</v>
      </c>
      <c r="D1462" s="14">
        <v>13.0</v>
      </c>
      <c r="E1462" s="14">
        <v>6.0</v>
      </c>
      <c r="F1462" s="14">
        <v>13.0</v>
      </c>
      <c r="G1462" s="15"/>
      <c r="H1462" s="14">
        <v>24.0</v>
      </c>
      <c r="I1462" s="14">
        <v>22.0</v>
      </c>
      <c r="J1462" s="13" t="s">
        <v>2181</v>
      </c>
      <c r="K1462" s="13" t="s">
        <v>2180</v>
      </c>
      <c r="L1462" s="14" t="s">
        <v>679</v>
      </c>
    </row>
    <row r="1463" ht="15.75" customHeight="1">
      <c r="A1463" s="14">
        <v>5276.0</v>
      </c>
      <c r="B1463" s="14">
        <v>504.0</v>
      </c>
      <c r="C1463" s="14">
        <v>2235.0</v>
      </c>
      <c r="D1463" s="14">
        <v>20.0</v>
      </c>
      <c r="E1463" s="14">
        <v>6.0</v>
      </c>
      <c r="F1463" s="14">
        <v>13.0</v>
      </c>
      <c r="G1463" s="15"/>
      <c r="H1463" s="15"/>
      <c r="I1463" s="14">
        <v>33.0</v>
      </c>
      <c r="J1463" s="13" t="s">
        <v>2182</v>
      </c>
      <c r="K1463" s="13" t="s">
        <v>2183</v>
      </c>
      <c r="L1463" s="14" t="s">
        <v>1822</v>
      </c>
    </row>
    <row r="1464" ht="15.75" customHeight="1">
      <c r="A1464" s="14">
        <v>5280.0</v>
      </c>
      <c r="B1464" s="14">
        <v>504.0</v>
      </c>
      <c r="C1464" s="14">
        <v>2271.0</v>
      </c>
      <c r="D1464" s="14">
        <v>19.0</v>
      </c>
      <c r="E1464" s="14">
        <v>6.0</v>
      </c>
      <c r="F1464" s="14">
        <v>13.0</v>
      </c>
      <c r="G1464" s="15"/>
      <c r="H1464" s="15"/>
      <c r="I1464" s="14">
        <v>18.0</v>
      </c>
      <c r="J1464" s="13" t="s">
        <v>1129</v>
      </c>
      <c r="K1464" s="13" t="s">
        <v>1130</v>
      </c>
      <c r="L1464" s="14" t="s">
        <v>1822</v>
      </c>
    </row>
    <row r="1465" ht="15.75" customHeight="1">
      <c r="A1465" s="14">
        <v>3679.0</v>
      </c>
      <c r="B1465" s="14">
        <v>503.0</v>
      </c>
      <c r="C1465" s="14">
        <v>3645.0</v>
      </c>
      <c r="D1465" s="14">
        <v>12.0</v>
      </c>
      <c r="E1465" s="14">
        <v>6.0</v>
      </c>
      <c r="F1465" s="14">
        <v>13.0</v>
      </c>
      <c r="G1465" s="14">
        <v>7.0</v>
      </c>
      <c r="H1465" s="14">
        <v>7.0</v>
      </c>
      <c r="I1465" s="14">
        <v>9.0</v>
      </c>
      <c r="J1465" s="13" t="s">
        <v>719</v>
      </c>
      <c r="K1465" s="13" t="s">
        <v>2184</v>
      </c>
      <c r="L1465" s="14" t="s">
        <v>2185</v>
      </c>
    </row>
    <row r="1466" ht="15.75" customHeight="1">
      <c r="A1466" s="14">
        <v>2220.0</v>
      </c>
      <c r="B1466" s="14">
        <v>502.0</v>
      </c>
      <c r="C1466" s="14">
        <v>2212.0</v>
      </c>
      <c r="D1466" s="14">
        <v>17.0</v>
      </c>
      <c r="E1466" s="14">
        <v>6.0</v>
      </c>
      <c r="F1466" s="14">
        <v>10.0</v>
      </c>
      <c r="G1466" s="14">
        <v>52.0</v>
      </c>
      <c r="H1466" s="15"/>
      <c r="I1466" s="14">
        <v>19.0</v>
      </c>
      <c r="J1466" s="13" t="s">
        <v>2186</v>
      </c>
      <c r="K1466" s="13" t="s">
        <v>2187</v>
      </c>
      <c r="L1466" s="14" t="s">
        <v>2188</v>
      </c>
    </row>
    <row r="1467" ht="15.75" customHeight="1">
      <c r="A1467" s="14">
        <v>3229.0</v>
      </c>
      <c r="B1467" s="14">
        <v>502.0</v>
      </c>
      <c r="C1467" s="14">
        <v>3200.0</v>
      </c>
      <c r="D1467" s="14">
        <v>11.0</v>
      </c>
      <c r="E1467" s="14">
        <v>6.0</v>
      </c>
      <c r="F1467" s="14">
        <v>10.0</v>
      </c>
      <c r="G1467" s="14">
        <v>52.0</v>
      </c>
      <c r="H1467" s="14">
        <v>52.0</v>
      </c>
      <c r="I1467" s="14">
        <v>80.0</v>
      </c>
      <c r="J1467" s="13" t="s">
        <v>2189</v>
      </c>
      <c r="K1467" s="13" t="s">
        <v>2190</v>
      </c>
      <c r="L1467" s="14" t="s">
        <v>2191</v>
      </c>
    </row>
    <row r="1468" ht="15.75" customHeight="1">
      <c r="A1468" s="14">
        <v>4384.0</v>
      </c>
      <c r="B1468" s="14">
        <v>502.0</v>
      </c>
      <c r="C1468" s="14">
        <v>4382.0</v>
      </c>
      <c r="D1468" s="14">
        <v>30.0</v>
      </c>
      <c r="E1468" s="14">
        <v>6.0</v>
      </c>
      <c r="F1468" s="14">
        <v>10.0</v>
      </c>
      <c r="G1468" s="14">
        <v>19.0</v>
      </c>
      <c r="H1468" s="15"/>
      <c r="I1468" s="14">
        <v>19.0</v>
      </c>
      <c r="J1468" s="13" t="s">
        <v>2192</v>
      </c>
      <c r="K1468" s="13" t="s">
        <v>2193</v>
      </c>
      <c r="L1468" s="14" t="s">
        <v>679</v>
      </c>
    </row>
    <row r="1469" ht="15.75" customHeight="1">
      <c r="A1469" s="14">
        <v>2219.0</v>
      </c>
      <c r="B1469" s="14">
        <v>501.0</v>
      </c>
      <c r="C1469" s="14">
        <v>2212.0</v>
      </c>
      <c r="D1469" s="14">
        <v>17.0</v>
      </c>
      <c r="E1469" s="14">
        <v>6.0</v>
      </c>
      <c r="F1469" s="14">
        <v>10.0</v>
      </c>
      <c r="G1469" s="14">
        <v>51.0</v>
      </c>
      <c r="H1469" s="15"/>
      <c r="I1469" s="14">
        <v>18.0</v>
      </c>
      <c r="J1469" s="13" t="s">
        <v>2194</v>
      </c>
      <c r="K1469" s="13" t="s">
        <v>2195</v>
      </c>
      <c r="L1469" s="14" t="s">
        <v>2188</v>
      </c>
    </row>
    <row r="1470" ht="15.75" customHeight="1">
      <c r="A1470" s="14">
        <v>3228.0</v>
      </c>
      <c r="B1470" s="14">
        <v>501.0</v>
      </c>
      <c r="C1470" s="14">
        <v>3200.0</v>
      </c>
      <c r="D1470" s="14">
        <v>11.0</v>
      </c>
      <c r="E1470" s="14">
        <v>6.0</v>
      </c>
      <c r="F1470" s="14">
        <v>10.0</v>
      </c>
      <c r="G1470" s="14">
        <v>51.0</v>
      </c>
      <c r="H1470" s="14">
        <v>51.0</v>
      </c>
      <c r="I1470" s="14">
        <v>79.0</v>
      </c>
      <c r="J1470" s="13" t="s">
        <v>2196</v>
      </c>
      <c r="K1470" s="13" t="s">
        <v>2197</v>
      </c>
      <c r="L1470" s="14" t="s">
        <v>2191</v>
      </c>
    </row>
    <row r="1471" ht="15.75" customHeight="1">
      <c r="A1471" s="14">
        <v>4383.0</v>
      </c>
      <c r="B1471" s="14">
        <v>501.0</v>
      </c>
      <c r="C1471" s="14">
        <v>4382.0</v>
      </c>
      <c r="D1471" s="14">
        <v>30.0</v>
      </c>
      <c r="E1471" s="14">
        <v>6.0</v>
      </c>
      <c r="F1471" s="14">
        <v>10.0</v>
      </c>
      <c r="G1471" s="14">
        <v>18.0</v>
      </c>
      <c r="H1471" s="15"/>
      <c r="I1471" s="14">
        <v>18.0</v>
      </c>
      <c r="J1471" s="13" t="s">
        <v>2198</v>
      </c>
      <c r="K1471" s="13" t="s">
        <v>2199</v>
      </c>
      <c r="L1471" s="14" t="s">
        <v>679</v>
      </c>
    </row>
    <row r="1472" ht="15.75" customHeight="1">
      <c r="A1472" s="14">
        <v>3227.0</v>
      </c>
      <c r="B1472" s="14">
        <v>500.0</v>
      </c>
      <c r="C1472" s="14">
        <v>3200.0</v>
      </c>
      <c r="D1472" s="14">
        <v>11.0</v>
      </c>
      <c r="E1472" s="14">
        <v>6.0</v>
      </c>
      <c r="F1472" s="14">
        <v>10.0</v>
      </c>
      <c r="G1472" s="14">
        <v>58.0</v>
      </c>
      <c r="H1472" s="15"/>
      <c r="I1472" s="14">
        <v>77.0</v>
      </c>
      <c r="J1472" s="13" t="s">
        <v>2200</v>
      </c>
      <c r="K1472" s="13" t="s">
        <v>2201</v>
      </c>
      <c r="L1472" s="14" t="s">
        <v>2202</v>
      </c>
    </row>
    <row r="1473" ht="15.75" customHeight="1">
      <c r="A1473" s="14">
        <v>3226.0</v>
      </c>
      <c r="B1473" s="14">
        <v>499.0</v>
      </c>
      <c r="C1473" s="14">
        <v>3206.0</v>
      </c>
      <c r="D1473" s="14">
        <v>11.0</v>
      </c>
      <c r="E1473" s="14">
        <v>6.0</v>
      </c>
      <c r="F1473" s="14">
        <v>10.0</v>
      </c>
      <c r="G1473" s="14">
        <v>57.0</v>
      </c>
      <c r="H1473" s="15"/>
      <c r="I1473" s="14">
        <v>76.0</v>
      </c>
      <c r="J1473" s="13" t="s">
        <v>2203</v>
      </c>
      <c r="K1473" s="13" t="s">
        <v>2204</v>
      </c>
      <c r="L1473" s="14" t="s">
        <v>2202</v>
      </c>
    </row>
    <row r="1474" ht="15.75" customHeight="1">
      <c r="A1474" s="14">
        <v>3225.0</v>
      </c>
      <c r="B1474" s="14">
        <v>498.0</v>
      </c>
      <c r="C1474" s="14">
        <v>3226.0</v>
      </c>
      <c r="D1474" s="14">
        <v>11.0</v>
      </c>
      <c r="E1474" s="14">
        <v>6.0</v>
      </c>
      <c r="F1474" s="14">
        <v>10.0</v>
      </c>
      <c r="G1474" s="14">
        <v>56.0</v>
      </c>
      <c r="H1474" s="15"/>
      <c r="I1474" s="14">
        <v>75.0</v>
      </c>
      <c r="J1474" s="13" t="s">
        <v>2205</v>
      </c>
      <c r="K1474" s="13" t="s">
        <v>2206</v>
      </c>
      <c r="L1474" s="14" t="s">
        <v>2202</v>
      </c>
    </row>
    <row r="1475" ht="15.75" customHeight="1">
      <c r="A1475" s="14">
        <v>3224.0</v>
      </c>
      <c r="B1475" s="14">
        <v>497.0</v>
      </c>
      <c r="C1475" s="14">
        <v>3200.0</v>
      </c>
      <c r="D1475" s="14">
        <v>11.0</v>
      </c>
      <c r="E1475" s="14">
        <v>3.0</v>
      </c>
      <c r="F1475" s="14">
        <v>10.0</v>
      </c>
      <c r="G1475" s="14">
        <v>50.0</v>
      </c>
      <c r="H1475" s="14">
        <v>50.0</v>
      </c>
      <c r="I1475" s="14">
        <v>74.0</v>
      </c>
      <c r="J1475" s="13" t="s">
        <v>2207</v>
      </c>
      <c r="K1475" s="13" t="s">
        <v>2208</v>
      </c>
      <c r="L1475" s="14" t="s">
        <v>2209</v>
      </c>
    </row>
    <row r="1476" ht="15.75" customHeight="1">
      <c r="A1476" s="14">
        <v>3223.0</v>
      </c>
      <c r="B1476" s="14">
        <v>496.0</v>
      </c>
      <c r="C1476" s="14">
        <v>5352.0</v>
      </c>
      <c r="D1476" s="14">
        <v>11.0</v>
      </c>
      <c r="E1476" s="14">
        <v>3.0</v>
      </c>
      <c r="F1476" s="14">
        <v>10.0</v>
      </c>
      <c r="G1476" s="14">
        <v>25.0</v>
      </c>
      <c r="H1476" s="15"/>
      <c r="I1476" s="14">
        <v>66.0</v>
      </c>
      <c r="J1476" s="13" t="s">
        <v>2210</v>
      </c>
      <c r="K1476" s="13" t="s">
        <v>2211</v>
      </c>
      <c r="L1476" s="14" t="s">
        <v>1734</v>
      </c>
    </row>
    <row r="1477" ht="15.75" customHeight="1">
      <c r="A1477" s="14">
        <v>3249.0</v>
      </c>
      <c r="B1477" s="14">
        <v>495.0</v>
      </c>
      <c r="C1477" s="14">
        <v>3222.0</v>
      </c>
      <c r="D1477" s="14">
        <v>11.0</v>
      </c>
      <c r="E1477" s="14">
        <v>5.0</v>
      </c>
      <c r="F1477" s="14">
        <v>10.0</v>
      </c>
      <c r="G1477" s="14">
        <v>49.0</v>
      </c>
      <c r="H1477" s="15"/>
      <c r="I1477" s="14">
        <v>65.0</v>
      </c>
      <c r="J1477" s="13" t="s">
        <v>2212</v>
      </c>
      <c r="K1477" s="13" t="s">
        <v>2213</v>
      </c>
      <c r="L1477" s="14" t="s">
        <v>1734</v>
      </c>
    </row>
    <row r="1478" ht="15.75" customHeight="1">
      <c r="A1478" s="14">
        <v>3250.0</v>
      </c>
      <c r="B1478" s="14">
        <v>494.0</v>
      </c>
      <c r="C1478" s="14">
        <v>3222.0</v>
      </c>
      <c r="D1478" s="14">
        <v>11.0</v>
      </c>
      <c r="E1478" s="14">
        <v>5.0</v>
      </c>
      <c r="F1478" s="14">
        <v>10.0</v>
      </c>
      <c r="G1478" s="14">
        <v>48.0</v>
      </c>
      <c r="H1478" s="15"/>
      <c r="I1478" s="14">
        <v>64.0</v>
      </c>
      <c r="J1478" s="13" t="s">
        <v>2214</v>
      </c>
      <c r="K1478" s="13" t="s">
        <v>2215</v>
      </c>
      <c r="L1478" s="14" t="s">
        <v>1764</v>
      </c>
    </row>
    <row r="1479" ht="15.75" customHeight="1">
      <c r="A1479" s="14">
        <v>3248.0</v>
      </c>
      <c r="B1479" s="14">
        <v>493.0</v>
      </c>
      <c r="C1479" s="14">
        <v>3222.0</v>
      </c>
      <c r="D1479" s="14">
        <v>11.0</v>
      </c>
      <c r="E1479" s="14">
        <v>5.0</v>
      </c>
      <c r="F1479" s="14">
        <v>10.0</v>
      </c>
      <c r="G1479" s="14">
        <v>47.0</v>
      </c>
      <c r="H1479" s="15"/>
      <c r="I1479" s="14">
        <v>63.0</v>
      </c>
      <c r="J1479" s="13" t="s">
        <v>2216</v>
      </c>
      <c r="K1479" s="13" t="s">
        <v>2217</v>
      </c>
      <c r="L1479" s="14" t="s">
        <v>1764</v>
      </c>
    </row>
    <row r="1480" ht="15.75" customHeight="1">
      <c r="A1480" s="14">
        <v>3222.0</v>
      </c>
      <c r="B1480" s="14">
        <v>492.0</v>
      </c>
      <c r="C1480" s="14">
        <v>3223.0</v>
      </c>
      <c r="D1480" s="14">
        <v>11.0</v>
      </c>
      <c r="E1480" s="14">
        <v>6.0</v>
      </c>
      <c r="F1480" s="14">
        <v>10.0</v>
      </c>
      <c r="G1480" s="14">
        <v>22.0</v>
      </c>
      <c r="H1480" s="14">
        <v>22.0</v>
      </c>
      <c r="I1480" s="14">
        <v>62.0</v>
      </c>
      <c r="J1480" s="13" t="s">
        <v>2218</v>
      </c>
      <c r="K1480" s="13" t="s">
        <v>2219</v>
      </c>
      <c r="L1480" s="14" t="s">
        <v>1764</v>
      </c>
    </row>
    <row r="1481" ht="15.75" customHeight="1">
      <c r="A1481" s="14">
        <v>3221.0</v>
      </c>
      <c r="B1481" s="14">
        <v>491.0</v>
      </c>
      <c r="C1481" s="14">
        <v>3205.0</v>
      </c>
      <c r="D1481" s="14">
        <v>11.0</v>
      </c>
      <c r="E1481" s="14">
        <v>3.0</v>
      </c>
      <c r="F1481" s="14">
        <v>10.0</v>
      </c>
      <c r="G1481" s="14">
        <v>20.0</v>
      </c>
      <c r="H1481" s="15"/>
      <c r="I1481" s="14">
        <v>53.0</v>
      </c>
      <c r="J1481" s="13" t="s">
        <v>2220</v>
      </c>
      <c r="K1481" s="13" t="s">
        <v>2221</v>
      </c>
      <c r="L1481" s="14" t="s">
        <v>2222</v>
      </c>
    </row>
    <row r="1482" ht="15.75" customHeight="1">
      <c r="A1482" s="14">
        <v>3247.0</v>
      </c>
      <c r="B1482" s="14">
        <v>490.0</v>
      </c>
      <c r="C1482" s="14">
        <v>5345.0</v>
      </c>
      <c r="D1482" s="14">
        <v>11.0</v>
      </c>
      <c r="E1482" s="14">
        <v>5.0</v>
      </c>
      <c r="F1482" s="14">
        <v>10.0</v>
      </c>
      <c r="G1482" s="15"/>
      <c r="H1482" s="15"/>
      <c r="I1482" s="14">
        <v>52.0</v>
      </c>
      <c r="J1482" s="17" t="str">
        <f>+ Chi phí trực tiếp kinh doanh hoạt động khác</f>
        <v>#ERROR!</v>
      </c>
      <c r="K1482" s="13" t="s">
        <v>2223</v>
      </c>
      <c r="L1482" s="14" t="s">
        <v>2222</v>
      </c>
    </row>
    <row r="1483" ht="15.75" customHeight="1">
      <c r="A1483" s="14">
        <v>3246.0</v>
      </c>
      <c r="B1483" s="14">
        <v>489.0</v>
      </c>
      <c r="C1483" s="14">
        <v>5345.0</v>
      </c>
      <c r="D1483" s="14">
        <v>11.0</v>
      </c>
      <c r="E1483" s="14">
        <v>5.0</v>
      </c>
      <c r="F1483" s="14">
        <v>10.0</v>
      </c>
      <c r="G1483" s="15"/>
      <c r="H1483" s="15"/>
      <c r="I1483" s="14">
        <v>51.0</v>
      </c>
      <c r="J1483" s="17" t="str">
        <f>+ Chi hoạt động nhượng tái bảo hiểm</f>
        <v>#ERROR!</v>
      </c>
      <c r="K1483" s="13" t="s">
        <v>2224</v>
      </c>
      <c r="L1483" s="14" t="s">
        <v>2222</v>
      </c>
    </row>
    <row r="1484" ht="15.75" customHeight="1">
      <c r="A1484" s="14">
        <v>3260.0</v>
      </c>
      <c r="B1484" s="14">
        <v>488.0</v>
      </c>
      <c r="C1484" s="14">
        <v>3245.0</v>
      </c>
      <c r="D1484" s="14">
        <v>11.0</v>
      </c>
      <c r="E1484" s="14">
        <v>5.0</v>
      </c>
      <c r="F1484" s="14">
        <v>10.0</v>
      </c>
      <c r="G1484" s="15"/>
      <c r="H1484" s="15"/>
      <c r="I1484" s="14">
        <v>50.0</v>
      </c>
      <c r="J1484" s="13" t="s">
        <v>2225</v>
      </c>
      <c r="K1484" s="18" t="str">
        <f>+ Others</f>
        <v>#NAME?</v>
      </c>
      <c r="L1484" s="14" t="s">
        <v>2226</v>
      </c>
    </row>
    <row r="1485" ht="15.75" customHeight="1">
      <c r="A1485" s="14">
        <v>3259.0</v>
      </c>
      <c r="B1485" s="14">
        <v>487.0</v>
      </c>
      <c r="C1485" s="14">
        <v>3245.0</v>
      </c>
      <c r="D1485" s="14">
        <v>11.0</v>
      </c>
      <c r="E1485" s="14">
        <v>5.0</v>
      </c>
      <c r="F1485" s="14">
        <v>10.0</v>
      </c>
      <c r="G1485" s="15"/>
      <c r="H1485" s="15"/>
      <c r="I1485" s="14">
        <v>49.0</v>
      </c>
      <c r="J1485" s="13" t="s">
        <v>2227</v>
      </c>
      <c r="K1485" s="18" t="str">
        <f>+ Loss adjusting fee, risk assessment</f>
        <v>#ERROR!</v>
      </c>
      <c r="L1485" s="14" t="s">
        <v>2226</v>
      </c>
    </row>
    <row r="1486" ht="15.75" customHeight="1">
      <c r="A1486" s="14">
        <v>3258.0</v>
      </c>
      <c r="B1486" s="14">
        <v>486.0</v>
      </c>
      <c r="C1486" s="14">
        <v>3245.0</v>
      </c>
      <c r="D1486" s="14">
        <v>11.0</v>
      </c>
      <c r="E1486" s="14">
        <v>5.0</v>
      </c>
      <c r="F1486" s="14">
        <v>10.0</v>
      </c>
      <c r="G1486" s="15"/>
      <c r="H1486" s="15"/>
      <c r="I1486" s="14">
        <v>48.0</v>
      </c>
      <c r="J1486" s="13" t="s">
        <v>2228</v>
      </c>
      <c r="K1486" s="18" t="str">
        <f>+ Commission</f>
        <v>#NAME?</v>
      </c>
      <c r="L1486" s="14" t="s">
        <v>2226</v>
      </c>
    </row>
    <row r="1487" ht="15.75" customHeight="1">
      <c r="A1487" s="14">
        <v>3245.0</v>
      </c>
      <c r="B1487" s="14">
        <v>485.0</v>
      </c>
      <c r="C1487" s="14">
        <v>5345.0</v>
      </c>
      <c r="D1487" s="14">
        <v>11.0</v>
      </c>
      <c r="E1487" s="14">
        <v>5.0</v>
      </c>
      <c r="F1487" s="14">
        <v>10.0</v>
      </c>
      <c r="G1487" s="15"/>
      <c r="H1487" s="15"/>
      <c r="I1487" s="14">
        <v>47.0</v>
      </c>
      <c r="J1487" s="17" t="str">
        <f>+ Chi khác hoạt động kinh doanh nhận tái bảo hiểm</f>
        <v>#ERROR!</v>
      </c>
      <c r="K1487" s="13" t="s">
        <v>2229</v>
      </c>
      <c r="L1487" s="14" t="s">
        <v>2226</v>
      </c>
    </row>
    <row r="1488" ht="15.75" customHeight="1">
      <c r="A1488" s="14">
        <v>3257.0</v>
      </c>
      <c r="B1488" s="14">
        <v>484.0</v>
      </c>
      <c r="C1488" s="14">
        <v>3244.0</v>
      </c>
      <c r="D1488" s="14">
        <v>11.0</v>
      </c>
      <c r="E1488" s="14">
        <v>5.0</v>
      </c>
      <c r="F1488" s="14">
        <v>10.0</v>
      </c>
      <c r="G1488" s="15"/>
      <c r="H1488" s="15"/>
      <c r="I1488" s="14">
        <v>46.0</v>
      </c>
      <c r="J1488" s="13" t="s">
        <v>2225</v>
      </c>
      <c r="K1488" s="18" t="str">
        <f>+ Others</f>
        <v>#NAME?</v>
      </c>
      <c r="L1488" s="14" t="s">
        <v>2226</v>
      </c>
    </row>
    <row r="1489" ht="15.75" customHeight="1">
      <c r="A1489" s="14">
        <v>3256.0</v>
      </c>
      <c r="B1489" s="14">
        <v>483.0</v>
      </c>
      <c r="C1489" s="14">
        <v>3244.0</v>
      </c>
      <c r="D1489" s="14">
        <v>11.0</v>
      </c>
      <c r="E1489" s="14">
        <v>5.0</v>
      </c>
      <c r="F1489" s="14">
        <v>10.0</v>
      </c>
      <c r="G1489" s="15"/>
      <c r="H1489" s="15"/>
      <c r="I1489" s="14">
        <v>45.0</v>
      </c>
      <c r="J1489" s="13" t="s">
        <v>2230</v>
      </c>
      <c r="K1489" s="18" t="str">
        <f>+ Risk minimization expenses</f>
        <v>#ERROR!</v>
      </c>
      <c r="L1489" s="14" t="s">
        <v>2231</v>
      </c>
    </row>
    <row r="1490" ht="15.75" customHeight="1">
      <c r="A1490" s="14">
        <v>3255.0</v>
      </c>
      <c r="B1490" s="14">
        <v>482.0</v>
      </c>
      <c r="C1490" s="14">
        <v>3244.0</v>
      </c>
      <c r="D1490" s="14">
        <v>11.0</v>
      </c>
      <c r="E1490" s="14">
        <v>5.0</v>
      </c>
      <c r="F1490" s="14">
        <v>10.0</v>
      </c>
      <c r="G1490" s="14">
        <v>31.0</v>
      </c>
      <c r="H1490" s="15"/>
      <c r="I1490" s="14">
        <v>44.0</v>
      </c>
      <c r="J1490" s="13" t="s">
        <v>2227</v>
      </c>
      <c r="K1490" s="18" t="str">
        <f>+ Loss adjusting fee, risk assessment</f>
        <v>#ERROR!</v>
      </c>
      <c r="L1490" s="14" t="s">
        <v>2231</v>
      </c>
    </row>
    <row r="1491" ht="15.75" customHeight="1">
      <c r="A1491" s="14">
        <v>3254.0</v>
      </c>
      <c r="B1491" s="14">
        <v>481.0</v>
      </c>
      <c r="C1491" s="14">
        <v>3244.0</v>
      </c>
      <c r="D1491" s="14">
        <v>11.0</v>
      </c>
      <c r="E1491" s="14">
        <v>5.0</v>
      </c>
      <c r="F1491" s="14">
        <v>10.0</v>
      </c>
      <c r="G1491" s="15"/>
      <c r="H1491" s="15"/>
      <c r="I1491" s="14">
        <v>43.0</v>
      </c>
      <c r="J1491" s="13" t="s">
        <v>2232</v>
      </c>
      <c r="K1491" s="18" t="str">
        <f>+ Salvage expenses</f>
        <v>#ERROR!</v>
      </c>
      <c r="L1491" s="14" t="s">
        <v>2231</v>
      </c>
    </row>
    <row r="1492" ht="15.75" customHeight="1">
      <c r="A1492" s="14">
        <v>3253.0</v>
      </c>
      <c r="B1492" s="14">
        <v>480.0</v>
      </c>
      <c r="C1492" s="14">
        <v>3244.0</v>
      </c>
      <c r="D1492" s="14">
        <v>11.0</v>
      </c>
      <c r="E1492" s="14">
        <v>5.0</v>
      </c>
      <c r="F1492" s="14">
        <v>10.0</v>
      </c>
      <c r="G1492" s="15"/>
      <c r="H1492" s="15"/>
      <c r="I1492" s="14">
        <v>42.0</v>
      </c>
      <c r="J1492" s="13" t="s">
        <v>2233</v>
      </c>
      <c r="K1492" s="18" t="str">
        <f>+ Subrogation recovery expenses</f>
        <v>#ERROR!</v>
      </c>
      <c r="L1492" s="14" t="s">
        <v>2231</v>
      </c>
    </row>
    <row r="1493" ht="15.75" customHeight="1">
      <c r="A1493" s="14">
        <v>3252.0</v>
      </c>
      <c r="B1493" s="14">
        <v>479.0</v>
      </c>
      <c r="C1493" s="14">
        <v>3244.0</v>
      </c>
      <c r="D1493" s="14">
        <v>11.0</v>
      </c>
      <c r="E1493" s="14">
        <v>5.0</v>
      </c>
      <c r="F1493" s="14">
        <v>10.0</v>
      </c>
      <c r="G1493" s="15"/>
      <c r="H1493" s="15"/>
      <c r="I1493" s="14">
        <v>41.0</v>
      </c>
      <c r="J1493" s="13" t="s">
        <v>2234</v>
      </c>
      <c r="K1493" s="18" t="str">
        <f>+ Damage assessment expenses</f>
        <v>#ERROR!</v>
      </c>
      <c r="L1493" s="14" t="s">
        <v>1771</v>
      </c>
    </row>
    <row r="1494" ht="15.75" customHeight="1">
      <c r="A1494" s="14">
        <v>4065.0</v>
      </c>
      <c r="B1494" s="14">
        <v>478.0</v>
      </c>
      <c r="C1494" s="14">
        <v>3220.0</v>
      </c>
      <c r="D1494" s="14">
        <v>11.0</v>
      </c>
      <c r="E1494" s="14">
        <v>6.0</v>
      </c>
      <c r="F1494" s="14">
        <v>10.0</v>
      </c>
      <c r="G1494" s="13">
        <v>17.1</v>
      </c>
      <c r="H1494" s="15"/>
      <c r="I1494" s="14">
        <v>38.0</v>
      </c>
      <c r="J1494" s="13" t="s">
        <v>2235</v>
      </c>
      <c r="K1494" s="18" t="str">
        <f>+ Commission</f>
        <v>#NAME?</v>
      </c>
      <c r="L1494" s="14" t="s">
        <v>1771</v>
      </c>
    </row>
    <row r="1495" ht="15.75" customHeight="1">
      <c r="A1495" s="14">
        <v>3244.0</v>
      </c>
      <c r="B1495" s="14">
        <v>477.0</v>
      </c>
      <c r="C1495" s="14">
        <v>5345.0</v>
      </c>
      <c r="D1495" s="14">
        <v>11.0</v>
      </c>
      <c r="E1495" s="14">
        <v>5.0</v>
      </c>
      <c r="F1495" s="14">
        <v>10.0</v>
      </c>
      <c r="G1495" s="15"/>
      <c r="H1495" s="15"/>
      <c r="I1495" s="14">
        <v>40.0</v>
      </c>
      <c r="J1495" s="17" t="str">
        <f>+ Chi khác hoạt động kinh doanh bảo hiểm gốc</f>
        <v>#ERROR!</v>
      </c>
      <c r="K1495" s="13" t="s">
        <v>2236</v>
      </c>
      <c r="L1495" s="14" t="s">
        <v>1771</v>
      </c>
    </row>
    <row r="1496" ht="15.75" customHeight="1">
      <c r="A1496" s="14">
        <v>3220.0</v>
      </c>
      <c r="B1496" s="14">
        <v>476.0</v>
      </c>
      <c r="C1496" s="14">
        <v>3221.0</v>
      </c>
      <c r="D1496" s="14">
        <v>11.0</v>
      </c>
      <c r="E1496" s="14">
        <v>3.0</v>
      </c>
      <c r="F1496" s="14">
        <v>10.0</v>
      </c>
      <c r="G1496" s="14">
        <v>17.0</v>
      </c>
      <c r="H1496" s="14">
        <v>25.0</v>
      </c>
      <c r="I1496" s="14">
        <v>37.0</v>
      </c>
      <c r="J1496" s="13" t="s">
        <v>2237</v>
      </c>
      <c r="K1496" s="13" t="s">
        <v>2238</v>
      </c>
      <c r="L1496" s="14" t="s">
        <v>1774</v>
      </c>
    </row>
    <row r="1497" ht="15.75" customHeight="1">
      <c r="A1497" s="14">
        <v>3219.0</v>
      </c>
      <c r="B1497" s="14">
        <v>475.0</v>
      </c>
      <c r="C1497" s="14">
        <v>3221.0</v>
      </c>
      <c r="D1497" s="14">
        <v>11.0</v>
      </c>
      <c r="E1497" s="14">
        <v>3.0</v>
      </c>
      <c r="F1497" s="14">
        <v>10.0</v>
      </c>
      <c r="G1497" s="14">
        <v>16.0</v>
      </c>
      <c r="H1497" s="15"/>
      <c r="I1497" s="14">
        <v>35.0</v>
      </c>
      <c r="J1497" s="13" t="s">
        <v>2239</v>
      </c>
      <c r="K1497" s="13" t="s">
        <v>2240</v>
      </c>
      <c r="L1497" s="14" t="s">
        <v>1774</v>
      </c>
    </row>
    <row r="1498" ht="15.75" customHeight="1">
      <c r="A1498" s="14">
        <v>3218.0</v>
      </c>
      <c r="B1498" s="14">
        <v>474.0</v>
      </c>
      <c r="C1498" s="14">
        <v>3221.0</v>
      </c>
      <c r="D1498" s="14">
        <v>11.0</v>
      </c>
      <c r="E1498" s="14">
        <v>6.0</v>
      </c>
      <c r="F1498" s="14">
        <v>10.0</v>
      </c>
      <c r="G1498" s="15"/>
      <c r="H1498" s="15"/>
      <c r="I1498" s="14">
        <v>33.0</v>
      </c>
      <c r="J1498" s="13" t="s">
        <v>2241</v>
      </c>
      <c r="K1498" s="13" t="s">
        <v>2242</v>
      </c>
      <c r="L1498" s="14" t="s">
        <v>1743</v>
      </c>
    </row>
    <row r="1499" ht="15.75" customHeight="1">
      <c r="A1499" s="14">
        <v>3217.0</v>
      </c>
      <c r="B1499" s="14">
        <v>473.0</v>
      </c>
      <c r="C1499" s="14">
        <v>3221.0</v>
      </c>
      <c r="D1499" s="14">
        <v>11.0</v>
      </c>
      <c r="E1499" s="14">
        <v>6.0</v>
      </c>
      <c r="F1499" s="14">
        <v>10.0</v>
      </c>
      <c r="G1499" s="15"/>
      <c r="H1499" s="15"/>
      <c r="I1499" s="14">
        <v>36.0</v>
      </c>
      <c r="J1499" s="13" t="s">
        <v>2243</v>
      </c>
      <c r="K1499" s="13" t="s">
        <v>2244</v>
      </c>
      <c r="L1499" s="14" t="s">
        <v>1774</v>
      </c>
    </row>
    <row r="1500" ht="15.75" customHeight="1">
      <c r="A1500" s="14">
        <v>3216.0</v>
      </c>
      <c r="B1500" s="14">
        <v>472.0</v>
      </c>
      <c r="C1500" s="14">
        <v>5340.0</v>
      </c>
      <c r="D1500" s="14">
        <v>11.0</v>
      </c>
      <c r="E1500" s="14">
        <v>3.0</v>
      </c>
      <c r="F1500" s="14">
        <v>10.0</v>
      </c>
      <c r="G1500" s="15"/>
      <c r="H1500" s="15"/>
      <c r="I1500" s="14">
        <v>22.0</v>
      </c>
      <c r="J1500" s="13" t="s">
        <v>2245</v>
      </c>
      <c r="K1500" s="13" t="s">
        <v>2246</v>
      </c>
      <c r="L1500" s="14" t="s">
        <v>1781</v>
      </c>
    </row>
    <row r="1501" ht="15.75" customHeight="1">
      <c r="A1501" s="14">
        <v>3243.0</v>
      </c>
      <c r="B1501" s="14">
        <v>471.0</v>
      </c>
      <c r="C1501" s="14">
        <v>3215.0</v>
      </c>
      <c r="D1501" s="14">
        <v>11.0</v>
      </c>
      <c r="E1501" s="14">
        <v>5.0</v>
      </c>
      <c r="F1501" s="14">
        <v>10.0</v>
      </c>
      <c r="G1501" s="15"/>
      <c r="H1501" s="15"/>
      <c r="I1501" s="14">
        <v>28.0</v>
      </c>
      <c r="J1501" s="17" t="str">
        <f>+ Thu hàng đã xử lý bồi thường 100%</f>
        <v>#ERROR!</v>
      </c>
      <c r="K1501" s="18" t="str">
        <f>+ Salvages</f>
        <v>#NAME?</v>
      </c>
      <c r="L1501" s="14" t="s">
        <v>2247</v>
      </c>
    </row>
    <row r="1502" ht="15.75" customHeight="1">
      <c r="A1502" s="14">
        <v>3242.0</v>
      </c>
      <c r="B1502" s="14">
        <v>470.0</v>
      </c>
      <c r="C1502" s="14">
        <v>3215.0</v>
      </c>
      <c r="D1502" s="14">
        <v>11.0</v>
      </c>
      <c r="E1502" s="14">
        <v>5.0</v>
      </c>
      <c r="F1502" s="14">
        <v>10.0</v>
      </c>
      <c r="G1502" s="15"/>
      <c r="H1502" s="15"/>
      <c r="I1502" s="14">
        <v>27.0</v>
      </c>
      <c r="J1502" s="17" t="str">
        <f>+ Thu đòi người thứ ba bồi Hoàn</f>
        <v>#ERROR!</v>
      </c>
      <c r="K1502" s="13" t="s">
        <v>2248</v>
      </c>
      <c r="L1502" s="14" t="s">
        <v>2247</v>
      </c>
    </row>
    <row r="1503" ht="15.75" customHeight="1">
      <c r="A1503" s="14">
        <v>3241.0</v>
      </c>
      <c r="B1503" s="14">
        <v>469.0</v>
      </c>
      <c r="C1503" s="14">
        <v>5340.0</v>
      </c>
      <c r="D1503" s="14">
        <v>11.0</v>
      </c>
      <c r="E1503" s="14">
        <v>3.0</v>
      </c>
      <c r="F1503" s="14">
        <v>10.0</v>
      </c>
      <c r="G1503" s="15"/>
      <c r="H1503" s="15"/>
      <c r="I1503" s="14">
        <v>29.0</v>
      </c>
      <c r="J1503" s="13" t="s">
        <v>2249</v>
      </c>
      <c r="K1503" s="13" t="s">
        <v>2250</v>
      </c>
      <c r="L1503" s="14" t="s">
        <v>1743</v>
      </c>
    </row>
    <row r="1504" ht="15.75" customHeight="1">
      <c r="A1504" s="14">
        <v>3215.0</v>
      </c>
      <c r="B1504" s="14">
        <v>468.0</v>
      </c>
      <c r="C1504" s="14">
        <v>3216.0</v>
      </c>
      <c r="D1504" s="14">
        <v>11.0</v>
      </c>
      <c r="E1504" s="14">
        <v>6.0</v>
      </c>
      <c r="F1504" s="14">
        <v>10.0</v>
      </c>
      <c r="G1504" s="13">
        <v>11.2</v>
      </c>
      <c r="H1504" s="15"/>
      <c r="I1504" s="14">
        <v>26.0</v>
      </c>
      <c r="J1504" s="13" t="s">
        <v>2251</v>
      </c>
      <c r="K1504" s="13" t="s">
        <v>2252</v>
      </c>
      <c r="L1504" s="14" t="s">
        <v>2247</v>
      </c>
    </row>
    <row r="1505" ht="15.75" customHeight="1">
      <c r="A1505" s="14">
        <v>3214.0</v>
      </c>
      <c r="B1505" s="14">
        <v>467.0</v>
      </c>
      <c r="C1505" s="14">
        <v>3216.0</v>
      </c>
      <c r="D1505" s="14">
        <v>11.0</v>
      </c>
      <c r="E1505" s="14">
        <v>5.0</v>
      </c>
      <c r="F1505" s="14">
        <v>10.0</v>
      </c>
      <c r="G1505" s="15"/>
      <c r="H1505" s="15"/>
      <c r="I1505" s="14">
        <v>25.0</v>
      </c>
      <c r="J1505" s="17" t="str">
        <f>+ Chi bồi thường nhận tái bảo hiểm, trả tiền bảo hiểm</f>
        <v>#ERROR!</v>
      </c>
      <c r="K1505" s="18" t="str">
        <f>+ Claim expenses for Reinsurance assumed</f>
        <v>#ERROR!</v>
      </c>
      <c r="L1505" s="14" t="s">
        <v>1781</v>
      </c>
    </row>
    <row r="1506" ht="15.75" customHeight="1">
      <c r="A1506" s="14">
        <v>3213.0</v>
      </c>
      <c r="B1506" s="14">
        <v>466.0</v>
      </c>
      <c r="C1506" s="14">
        <v>3216.0</v>
      </c>
      <c r="D1506" s="14">
        <v>11.0</v>
      </c>
      <c r="E1506" s="14">
        <v>5.0</v>
      </c>
      <c r="F1506" s="14">
        <v>10.0</v>
      </c>
      <c r="G1506" s="15"/>
      <c r="H1506" s="15"/>
      <c r="I1506" s="14">
        <v>24.0</v>
      </c>
      <c r="J1506" s="17" t="str">
        <f>+ Chi bồi thường bảo hiểm gốc, trả tiền bảo hiểm</f>
        <v>#ERROR!</v>
      </c>
      <c r="K1506" s="18" t="str">
        <f>+ Claim and maturity payment expenses</f>
        <v>#ERROR!</v>
      </c>
      <c r="L1506" s="14" t="s">
        <v>1781</v>
      </c>
    </row>
    <row r="1507" ht="15.75" customHeight="1">
      <c r="A1507" s="14">
        <v>3240.0</v>
      </c>
      <c r="B1507" s="14">
        <v>465.0</v>
      </c>
      <c r="C1507" s="14">
        <v>3212.0</v>
      </c>
      <c r="D1507" s="14">
        <v>11.0</v>
      </c>
      <c r="E1507" s="14">
        <v>5.0</v>
      </c>
      <c r="F1507" s="14">
        <v>10.0</v>
      </c>
      <c r="G1507" s="15"/>
      <c r="H1507" s="15"/>
      <c r="I1507" s="14">
        <v>19.0</v>
      </c>
      <c r="J1507" s="17" t="str">
        <f>+ Thu khác (giám định, đại lý,…)</f>
        <v>#ERROR!</v>
      </c>
      <c r="K1507" s="13" t="s">
        <v>2253</v>
      </c>
      <c r="L1507" s="14" t="s">
        <v>1896</v>
      </c>
    </row>
    <row r="1508" ht="15.75" customHeight="1">
      <c r="A1508" s="14">
        <v>3239.0</v>
      </c>
      <c r="B1508" s="14">
        <v>464.0</v>
      </c>
      <c r="C1508" s="14">
        <v>3212.0</v>
      </c>
      <c r="D1508" s="14">
        <v>11.0</v>
      </c>
      <c r="E1508" s="14">
        <v>5.0</v>
      </c>
      <c r="F1508" s="14">
        <v>10.0</v>
      </c>
      <c r="G1508" s="15"/>
      <c r="H1508" s="15"/>
      <c r="I1508" s="14">
        <v>18.0</v>
      </c>
      <c r="J1508" s="17" t="str">
        <f>+ Thu khác nhượng tái bảo hiểm</f>
        <v>#ERROR!</v>
      </c>
      <c r="K1508" s="13" t="s">
        <v>2254</v>
      </c>
      <c r="L1508" s="14" t="s">
        <v>2255</v>
      </c>
    </row>
    <row r="1509" ht="15.75" customHeight="1">
      <c r="A1509" s="14">
        <v>3238.0</v>
      </c>
      <c r="B1509" s="14">
        <v>463.0</v>
      </c>
      <c r="C1509" s="14">
        <v>3212.0</v>
      </c>
      <c r="D1509" s="14">
        <v>11.0</v>
      </c>
      <c r="E1509" s="14">
        <v>5.0</v>
      </c>
      <c r="F1509" s="14">
        <v>10.0</v>
      </c>
      <c r="G1509" s="15"/>
      <c r="H1509" s="15"/>
      <c r="I1509" s="14">
        <v>17.0</v>
      </c>
      <c r="J1509" s="17" t="str">
        <f>+ Thu khác nhận tái bảo hiểm</f>
        <v>#ERROR!</v>
      </c>
      <c r="K1509" s="13" t="s">
        <v>2256</v>
      </c>
      <c r="L1509" s="14" t="s">
        <v>2255</v>
      </c>
    </row>
    <row r="1510" ht="15.75" customHeight="1">
      <c r="A1510" s="14">
        <v>3212.0</v>
      </c>
      <c r="B1510" s="14">
        <v>462.0</v>
      </c>
      <c r="C1510" s="14">
        <v>5337.0</v>
      </c>
      <c r="D1510" s="14">
        <v>11.0</v>
      </c>
      <c r="E1510" s="14">
        <v>6.0</v>
      </c>
      <c r="F1510" s="14">
        <v>10.0</v>
      </c>
      <c r="G1510" s="13">
        <v>4.2</v>
      </c>
      <c r="H1510" s="15"/>
      <c r="I1510" s="14">
        <v>16.0</v>
      </c>
      <c r="J1510" s="13" t="s">
        <v>2257</v>
      </c>
      <c r="K1510" s="13" t="s">
        <v>131</v>
      </c>
      <c r="L1510" s="14" t="s">
        <v>2255</v>
      </c>
    </row>
    <row r="1511" ht="15.75" customHeight="1">
      <c r="A1511" s="14">
        <v>3211.0</v>
      </c>
      <c r="B1511" s="14">
        <v>461.0</v>
      </c>
      <c r="C1511" s="14">
        <v>5337.0</v>
      </c>
      <c r="D1511" s="14">
        <v>11.0</v>
      </c>
      <c r="E1511" s="14">
        <v>6.0</v>
      </c>
      <c r="F1511" s="14">
        <v>10.0</v>
      </c>
      <c r="G1511" s="13">
        <v>4.1</v>
      </c>
      <c r="H1511" s="15"/>
      <c r="I1511" s="14">
        <v>15.0</v>
      </c>
      <c r="J1511" s="13" t="s">
        <v>2258</v>
      </c>
      <c r="K1511" s="13" t="s">
        <v>2259</v>
      </c>
      <c r="L1511" s="14" t="s">
        <v>2255</v>
      </c>
    </row>
    <row r="1512" ht="15.75" customHeight="1">
      <c r="A1512" s="14">
        <v>3210.0</v>
      </c>
      <c r="B1512" s="14">
        <v>460.0</v>
      </c>
      <c r="C1512" s="14">
        <v>5336.0</v>
      </c>
      <c r="D1512" s="14">
        <v>11.0</v>
      </c>
      <c r="E1512" s="14">
        <v>6.0</v>
      </c>
      <c r="F1512" s="14">
        <v>10.0</v>
      </c>
      <c r="G1512" s="15"/>
      <c r="H1512" s="15"/>
      <c r="I1512" s="14">
        <v>12.0</v>
      </c>
      <c r="J1512" s="13" t="s">
        <v>2260</v>
      </c>
      <c r="K1512" s="13" t="s">
        <v>2261</v>
      </c>
      <c r="L1512" s="14" t="s">
        <v>1784</v>
      </c>
    </row>
    <row r="1513" ht="15.75" customHeight="1">
      <c r="A1513" s="14">
        <v>3237.0</v>
      </c>
      <c r="B1513" s="14">
        <v>459.0</v>
      </c>
      <c r="C1513" s="14">
        <v>3209.0</v>
      </c>
      <c r="D1513" s="14">
        <v>11.0</v>
      </c>
      <c r="E1513" s="14">
        <v>5.0</v>
      </c>
      <c r="F1513" s="14">
        <v>10.0</v>
      </c>
      <c r="G1513" s="15"/>
      <c r="H1513" s="15"/>
      <c r="I1513" s="14">
        <v>11.0</v>
      </c>
      <c r="J1513" s="13" t="s">
        <v>2262</v>
      </c>
      <c r="K1513" s="13" t="s">
        <v>2213</v>
      </c>
      <c r="L1513" s="14" t="s">
        <v>1784</v>
      </c>
    </row>
    <row r="1514" ht="15.75" customHeight="1">
      <c r="A1514" s="14">
        <v>3236.0</v>
      </c>
      <c r="B1514" s="14">
        <v>458.0</v>
      </c>
      <c r="C1514" s="14">
        <v>3209.0</v>
      </c>
      <c r="D1514" s="14">
        <v>11.0</v>
      </c>
      <c r="E1514" s="14">
        <v>5.0</v>
      </c>
      <c r="F1514" s="14">
        <v>10.0</v>
      </c>
      <c r="G1514" s="15"/>
      <c r="H1514" s="15"/>
      <c r="I1514" s="14">
        <v>10.0</v>
      </c>
      <c r="J1514" s="13" t="s">
        <v>2263</v>
      </c>
      <c r="K1514" s="13" t="s">
        <v>2264</v>
      </c>
      <c r="L1514" s="14" t="s">
        <v>1784</v>
      </c>
    </row>
    <row r="1515" ht="15.75" customHeight="1">
      <c r="A1515" s="14">
        <v>3235.0</v>
      </c>
      <c r="B1515" s="14">
        <v>457.0</v>
      </c>
      <c r="C1515" s="14">
        <v>3209.0</v>
      </c>
      <c r="D1515" s="14">
        <v>11.0</v>
      </c>
      <c r="E1515" s="14">
        <v>5.0</v>
      </c>
      <c r="F1515" s="14">
        <v>10.0</v>
      </c>
      <c r="G1515" s="15"/>
      <c r="H1515" s="15"/>
      <c r="I1515" s="14">
        <v>9.0</v>
      </c>
      <c r="J1515" s="13" t="s">
        <v>2265</v>
      </c>
      <c r="K1515" s="13" t="s">
        <v>2266</v>
      </c>
      <c r="L1515" s="14" t="s">
        <v>1789</v>
      </c>
    </row>
    <row r="1516" ht="15.75" customHeight="1">
      <c r="A1516" s="14">
        <v>3234.0</v>
      </c>
      <c r="B1516" s="14">
        <v>456.0</v>
      </c>
      <c r="C1516" s="14">
        <v>5349.0</v>
      </c>
      <c r="D1516" s="14">
        <v>11.0</v>
      </c>
      <c r="E1516" s="14">
        <v>6.0</v>
      </c>
      <c r="F1516" s="14">
        <v>10.0</v>
      </c>
      <c r="G1516" s="13">
        <v>2.1</v>
      </c>
      <c r="H1516" s="15"/>
      <c r="I1516" s="14">
        <v>6.0</v>
      </c>
      <c r="J1516" s="13" t="s">
        <v>2267</v>
      </c>
      <c r="K1516" s="13" t="s">
        <v>2268</v>
      </c>
      <c r="L1516" s="14" t="s">
        <v>1789</v>
      </c>
    </row>
    <row r="1517" ht="15.75" customHeight="1">
      <c r="A1517" s="14">
        <v>2218.0</v>
      </c>
      <c r="B1517" s="14">
        <v>455.0</v>
      </c>
      <c r="C1517" s="14">
        <v>2216.0</v>
      </c>
      <c r="D1517" s="14">
        <v>17.0</v>
      </c>
      <c r="E1517" s="14">
        <v>6.0</v>
      </c>
      <c r="F1517" s="14">
        <v>10.0</v>
      </c>
      <c r="G1517" s="14">
        <v>2.0</v>
      </c>
      <c r="H1517" s="15"/>
      <c r="I1517" s="14">
        <v>2.0</v>
      </c>
      <c r="J1517" s="13" t="s">
        <v>2269</v>
      </c>
      <c r="K1517" s="13" t="s">
        <v>2270</v>
      </c>
      <c r="L1517" s="14" t="s">
        <v>2271</v>
      </c>
    </row>
    <row r="1518" ht="15.75" customHeight="1">
      <c r="A1518" s="14">
        <v>3209.0</v>
      </c>
      <c r="B1518" s="14">
        <v>455.0</v>
      </c>
      <c r="C1518" s="14">
        <v>5336.0</v>
      </c>
      <c r="D1518" s="14">
        <v>11.0</v>
      </c>
      <c r="E1518" s="14">
        <v>6.0</v>
      </c>
      <c r="F1518" s="14">
        <v>10.0</v>
      </c>
      <c r="G1518" s="15"/>
      <c r="H1518" s="15"/>
      <c r="I1518" s="14">
        <v>8.0</v>
      </c>
      <c r="J1518" s="13" t="s">
        <v>2272</v>
      </c>
      <c r="K1518" s="13" t="s">
        <v>1138</v>
      </c>
      <c r="L1518" s="14" t="s">
        <v>1789</v>
      </c>
    </row>
    <row r="1519" ht="15.75" customHeight="1">
      <c r="A1519" s="14">
        <v>3208.0</v>
      </c>
      <c r="B1519" s="14">
        <v>454.0</v>
      </c>
      <c r="C1519" s="14">
        <v>5335.0</v>
      </c>
      <c r="D1519" s="14">
        <v>11.0</v>
      </c>
      <c r="E1519" s="14">
        <v>6.0</v>
      </c>
      <c r="F1519" s="14">
        <v>10.0</v>
      </c>
      <c r="G1519" s="13">
        <v>1.2</v>
      </c>
      <c r="H1519" s="15"/>
      <c r="I1519" s="14">
        <v>3.0</v>
      </c>
      <c r="J1519" s="13" t="s">
        <v>2273</v>
      </c>
      <c r="K1519" s="13" t="s">
        <v>2274</v>
      </c>
      <c r="L1519" s="14" t="s">
        <v>1740</v>
      </c>
    </row>
    <row r="1520" ht="15.75" customHeight="1">
      <c r="A1520" s="14">
        <v>3207.0</v>
      </c>
      <c r="B1520" s="14">
        <v>453.0</v>
      </c>
      <c r="C1520" s="14">
        <v>5335.0</v>
      </c>
      <c r="D1520" s="14">
        <v>11.0</v>
      </c>
      <c r="E1520" s="14">
        <v>6.0</v>
      </c>
      <c r="F1520" s="14">
        <v>10.0</v>
      </c>
      <c r="G1520" s="13">
        <v>1.1</v>
      </c>
      <c r="H1520" s="15"/>
      <c r="I1520" s="14">
        <v>2.0</v>
      </c>
      <c r="J1520" s="13" t="s">
        <v>2275</v>
      </c>
      <c r="K1520" s="13" t="s">
        <v>2276</v>
      </c>
      <c r="L1520" s="14" t="s">
        <v>1740</v>
      </c>
    </row>
    <row r="1521" ht="15.75" customHeight="1">
      <c r="A1521" s="14">
        <v>3190.0</v>
      </c>
      <c r="B1521" s="14">
        <v>452.0</v>
      </c>
      <c r="C1521" s="14">
        <v>3114.0</v>
      </c>
      <c r="D1521" s="14">
        <v>18.0</v>
      </c>
      <c r="E1521" s="14">
        <v>6.0</v>
      </c>
      <c r="F1521" s="14">
        <v>13.0</v>
      </c>
      <c r="G1521" s="14">
        <v>419.0</v>
      </c>
      <c r="H1521" s="15"/>
      <c r="I1521" s="14">
        <v>125.0</v>
      </c>
      <c r="J1521" s="13" t="s">
        <v>2277</v>
      </c>
      <c r="K1521" s="13" t="s">
        <v>2278</v>
      </c>
      <c r="L1521" s="14" t="s">
        <v>2279</v>
      </c>
    </row>
    <row r="1522" ht="15.75" customHeight="1">
      <c r="A1522" s="14">
        <v>3189.0</v>
      </c>
      <c r="B1522" s="14">
        <v>451.0</v>
      </c>
      <c r="C1522" s="14">
        <v>3117.0</v>
      </c>
      <c r="D1522" s="14">
        <v>18.0</v>
      </c>
      <c r="E1522" s="14">
        <v>6.0</v>
      </c>
      <c r="F1522" s="14">
        <v>14.0</v>
      </c>
      <c r="G1522" s="15"/>
      <c r="H1522" s="15"/>
      <c r="I1522" s="14">
        <v>100.0</v>
      </c>
      <c r="J1522" s="13" t="s">
        <v>2280</v>
      </c>
      <c r="K1522" s="13" t="s">
        <v>2281</v>
      </c>
      <c r="L1522" s="14" t="s">
        <v>2282</v>
      </c>
    </row>
    <row r="1523" ht="15.75" customHeight="1">
      <c r="A1523" s="14">
        <v>3188.0</v>
      </c>
      <c r="B1523" s="14">
        <v>450.0</v>
      </c>
      <c r="C1523" s="14">
        <v>3117.0</v>
      </c>
      <c r="D1523" s="14">
        <v>18.0</v>
      </c>
      <c r="E1523" s="14">
        <v>6.0</v>
      </c>
      <c r="F1523" s="14">
        <v>14.0</v>
      </c>
      <c r="G1523" s="15"/>
      <c r="H1523" s="15"/>
      <c r="I1523" s="14">
        <v>99.0</v>
      </c>
      <c r="J1523" s="13" t="s">
        <v>2283</v>
      </c>
      <c r="K1523" s="13" t="s">
        <v>2284</v>
      </c>
      <c r="L1523" s="14" t="s">
        <v>2282</v>
      </c>
    </row>
    <row r="1524" ht="15.75" customHeight="1">
      <c r="A1524" s="14">
        <v>3187.0</v>
      </c>
      <c r="B1524" s="14">
        <v>449.0</v>
      </c>
      <c r="C1524" s="14">
        <v>3117.0</v>
      </c>
      <c r="D1524" s="14">
        <v>18.0</v>
      </c>
      <c r="E1524" s="14">
        <v>6.0</v>
      </c>
      <c r="F1524" s="14">
        <v>14.0</v>
      </c>
      <c r="G1524" s="13">
        <v>329.3</v>
      </c>
      <c r="H1524" s="15"/>
      <c r="I1524" s="14">
        <v>97.0</v>
      </c>
      <c r="J1524" s="13" t="s">
        <v>2285</v>
      </c>
      <c r="K1524" s="13" t="s">
        <v>2286</v>
      </c>
      <c r="L1524" s="14" t="s">
        <v>2287</v>
      </c>
    </row>
    <row r="1525" ht="15.75" customHeight="1">
      <c r="A1525" s="14">
        <v>3186.0</v>
      </c>
      <c r="B1525" s="14">
        <v>448.0</v>
      </c>
      <c r="C1525" s="14">
        <v>3117.0</v>
      </c>
      <c r="D1525" s="14">
        <v>18.0</v>
      </c>
      <c r="E1525" s="14">
        <v>6.0</v>
      </c>
      <c r="F1525" s="14">
        <v>14.0</v>
      </c>
      <c r="G1525" s="13">
        <v>329.2</v>
      </c>
      <c r="H1525" s="15"/>
      <c r="I1525" s="14">
        <v>96.0</v>
      </c>
      <c r="J1525" s="13" t="s">
        <v>2288</v>
      </c>
      <c r="K1525" s="13" t="s">
        <v>2289</v>
      </c>
      <c r="L1525" s="14" t="s">
        <v>2290</v>
      </c>
    </row>
    <row r="1526" ht="15.75" customHeight="1">
      <c r="A1526" s="14">
        <v>3185.0</v>
      </c>
      <c r="B1526" s="14">
        <v>447.0</v>
      </c>
      <c r="C1526" s="14">
        <v>3117.0</v>
      </c>
      <c r="D1526" s="14">
        <v>18.0</v>
      </c>
      <c r="E1526" s="14">
        <v>6.0</v>
      </c>
      <c r="F1526" s="14">
        <v>14.0</v>
      </c>
      <c r="G1526" s="15"/>
      <c r="H1526" s="15"/>
      <c r="I1526" s="14">
        <v>98.0</v>
      </c>
      <c r="J1526" s="13" t="s">
        <v>2291</v>
      </c>
      <c r="K1526" s="13" t="s">
        <v>2292</v>
      </c>
      <c r="L1526" s="14" t="s">
        <v>2287</v>
      </c>
    </row>
    <row r="1527" ht="15.75" customHeight="1">
      <c r="A1527" s="14">
        <v>3184.0</v>
      </c>
      <c r="B1527" s="14">
        <v>446.0</v>
      </c>
      <c r="C1527" s="14">
        <v>3117.0</v>
      </c>
      <c r="D1527" s="14">
        <v>18.0</v>
      </c>
      <c r="E1527" s="14">
        <v>6.0</v>
      </c>
      <c r="F1527" s="14">
        <v>14.0</v>
      </c>
      <c r="G1527" s="13">
        <v>329.1</v>
      </c>
      <c r="H1527" s="15"/>
      <c r="I1527" s="14">
        <v>95.0</v>
      </c>
      <c r="J1527" s="13" t="s">
        <v>2293</v>
      </c>
      <c r="K1527" s="13" t="s">
        <v>2294</v>
      </c>
      <c r="L1527" s="14" t="s">
        <v>2295</v>
      </c>
    </row>
    <row r="1528" ht="15.75" customHeight="1">
      <c r="A1528" s="14">
        <v>3117.0</v>
      </c>
      <c r="B1528" s="14">
        <v>445.0</v>
      </c>
      <c r="C1528" s="14">
        <v>3096.0</v>
      </c>
      <c r="D1528" s="14">
        <v>18.0</v>
      </c>
      <c r="E1528" s="14">
        <v>6.0</v>
      </c>
      <c r="F1528" s="14">
        <v>13.0</v>
      </c>
      <c r="G1528" s="14">
        <v>329.0</v>
      </c>
      <c r="H1528" s="15"/>
      <c r="I1528" s="14">
        <v>94.0</v>
      </c>
      <c r="J1528" s="13" t="s">
        <v>2296</v>
      </c>
      <c r="K1528" s="13" t="s">
        <v>2297</v>
      </c>
      <c r="L1528" s="14" t="s">
        <v>1910</v>
      </c>
    </row>
    <row r="1529" ht="15.75" customHeight="1">
      <c r="A1529" s="14">
        <v>3183.0</v>
      </c>
      <c r="B1529" s="14">
        <v>444.0</v>
      </c>
      <c r="C1529" s="14">
        <v>3181.0</v>
      </c>
      <c r="D1529" s="14">
        <v>18.0</v>
      </c>
      <c r="E1529" s="14">
        <v>6.0</v>
      </c>
      <c r="F1529" s="14">
        <v>14.0</v>
      </c>
      <c r="G1529" s="13">
        <v>218.1</v>
      </c>
      <c r="H1529" s="13">
        <v>216.1</v>
      </c>
      <c r="I1529" s="14">
        <v>43.0</v>
      </c>
      <c r="J1529" s="13" t="s">
        <v>2298</v>
      </c>
      <c r="K1529" s="13" t="s">
        <v>2299</v>
      </c>
      <c r="L1529" s="14" t="s">
        <v>2300</v>
      </c>
    </row>
    <row r="1530" ht="15.75" customHeight="1">
      <c r="A1530" s="14">
        <v>3082.0</v>
      </c>
      <c r="B1530" s="14">
        <v>443.0</v>
      </c>
      <c r="C1530" s="14">
        <v>3008.0</v>
      </c>
      <c r="D1530" s="14">
        <v>16.0</v>
      </c>
      <c r="E1530" s="14">
        <v>6.0</v>
      </c>
      <c r="F1530" s="14">
        <v>13.0</v>
      </c>
      <c r="G1530" s="14">
        <v>219.0</v>
      </c>
      <c r="H1530" s="15"/>
      <c r="I1530" s="14">
        <v>36.0</v>
      </c>
      <c r="J1530" s="13" t="s">
        <v>2301</v>
      </c>
      <c r="K1530" s="13" t="s">
        <v>2302</v>
      </c>
      <c r="L1530" s="14" t="s">
        <v>1875</v>
      </c>
    </row>
    <row r="1531" ht="15.75" customHeight="1">
      <c r="A1531" s="14">
        <v>3182.0</v>
      </c>
      <c r="B1531" s="14">
        <v>443.0</v>
      </c>
      <c r="C1531" s="14">
        <v>3107.0</v>
      </c>
      <c r="D1531" s="14">
        <v>18.0</v>
      </c>
      <c r="E1531" s="14">
        <v>6.0</v>
      </c>
      <c r="F1531" s="14">
        <v>13.0</v>
      </c>
      <c r="G1531" s="14">
        <v>219.0</v>
      </c>
      <c r="H1531" s="14">
        <v>219.0</v>
      </c>
      <c r="I1531" s="14">
        <v>45.0</v>
      </c>
      <c r="J1531" s="13" t="s">
        <v>2301</v>
      </c>
      <c r="K1531" s="13" t="s">
        <v>2303</v>
      </c>
      <c r="L1531" s="14" t="s">
        <v>2304</v>
      </c>
    </row>
    <row r="1532" ht="15.75" customHeight="1">
      <c r="A1532" s="14">
        <v>3081.0</v>
      </c>
      <c r="B1532" s="14">
        <v>442.0</v>
      </c>
      <c r="C1532" s="14">
        <v>3008.0</v>
      </c>
      <c r="D1532" s="14">
        <v>16.0</v>
      </c>
      <c r="E1532" s="14">
        <v>6.0</v>
      </c>
      <c r="F1532" s="14">
        <v>13.0</v>
      </c>
      <c r="G1532" s="14">
        <v>216.0</v>
      </c>
      <c r="H1532" s="15"/>
      <c r="I1532" s="14">
        <v>35.0</v>
      </c>
      <c r="J1532" s="13" t="s">
        <v>2305</v>
      </c>
      <c r="K1532" s="13" t="s">
        <v>2306</v>
      </c>
      <c r="L1532" s="14" t="s">
        <v>1875</v>
      </c>
    </row>
    <row r="1533" ht="15.75" customHeight="1">
      <c r="A1533" s="14">
        <v>3181.0</v>
      </c>
      <c r="B1533" s="14">
        <v>442.0</v>
      </c>
      <c r="C1533" s="14">
        <v>3107.0</v>
      </c>
      <c r="D1533" s="14">
        <v>18.0</v>
      </c>
      <c r="E1533" s="14">
        <v>6.0</v>
      </c>
      <c r="F1533" s="14">
        <v>13.0</v>
      </c>
      <c r="G1533" s="14">
        <v>218.0</v>
      </c>
      <c r="H1533" s="14">
        <v>216.0</v>
      </c>
      <c r="I1533" s="14">
        <v>42.0</v>
      </c>
      <c r="J1533" s="13" t="s">
        <v>2305</v>
      </c>
      <c r="K1533" s="13" t="s">
        <v>2307</v>
      </c>
      <c r="L1533" s="14" t="s">
        <v>2308</v>
      </c>
    </row>
    <row r="1534" ht="15.75" customHeight="1">
      <c r="A1534" s="14">
        <v>3001.0</v>
      </c>
      <c r="B1534" s="14">
        <v>441.0</v>
      </c>
      <c r="C1534" s="14">
        <v>2996.0</v>
      </c>
      <c r="D1534" s="14">
        <v>16.0</v>
      </c>
      <c r="E1534" s="14">
        <v>2.0</v>
      </c>
      <c r="F1534" s="14">
        <v>10.0</v>
      </c>
      <c r="G1534" s="14">
        <v>200.0</v>
      </c>
      <c r="H1534" s="15"/>
      <c r="I1534" s="14">
        <v>28.0</v>
      </c>
      <c r="J1534" s="13" t="s">
        <v>2309</v>
      </c>
      <c r="K1534" s="13" t="s">
        <v>2310</v>
      </c>
      <c r="L1534" s="14" t="s">
        <v>2311</v>
      </c>
    </row>
    <row r="1535" ht="15.75" customHeight="1">
      <c r="A1535" s="14">
        <v>3100.0</v>
      </c>
      <c r="B1535" s="14">
        <v>441.0</v>
      </c>
      <c r="C1535" s="14">
        <v>3095.0</v>
      </c>
      <c r="D1535" s="14">
        <v>18.0</v>
      </c>
      <c r="E1535" s="14">
        <v>2.0</v>
      </c>
      <c r="F1535" s="14">
        <v>10.0</v>
      </c>
      <c r="G1535" s="14">
        <v>200.0</v>
      </c>
      <c r="H1535" s="14">
        <v>200.0</v>
      </c>
      <c r="I1535" s="14">
        <v>35.0</v>
      </c>
      <c r="J1535" s="13" t="s">
        <v>2312</v>
      </c>
      <c r="K1535" s="13" t="s">
        <v>2310</v>
      </c>
      <c r="L1535" s="14" t="s">
        <v>1750</v>
      </c>
    </row>
    <row r="1536" ht="15.75" customHeight="1">
      <c r="A1536" s="14">
        <v>3080.0</v>
      </c>
      <c r="B1536" s="14">
        <v>440.0</v>
      </c>
      <c r="C1536" s="14">
        <v>3006.0</v>
      </c>
      <c r="D1536" s="14">
        <v>16.0</v>
      </c>
      <c r="E1536" s="14">
        <v>6.0</v>
      </c>
      <c r="F1536" s="14">
        <v>13.0</v>
      </c>
      <c r="G1536" s="14">
        <v>149.0</v>
      </c>
      <c r="H1536" s="15"/>
      <c r="I1536" s="14">
        <v>21.0</v>
      </c>
      <c r="J1536" s="13" t="s">
        <v>2313</v>
      </c>
      <c r="K1536" s="13" t="s">
        <v>2314</v>
      </c>
      <c r="L1536" s="14" t="s">
        <v>2315</v>
      </c>
    </row>
    <row r="1537" ht="15.75" customHeight="1">
      <c r="A1537" s="14">
        <v>3180.0</v>
      </c>
      <c r="B1537" s="14">
        <v>440.0</v>
      </c>
      <c r="C1537" s="14">
        <v>3105.0</v>
      </c>
      <c r="D1537" s="14">
        <v>18.0</v>
      </c>
      <c r="E1537" s="14">
        <v>6.0</v>
      </c>
      <c r="F1537" s="14">
        <v>13.0</v>
      </c>
      <c r="G1537" s="14">
        <v>149.0</v>
      </c>
      <c r="H1537" s="14">
        <v>149.0</v>
      </c>
      <c r="I1537" s="14">
        <v>23.0</v>
      </c>
      <c r="J1537" s="13" t="s">
        <v>2313</v>
      </c>
      <c r="K1537" s="13" t="s">
        <v>2314</v>
      </c>
      <c r="L1537" s="14" t="s">
        <v>2316</v>
      </c>
    </row>
    <row r="1538" ht="15.75" customHeight="1">
      <c r="A1538" s="14">
        <v>3079.0</v>
      </c>
      <c r="B1538" s="14">
        <v>439.0</v>
      </c>
      <c r="C1538" s="14">
        <v>3005.0</v>
      </c>
      <c r="D1538" s="14">
        <v>16.0</v>
      </c>
      <c r="E1538" s="14">
        <v>6.0</v>
      </c>
      <c r="F1538" s="14">
        <v>13.0</v>
      </c>
      <c r="G1538" s="14">
        <v>137.0</v>
      </c>
      <c r="H1538" s="15"/>
      <c r="I1538" s="14">
        <v>17.0</v>
      </c>
      <c r="J1538" s="13" t="s">
        <v>2317</v>
      </c>
      <c r="K1538" s="13" t="s">
        <v>2318</v>
      </c>
      <c r="L1538" s="14" t="s">
        <v>1883</v>
      </c>
    </row>
    <row r="1539" ht="15.75" customHeight="1">
      <c r="A1539" s="14">
        <v>3179.0</v>
      </c>
      <c r="B1539" s="14">
        <v>439.0</v>
      </c>
      <c r="C1539" s="14">
        <v>3104.0</v>
      </c>
      <c r="D1539" s="14">
        <v>18.0</v>
      </c>
      <c r="E1539" s="14">
        <v>6.0</v>
      </c>
      <c r="F1539" s="14">
        <v>13.0</v>
      </c>
      <c r="G1539" s="14">
        <v>139.0</v>
      </c>
      <c r="H1539" s="14">
        <v>137.0</v>
      </c>
      <c r="I1539" s="14">
        <v>18.0</v>
      </c>
      <c r="J1539" s="13" t="s">
        <v>2319</v>
      </c>
      <c r="K1539" s="13" t="s">
        <v>2320</v>
      </c>
      <c r="L1539" s="14" t="s">
        <v>2321</v>
      </c>
    </row>
    <row r="1540" ht="15.75" customHeight="1">
      <c r="A1540" s="14">
        <v>3000.0</v>
      </c>
      <c r="B1540" s="14">
        <v>438.0</v>
      </c>
      <c r="C1540" s="14">
        <v>2996.0</v>
      </c>
      <c r="D1540" s="14">
        <v>16.0</v>
      </c>
      <c r="E1540" s="14">
        <v>2.0</v>
      </c>
      <c r="F1540" s="14">
        <v>10.0</v>
      </c>
      <c r="G1540" s="14">
        <v>100.0</v>
      </c>
      <c r="H1540" s="15"/>
      <c r="I1540" s="14">
        <v>2.0</v>
      </c>
      <c r="J1540" s="13" t="s">
        <v>2322</v>
      </c>
      <c r="K1540" s="13" t="s">
        <v>2323</v>
      </c>
      <c r="L1540" s="14" t="s">
        <v>2324</v>
      </c>
    </row>
    <row r="1541" ht="15.75" customHeight="1">
      <c r="A1541" s="14">
        <v>3099.0</v>
      </c>
      <c r="B1541" s="14">
        <v>438.0</v>
      </c>
      <c r="C1541" s="14">
        <v>3095.0</v>
      </c>
      <c r="D1541" s="14">
        <v>18.0</v>
      </c>
      <c r="E1541" s="14">
        <v>2.0</v>
      </c>
      <c r="F1541" s="14">
        <v>10.0</v>
      </c>
      <c r="G1541" s="14">
        <v>100.0</v>
      </c>
      <c r="H1541" s="14">
        <v>100.0</v>
      </c>
      <c r="I1541" s="14">
        <v>2.0</v>
      </c>
      <c r="J1541" s="13" t="s">
        <v>2325</v>
      </c>
      <c r="K1541" s="13" t="s">
        <v>2323</v>
      </c>
      <c r="L1541" s="14" t="s">
        <v>2326</v>
      </c>
    </row>
    <row r="1542" ht="15.75" customHeight="1">
      <c r="A1542" s="14">
        <v>4382.0</v>
      </c>
      <c r="B1542" s="14">
        <v>352.0</v>
      </c>
      <c r="C1542" s="14">
        <v>4378.0</v>
      </c>
      <c r="D1542" s="14">
        <v>30.0</v>
      </c>
      <c r="E1542" s="14">
        <v>3.0</v>
      </c>
      <c r="F1542" s="14">
        <v>10.0</v>
      </c>
      <c r="G1542" s="14">
        <v>20.0</v>
      </c>
      <c r="H1542" s="15"/>
      <c r="I1542" s="14">
        <v>20.0</v>
      </c>
      <c r="J1542" s="13" t="s">
        <v>2327</v>
      </c>
      <c r="K1542" s="13" t="s">
        <v>2328</v>
      </c>
      <c r="L1542" s="14" t="s">
        <v>679</v>
      </c>
    </row>
    <row r="1543" ht="15.75" customHeight="1">
      <c r="A1543" s="14">
        <v>3206.0</v>
      </c>
      <c r="B1543" s="14">
        <v>351.0</v>
      </c>
      <c r="C1543" s="14">
        <v>3206.0</v>
      </c>
      <c r="D1543" s="14">
        <v>11.0</v>
      </c>
      <c r="E1543" s="14">
        <v>6.0</v>
      </c>
      <c r="F1543" s="14">
        <v>10.0</v>
      </c>
      <c r="G1543" s="14">
        <v>59.0</v>
      </c>
      <c r="H1543" s="15"/>
      <c r="I1543" s="14">
        <v>78.0</v>
      </c>
      <c r="J1543" s="13" t="s">
        <v>2329</v>
      </c>
      <c r="K1543" s="13" t="s">
        <v>2330</v>
      </c>
      <c r="L1543" s="14" t="s">
        <v>2202</v>
      </c>
    </row>
    <row r="1544" ht="15.75" customHeight="1">
      <c r="A1544" s="14">
        <v>2217.0</v>
      </c>
      <c r="B1544" s="14">
        <v>350.0</v>
      </c>
      <c r="C1544" s="14">
        <v>2208.0</v>
      </c>
      <c r="D1544" s="14">
        <v>17.0</v>
      </c>
      <c r="E1544" s="14">
        <v>3.0</v>
      </c>
      <c r="F1544" s="14">
        <v>10.0</v>
      </c>
      <c r="G1544" s="14">
        <v>20.0</v>
      </c>
      <c r="H1544" s="15"/>
      <c r="I1544" s="14">
        <v>5.0</v>
      </c>
      <c r="J1544" s="13" t="s">
        <v>2331</v>
      </c>
      <c r="K1544" s="13" t="s">
        <v>2332</v>
      </c>
      <c r="L1544" s="14" t="s">
        <v>2333</v>
      </c>
    </row>
    <row r="1545" ht="15.75" customHeight="1">
      <c r="A1545" s="14">
        <v>3205.0</v>
      </c>
      <c r="B1545" s="14">
        <v>350.0</v>
      </c>
      <c r="C1545" s="14">
        <v>5352.0</v>
      </c>
      <c r="D1545" s="14">
        <v>11.0</v>
      </c>
      <c r="E1545" s="14">
        <v>3.0</v>
      </c>
      <c r="F1545" s="14">
        <v>10.0</v>
      </c>
      <c r="G1545" s="14">
        <v>19.0</v>
      </c>
      <c r="H1545" s="15"/>
      <c r="I1545" s="14">
        <v>55.0</v>
      </c>
      <c r="J1545" s="13" t="s">
        <v>2334</v>
      </c>
      <c r="K1545" s="13" t="s">
        <v>2335</v>
      </c>
      <c r="L1545" s="14" t="s">
        <v>1737</v>
      </c>
    </row>
    <row r="1546" ht="15.75" customHeight="1">
      <c r="A1546" s="14">
        <v>2216.0</v>
      </c>
      <c r="B1546" s="14">
        <v>346.0</v>
      </c>
      <c r="C1546" s="14">
        <v>2217.0</v>
      </c>
      <c r="D1546" s="14">
        <v>17.0</v>
      </c>
      <c r="E1546" s="14">
        <v>3.0</v>
      </c>
      <c r="F1546" s="14">
        <v>10.0</v>
      </c>
      <c r="G1546" s="14">
        <v>10.0</v>
      </c>
      <c r="H1546" s="15"/>
      <c r="I1546" s="14">
        <v>3.0</v>
      </c>
      <c r="J1546" s="13" t="s">
        <v>2336</v>
      </c>
      <c r="K1546" s="13" t="s">
        <v>2337</v>
      </c>
      <c r="L1546" s="14" t="s">
        <v>2333</v>
      </c>
    </row>
    <row r="1547" ht="15.75" customHeight="1">
      <c r="A1547" s="14">
        <v>3204.0</v>
      </c>
      <c r="B1547" s="14">
        <v>346.0</v>
      </c>
      <c r="C1547" s="14">
        <v>3205.0</v>
      </c>
      <c r="D1547" s="14">
        <v>11.0</v>
      </c>
      <c r="E1547" s="14">
        <v>3.0</v>
      </c>
      <c r="F1547" s="14">
        <v>10.0</v>
      </c>
      <c r="G1547" s="14">
        <v>10.0</v>
      </c>
      <c r="H1547" s="14">
        <v>10.0</v>
      </c>
      <c r="I1547" s="14">
        <v>20.0</v>
      </c>
      <c r="J1547" s="13" t="s">
        <v>2338</v>
      </c>
      <c r="K1547" s="13" t="s">
        <v>2339</v>
      </c>
      <c r="L1547" s="14" t="s">
        <v>1896</v>
      </c>
    </row>
    <row r="1548" ht="15.75" customHeight="1">
      <c r="A1548" s="14">
        <v>3002.0</v>
      </c>
      <c r="B1548" s="14">
        <v>334.0</v>
      </c>
      <c r="C1548" s="14">
        <v>2999.0</v>
      </c>
      <c r="D1548" s="14">
        <v>16.0</v>
      </c>
      <c r="E1548" s="14">
        <v>2.0</v>
      </c>
      <c r="F1548" s="14">
        <v>10.0</v>
      </c>
      <c r="G1548" s="15"/>
      <c r="H1548" s="15"/>
      <c r="I1548" s="14">
        <v>123.0</v>
      </c>
      <c r="J1548" s="13" t="s">
        <v>2340</v>
      </c>
      <c r="K1548" s="13" t="s">
        <v>2341</v>
      </c>
      <c r="L1548" s="14" t="s">
        <v>2342</v>
      </c>
    </row>
    <row r="1549" ht="15.75" customHeight="1">
      <c r="A1549" s="14">
        <v>3101.0</v>
      </c>
      <c r="B1549" s="14">
        <v>334.0</v>
      </c>
      <c r="C1549" s="14">
        <v>3098.0</v>
      </c>
      <c r="D1549" s="14">
        <v>18.0</v>
      </c>
      <c r="E1549" s="14">
        <v>2.0</v>
      </c>
      <c r="F1549" s="14">
        <v>10.0</v>
      </c>
      <c r="G1549" s="14">
        <v>500.0</v>
      </c>
      <c r="H1549" s="15"/>
      <c r="I1549" s="14">
        <v>136.0</v>
      </c>
      <c r="J1549" s="13" t="s">
        <v>2343</v>
      </c>
      <c r="K1549" s="13" t="s">
        <v>2344</v>
      </c>
      <c r="L1549" s="14" t="s">
        <v>2345</v>
      </c>
    </row>
    <row r="1550" ht="15.75" customHeight="1">
      <c r="A1550" s="14">
        <v>4306.0</v>
      </c>
      <c r="B1550" s="14">
        <v>334.0</v>
      </c>
      <c r="C1550" s="14">
        <v>4305.0</v>
      </c>
      <c r="D1550" s="14">
        <v>29.0</v>
      </c>
      <c r="E1550" s="14">
        <v>3.0</v>
      </c>
      <c r="F1550" s="14">
        <v>12.0</v>
      </c>
      <c r="G1550" s="14">
        <v>700.0</v>
      </c>
      <c r="H1550" s="15"/>
      <c r="I1550" s="14">
        <v>76.0</v>
      </c>
      <c r="J1550" s="13" t="s">
        <v>2346</v>
      </c>
      <c r="K1550" s="13" t="s">
        <v>2347</v>
      </c>
      <c r="L1550" s="14" t="s">
        <v>2047</v>
      </c>
    </row>
    <row r="1551" ht="15.75" customHeight="1">
      <c r="A1551" s="14">
        <v>4343.0</v>
      </c>
      <c r="B1551" s="14">
        <v>328.0</v>
      </c>
      <c r="C1551" s="14">
        <v>4325.0</v>
      </c>
      <c r="D1551" s="14">
        <v>29.0</v>
      </c>
      <c r="E1551" s="14">
        <v>3.0</v>
      </c>
      <c r="F1551" s="14">
        <v>13.0</v>
      </c>
      <c r="G1551" s="14">
        <v>450.0</v>
      </c>
      <c r="H1551" s="15"/>
      <c r="I1551" s="14">
        <v>74.0</v>
      </c>
      <c r="J1551" s="13" t="s">
        <v>2348</v>
      </c>
      <c r="K1551" s="13" t="s">
        <v>2349</v>
      </c>
      <c r="L1551" s="14" t="s">
        <v>1809</v>
      </c>
    </row>
    <row r="1552" ht="15.75" customHeight="1">
      <c r="A1552" s="14">
        <v>3078.0</v>
      </c>
      <c r="B1552" s="14">
        <v>308.0</v>
      </c>
      <c r="C1552" s="14">
        <v>3017.0</v>
      </c>
      <c r="D1552" s="14">
        <v>16.0</v>
      </c>
      <c r="E1552" s="14">
        <v>6.0</v>
      </c>
      <c r="F1552" s="14">
        <v>13.0</v>
      </c>
      <c r="G1552" s="14">
        <v>338.0</v>
      </c>
      <c r="H1552" s="15"/>
      <c r="I1552" s="14">
        <v>93.0</v>
      </c>
      <c r="J1552" s="13" t="s">
        <v>2350</v>
      </c>
      <c r="K1552" s="13" t="s">
        <v>2351</v>
      </c>
      <c r="L1552" s="14" t="s">
        <v>1815</v>
      </c>
    </row>
    <row r="1553" ht="15.75" customHeight="1">
      <c r="A1553" s="14">
        <v>3178.0</v>
      </c>
      <c r="B1553" s="14">
        <v>308.0</v>
      </c>
      <c r="C1553" s="14">
        <v>3116.0</v>
      </c>
      <c r="D1553" s="14">
        <v>18.0</v>
      </c>
      <c r="E1553" s="14">
        <v>6.0</v>
      </c>
      <c r="F1553" s="14">
        <v>13.0</v>
      </c>
      <c r="G1553" s="14">
        <v>334.0</v>
      </c>
      <c r="H1553" s="14">
        <v>338.0</v>
      </c>
      <c r="I1553" s="14">
        <v>107.0</v>
      </c>
      <c r="J1553" s="13" t="s">
        <v>2352</v>
      </c>
      <c r="K1553" s="13" t="s">
        <v>2353</v>
      </c>
      <c r="L1553" s="14" t="s">
        <v>2354</v>
      </c>
    </row>
    <row r="1554" ht="15.75" customHeight="1">
      <c r="A1554" s="14">
        <v>3017.0</v>
      </c>
      <c r="B1554" s="14">
        <v>307.0</v>
      </c>
      <c r="C1554" s="14">
        <v>2997.0</v>
      </c>
      <c r="D1554" s="14">
        <v>16.0</v>
      </c>
      <c r="E1554" s="14">
        <v>3.0</v>
      </c>
      <c r="F1554" s="14">
        <v>12.0</v>
      </c>
      <c r="G1554" s="14">
        <v>330.0</v>
      </c>
      <c r="H1554" s="15"/>
      <c r="I1554" s="14">
        <v>85.0</v>
      </c>
      <c r="J1554" s="13" t="s">
        <v>1218</v>
      </c>
      <c r="K1554" s="13" t="s">
        <v>1219</v>
      </c>
      <c r="L1554" s="14" t="s">
        <v>1856</v>
      </c>
    </row>
    <row r="1555" ht="15.75" customHeight="1">
      <c r="A1555" s="14">
        <v>3116.0</v>
      </c>
      <c r="B1555" s="14">
        <v>307.0</v>
      </c>
      <c r="C1555" s="14">
        <v>3096.0</v>
      </c>
      <c r="D1555" s="14">
        <v>18.0</v>
      </c>
      <c r="E1555" s="14">
        <v>3.0</v>
      </c>
      <c r="F1555" s="14">
        <v>12.0</v>
      </c>
      <c r="G1555" s="14">
        <v>330.0</v>
      </c>
      <c r="H1555" s="14">
        <v>330.0</v>
      </c>
      <c r="I1555" s="14">
        <v>103.0</v>
      </c>
      <c r="J1555" s="13" t="s">
        <v>1218</v>
      </c>
      <c r="K1555" s="13" t="s">
        <v>1219</v>
      </c>
      <c r="L1555" s="14" t="s">
        <v>2355</v>
      </c>
    </row>
    <row r="1556" ht="15.75" customHeight="1">
      <c r="A1556" s="14">
        <v>3077.0</v>
      </c>
      <c r="B1556" s="14">
        <v>289.0</v>
      </c>
      <c r="C1556" s="14">
        <v>3014.0</v>
      </c>
      <c r="D1556" s="14">
        <v>16.0</v>
      </c>
      <c r="E1556" s="14">
        <v>6.0</v>
      </c>
      <c r="F1556" s="14">
        <v>13.0</v>
      </c>
      <c r="G1556" s="14">
        <v>320.0</v>
      </c>
      <c r="H1556" s="15"/>
      <c r="I1556" s="14">
        <v>80.0</v>
      </c>
      <c r="J1556" s="13" t="s">
        <v>2356</v>
      </c>
      <c r="K1556" s="13" t="s">
        <v>2357</v>
      </c>
      <c r="L1556" s="14" t="s">
        <v>1859</v>
      </c>
    </row>
    <row r="1557" ht="15.75" customHeight="1">
      <c r="A1557" s="14">
        <v>3177.0</v>
      </c>
      <c r="B1557" s="14">
        <v>289.0</v>
      </c>
      <c r="C1557" s="14">
        <v>3113.0</v>
      </c>
      <c r="D1557" s="14">
        <v>18.0</v>
      </c>
      <c r="E1557" s="14">
        <v>6.0</v>
      </c>
      <c r="F1557" s="14">
        <v>13.0</v>
      </c>
      <c r="G1557" s="14">
        <v>311.0</v>
      </c>
      <c r="H1557" s="14">
        <v>320.0</v>
      </c>
      <c r="I1557" s="14">
        <v>80.0</v>
      </c>
      <c r="J1557" s="13" t="s">
        <v>2358</v>
      </c>
      <c r="K1557" s="13" t="s">
        <v>1234</v>
      </c>
      <c r="L1557" s="14" t="s">
        <v>2359</v>
      </c>
    </row>
    <row r="1558" ht="15.75" customHeight="1">
      <c r="A1558" s="14">
        <v>5299.0</v>
      </c>
      <c r="B1558" s="14">
        <v>276.0</v>
      </c>
      <c r="C1558" s="14">
        <v>3005.0</v>
      </c>
      <c r="D1558" s="14">
        <v>16.0</v>
      </c>
      <c r="E1558" s="14">
        <v>6.0</v>
      </c>
      <c r="F1558" s="14">
        <v>13.0</v>
      </c>
      <c r="G1558" s="14">
        <v>139.0</v>
      </c>
      <c r="H1558" s="15"/>
      <c r="I1558" s="14">
        <v>18.0</v>
      </c>
      <c r="J1558" s="13" t="s">
        <v>2360</v>
      </c>
      <c r="K1558" s="13" t="s">
        <v>2361</v>
      </c>
      <c r="L1558" s="14" t="s">
        <v>1883</v>
      </c>
    </row>
    <row r="1559" ht="15.75" customHeight="1">
      <c r="A1559" s="14">
        <v>5356.0</v>
      </c>
      <c r="B1559" s="14">
        <v>276.0</v>
      </c>
      <c r="C1559" s="14">
        <v>3104.0</v>
      </c>
      <c r="D1559" s="14">
        <v>18.0</v>
      </c>
      <c r="E1559" s="14">
        <v>6.0</v>
      </c>
      <c r="F1559" s="14">
        <v>13.0</v>
      </c>
      <c r="G1559" s="15"/>
      <c r="H1559" s="14">
        <v>139.0</v>
      </c>
      <c r="I1559" s="14">
        <v>19.0</v>
      </c>
      <c r="J1559" s="13" t="s">
        <v>2362</v>
      </c>
      <c r="K1559" s="16"/>
      <c r="L1559" s="14" t="s">
        <v>2363</v>
      </c>
    </row>
    <row r="1560" ht="15.75" customHeight="1">
      <c r="A1560" s="14">
        <v>2240.0</v>
      </c>
      <c r="B1560" s="14">
        <v>249.0</v>
      </c>
      <c r="C1560" s="14">
        <v>2240.0</v>
      </c>
      <c r="D1560" s="14">
        <v>20.0</v>
      </c>
      <c r="E1560" s="14">
        <v>3.0</v>
      </c>
      <c r="F1560" s="14">
        <v>10.0</v>
      </c>
      <c r="G1560" s="14">
        <v>70.0</v>
      </c>
      <c r="H1560" s="15"/>
      <c r="I1560" s="14">
        <v>49.0</v>
      </c>
      <c r="J1560" s="13" t="s">
        <v>2364</v>
      </c>
      <c r="K1560" s="13" t="s">
        <v>2365</v>
      </c>
      <c r="L1560" s="14" t="s">
        <v>1822</v>
      </c>
    </row>
    <row r="1561" ht="15.75" customHeight="1">
      <c r="A1561" s="14">
        <v>2276.0</v>
      </c>
      <c r="B1561" s="14">
        <v>249.0</v>
      </c>
      <c r="C1561" s="14">
        <v>2276.0</v>
      </c>
      <c r="D1561" s="14">
        <v>19.0</v>
      </c>
      <c r="E1561" s="14">
        <v>3.0</v>
      </c>
      <c r="F1561" s="14">
        <v>10.0</v>
      </c>
      <c r="G1561" s="14">
        <v>70.0</v>
      </c>
      <c r="H1561" s="15"/>
      <c r="I1561" s="14">
        <v>34.0</v>
      </c>
      <c r="J1561" s="13" t="s">
        <v>2366</v>
      </c>
      <c r="K1561" s="13" t="s">
        <v>2365</v>
      </c>
      <c r="L1561" s="14" t="s">
        <v>1822</v>
      </c>
    </row>
    <row r="1562" ht="15.75" customHeight="1">
      <c r="A1562" s="14">
        <v>3652.0</v>
      </c>
      <c r="B1562" s="14">
        <v>249.0</v>
      </c>
      <c r="C1562" s="14">
        <v>3652.0</v>
      </c>
      <c r="D1562" s="14">
        <v>12.0</v>
      </c>
      <c r="E1562" s="14">
        <v>3.0</v>
      </c>
      <c r="F1562" s="14">
        <v>10.0</v>
      </c>
      <c r="G1562" s="14">
        <v>70.0</v>
      </c>
      <c r="H1562" s="14">
        <v>70.0</v>
      </c>
      <c r="I1562" s="14">
        <v>44.0</v>
      </c>
      <c r="J1562" s="13" t="s">
        <v>1261</v>
      </c>
      <c r="K1562" s="13" t="s">
        <v>2365</v>
      </c>
      <c r="L1562" s="14" t="s">
        <v>2367</v>
      </c>
    </row>
    <row r="1563" ht="15.75" customHeight="1">
      <c r="A1563" s="14">
        <v>3692.0</v>
      </c>
      <c r="B1563" s="14">
        <v>249.0</v>
      </c>
      <c r="C1563" s="14">
        <v>3692.0</v>
      </c>
      <c r="D1563" s="14">
        <v>13.0</v>
      </c>
      <c r="E1563" s="14">
        <v>3.0</v>
      </c>
      <c r="F1563" s="14">
        <v>10.0</v>
      </c>
      <c r="G1563" s="14">
        <v>70.0</v>
      </c>
      <c r="H1563" s="14">
        <v>70.0</v>
      </c>
      <c r="I1563" s="14">
        <v>39.0</v>
      </c>
      <c r="J1563" s="13" t="s">
        <v>1261</v>
      </c>
      <c r="K1563" s="13" t="s">
        <v>2365</v>
      </c>
      <c r="L1563" s="14" t="s">
        <v>679</v>
      </c>
    </row>
    <row r="1564" ht="15.75" customHeight="1">
      <c r="A1564" s="14">
        <v>4116.0</v>
      </c>
      <c r="B1564" s="14">
        <v>249.0</v>
      </c>
      <c r="C1564" s="14">
        <v>4116.0</v>
      </c>
      <c r="D1564" s="14">
        <v>34.0</v>
      </c>
      <c r="E1564" s="14">
        <v>3.0</v>
      </c>
      <c r="F1564" s="14">
        <v>10.0</v>
      </c>
      <c r="G1564" s="14">
        <v>45.0</v>
      </c>
      <c r="H1564" s="15"/>
      <c r="I1564" s="14">
        <v>50.0</v>
      </c>
      <c r="J1564" s="13" t="s">
        <v>1258</v>
      </c>
      <c r="K1564" s="13" t="s">
        <v>2365</v>
      </c>
      <c r="L1564" s="14" t="s">
        <v>679</v>
      </c>
    </row>
    <row r="1565" ht="15.75" customHeight="1">
      <c r="A1565" s="14">
        <v>4168.0</v>
      </c>
      <c r="B1565" s="14">
        <v>249.0</v>
      </c>
      <c r="C1565" s="14">
        <v>4168.0</v>
      </c>
      <c r="D1565" s="14">
        <v>35.0</v>
      </c>
      <c r="E1565" s="14">
        <v>3.0</v>
      </c>
      <c r="F1565" s="14">
        <v>10.0</v>
      </c>
      <c r="G1565" s="14">
        <v>50.0</v>
      </c>
      <c r="H1565" s="15"/>
      <c r="I1565" s="14">
        <v>57.0</v>
      </c>
      <c r="J1565" s="13" t="s">
        <v>1258</v>
      </c>
      <c r="K1565" s="13" t="s">
        <v>2365</v>
      </c>
      <c r="L1565" s="14" t="s">
        <v>679</v>
      </c>
    </row>
    <row r="1566" ht="15.75" customHeight="1">
      <c r="A1566" s="14">
        <v>2239.0</v>
      </c>
      <c r="B1566" s="14">
        <v>248.0</v>
      </c>
      <c r="C1566" s="14">
        <v>2240.0</v>
      </c>
      <c r="D1566" s="14">
        <v>20.0</v>
      </c>
      <c r="E1566" s="14">
        <v>3.0</v>
      </c>
      <c r="F1566" s="14">
        <v>10.0</v>
      </c>
      <c r="G1566" s="14">
        <v>60.0</v>
      </c>
      <c r="H1566" s="15"/>
      <c r="I1566" s="14">
        <v>47.0</v>
      </c>
      <c r="J1566" s="13" t="s">
        <v>1270</v>
      </c>
      <c r="K1566" s="13" t="s">
        <v>2368</v>
      </c>
      <c r="L1566" s="14" t="s">
        <v>1822</v>
      </c>
    </row>
    <row r="1567" ht="15.75" customHeight="1">
      <c r="A1567" s="14">
        <v>2275.0</v>
      </c>
      <c r="B1567" s="14">
        <v>248.0</v>
      </c>
      <c r="C1567" s="14">
        <v>2276.0</v>
      </c>
      <c r="D1567" s="14">
        <v>19.0</v>
      </c>
      <c r="E1567" s="14">
        <v>3.0</v>
      </c>
      <c r="F1567" s="14">
        <v>10.0</v>
      </c>
      <c r="G1567" s="14">
        <v>60.0</v>
      </c>
      <c r="H1567" s="15"/>
      <c r="I1567" s="14">
        <v>32.0</v>
      </c>
      <c r="J1567" s="13" t="s">
        <v>1271</v>
      </c>
      <c r="K1567" s="13" t="s">
        <v>2368</v>
      </c>
      <c r="L1567" s="14" t="s">
        <v>1822</v>
      </c>
    </row>
    <row r="1568" ht="15.75" customHeight="1">
      <c r="A1568" s="14">
        <v>3651.0</v>
      </c>
      <c r="B1568" s="14">
        <v>248.0</v>
      </c>
      <c r="C1568" s="14">
        <v>3652.0</v>
      </c>
      <c r="D1568" s="14">
        <v>12.0</v>
      </c>
      <c r="E1568" s="14">
        <v>3.0</v>
      </c>
      <c r="F1568" s="14">
        <v>10.0</v>
      </c>
      <c r="G1568" s="14">
        <v>60.0</v>
      </c>
      <c r="H1568" s="14">
        <v>60.0</v>
      </c>
      <c r="I1568" s="14">
        <v>42.0</v>
      </c>
      <c r="J1568" s="13" t="s">
        <v>1270</v>
      </c>
      <c r="K1568" s="13" t="s">
        <v>2368</v>
      </c>
      <c r="L1568" s="14" t="s">
        <v>2367</v>
      </c>
    </row>
    <row r="1569" ht="15.75" customHeight="1">
      <c r="A1569" s="14">
        <v>3691.0</v>
      </c>
      <c r="B1569" s="14">
        <v>248.0</v>
      </c>
      <c r="C1569" s="14">
        <v>3692.0</v>
      </c>
      <c r="D1569" s="14">
        <v>13.0</v>
      </c>
      <c r="E1569" s="14">
        <v>3.0</v>
      </c>
      <c r="F1569" s="14">
        <v>10.0</v>
      </c>
      <c r="G1569" s="14">
        <v>60.0</v>
      </c>
      <c r="H1569" s="14">
        <v>60.0</v>
      </c>
      <c r="I1569" s="14">
        <v>37.0</v>
      </c>
      <c r="J1569" s="13" t="s">
        <v>1270</v>
      </c>
      <c r="K1569" s="13" t="s">
        <v>2368</v>
      </c>
      <c r="L1569" s="14" t="s">
        <v>679</v>
      </c>
    </row>
    <row r="1570" ht="15.75" customHeight="1">
      <c r="A1570" s="14">
        <v>4115.0</v>
      </c>
      <c r="B1570" s="14">
        <v>248.0</v>
      </c>
      <c r="C1570" s="14">
        <v>4116.0</v>
      </c>
      <c r="D1570" s="14">
        <v>34.0</v>
      </c>
      <c r="E1570" s="14">
        <v>3.0</v>
      </c>
      <c r="F1570" s="14">
        <v>10.0</v>
      </c>
      <c r="G1570" s="14">
        <v>43.0</v>
      </c>
      <c r="H1570" s="15"/>
      <c r="I1570" s="14">
        <v>48.0</v>
      </c>
      <c r="J1570" s="13" t="s">
        <v>1264</v>
      </c>
      <c r="K1570" s="13" t="s">
        <v>2368</v>
      </c>
      <c r="L1570" s="14" t="s">
        <v>679</v>
      </c>
    </row>
    <row r="1571" ht="15.75" customHeight="1">
      <c r="A1571" s="14">
        <v>4167.0</v>
      </c>
      <c r="B1571" s="14">
        <v>248.0</v>
      </c>
      <c r="C1571" s="14">
        <v>4168.0</v>
      </c>
      <c r="D1571" s="14">
        <v>35.0</v>
      </c>
      <c r="E1571" s="14">
        <v>3.0</v>
      </c>
      <c r="F1571" s="14">
        <v>10.0</v>
      </c>
      <c r="G1571" s="14">
        <v>48.0</v>
      </c>
      <c r="H1571" s="15"/>
      <c r="I1571" s="14">
        <v>55.0</v>
      </c>
      <c r="J1571" s="13" t="s">
        <v>1265</v>
      </c>
      <c r="K1571" s="13" t="s">
        <v>2368</v>
      </c>
      <c r="L1571" s="14" t="s">
        <v>679</v>
      </c>
    </row>
    <row r="1572" ht="15.75" customHeight="1">
      <c r="A1572" s="14">
        <v>2238.0</v>
      </c>
      <c r="B1572" s="14">
        <v>247.0</v>
      </c>
      <c r="C1572" s="14">
        <v>2240.0</v>
      </c>
      <c r="D1572" s="14">
        <v>20.0</v>
      </c>
      <c r="E1572" s="14">
        <v>3.0</v>
      </c>
      <c r="F1572" s="14">
        <v>10.0</v>
      </c>
      <c r="G1572" s="14">
        <v>50.0</v>
      </c>
      <c r="H1572" s="15"/>
      <c r="I1572" s="14">
        <v>46.0</v>
      </c>
      <c r="J1572" s="13" t="s">
        <v>1276</v>
      </c>
      <c r="K1572" s="13" t="s">
        <v>2369</v>
      </c>
      <c r="L1572" s="14" t="s">
        <v>1822</v>
      </c>
    </row>
    <row r="1573" ht="15.75" customHeight="1">
      <c r="A1573" s="14">
        <v>2274.0</v>
      </c>
      <c r="B1573" s="14">
        <v>247.0</v>
      </c>
      <c r="C1573" s="14">
        <v>2276.0</v>
      </c>
      <c r="D1573" s="14">
        <v>19.0</v>
      </c>
      <c r="E1573" s="14">
        <v>3.0</v>
      </c>
      <c r="F1573" s="14">
        <v>10.0</v>
      </c>
      <c r="G1573" s="14">
        <v>50.0</v>
      </c>
      <c r="H1573" s="15"/>
      <c r="I1573" s="14">
        <v>31.0</v>
      </c>
      <c r="J1573" s="13" t="s">
        <v>2370</v>
      </c>
      <c r="K1573" s="13" t="s">
        <v>2369</v>
      </c>
      <c r="L1573" s="14" t="s">
        <v>1822</v>
      </c>
    </row>
    <row r="1574" ht="15.75" customHeight="1">
      <c r="A1574" s="14">
        <v>3650.0</v>
      </c>
      <c r="B1574" s="14">
        <v>247.0</v>
      </c>
      <c r="C1574" s="14">
        <v>3652.0</v>
      </c>
      <c r="D1574" s="14">
        <v>12.0</v>
      </c>
      <c r="E1574" s="14">
        <v>3.0</v>
      </c>
      <c r="F1574" s="14">
        <v>10.0</v>
      </c>
      <c r="G1574" s="14">
        <v>50.0</v>
      </c>
      <c r="H1574" s="14">
        <v>50.0</v>
      </c>
      <c r="I1574" s="14">
        <v>41.0</v>
      </c>
      <c r="J1574" s="13" t="s">
        <v>1276</v>
      </c>
      <c r="K1574" s="13" t="s">
        <v>2369</v>
      </c>
      <c r="L1574" s="14" t="s">
        <v>2167</v>
      </c>
    </row>
    <row r="1575" ht="15.75" customHeight="1">
      <c r="A1575" s="14">
        <v>3690.0</v>
      </c>
      <c r="B1575" s="14">
        <v>247.0</v>
      </c>
      <c r="C1575" s="14">
        <v>3692.0</v>
      </c>
      <c r="D1575" s="14">
        <v>13.0</v>
      </c>
      <c r="E1575" s="14">
        <v>3.0</v>
      </c>
      <c r="F1575" s="14">
        <v>10.0</v>
      </c>
      <c r="G1575" s="14">
        <v>50.0</v>
      </c>
      <c r="H1575" s="14">
        <v>50.0</v>
      </c>
      <c r="I1575" s="14">
        <v>36.0</v>
      </c>
      <c r="J1575" s="13" t="s">
        <v>1276</v>
      </c>
      <c r="K1575" s="13" t="s">
        <v>2369</v>
      </c>
      <c r="L1575" s="14" t="s">
        <v>679</v>
      </c>
    </row>
    <row r="1576" ht="15.75" customHeight="1">
      <c r="A1576" s="14">
        <v>4114.0</v>
      </c>
      <c r="B1576" s="14">
        <v>247.0</v>
      </c>
      <c r="C1576" s="14">
        <v>4116.0</v>
      </c>
      <c r="D1576" s="14">
        <v>34.0</v>
      </c>
      <c r="E1576" s="14">
        <v>3.0</v>
      </c>
      <c r="F1576" s="14">
        <v>10.0</v>
      </c>
      <c r="G1576" s="14">
        <v>42.0</v>
      </c>
      <c r="H1576" s="15"/>
      <c r="I1576" s="14">
        <v>47.0</v>
      </c>
      <c r="J1576" s="13" t="s">
        <v>1272</v>
      </c>
      <c r="K1576" s="13" t="s">
        <v>2369</v>
      </c>
      <c r="L1576" s="14" t="s">
        <v>679</v>
      </c>
    </row>
    <row r="1577" ht="15.75" customHeight="1">
      <c r="A1577" s="14">
        <v>4166.0</v>
      </c>
      <c r="B1577" s="14">
        <v>247.0</v>
      </c>
      <c r="C1577" s="14">
        <v>4168.0</v>
      </c>
      <c r="D1577" s="14">
        <v>35.0</v>
      </c>
      <c r="E1577" s="14">
        <v>3.0</v>
      </c>
      <c r="F1577" s="14">
        <v>10.0</v>
      </c>
      <c r="G1577" s="14">
        <v>47.0</v>
      </c>
      <c r="H1577" s="15"/>
      <c r="I1577" s="14">
        <v>54.0</v>
      </c>
      <c r="J1577" s="13" t="s">
        <v>1273</v>
      </c>
      <c r="K1577" s="13" t="s">
        <v>2369</v>
      </c>
      <c r="L1577" s="14" t="s">
        <v>679</v>
      </c>
    </row>
    <row r="1578" ht="15.75" customHeight="1">
      <c r="A1578" s="14">
        <v>2296.0</v>
      </c>
      <c r="B1578" s="14">
        <v>246.0</v>
      </c>
      <c r="C1578" s="14">
        <v>2270.0</v>
      </c>
      <c r="D1578" s="14">
        <v>19.0</v>
      </c>
      <c r="E1578" s="14">
        <v>6.0</v>
      </c>
      <c r="F1578" s="14">
        <v>13.0</v>
      </c>
      <c r="G1578" s="14">
        <v>7.0</v>
      </c>
      <c r="H1578" s="15"/>
      <c r="I1578" s="14">
        <v>8.0</v>
      </c>
      <c r="J1578" s="13" t="s">
        <v>2371</v>
      </c>
      <c r="K1578" s="13" t="s">
        <v>2372</v>
      </c>
      <c r="L1578" s="14" t="s">
        <v>1822</v>
      </c>
    </row>
    <row r="1579" ht="15.75" customHeight="1">
      <c r="A1579" s="14">
        <v>2295.0</v>
      </c>
      <c r="B1579" s="14">
        <v>245.0</v>
      </c>
      <c r="C1579" s="14">
        <v>2270.0</v>
      </c>
      <c r="D1579" s="14">
        <v>19.0</v>
      </c>
      <c r="E1579" s="14">
        <v>6.0</v>
      </c>
      <c r="F1579" s="14">
        <v>13.0</v>
      </c>
      <c r="G1579" s="14">
        <v>5.0</v>
      </c>
      <c r="H1579" s="15"/>
      <c r="I1579" s="14">
        <v>6.0</v>
      </c>
      <c r="J1579" s="13" t="s">
        <v>2373</v>
      </c>
      <c r="K1579" s="13" t="s">
        <v>2374</v>
      </c>
      <c r="L1579" s="14" t="s">
        <v>1822</v>
      </c>
    </row>
    <row r="1580" ht="15.75" customHeight="1">
      <c r="A1580" s="14">
        <v>2294.0</v>
      </c>
      <c r="B1580" s="14">
        <v>244.0</v>
      </c>
      <c r="C1580" s="14">
        <v>2270.0</v>
      </c>
      <c r="D1580" s="14">
        <v>19.0</v>
      </c>
      <c r="E1580" s="14">
        <v>6.0</v>
      </c>
      <c r="F1580" s="14">
        <v>13.0</v>
      </c>
      <c r="G1580" s="14">
        <v>4.0</v>
      </c>
      <c r="H1580" s="15"/>
      <c r="I1580" s="14">
        <v>5.0</v>
      </c>
      <c r="J1580" s="13" t="s">
        <v>2375</v>
      </c>
      <c r="K1580" s="13" t="s">
        <v>2376</v>
      </c>
      <c r="L1580" s="14" t="s">
        <v>1822</v>
      </c>
    </row>
    <row r="1581" ht="15.75" customHeight="1">
      <c r="A1581" s="14">
        <v>2293.0</v>
      </c>
      <c r="B1581" s="14">
        <v>243.0</v>
      </c>
      <c r="C1581" s="14">
        <v>2270.0</v>
      </c>
      <c r="D1581" s="14">
        <v>19.0</v>
      </c>
      <c r="E1581" s="14">
        <v>6.0</v>
      </c>
      <c r="F1581" s="14">
        <v>13.0</v>
      </c>
      <c r="G1581" s="14">
        <v>3.0</v>
      </c>
      <c r="H1581" s="15"/>
      <c r="I1581" s="14">
        <v>4.0</v>
      </c>
      <c r="J1581" s="13" t="s">
        <v>2377</v>
      </c>
      <c r="K1581" s="13" t="s">
        <v>2378</v>
      </c>
      <c r="L1581" s="14" t="s">
        <v>1822</v>
      </c>
    </row>
    <row r="1582" ht="15.75" customHeight="1">
      <c r="A1582" s="14">
        <v>4122.0</v>
      </c>
      <c r="B1582" s="14">
        <v>243.0</v>
      </c>
      <c r="C1582" s="14">
        <v>4109.0</v>
      </c>
      <c r="D1582" s="14">
        <v>34.0</v>
      </c>
      <c r="E1582" s="14">
        <v>6.0</v>
      </c>
      <c r="F1582" s="14">
        <v>13.0</v>
      </c>
      <c r="G1582" s="14">
        <v>7.0</v>
      </c>
      <c r="H1582" s="15"/>
      <c r="I1582" s="14">
        <v>8.0</v>
      </c>
      <c r="J1582" s="13" t="s">
        <v>1286</v>
      </c>
      <c r="K1582" s="13" t="s">
        <v>2379</v>
      </c>
      <c r="L1582" s="14" t="s">
        <v>679</v>
      </c>
    </row>
    <row r="1583" ht="15.75" customHeight="1">
      <c r="A1583" s="14">
        <v>2292.0</v>
      </c>
      <c r="B1583" s="14">
        <v>242.0</v>
      </c>
      <c r="C1583" s="14">
        <v>2270.0</v>
      </c>
      <c r="D1583" s="14">
        <v>19.0</v>
      </c>
      <c r="E1583" s="14">
        <v>6.0</v>
      </c>
      <c r="F1583" s="14">
        <v>13.0</v>
      </c>
      <c r="G1583" s="14">
        <v>2.0</v>
      </c>
      <c r="H1583" s="15"/>
      <c r="I1583" s="14">
        <v>3.0</v>
      </c>
      <c r="J1583" s="13" t="s">
        <v>2380</v>
      </c>
      <c r="K1583" s="13" t="s">
        <v>2381</v>
      </c>
      <c r="L1583" s="14" t="s">
        <v>1822</v>
      </c>
    </row>
    <row r="1584" ht="15.75" customHeight="1">
      <c r="A1584" s="14">
        <v>2291.0</v>
      </c>
      <c r="B1584" s="14">
        <v>241.0</v>
      </c>
      <c r="C1584" s="14">
        <v>2270.0</v>
      </c>
      <c r="D1584" s="14">
        <v>19.0</v>
      </c>
      <c r="E1584" s="14">
        <v>6.0</v>
      </c>
      <c r="F1584" s="14">
        <v>13.0</v>
      </c>
      <c r="G1584" s="14">
        <v>1.0</v>
      </c>
      <c r="H1584" s="15"/>
      <c r="I1584" s="14">
        <v>2.0</v>
      </c>
      <c r="J1584" s="13" t="s">
        <v>2382</v>
      </c>
      <c r="K1584" s="13" t="s">
        <v>2383</v>
      </c>
      <c r="L1584" s="14" t="s">
        <v>1822</v>
      </c>
    </row>
    <row r="1585" ht="15.75" customHeight="1">
      <c r="A1585" s="14">
        <v>2237.0</v>
      </c>
      <c r="B1585" s="14">
        <v>240.0</v>
      </c>
      <c r="C1585" s="14">
        <v>2240.0</v>
      </c>
      <c r="D1585" s="14">
        <v>20.0</v>
      </c>
      <c r="E1585" s="14">
        <v>6.0</v>
      </c>
      <c r="F1585" s="14">
        <v>12.0</v>
      </c>
      <c r="G1585" s="14">
        <v>61.0</v>
      </c>
      <c r="H1585" s="15"/>
      <c r="I1585" s="14">
        <v>48.0</v>
      </c>
      <c r="J1585" s="13" t="s">
        <v>287</v>
      </c>
      <c r="K1585" s="13" t="s">
        <v>288</v>
      </c>
      <c r="L1585" s="14" t="s">
        <v>1822</v>
      </c>
    </row>
    <row r="1586" ht="15.75" customHeight="1">
      <c r="A1586" s="14">
        <v>2273.0</v>
      </c>
      <c r="B1586" s="14">
        <v>240.0</v>
      </c>
      <c r="C1586" s="14">
        <v>2276.0</v>
      </c>
      <c r="D1586" s="14">
        <v>19.0</v>
      </c>
      <c r="E1586" s="14">
        <v>6.0</v>
      </c>
      <c r="F1586" s="14">
        <v>12.0</v>
      </c>
      <c r="G1586" s="14">
        <v>61.0</v>
      </c>
      <c r="H1586" s="15"/>
      <c r="I1586" s="14">
        <v>33.0</v>
      </c>
      <c r="J1586" s="13" t="s">
        <v>1290</v>
      </c>
      <c r="K1586" s="13" t="s">
        <v>288</v>
      </c>
      <c r="L1586" s="14" t="s">
        <v>1822</v>
      </c>
    </row>
    <row r="1587" ht="15.75" customHeight="1">
      <c r="A1587" s="14">
        <v>3649.0</v>
      </c>
      <c r="B1587" s="14">
        <v>240.0</v>
      </c>
      <c r="C1587" s="14">
        <v>3652.0</v>
      </c>
      <c r="D1587" s="14">
        <v>12.0</v>
      </c>
      <c r="E1587" s="14">
        <v>6.0</v>
      </c>
      <c r="F1587" s="14">
        <v>12.0</v>
      </c>
      <c r="G1587" s="14">
        <v>61.0</v>
      </c>
      <c r="H1587" s="14">
        <v>61.0</v>
      </c>
      <c r="I1587" s="14">
        <v>43.0</v>
      </c>
      <c r="J1587" s="13" t="s">
        <v>287</v>
      </c>
      <c r="K1587" s="13" t="s">
        <v>288</v>
      </c>
      <c r="L1587" s="14" t="s">
        <v>2367</v>
      </c>
    </row>
    <row r="1588" ht="15.75" customHeight="1">
      <c r="A1588" s="14">
        <v>3689.0</v>
      </c>
      <c r="B1588" s="14">
        <v>240.0</v>
      </c>
      <c r="C1588" s="14">
        <v>3692.0</v>
      </c>
      <c r="D1588" s="14">
        <v>13.0</v>
      </c>
      <c r="E1588" s="14">
        <v>6.0</v>
      </c>
      <c r="F1588" s="14">
        <v>12.0</v>
      </c>
      <c r="G1588" s="14">
        <v>61.0</v>
      </c>
      <c r="H1588" s="14">
        <v>61.0</v>
      </c>
      <c r="I1588" s="14">
        <v>38.0</v>
      </c>
      <c r="J1588" s="13" t="s">
        <v>287</v>
      </c>
      <c r="K1588" s="13" t="s">
        <v>288</v>
      </c>
      <c r="L1588" s="14" t="s">
        <v>679</v>
      </c>
    </row>
    <row r="1589" ht="15.75" customHeight="1">
      <c r="A1589" s="14">
        <v>2236.0</v>
      </c>
      <c r="B1589" s="14">
        <v>239.0</v>
      </c>
      <c r="C1589" s="14">
        <v>2238.0</v>
      </c>
      <c r="D1589" s="14">
        <v>20.0</v>
      </c>
      <c r="E1589" s="14">
        <v>2.0</v>
      </c>
      <c r="F1589" s="14">
        <v>10.0</v>
      </c>
      <c r="G1589" s="14">
        <v>40.0</v>
      </c>
      <c r="H1589" s="15"/>
      <c r="I1589" s="14">
        <v>45.0</v>
      </c>
      <c r="J1589" s="13" t="s">
        <v>1293</v>
      </c>
      <c r="K1589" s="13" t="s">
        <v>1294</v>
      </c>
      <c r="L1589" s="14" t="s">
        <v>1822</v>
      </c>
    </row>
    <row r="1590" ht="15.75" customHeight="1">
      <c r="A1590" s="14">
        <v>2272.0</v>
      </c>
      <c r="B1590" s="14">
        <v>239.0</v>
      </c>
      <c r="C1590" s="14">
        <v>2274.0</v>
      </c>
      <c r="D1590" s="14">
        <v>19.0</v>
      </c>
      <c r="E1590" s="14">
        <v>2.0</v>
      </c>
      <c r="F1590" s="14">
        <v>10.0</v>
      </c>
      <c r="G1590" s="14">
        <v>40.0</v>
      </c>
      <c r="H1590" s="15"/>
      <c r="I1590" s="14">
        <v>30.0</v>
      </c>
      <c r="J1590" s="13" t="s">
        <v>1295</v>
      </c>
      <c r="K1590" s="13" t="s">
        <v>1294</v>
      </c>
      <c r="L1590" s="14" t="s">
        <v>1822</v>
      </c>
    </row>
    <row r="1591" ht="15.75" customHeight="1">
      <c r="A1591" s="14">
        <v>3648.0</v>
      </c>
      <c r="B1591" s="14">
        <v>239.0</v>
      </c>
      <c r="C1591" s="14">
        <v>3650.0</v>
      </c>
      <c r="D1591" s="14">
        <v>12.0</v>
      </c>
      <c r="E1591" s="14">
        <v>2.0</v>
      </c>
      <c r="F1591" s="14">
        <v>10.0</v>
      </c>
      <c r="G1591" s="14">
        <v>40.0</v>
      </c>
      <c r="H1591" s="14">
        <v>40.0</v>
      </c>
      <c r="I1591" s="14">
        <v>40.0</v>
      </c>
      <c r="J1591" s="13" t="s">
        <v>1293</v>
      </c>
      <c r="K1591" s="13" t="s">
        <v>1294</v>
      </c>
      <c r="L1591" s="14" t="s">
        <v>2167</v>
      </c>
    </row>
    <row r="1592" ht="15.75" customHeight="1">
      <c r="A1592" s="14">
        <v>3688.0</v>
      </c>
      <c r="B1592" s="14">
        <v>239.0</v>
      </c>
      <c r="C1592" s="14">
        <v>3690.0</v>
      </c>
      <c r="D1592" s="14">
        <v>13.0</v>
      </c>
      <c r="E1592" s="14">
        <v>2.0</v>
      </c>
      <c r="F1592" s="14">
        <v>10.0</v>
      </c>
      <c r="G1592" s="14">
        <v>40.0</v>
      </c>
      <c r="H1592" s="14">
        <v>40.0</v>
      </c>
      <c r="I1592" s="14">
        <v>35.0</v>
      </c>
      <c r="J1592" s="13" t="s">
        <v>1293</v>
      </c>
      <c r="K1592" s="13" t="s">
        <v>1294</v>
      </c>
      <c r="L1592" s="14" t="s">
        <v>679</v>
      </c>
    </row>
    <row r="1593" ht="15.75" customHeight="1">
      <c r="A1593" s="14">
        <v>4112.0</v>
      </c>
      <c r="B1593" s="14">
        <v>239.0</v>
      </c>
      <c r="C1593" s="14">
        <v>4114.0</v>
      </c>
      <c r="D1593" s="14">
        <v>34.0</v>
      </c>
      <c r="E1593" s="14">
        <v>2.0</v>
      </c>
      <c r="F1593" s="14">
        <v>10.0</v>
      </c>
      <c r="G1593" s="14">
        <v>41.0</v>
      </c>
      <c r="H1593" s="15"/>
      <c r="I1593" s="14">
        <v>46.0</v>
      </c>
      <c r="J1593" s="13" t="s">
        <v>1291</v>
      </c>
      <c r="K1593" s="13" t="s">
        <v>1294</v>
      </c>
      <c r="L1593" s="14" t="s">
        <v>679</v>
      </c>
    </row>
    <row r="1594" ht="15.75" customHeight="1">
      <c r="A1594" s="14">
        <v>4165.0</v>
      </c>
      <c r="B1594" s="14">
        <v>239.0</v>
      </c>
      <c r="C1594" s="14">
        <v>4166.0</v>
      </c>
      <c r="D1594" s="14">
        <v>35.0</v>
      </c>
      <c r="E1594" s="14">
        <v>2.0</v>
      </c>
      <c r="F1594" s="14">
        <v>10.0</v>
      </c>
      <c r="G1594" s="14">
        <v>46.0</v>
      </c>
      <c r="H1594" s="15"/>
      <c r="I1594" s="14">
        <v>53.0</v>
      </c>
      <c r="J1594" s="13" t="s">
        <v>1292</v>
      </c>
      <c r="K1594" s="13" t="s">
        <v>1294</v>
      </c>
      <c r="L1594" s="14" t="s">
        <v>679</v>
      </c>
    </row>
    <row r="1595" ht="15.75" customHeight="1">
      <c r="A1595" s="14">
        <v>2266.0</v>
      </c>
      <c r="B1595" s="14">
        <v>238.0</v>
      </c>
      <c r="C1595" s="14">
        <v>2236.0</v>
      </c>
      <c r="D1595" s="14">
        <v>20.0</v>
      </c>
      <c r="E1595" s="14">
        <v>6.0</v>
      </c>
      <c r="F1595" s="14">
        <v>13.0</v>
      </c>
      <c r="G1595" s="14">
        <v>36.0</v>
      </c>
      <c r="H1595" s="15"/>
      <c r="I1595" s="14">
        <v>42.0</v>
      </c>
      <c r="J1595" s="13" t="s">
        <v>1296</v>
      </c>
      <c r="K1595" s="13" t="s">
        <v>1297</v>
      </c>
      <c r="L1595" s="14" t="s">
        <v>1822</v>
      </c>
    </row>
    <row r="1596" ht="15.75" customHeight="1">
      <c r="A1596" s="14">
        <v>2290.0</v>
      </c>
      <c r="B1596" s="14">
        <v>238.0</v>
      </c>
      <c r="C1596" s="14">
        <v>2272.0</v>
      </c>
      <c r="D1596" s="14">
        <v>19.0</v>
      </c>
      <c r="E1596" s="14">
        <v>6.0</v>
      </c>
      <c r="F1596" s="14">
        <v>13.0</v>
      </c>
      <c r="G1596" s="14">
        <v>36.0</v>
      </c>
      <c r="H1596" s="15"/>
      <c r="I1596" s="14">
        <v>27.0</v>
      </c>
      <c r="J1596" s="13" t="s">
        <v>2384</v>
      </c>
      <c r="K1596" s="13" t="s">
        <v>1297</v>
      </c>
      <c r="L1596" s="14" t="s">
        <v>1822</v>
      </c>
    </row>
    <row r="1597" ht="15.75" customHeight="1">
      <c r="A1597" s="14">
        <v>3678.0</v>
      </c>
      <c r="B1597" s="14">
        <v>238.0</v>
      </c>
      <c r="C1597" s="14">
        <v>3648.0</v>
      </c>
      <c r="D1597" s="14">
        <v>12.0</v>
      </c>
      <c r="E1597" s="14">
        <v>6.0</v>
      </c>
      <c r="F1597" s="14">
        <v>13.0</v>
      </c>
      <c r="G1597" s="14">
        <v>36.0</v>
      </c>
      <c r="H1597" s="14">
        <v>36.0</v>
      </c>
      <c r="I1597" s="14">
        <v>37.0</v>
      </c>
      <c r="J1597" s="13" t="s">
        <v>1296</v>
      </c>
      <c r="K1597" s="13" t="s">
        <v>1297</v>
      </c>
      <c r="L1597" s="14" t="s">
        <v>2167</v>
      </c>
    </row>
    <row r="1598" ht="15.75" customHeight="1">
      <c r="A1598" s="14">
        <v>3703.0</v>
      </c>
      <c r="B1598" s="14">
        <v>238.0</v>
      </c>
      <c r="C1598" s="14">
        <v>3688.0</v>
      </c>
      <c r="D1598" s="14">
        <v>13.0</v>
      </c>
      <c r="E1598" s="14">
        <v>6.0</v>
      </c>
      <c r="F1598" s="14">
        <v>13.0</v>
      </c>
      <c r="G1598" s="14">
        <v>36.0</v>
      </c>
      <c r="H1598" s="14">
        <v>36.0</v>
      </c>
      <c r="I1598" s="14">
        <v>32.0</v>
      </c>
      <c r="J1598" s="13" t="s">
        <v>2385</v>
      </c>
      <c r="K1598" s="13" t="s">
        <v>2386</v>
      </c>
      <c r="L1598" s="14" t="s">
        <v>679</v>
      </c>
    </row>
    <row r="1599" ht="15.75" customHeight="1">
      <c r="A1599" s="14">
        <v>2265.0</v>
      </c>
      <c r="B1599" s="14">
        <v>237.0</v>
      </c>
      <c r="C1599" s="14">
        <v>2236.0</v>
      </c>
      <c r="D1599" s="14">
        <v>20.0</v>
      </c>
      <c r="E1599" s="14">
        <v>6.0</v>
      </c>
      <c r="F1599" s="14">
        <v>13.0</v>
      </c>
      <c r="G1599" s="14">
        <v>35.0</v>
      </c>
      <c r="H1599" s="15"/>
      <c r="I1599" s="14">
        <v>41.0</v>
      </c>
      <c r="J1599" s="13" t="s">
        <v>2387</v>
      </c>
      <c r="K1599" s="13" t="s">
        <v>2388</v>
      </c>
      <c r="L1599" s="14" t="s">
        <v>1822</v>
      </c>
    </row>
    <row r="1600" ht="15.75" customHeight="1">
      <c r="A1600" s="14">
        <v>2289.0</v>
      </c>
      <c r="B1600" s="14">
        <v>237.0</v>
      </c>
      <c r="C1600" s="14">
        <v>2272.0</v>
      </c>
      <c r="D1600" s="14">
        <v>19.0</v>
      </c>
      <c r="E1600" s="14">
        <v>6.0</v>
      </c>
      <c r="F1600" s="14">
        <v>13.0</v>
      </c>
      <c r="G1600" s="14">
        <v>35.0</v>
      </c>
      <c r="H1600" s="15"/>
      <c r="I1600" s="14">
        <v>26.0</v>
      </c>
      <c r="J1600" s="13" t="s">
        <v>2389</v>
      </c>
      <c r="K1600" s="13" t="s">
        <v>2388</v>
      </c>
      <c r="L1600" s="14" t="s">
        <v>1822</v>
      </c>
    </row>
    <row r="1601" ht="15.75" customHeight="1">
      <c r="A1601" s="14">
        <v>3677.0</v>
      </c>
      <c r="B1601" s="14">
        <v>237.0</v>
      </c>
      <c r="C1601" s="14">
        <v>3648.0</v>
      </c>
      <c r="D1601" s="14">
        <v>12.0</v>
      </c>
      <c r="E1601" s="14">
        <v>6.0</v>
      </c>
      <c r="F1601" s="14">
        <v>13.0</v>
      </c>
      <c r="G1601" s="14">
        <v>35.0</v>
      </c>
      <c r="H1601" s="14">
        <v>35.0</v>
      </c>
      <c r="I1601" s="14">
        <v>36.0</v>
      </c>
      <c r="J1601" s="13" t="s">
        <v>1300</v>
      </c>
      <c r="K1601" s="13" t="s">
        <v>1301</v>
      </c>
      <c r="L1601" s="14" t="s">
        <v>2167</v>
      </c>
    </row>
    <row r="1602" ht="15.75" customHeight="1">
      <c r="A1602" s="14">
        <v>3702.0</v>
      </c>
      <c r="B1602" s="14">
        <v>237.0</v>
      </c>
      <c r="C1602" s="14">
        <v>3688.0</v>
      </c>
      <c r="D1602" s="14">
        <v>13.0</v>
      </c>
      <c r="E1602" s="14">
        <v>6.0</v>
      </c>
      <c r="F1602" s="14">
        <v>13.0</v>
      </c>
      <c r="G1602" s="13" t="s">
        <v>2166</v>
      </c>
      <c r="H1602" s="14">
        <v>35.0</v>
      </c>
      <c r="I1602" s="14">
        <v>31.0</v>
      </c>
      <c r="J1602" s="13" t="s">
        <v>2390</v>
      </c>
      <c r="K1602" s="13" t="s">
        <v>2391</v>
      </c>
      <c r="L1602" s="14" t="s">
        <v>679</v>
      </c>
    </row>
    <row r="1603" ht="15.75" customHeight="1">
      <c r="A1603" s="14">
        <v>2264.0</v>
      </c>
      <c r="B1603" s="14">
        <v>236.0</v>
      </c>
      <c r="C1603" s="14">
        <v>2236.0</v>
      </c>
      <c r="D1603" s="14">
        <v>20.0</v>
      </c>
      <c r="E1603" s="14">
        <v>6.0</v>
      </c>
      <c r="F1603" s="14">
        <v>13.0</v>
      </c>
      <c r="G1603" s="14">
        <v>34.0</v>
      </c>
      <c r="H1603" s="15"/>
      <c r="I1603" s="14">
        <v>40.0</v>
      </c>
      <c r="J1603" s="13" t="s">
        <v>1304</v>
      </c>
      <c r="K1603" s="13" t="s">
        <v>1305</v>
      </c>
      <c r="L1603" s="14" t="s">
        <v>1822</v>
      </c>
    </row>
    <row r="1604" ht="15.75" customHeight="1">
      <c r="A1604" s="14">
        <v>2288.0</v>
      </c>
      <c r="B1604" s="14">
        <v>236.0</v>
      </c>
      <c r="C1604" s="14">
        <v>2272.0</v>
      </c>
      <c r="D1604" s="14">
        <v>19.0</v>
      </c>
      <c r="E1604" s="14">
        <v>6.0</v>
      </c>
      <c r="F1604" s="14">
        <v>13.0</v>
      </c>
      <c r="G1604" s="14">
        <v>34.0</v>
      </c>
      <c r="H1604" s="15"/>
      <c r="I1604" s="14">
        <v>25.0</v>
      </c>
      <c r="J1604" s="13" t="s">
        <v>2392</v>
      </c>
      <c r="K1604" s="13" t="s">
        <v>1305</v>
      </c>
      <c r="L1604" s="14" t="s">
        <v>1822</v>
      </c>
    </row>
    <row r="1605" ht="15.75" customHeight="1">
      <c r="A1605" s="14">
        <v>3676.0</v>
      </c>
      <c r="B1605" s="14">
        <v>236.0</v>
      </c>
      <c r="C1605" s="14">
        <v>3648.0</v>
      </c>
      <c r="D1605" s="14">
        <v>12.0</v>
      </c>
      <c r="E1605" s="14">
        <v>6.0</v>
      </c>
      <c r="F1605" s="14">
        <v>13.0</v>
      </c>
      <c r="G1605" s="14">
        <v>34.0</v>
      </c>
      <c r="H1605" s="14">
        <v>34.0</v>
      </c>
      <c r="I1605" s="14">
        <v>35.0</v>
      </c>
      <c r="J1605" s="13" t="s">
        <v>1304</v>
      </c>
      <c r="K1605" s="13" t="s">
        <v>1305</v>
      </c>
      <c r="L1605" s="14" t="s">
        <v>2393</v>
      </c>
    </row>
    <row r="1606" ht="15.75" customHeight="1">
      <c r="A1606" s="14">
        <v>3701.0</v>
      </c>
      <c r="B1606" s="14">
        <v>236.0</v>
      </c>
      <c r="C1606" s="14">
        <v>3688.0</v>
      </c>
      <c r="D1606" s="14">
        <v>13.0</v>
      </c>
      <c r="E1606" s="14">
        <v>6.0</v>
      </c>
      <c r="F1606" s="14">
        <v>13.0</v>
      </c>
      <c r="G1606" s="14">
        <v>34.0</v>
      </c>
      <c r="H1606" s="14">
        <v>34.0</v>
      </c>
      <c r="I1606" s="14">
        <v>30.0</v>
      </c>
      <c r="J1606" s="13" t="s">
        <v>2394</v>
      </c>
      <c r="K1606" s="13" t="s">
        <v>2395</v>
      </c>
      <c r="L1606" s="14" t="s">
        <v>679</v>
      </c>
    </row>
    <row r="1607" ht="15.75" customHeight="1">
      <c r="A1607" s="14">
        <v>2263.0</v>
      </c>
      <c r="B1607" s="14">
        <v>235.0</v>
      </c>
      <c r="C1607" s="14">
        <v>2236.0</v>
      </c>
      <c r="D1607" s="14">
        <v>20.0</v>
      </c>
      <c r="E1607" s="14">
        <v>6.0</v>
      </c>
      <c r="F1607" s="14">
        <v>13.0</v>
      </c>
      <c r="G1607" s="14">
        <v>33.0</v>
      </c>
      <c r="H1607" s="15"/>
      <c r="I1607" s="14">
        <v>39.0</v>
      </c>
      <c r="J1607" s="13" t="s">
        <v>2396</v>
      </c>
      <c r="K1607" s="13" t="s">
        <v>2397</v>
      </c>
      <c r="L1607" s="14" t="s">
        <v>1822</v>
      </c>
    </row>
    <row r="1608" ht="15.75" customHeight="1">
      <c r="A1608" s="14">
        <v>2287.0</v>
      </c>
      <c r="B1608" s="14">
        <v>235.0</v>
      </c>
      <c r="C1608" s="14">
        <v>2272.0</v>
      </c>
      <c r="D1608" s="14">
        <v>19.0</v>
      </c>
      <c r="E1608" s="14">
        <v>6.0</v>
      </c>
      <c r="F1608" s="14">
        <v>13.0</v>
      </c>
      <c r="G1608" s="14">
        <v>33.0</v>
      </c>
      <c r="H1608" s="15"/>
      <c r="I1608" s="14">
        <v>24.0</v>
      </c>
      <c r="J1608" s="13" t="s">
        <v>2398</v>
      </c>
      <c r="K1608" s="13" t="s">
        <v>2397</v>
      </c>
      <c r="L1608" s="14" t="s">
        <v>1822</v>
      </c>
    </row>
    <row r="1609" ht="15.75" customHeight="1">
      <c r="A1609" s="14">
        <v>3675.0</v>
      </c>
      <c r="B1609" s="14">
        <v>235.0</v>
      </c>
      <c r="C1609" s="14">
        <v>3648.0</v>
      </c>
      <c r="D1609" s="14">
        <v>12.0</v>
      </c>
      <c r="E1609" s="14">
        <v>6.0</v>
      </c>
      <c r="F1609" s="14">
        <v>13.0</v>
      </c>
      <c r="G1609" s="14">
        <v>33.0</v>
      </c>
      <c r="H1609" s="14">
        <v>33.0</v>
      </c>
      <c r="I1609" s="14">
        <v>34.0</v>
      </c>
      <c r="J1609" s="13" t="s">
        <v>2399</v>
      </c>
      <c r="K1609" s="13" t="s">
        <v>1309</v>
      </c>
      <c r="L1609" s="14" t="s">
        <v>2393</v>
      </c>
    </row>
    <row r="1610" ht="15.75" customHeight="1">
      <c r="A1610" s="14">
        <v>3700.0</v>
      </c>
      <c r="B1610" s="14">
        <v>235.0</v>
      </c>
      <c r="C1610" s="14">
        <v>3688.0</v>
      </c>
      <c r="D1610" s="14">
        <v>13.0</v>
      </c>
      <c r="E1610" s="14">
        <v>6.0</v>
      </c>
      <c r="F1610" s="14">
        <v>13.0</v>
      </c>
      <c r="G1610" s="14">
        <v>31.0</v>
      </c>
      <c r="H1610" s="14">
        <v>33.0</v>
      </c>
      <c r="I1610" s="14">
        <v>28.0</v>
      </c>
      <c r="J1610" s="13" t="s">
        <v>2400</v>
      </c>
      <c r="K1610" s="13" t="s">
        <v>1309</v>
      </c>
      <c r="L1610" s="14" t="s">
        <v>679</v>
      </c>
    </row>
    <row r="1611" ht="15.75" customHeight="1">
      <c r="A1611" s="14">
        <v>2262.0</v>
      </c>
      <c r="B1611" s="14">
        <v>234.0</v>
      </c>
      <c r="C1611" s="14">
        <v>2236.0</v>
      </c>
      <c r="D1611" s="14">
        <v>20.0</v>
      </c>
      <c r="E1611" s="14">
        <v>6.0</v>
      </c>
      <c r="F1611" s="14">
        <v>13.0</v>
      </c>
      <c r="G1611" s="14">
        <v>32.0</v>
      </c>
      <c r="H1611" s="15"/>
      <c r="I1611" s="14">
        <v>38.0</v>
      </c>
      <c r="J1611" s="13" t="s">
        <v>2401</v>
      </c>
      <c r="K1611" s="13" t="s">
        <v>1313</v>
      </c>
      <c r="L1611" s="14" t="s">
        <v>1822</v>
      </c>
    </row>
    <row r="1612" ht="15.75" customHeight="1">
      <c r="A1612" s="14">
        <v>2286.0</v>
      </c>
      <c r="B1612" s="14">
        <v>234.0</v>
      </c>
      <c r="C1612" s="14">
        <v>2272.0</v>
      </c>
      <c r="D1612" s="14">
        <v>19.0</v>
      </c>
      <c r="E1612" s="14">
        <v>6.0</v>
      </c>
      <c r="F1612" s="14">
        <v>13.0</v>
      </c>
      <c r="G1612" s="14">
        <v>32.0</v>
      </c>
      <c r="H1612" s="15"/>
      <c r="I1612" s="14">
        <v>23.0</v>
      </c>
      <c r="J1612" s="13" t="s">
        <v>2402</v>
      </c>
      <c r="K1612" s="13" t="s">
        <v>1313</v>
      </c>
      <c r="L1612" s="14" t="s">
        <v>1822</v>
      </c>
    </row>
    <row r="1613" ht="15.75" customHeight="1">
      <c r="A1613" s="14">
        <v>3674.0</v>
      </c>
      <c r="B1613" s="14">
        <v>234.0</v>
      </c>
      <c r="C1613" s="14">
        <v>3648.0</v>
      </c>
      <c r="D1613" s="14">
        <v>12.0</v>
      </c>
      <c r="E1613" s="14">
        <v>6.0</v>
      </c>
      <c r="F1613" s="14">
        <v>13.0</v>
      </c>
      <c r="G1613" s="14">
        <v>32.0</v>
      </c>
      <c r="H1613" s="14">
        <v>32.0</v>
      </c>
      <c r="I1613" s="14">
        <v>33.0</v>
      </c>
      <c r="J1613" s="13" t="s">
        <v>2401</v>
      </c>
      <c r="K1613" s="13" t="s">
        <v>1313</v>
      </c>
      <c r="L1613" s="14" t="s">
        <v>2393</v>
      </c>
    </row>
    <row r="1614" ht="15.75" customHeight="1">
      <c r="A1614" s="14">
        <v>3699.0</v>
      </c>
      <c r="B1614" s="14">
        <v>234.0</v>
      </c>
      <c r="C1614" s="14">
        <v>3688.0</v>
      </c>
      <c r="D1614" s="14">
        <v>13.0</v>
      </c>
      <c r="E1614" s="14">
        <v>6.0</v>
      </c>
      <c r="F1614" s="14">
        <v>13.0</v>
      </c>
      <c r="G1614" s="14">
        <v>35.0</v>
      </c>
      <c r="H1614" s="14">
        <v>32.0</v>
      </c>
      <c r="I1614" s="14">
        <v>27.0</v>
      </c>
      <c r="J1614" s="13" t="s">
        <v>2401</v>
      </c>
      <c r="K1614" s="13" t="s">
        <v>1313</v>
      </c>
      <c r="L1614" s="14" t="s">
        <v>679</v>
      </c>
    </row>
    <row r="1615" ht="15.75" customHeight="1">
      <c r="A1615" s="14">
        <v>2261.0</v>
      </c>
      <c r="B1615" s="14">
        <v>233.0</v>
      </c>
      <c r="C1615" s="14">
        <v>2236.0</v>
      </c>
      <c r="D1615" s="14">
        <v>20.0</v>
      </c>
      <c r="E1615" s="14">
        <v>6.0</v>
      </c>
      <c r="F1615" s="14">
        <v>13.0</v>
      </c>
      <c r="G1615" s="14">
        <v>31.0</v>
      </c>
      <c r="H1615" s="15"/>
      <c r="I1615" s="14">
        <v>37.0</v>
      </c>
      <c r="J1615" s="13" t="s">
        <v>1317</v>
      </c>
      <c r="K1615" s="13" t="s">
        <v>1318</v>
      </c>
      <c r="L1615" s="14" t="s">
        <v>1822</v>
      </c>
    </row>
    <row r="1616" ht="15.75" customHeight="1">
      <c r="A1616" s="14">
        <v>2285.0</v>
      </c>
      <c r="B1616" s="14">
        <v>233.0</v>
      </c>
      <c r="C1616" s="14">
        <v>2272.0</v>
      </c>
      <c r="D1616" s="14">
        <v>19.0</v>
      </c>
      <c r="E1616" s="14">
        <v>6.0</v>
      </c>
      <c r="F1616" s="14">
        <v>13.0</v>
      </c>
      <c r="G1616" s="14">
        <v>31.0</v>
      </c>
      <c r="H1616" s="15"/>
      <c r="I1616" s="14">
        <v>22.0</v>
      </c>
      <c r="J1616" s="13" t="s">
        <v>2403</v>
      </c>
      <c r="K1616" s="13" t="s">
        <v>1318</v>
      </c>
      <c r="L1616" s="14" t="s">
        <v>1822</v>
      </c>
    </row>
    <row r="1617" ht="15.75" customHeight="1">
      <c r="A1617" s="14">
        <v>3673.0</v>
      </c>
      <c r="B1617" s="14">
        <v>233.0</v>
      </c>
      <c r="C1617" s="14">
        <v>3648.0</v>
      </c>
      <c r="D1617" s="14">
        <v>12.0</v>
      </c>
      <c r="E1617" s="14">
        <v>6.0</v>
      </c>
      <c r="F1617" s="14">
        <v>13.0</v>
      </c>
      <c r="G1617" s="14">
        <v>31.0</v>
      </c>
      <c r="H1617" s="14">
        <v>31.0</v>
      </c>
      <c r="I1617" s="14">
        <v>32.0</v>
      </c>
      <c r="J1617" s="13" t="s">
        <v>1317</v>
      </c>
      <c r="K1617" s="13" t="s">
        <v>1318</v>
      </c>
      <c r="L1617" s="14" t="s">
        <v>2393</v>
      </c>
    </row>
    <row r="1618" ht="15.75" customHeight="1">
      <c r="A1618" s="14">
        <v>3698.0</v>
      </c>
      <c r="B1618" s="14">
        <v>233.0</v>
      </c>
      <c r="C1618" s="14">
        <v>3688.0</v>
      </c>
      <c r="D1618" s="14">
        <v>13.0</v>
      </c>
      <c r="E1618" s="14">
        <v>6.0</v>
      </c>
      <c r="F1618" s="14">
        <v>13.0</v>
      </c>
      <c r="G1618" s="14">
        <v>32.0</v>
      </c>
      <c r="H1618" s="14">
        <v>31.0</v>
      </c>
      <c r="I1618" s="14">
        <v>26.0</v>
      </c>
      <c r="J1618" s="13" t="s">
        <v>2404</v>
      </c>
      <c r="K1618" s="13" t="s">
        <v>1318</v>
      </c>
      <c r="L1618" s="14" t="s">
        <v>679</v>
      </c>
    </row>
    <row r="1619" ht="15.75" customHeight="1">
      <c r="A1619" s="14">
        <v>2231.0</v>
      </c>
      <c r="B1619" s="14">
        <v>232.0</v>
      </c>
      <c r="C1619" s="14">
        <v>2231.0</v>
      </c>
      <c r="D1619" s="14">
        <v>20.0</v>
      </c>
      <c r="E1619" s="14">
        <v>3.0</v>
      </c>
      <c r="F1619" s="14">
        <v>12.0</v>
      </c>
      <c r="G1619" s="15"/>
      <c r="H1619" s="15"/>
      <c r="I1619" s="14">
        <v>36.0</v>
      </c>
      <c r="J1619" s="13" t="s">
        <v>1292</v>
      </c>
      <c r="K1619" s="13" t="s">
        <v>2405</v>
      </c>
      <c r="L1619" s="14" t="s">
        <v>1822</v>
      </c>
    </row>
    <row r="1620" ht="15.75" customHeight="1">
      <c r="A1620" s="14">
        <v>2269.0</v>
      </c>
      <c r="B1620" s="14">
        <v>232.0</v>
      </c>
      <c r="C1620" s="14">
        <v>2269.0</v>
      </c>
      <c r="D1620" s="14">
        <v>19.0</v>
      </c>
      <c r="E1620" s="14">
        <v>3.0</v>
      </c>
      <c r="F1620" s="14">
        <v>12.0</v>
      </c>
      <c r="G1620" s="15"/>
      <c r="H1620" s="15"/>
      <c r="I1620" s="14">
        <v>21.0</v>
      </c>
      <c r="J1620" s="13" t="s">
        <v>1326</v>
      </c>
      <c r="K1620" s="13" t="s">
        <v>2405</v>
      </c>
      <c r="L1620" s="14" t="s">
        <v>1822</v>
      </c>
    </row>
    <row r="1621" ht="15.75" customHeight="1">
      <c r="A1621" s="14">
        <v>3643.0</v>
      </c>
      <c r="B1621" s="14">
        <v>232.0</v>
      </c>
      <c r="C1621" s="14">
        <v>3643.0</v>
      </c>
      <c r="D1621" s="14">
        <v>12.0</v>
      </c>
      <c r="E1621" s="14">
        <v>3.0</v>
      </c>
      <c r="F1621" s="14">
        <v>12.0</v>
      </c>
      <c r="G1621" s="15"/>
      <c r="H1621" s="15"/>
      <c r="I1621" s="14">
        <v>31.0</v>
      </c>
      <c r="J1621" s="13" t="s">
        <v>1292</v>
      </c>
      <c r="K1621" s="13" t="s">
        <v>2406</v>
      </c>
      <c r="L1621" s="14" t="s">
        <v>2393</v>
      </c>
    </row>
    <row r="1622" ht="15.75" customHeight="1">
      <c r="A1622" s="14">
        <v>3686.0</v>
      </c>
      <c r="B1622" s="14">
        <v>232.0</v>
      </c>
      <c r="C1622" s="14">
        <v>3686.0</v>
      </c>
      <c r="D1622" s="14">
        <v>13.0</v>
      </c>
      <c r="E1622" s="14">
        <v>3.0</v>
      </c>
      <c r="F1622" s="14">
        <v>12.0</v>
      </c>
      <c r="G1622" s="15"/>
      <c r="H1622" s="15"/>
      <c r="I1622" s="14">
        <v>25.0</v>
      </c>
      <c r="J1622" s="13" t="s">
        <v>1292</v>
      </c>
      <c r="K1622" s="13" t="s">
        <v>2406</v>
      </c>
      <c r="L1622" s="14" t="s">
        <v>679</v>
      </c>
    </row>
    <row r="1623" ht="15.75" customHeight="1">
      <c r="A1623" s="14">
        <v>4106.0</v>
      </c>
      <c r="B1623" s="14">
        <v>232.0</v>
      </c>
      <c r="C1623" s="14">
        <v>4106.0</v>
      </c>
      <c r="D1623" s="14">
        <v>34.0</v>
      </c>
      <c r="E1623" s="14">
        <v>3.0</v>
      </c>
      <c r="F1623" s="14">
        <v>10.0</v>
      </c>
      <c r="G1623" s="17"/>
      <c r="H1623" s="15"/>
      <c r="I1623" s="14">
        <v>39.0</v>
      </c>
      <c r="J1623" s="13" t="s">
        <v>1321</v>
      </c>
      <c r="K1623" s="13" t="s">
        <v>2406</v>
      </c>
      <c r="L1623" s="14" t="s">
        <v>679</v>
      </c>
    </row>
    <row r="1624" ht="15.75" customHeight="1">
      <c r="A1624" s="14">
        <v>4158.0</v>
      </c>
      <c r="B1624" s="14">
        <v>232.0</v>
      </c>
      <c r="C1624" s="14">
        <v>4158.0</v>
      </c>
      <c r="D1624" s="14">
        <v>35.0</v>
      </c>
      <c r="E1624" s="14">
        <v>3.0</v>
      </c>
      <c r="F1624" s="14">
        <v>10.0</v>
      </c>
      <c r="G1624" s="15"/>
      <c r="H1624" s="15"/>
      <c r="I1624" s="14">
        <v>46.0</v>
      </c>
      <c r="J1624" s="13" t="s">
        <v>1321</v>
      </c>
      <c r="K1624" s="13" t="s">
        <v>2406</v>
      </c>
      <c r="L1624" s="14" t="s">
        <v>679</v>
      </c>
    </row>
    <row r="1625" ht="15.75" customHeight="1">
      <c r="A1625" s="14">
        <v>2235.0</v>
      </c>
      <c r="B1625" s="14">
        <v>231.0</v>
      </c>
      <c r="C1625" s="14">
        <v>2238.0</v>
      </c>
      <c r="D1625" s="14">
        <v>20.0</v>
      </c>
      <c r="E1625" s="14">
        <v>2.0</v>
      </c>
      <c r="F1625" s="14">
        <v>10.0</v>
      </c>
      <c r="G1625" s="14">
        <v>30.0</v>
      </c>
      <c r="H1625" s="15"/>
      <c r="I1625" s="14">
        <v>35.0</v>
      </c>
      <c r="J1625" s="13" t="s">
        <v>1329</v>
      </c>
      <c r="K1625" s="13" t="s">
        <v>1330</v>
      </c>
      <c r="L1625" s="14" t="s">
        <v>1822</v>
      </c>
    </row>
    <row r="1626" ht="15.75" customHeight="1">
      <c r="A1626" s="14">
        <v>2271.0</v>
      </c>
      <c r="B1626" s="14">
        <v>231.0</v>
      </c>
      <c r="C1626" s="14">
        <v>2274.0</v>
      </c>
      <c r="D1626" s="14">
        <v>19.0</v>
      </c>
      <c r="E1626" s="14">
        <v>2.0</v>
      </c>
      <c r="F1626" s="14">
        <v>10.0</v>
      </c>
      <c r="G1626" s="14">
        <v>30.0</v>
      </c>
      <c r="H1626" s="15"/>
      <c r="I1626" s="14">
        <v>20.0</v>
      </c>
      <c r="J1626" s="13" t="s">
        <v>1331</v>
      </c>
      <c r="K1626" s="13" t="s">
        <v>1330</v>
      </c>
      <c r="L1626" s="14" t="s">
        <v>1822</v>
      </c>
    </row>
    <row r="1627" ht="15.75" customHeight="1">
      <c r="A1627" s="14">
        <v>3647.0</v>
      </c>
      <c r="B1627" s="14">
        <v>231.0</v>
      </c>
      <c r="C1627" s="14">
        <v>3650.0</v>
      </c>
      <c r="D1627" s="14">
        <v>12.0</v>
      </c>
      <c r="E1627" s="14">
        <v>2.0</v>
      </c>
      <c r="F1627" s="14">
        <v>10.0</v>
      </c>
      <c r="G1627" s="14">
        <v>30.0</v>
      </c>
      <c r="H1627" s="14">
        <v>30.0</v>
      </c>
      <c r="I1627" s="14">
        <v>30.0</v>
      </c>
      <c r="J1627" s="13" t="s">
        <v>1329</v>
      </c>
      <c r="K1627" s="13" t="s">
        <v>1330</v>
      </c>
      <c r="L1627" s="14" t="s">
        <v>2393</v>
      </c>
    </row>
    <row r="1628" ht="15.75" customHeight="1">
      <c r="A1628" s="14">
        <v>3687.0</v>
      </c>
      <c r="B1628" s="14">
        <v>231.0</v>
      </c>
      <c r="C1628" s="14">
        <v>3690.0</v>
      </c>
      <c r="D1628" s="14">
        <v>13.0</v>
      </c>
      <c r="E1628" s="14">
        <v>2.0</v>
      </c>
      <c r="F1628" s="14">
        <v>10.0</v>
      </c>
      <c r="G1628" s="14">
        <v>30.0</v>
      </c>
      <c r="H1628" s="14">
        <v>30.0</v>
      </c>
      <c r="I1628" s="14">
        <v>24.0</v>
      </c>
      <c r="J1628" s="13" t="s">
        <v>1329</v>
      </c>
      <c r="K1628" s="13" t="s">
        <v>1330</v>
      </c>
      <c r="L1628" s="14" t="s">
        <v>679</v>
      </c>
    </row>
    <row r="1629" ht="15.75" customHeight="1">
      <c r="A1629" s="14">
        <v>4111.0</v>
      </c>
      <c r="B1629" s="14">
        <v>231.0</v>
      </c>
      <c r="C1629" s="14">
        <v>4114.0</v>
      </c>
      <c r="D1629" s="14">
        <v>34.0</v>
      </c>
      <c r="E1629" s="14">
        <v>2.0</v>
      </c>
      <c r="F1629" s="14">
        <v>10.0</v>
      </c>
      <c r="G1629" s="14">
        <v>34.0</v>
      </c>
      <c r="H1629" s="15"/>
      <c r="I1629" s="14">
        <v>38.0</v>
      </c>
      <c r="J1629" s="13" t="s">
        <v>1327</v>
      </c>
      <c r="K1629" s="13" t="s">
        <v>1330</v>
      </c>
      <c r="L1629" s="14" t="s">
        <v>679</v>
      </c>
    </row>
    <row r="1630" ht="15.75" customHeight="1">
      <c r="A1630" s="14">
        <v>4164.0</v>
      </c>
      <c r="B1630" s="14">
        <v>231.0</v>
      </c>
      <c r="C1630" s="14">
        <v>4166.0</v>
      </c>
      <c r="D1630" s="14">
        <v>35.0</v>
      </c>
      <c r="E1630" s="14">
        <v>2.0</v>
      </c>
      <c r="F1630" s="14">
        <v>10.0</v>
      </c>
      <c r="G1630" s="14">
        <v>39.0</v>
      </c>
      <c r="H1630" s="15"/>
      <c r="I1630" s="14">
        <v>45.0</v>
      </c>
      <c r="J1630" s="13" t="s">
        <v>1328</v>
      </c>
      <c r="K1630" s="13" t="s">
        <v>1330</v>
      </c>
      <c r="L1630" s="14" t="s">
        <v>679</v>
      </c>
    </row>
    <row r="1631" ht="15.75" customHeight="1">
      <c r="A1631" s="14">
        <v>2260.0</v>
      </c>
      <c r="B1631" s="14">
        <v>230.0</v>
      </c>
      <c r="C1631" s="14">
        <v>2235.0</v>
      </c>
      <c r="D1631" s="14">
        <v>20.0</v>
      </c>
      <c r="E1631" s="14">
        <v>6.0</v>
      </c>
      <c r="F1631" s="14">
        <v>13.0</v>
      </c>
      <c r="G1631" s="14">
        <v>27.0</v>
      </c>
      <c r="H1631" s="15"/>
      <c r="I1631" s="14">
        <v>31.0</v>
      </c>
      <c r="J1631" s="13" t="s">
        <v>808</v>
      </c>
      <c r="K1631" s="13" t="s">
        <v>809</v>
      </c>
      <c r="L1631" s="14" t="s">
        <v>1822</v>
      </c>
    </row>
    <row r="1632" ht="15.75" customHeight="1">
      <c r="A1632" s="14">
        <v>2284.0</v>
      </c>
      <c r="B1632" s="14">
        <v>230.0</v>
      </c>
      <c r="C1632" s="14">
        <v>2271.0</v>
      </c>
      <c r="D1632" s="14">
        <v>19.0</v>
      </c>
      <c r="E1632" s="14">
        <v>6.0</v>
      </c>
      <c r="F1632" s="14">
        <v>13.0</v>
      </c>
      <c r="G1632" s="14">
        <v>27.0</v>
      </c>
      <c r="H1632" s="15"/>
      <c r="I1632" s="14">
        <v>17.0</v>
      </c>
      <c r="J1632" s="13" t="s">
        <v>2407</v>
      </c>
      <c r="K1632" s="13" t="s">
        <v>809</v>
      </c>
      <c r="L1632" s="14" t="s">
        <v>1822</v>
      </c>
    </row>
    <row r="1633" ht="15.75" customHeight="1">
      <c r="A1633" s="14">
        <v>3672.0</v>
      </c>
      <c r="B1633" s="14">
        <v>230.0</v>
      </c>
      <c r="C1633" s="14">
        <v>3647.0</v>
      </c>
      <c r="D1633" s="14">
        <v>12.0</v>
      </c>
      <c r="E1633" s="14">
        <v>6.0</v>
      </c>
      <c r="F1633" s="14">
        <v>13.0</v>
      </c>
      <c r="G1633" s="14">
        <v>27.0</v>
      </c>
      <c r="H1633" s="14">
        <v>27.0</v>
      </c>
      <c r="I1633" s="14">
        <v>27.0</v>
      </c>
      <c r="J1633" s="13" t="s">
        <v>808</v>
      </c>
      <c r="K1633" s="13" t="s">
        <v>809</v>
      </c>
      <c r="L1633" s="14" t="s">
        <v>2175</v>
      </c>
    </row>
    <row r="1634" ht="15.75" customHeight="1">
      <c r="A1634" s="14">
        <v>2259.0</v>
      </c>
      <c r="B1634" s="14">
        <v>229.0</v>
      </c>
      <c r="C1634" s="14">
        <v>2235.0</v>
      </c>
      <c r="D1634" s="14">
        <v>20.0</v>
      </c>
      <c r="E1634" s="14">
        <v>6.0</v>
      </c>
      <c r="F1634" s="14">
        <v>13.0</v>
      </c>
      <c r="G1634" s="14">
        <v>26.0</v>
      </c>
      <c r="H1634" s="15"/>
      <c r="I1634" s="14">
        <v>30.0</v>
      </c>
      <c r="J1634" s="13" t="s">
        <v>1335</v>
      </c>
      <c r="K1634" s="13" t="s">
        <v>1336</v>
      </c>
      <c r="L1634" s="14" t="s">
        <v>1822</v>
      </c>
    </row>
    <row r="1635" ht="15.75" customHeight="1">
      <c r="A1635" s="14">
        <v>2283.0</v>
      </c>
      <c r="B1635" s="14">
        <v>229.0</v>
      </c>
      <c r="C1635" s="14">
        <v>2271.0</v>
      </c>
      <c r="D1635" s="14">
        <v>19.0</v>
      </c>
      <c r="E1635" s="14">
        <v>6.0</v>
      </c>
      <c r="F1635" s="14">
        <v>13.0</v>
      </c>
      <c r="G1635" s="14">
        <v>26.0</v>
      </c>
      <c r="H1635" s="15"/>
      <c r="I1635" s="14">
        <v>16.0</v>
      </c>
      <c r="J1635" s="13" t="s">
        <v>2408</v>
      </c>
      <c r="K1635" s="13" t="s">
        <v>1336</v>
      </c>
      <c r="L1635" s="14" t="s">
        <v>1822</v>
      </c>
    </row>
    <row r="1636" ht="15.75" customHeight="1">
      <c r="A1636" s="14">
        <v>3671.0</v>
      </c>
      <c r="B1636" s="14">
        <v>229.0</v>
      </c>
      <c r="C1636" s="14">
        <v>3647.0</v>
      </c>
      <c r="D1636" s="14">
        <v>12.0</v>
      </c>
      <c r="E1636" s="14">
        <v>6.0</v>
      </c>
      <c r="F1636" s="14">
        <v>13.0</v>
      </c>
      <c r="G1636" s="14">
        <v>26.0</v>
      </c>
      <c r="H1636" s="14">
        <v>26.0</v>
      </c>
      <c r="I1636" s="14">
        <v>26.0</v>
      </c>
      <c r="J1636" s="13" t="s">
        <v>1335</v>
      </c>
      <c r="K1636" s="13" t="s">
        <v>1336</v>
      </c>
      <c r="L1636" s="14" t="s">
        <v>2175</v>
      </c>
    </row>
    <row r="1637" ht="15.75" customHeight="1">
      <c r="A1637" s="14">
        <v>3697.0</v>
      </c>
      <c r="B1637" s="14">
        <v>229.0</v>
      </c>
      <c r="C1637" s="14">
        <v>3687.0</v>
      </c>
      <c r="D1637" s="14">
        <v>13.0</v>
      </c>
      <c r="E1637" s="14">
        <v>6.0</v>
      </c>
      <c r="F1637" s="14">
        <v>13.0</v>
      </c>
      <c r="G1637" s="14">
        <v>24.0</v>
      </c>
      <c r="H1637" s="14">
        <v>26.0</v>
      </c>
      <c r="I1637" s="14">
        <v>20.0</v>
      </c>
      <c r="J1637" s="13" t="s">
        <v>2409</v>
      </c>
      <c r="K1637" s="13" t="s">
        <v>2410</v>
      </c>
      <c r="L1637" s="14" t="s">
        <v>679</v>
      </c>
    </row>
    <row r="1638" ht="15.75" customHeight="1">
      <c r="A1638" s="14">
        <v>4121.0</v>
      </c>
      <c r="B1638" s="14">
        <v>229.0</v>
      </c>
      <c r="C1638" s="14">
        <v>4111.0</v>
      </c>
      <c r="D1638" s="14">
        <v>34.0</v>
      </c>
      <c r="E1638" s="14">
        <v>6.0</v>
      </c>
      <c r="F1638" s="14">
        <v>13.0</v>
      </c>
      <c r="G1638" s="14">
        <v>32.0</v>
      </c>
      <c r="H1638" s="15"/>
      <c r="I1638" s="14">
        <v>36.0</v>
      </c>
      <c r="J1638" s="13" t="s">
        <v>1334</v>
      </c>
      <c r="K1638" s="13" t="s">
        <v>1944</v>
      </c>
      <c r="L1638" s="14" t="s">
        <v>679</v>
      </c>
    </row>
    <row r="1639" ht="15.75" customHeight="1">
      <c r="A1639" s="14">
        <v>2258.0</v>
      </c>
      <c r="B1639" s="14">
        <v>228.0</v>
      </c>
      <c r="C1639" s="14">
        <v>2235.0</v>
      </c>
      <c r="D1639" s="14">
        <v>20.0</v>
      </c>
      <c r="E1639" s="14">
        <v>6.0</v>
      </c>
      <c r="F1639" s="14">
        <v>13.0</v>
      </c>
      <c r="G1639" s="14">
        <v>25.0</v>
      </c>
      <c r="H1639" s="15"/>
      <c r="I1639" s="14">
        <v>29.0</v>
      </c>
      <c r="J1639" s="13" t="s">
        <v>1341</v>
      </c>
      <c r="K1639" s="13" t="s">
        <v>1342</v>
      </c>
      <c r="L1639" s="14" t="s">
        <v>1822</v>
      </c>
    </row>
    <row r="1640" ht="15.75" customHeight="1">
      <c r="A1640" s="14">
        <v>2282.0</v>
      </c>
      <c r="B1640" s="14">
        <v>228.0</v>
      </c>
      <c r="C1640" s="14">
        <v>2271.0</v>
      </c>
      <c r="D1640" s="14">
        <v>19.0</v>
      </c>
      <c r="E1640" s="14">
        <v>6.0</v>
      </c>
      <c r="F1640" s="14">
        <v>13.0</v>
      </c>
      <c r="G1640" s="14">
        <v>25.0</v>
      </c>
      <c r="H1640" s="15"/>
      <c r="I1640" s="14">
        <v>15.0</v>
      </c>
      <c r="J1640" s="13" t="s">
        <v>2411</v>
      </c>
      <c r="K1640" s="13" t="s">
        <v>1342</v>
      </c>
      <c r="L1640" s="14" t="s">
        <v>1822</v>
      </c>
    </row>
    <row r="1641" ht="15.75" customHeight="1">
      <c r="A1641" s="14">
        <v>3670.0</v>
      </c>
      <c r="B1641" s="14">
        <v>228.0</v>
      </c>
      <c r="C1641" s="14">
        <v>3647.0</v>
      </c>
      <c r="D1641" s="14">
        <v>12.0</v>
      </c>
      <c r="E1641" s="14">
        <v>6.0</v>
      </c>
      <c r="F1641" s="14">
        <v>13.0</v>
      </c>
      <c r="G1641" s="14">
        <v>25.0</v>
      </c>
      <c r="H1641" s="14">
        <v>25.0</v>
      </c>
      <c r="I1641" s="14">
        <v>25.0</v>
      </c>
      <c r="J1641" s="13" t="s">
        <v>1341</v>
      </c>
      <c r="K1641" s="13" t="s">
        <v>1342</v>
      </c>
      <c r="L1641" s="14" t="s">
        <v>2175</v>
      </c>
    </row>
    <row r="1642" ht="15.75" customHeight="1">
      <c r="A1642" s="14">
        <v>4120.0</v>
      </c>
      <c r="B1642" s="14">
        <v>228.0</v>
      </c>
      <c r="C1642" s="14">
        <v>4111.0</v>
      </c>
      <c r="D1642" s="14">
        <v>34.0</v>
      </c>
      <c r="E1642" s="14">
        <v>6.0</v>
      </c>
      <c r="F1642" s="14">
        <v>13.0</v>
      </c>
      <c r="G1642" s="14">
        <v>31.0</v>
      </c>
      <c r="H1642" s="15"/>
      <c r="I1642" s="14">
        <v>35.0</v>
      </c>
      <c r="J1642" s="13" t="s">
        <v>1340</v>
      </c>
      <c r="K1642" s="13" t="s">
        <v>1945</v>
      </c>
      <c r="L1642" s="14" t="s">
        <v>679</v>
      </c>
    </row>
    <row r="1643" ht="15.75" customHeight="1">
      <c r="A1643" s="14">
        <v>2257.0</v>
      </c>
      <c r="B1643" s="14">
        <v>227.0</v>
      </c>
      <c r="C1643" s="14">
        <v>2235.0</v>
      </c>
      <c r="D1643" s="14">
        <v>20.0</v>
      </c>
      <c r="E1643" s="14">
        <v>6.0</v>
      </c>
      <c r="F1643" s="14">
        <v>13.0</v>
      </c>
      <c r="G1643" s="14">
        <v>24.0</v>
      </c>
      <c r="H1643" s="15"/>
      <c r="I1643" s="14">
        <v>28.0</v>
      </c>
      <c r="J1643" s="13" t="s">
        <v>1346</v>
      </c>
      <c r="K1643" s="13" t="s">
        <v>1347</v>
      </c>
      <c r="L1643" s="14" t="s">
        <v>1822</v>
      </c>
    </row>
    <row r="1644" ht="15.75" customHeight="1">
      <c r="A1644" s="14">
        <v>2281.0</v>
      </c>
      <c r="B1644" s="14">
        <v>227.0</v>
      </c>
      <c r="C1644" s="14">
        <v>2271.0</v>
      </c>
      <c r="D1644" s="14">
        <v>19.0</v>
      </c>
      <c r="E1644" s="14">
        <v>6.0</v>
      </c>
      <c r="F1644" s="14">
        <v>13.0</v>
      </c>
      <c r="G1644" s="14">
        <v>24.0</v>
      </c>
      <c r="H1644" s="15"/>
      <c r="I1644" s="14">
        <v>14.0</v>
      </c>
      <c r="J1644" s="13" t="s">
        <v>2412</v>
      </c>
      <c r="K1644" s="13" t="s">
        <v>1347</v>
      </c>
      <c r="L1644" s="14" t="s">
        <v>1822</v>
      </c>
    </row>
    <row r="1645" ht="15.75" customHeight="1">
      <c r="A1645" s="14">
        <v>3669.0</v>
      </c>
      <c r="B1645" s="14">
        <v>227.0</v>
      </c>
      <c r="C1645" s="14">
        <v>3647.0</v>
      </c>
      <c r="D1645" s="14">
        <v>12.0</v>
      </c>
      <c r="E1645" s="14">
        <v>6.0</v>
      </c>
      <c r="F1645" s="14">
        <v>13.0</v>
      </c>
      <c r="G1645" s="14">
        <v>24.0</v>
      </c>
      <c r="H1645" s="14">
        <v>24.0</v>
      </c>
      <c r="I1645" s="14">
        <v>24.0</v>
      </c>
      <c r="J1645" s="13" t="s">
        <v>1346</v>
      </c>
      <c r="K1645" s="13" t="s">
        <v>1347</v>
      </c>
      <c r="L1645" s="14" t="s">
        <v>2175</v>
      </c>
    </row>
    <row r="1646" ht="15.75" customHeight="1">
      <c r="A1646" s="14">
        <v>2256.0</v>
      </c>
      <c r="B1646" s="14">
        <v>226.0</v>
      </c>
      <c r="C1646" s="14">
        <v>2235.0</v>
      </c>
      <c r="D1646" s="14">
        <v>20.0</v>
      </c>
      <c r="E1646" s="14">
        <v>6.0</v>
      </c>
      <c r="F1646" s="14">
        <v>13.0</v>
      </c>
      <c r="G1646" s="14">
        <v>23.0</v>
      </c>
      <c r="H1646" s="15"/>
      <c r="I1646" s="14">
        <v>26.0</v>
      </c>
      <c r="J1646" s="13" t="s">
        <v>1349</v>
      </c>
      <c r="K1646" s="13" t="s">
        <v>1350</v>
      </c>
      <c r="L1646" s="14" t="s">
        <v>1822</v>
      </c>
    </row>
    <row r="1647" ht="15.75" customHeight="1">
      <c r="A1647" s="14">
        <v>2280.0</v>
      </c>
      <c r="B1647" s="14">
        <v>226.0</v>
      </c>
      <c r="C1647" s="14">
        <v>2271.0</v>
      </c>
      <c r="D1647" s="14">
        <v>19.0</v>
      </c>
      <c r="E1647" s="14">
        <v>6.0</v>
      </c>
      <c r="F1647" s="14">
        <v>13.0</v>
      </c>
      <c r="G1647" s="14">
        <v>23.0</v>
      </c>
      <c r="H1647" s="15"/>
      <c r="I1647" s="14">
        <v>13.0</v>
      </c>
      <c r="J1647" s="13" t="s">
        <v>1349</v>
      </c>
      <c r="K1647" s="13" t="s">
        <v>1350</v>
      </c>
      <c r="L1647" s="14" t="s">
        <v>1822</v>
      </c>
    </row>
    <row r="1648" ht="15.75" customHeight="1">
      <c r="A1648" s="14">
        <v>3668.0</v>
      </c>
      <c r="B1648" s="14">
        <v>226.0</v>
      </c>
      <c r="C1648" s="14">
        <v>3647.0</v>
      </c>
      <c r="D1648" s="14">
        <v>12.0</v>
      </c>
      <c r="E1648" s="14">
        <v>6.0</v>
      </c>
      <c r="F1648" s="14">
        <v>13.0</v>
      </c>
      <c r="G1648" s="14">
        <v>23.0</v>
      </c>
      <c r="H1648" s="14">
        <v>23.0</v>
      </c>
      <c r="I1648" s="14">
        <v>23.0</v>
      </c>
      <c r="J1648" s="13" t="s">
        <v>1349</v>
      </c>
      <c r="K1648" s="13" t="s">
        <v>1350</v>
      </c>
      <c r="L1648" s="14" t="s">
        <v>2413</v>
      </c>
    </row>
    <row r="1649" ht="15.75" customHeight="1">
      <c r="A1649" s="14">
        <v>2255.0</v>
      </c>
      <c r="B1649" s="14">
        <v>225.0</v>
      </c>
      <c r="C1649" s="14">
        <v>2235.0</v>
      </c>
      <c r="D1649" s="14">
        <v>20.0</v>
      </c>
      <c r="E1649" s="14">
        <v>6.0</v>
      </c>
      <c r="F1649" s="14">
        <v>13.0</v>
      </c>
      <c r="G1649" s="14">
        <v>22.0</v>
      </c>
      <c r="H1649" s="15"/>
      <c r="I1649" s="14">
        <v>25.0</v>
      </c>
      <c r="J1649" s="13" t="s">
        <v>1012</v>
      </c>
      <c r="K1649" s="13" t="s">
        <v>2414</v>
      </c>
      <c r="L1649" s="14" t="s">
        <v>1822</v>
      </c>
    </row>
    <row r="1650" ht="15.75" customHeight="1">
      <c r="A1650" s="14">
        <v>2279.0</v>
      </c>
      <c r="B1650" s="14">
        <v>225.0</v>
      </c>
      <c r="C1650" s="14">
        <v>2271.0</v>
      </c>
      <c r="D1650" s="14">
        <v>19.0</v>
      </c>
      <c r="E1650" s="14">
        <v>6.0</v>
      </c>
      <c r="F1650" s="14">
        <v>13.0</v>
      </c>
      <c r="G1650" s="14">
        <v>22.0</v>
      </c>
      <c r="H1650" s="15"/>
      <c r="I1650" s="14">
        <v>12.0</v>
      </c>
      <c r="J1650" s="13" t="s">
        <v>2415</v>
      </c>
      <c r="K1650" s="13" t="s">
        <v>2414</v>
      </c>
      <c r="L1650" s="14" t="s">
        <v>1822</v>
      </c>
    </row>
    <row r="1651" ht="15.75" customHeight="1">
      <c r="A1651" s="14">
        <v>3667.0</v>
      </c>
      <c r="B1651" s="14">
        <v>225.0</v>
      </c>
      <c r="C1651" s="14">
        <v>3647.0</v>
      </c>
      <c r="D1651" s="14">
        <v>12.0</v>
      </c>
      <c r="E1651" s="14">
        <v>6.0</v>
      </c>
      <c r="F1651" s="14">
        <v>13.0</v>
      </c>
      <c r="G1651" s="14">
        <v>22.0</v>
      </c>
      <c r="H1651" s="14">
        <v>22.0</v>
      </c>
      <c r="I1651" s="14">
        <v>22.0</v>
      </c>
      <c r="J1651" s="13" t="s">
        <v>1012</v>
      </c>
      <c r="K1651" s="13" t="s">
        <v>2414</v>
      </c>
      <c r="L1651" s="14" t="s">
        <v>2413</v>
      </c>
    </row>
    <row r="1652" ht="15.75" customHeight="1">
      <c r="A1652" s="14">
        <v>4119.0</v>
      </c>
      <c r="B1652" s="14">
        <v>225.0</v>
      </c>
      <c r="C1652" s="14">
        <v>4111.0</v>
      </c>
      <c r="D1652" s="14">
        <v>34.0</v>
      </c>
      <c r="E1652" s="14">
        <v>6.0</v>
      </c>
      <c r="F1652" s="14">
        <v>13.0</v>
      </c>
      <c r="G1652" s="14">
        <v>26.0</v>
      </c>
      <c r="H1652" s="15"/>
      <c r="I1652" s="14">
        <v>30.0</v>
      </c>
      <c r="J1652" s="13" t="s">
        <v>1352</v>
      </c>
      <c r="K1652" s="13" t="s">
        <v>2416</v>
      </c>
      <c r="L1652" s="14" t="s">
        <v>679</v>
      </c>
    </row>
    <row r="1653" ht="15.75" customHeight="1">
      <c r="A1653" s="14">
        <v>4173.0</v>
      </c>
      <c r="B1653" s="14">
        <v>225.0</v>
      </c>
      <c r="C1653" s="14">
        <v>4164.0</v>
      </c>
      <c r="D1653" s="14">
        <v>35.0</v>
      </c>
      <c r="E1653" s="14">
        <v>6.0</v>
      </c>
      <c r="F1653" s="14">
        <v>13.0</v>
      </c>
      <c r="G1653" s="14">
        <v>31.0</v>
      </c>
      <c r="H1653" s="15"/>
      <c r="I1653" s="14">
        <v>37.0</v>
      </c>
      <c r="J1653" s="13" t="s">
        <v>1352</v>
      </c>
      <c r="K1653" s="13" t="s">
        <v>2416</v>
      </c>
      <c r="L1653" s="14" t="s">
        <v>679</v>
      </c>
    </row>
    <row r="1654" ht="15.75" customHeight="1">
      <c r="A1654" s="14">
        <v>2254.0</v>
      </c>
      <c r="B1654" s="14">
        <v>224.0</v>
      </c>
      <c r="C1654" s="14">
        <v>2235.0</v>
      </c>
      <c r="D1654" s="14">
        <v>20.0</v>
      </c>
      <c r="E1654" s="14">
        <v>6.0</v>
      </c>
      <c r="F1654" s="14">
        <v>13.0</v>
      </c>
      <c r="G1654" s="14">
        <v>21.0</v>
      </c>
      <c r="H1654" s="15"/>
      <c r="I1654" s="14">
        <v>24.0</v>
      </c>
      <c r="J1654" s="13" t="s">
        <v>1357</v>
      </c>
      <c r="K1654" s="13" t="s">
        <v>1358</v>
      </c>
      <c r="L1654" s="14" t="s">
        <v>1822</v>
      </c>
    </row>
    <row r="1655" ht="15.75" customHeight="1">
      <c r="A1655" s="14">
        <v>2278.0</v>
      </c>
      <c r="B1655" s="14">
        <v>224.0</v>
      </c>
      <c r="C1655" s="14">
        <v>2271.0</v>
      </c>
      <c r="D1655" s="14">
        <v>19.0</v>
      </c>
      <c r="E1655" s="14">
        <v>6.0</v>
      </c>
      <c r="F1655" s="14">
        <v>13.0</v>
      </c>
      <c r="G1655" s="14">
        <v>21.0</v>
      </c>
      <c r="H1655" s="15"/>
      <c r="I1655" s="14">
        <v>11.0</v>
      </c>
      <c r="J1655" s="13" t="s">
        <v>2417</v>
      </c>
      <c r="K1655" s="13" t="s">
        <v>1358</v>
      </c>
      <c r="L1655" s="14" t="s">
        <v>1822</v>
      </c>
    </row>
    <row r="1656" ht="15.75" customHeight="1">
      <c r="A1656" s="14">
        <v>3666.0</v>
      </c>
      <c r="B1656" s="14">
        <v>224.0</v>
      </c>
      <c r="C1656" s="14">
        <v>3647.0</v>
      </c>
      <c r="D1656" s="14">
        <v>12.0</v>
      </c>
      <c r="E1656" s="14">
        <v>6.0</v>
      </c>
      <c r="F1656" s="14">
        <v>13.0</v>
      </c>
      <c r="G1656" s="14">
        <v>21.0</v>
      </c>
      <c r="H1656" s="14">
        <v>21.0</v>
      </c>
      <c r="I1656" s="14">
        <v>21.0</v>
      </c>
      <c r="J1656" s="13" t="s">
        <v>1357</v>
      </c>
      <c r="K1656" s="13" t="s">
        <v>1358</v>
      </c>
      <c r="L1656" s="14" t="s">
        <v>2413</v>
      </c>
    </row>
    <row r="1657" ht="15.75" customHeight="1">
      <c r="A1657" s="14">
        <v>3696.0</v>
      </c>
      <c r="B1657" s="14">
        <v>224.0</v>
      </c>
      <c r="C1657" s="14">
        <v>3687.0</v>
      </c>
      <c r="D1657" s="14">
        <v>13.0</v>
      </c>
      <c r="E1657" s="14">
        <v>6.0</v>
      </c>
      <c r="F1657" s="14">
        <v>13.0</v>
      </c>
      <c r="G1657" s="14">
        <v>25.0</v>
      </c>
      <c r="H1657" s="15"/>
      <c r="I1657" s="14">
        <v>21.0</v>
      </c>
      <c r="J1657" s="13" t="s">
        <v>2418</v>
      </c>
      <c r="K1657" s="13" t="s">
        <v>2419</v>
      </c>
      <c r="L1657" s="14" t="s">
        <v>679</v>
      </c>
    </row>
    <row r="1658" ht="15.75" customHeight="1">
      <c r="A1658" s="14">
        <v>4118.0</v>
      </c>
      <c r="B1658" s="14">
        <v>224.0</v>
      </c>
      <c r="C1658" s="14">
        <v>4111.0</v>
      </c>
      <c r="D1658" s="14">
        <v>34.0</v>
      </c>
      <c r="E1658" s="14">
        <v>6.0</v>
      </c>
      <c r="F1658" s="14">
        <v>13.0</v>
      </c>
      <c r="G1658" s="14">
        <v>25.0</v>
      </c>
      <c r="H1658" s="15"/>
      <c r="I1658" s="14">
        <v>29.0</v>
      </c>
      <c r="J1658" s="13" t="s">
        <v>1355</v>
      </c>
      <c r="K1658" s="13" t="s">
        <v>2420</v>
      </c>
      <c r="L1658" s="14" t="s">
        <v>679</v>
      </c>
    </row>
    <row r="1659" ht="15.75" customHeight="1">
      <c r="A1659" s="14">
        <v>4172.0</v>
      </c>
      <c r="B1659" s="14">
        <v>224.0</v>
      </c>
      <c r="C1659" s="14">
        <v>4164.0</v>
      </c>
      <c r="D1659" s="14">
        <v>35.0</v>
      </c>
      <c r="E1659" s="14">
        <v>6.0</v>
      </c>
      <c r="F1659" s="14">
        <v>13.0</v>
      </c>
      <c r="G1659" s="14">
        <v>30.0</v>
      </c>
      <c r="H1659" s="15"/>
      <c r="I1659" s="14">
        <v>36.0</v>
      </c>
      <c r="J1659" s="13" t="s">
        <v>1356</v>
      </c>
      <c r="K1659" s="13" t="s">
        <v>2420</v>
      </c>
      <c r="L1659" s="14" t="s">
        <v>679</v>
      </c>
    </row>
    <row r="1660" ht="15.75" customHeight="1">
      <c r="A1660" s="14">
        <v>2230.0</v>
      </c>
      <c r="B1660" s="14">
        <v>223.0</v>
      </c>
      <c r="C1660" s="14">
        <v>2230.0</v>
      </c>
      <c r="D1660" s="14">
        <v>20.0</v>
      </c>
      <c r="E1660" s="14">
        <v>3.0</v>
      </c>
      <c r="F1660" s="14">
        <v>12.0</v>
      </c>
      <c r="G1660" s="15"/>
      <c r="H1660" s="15"/>
      <c r="I1660" s="14">
        <v>23.0</v>
      </c>
      <c r="J1660" s="13" t="s">
        <v>1328</v>
      </c>
      <c r="K1660" s="13" t="s">
        <v>2421</v>
      </c>
      <c r="L1660" s="14" t="s">
        <v>1822</v>
      </c>
    </row>
    <row r="1661" ht="15.75" customHeight="1">
      <c r="A1661" s="14">
        <v>2268.0</v>
      </c>
      <c r="B1661" s="14">
        <v>223.0</v>
      </c>
      <c r="C1661" s="14">
        <v>2268.0</v>
      </c>
      <c r="D1661" s="14">
        <v>19.0</v>
      </c>
      <c r="E1661" s="14">
        <v>3.0</v>
      </c>
      <c r="F1661" s="14">
        <v>12.0</v>
      </c>
      <c r="G1661" s="15"/>
      <c r="H1661" s="15"/>
      <c r="I1661" s="14">
        <v>10.0</v>
      </c>
      <c r="J1661" s="13" t="s">
        <v>1366</v>
      </c>
      <c r="K1661" s="13" t="s">
        <v>2421</v>
      </c>
      <c r="L1661" s="14" t="s">
        <v>1822</v>
      </c>
    </row>
    <row r="1662" ht="15.75" customHeight="1">
      <c r="A1662" s="14">
        <v>3642.0</v>
      </c>
      <c r="B1662" s="14">
        <v>223.0</v>
      </c>
      <c r="C1662" s="14">
        <v>3642.0</v>
      </c>
      <c r="D1662" s="14">
        <v>12.0</v>
      </c>
      <c r="E1662" s="14">
        <v>3.0</v>
      </c>
      <c r="F1662" s="14">
        <v>12.0</v>
      </c>
      <c r="G1662" s="15"/>
      <c r="H1662" s="15"/>
      <c r="I1662" s="14">
        <v>20.0</v>
      </c>
      <c r="J1662" s="13" t="s">
        <v>1328</v>
      </c>
      <c r="K1662" s="13" t="s">
        <v>2422</v>
      </c>
      <c r="L1662" s="14" t="s">
        <v>2413</v>
      </c>
    </row>
    <row r="1663" ht="15.75" customHeight="1">
      <c r="A1663" s="14">
        <v>3685.0</v>
      </c>
      <c r="B1663" s="14">
        <v>223.0</v>
      </c>
      <c r="C1663" s="14">
        <v>3685.0</v>
      </c>
      <c r="D1663" s="14">
        <v>13.0</v>
      </c>
      <c r="E1663" s="14">
        <v>3.0</v>
      </c>
      <c r="F1663" s="14">
        <v>12.0</v>
      </c>
      <c r="G1663" s="15"/>
      <c r="H1663" s="15"/>
      <c r="I1663" s="14">
        <v>16.0</v>
      </c>
      <c r="J1663" s="13" t="s">
        <v>1328</v>
      </c>
      <c r="K1663" s="13" t="s">
        <v>2422</v>
      </c>
      <c r="L1663" s="14" t="s">
        <v>679</v>
      </c>
    </row>
    <row r="1664" ht="15.75" customHeight="1">
      <c r="A1664" s="14">
        <v>4105.0</v>
      </c>
      <c r="B1664" s="14">
        <v>223.0</v>
      </c>
      <c r="C1664" s="14">
        <v>4105.0</v>
      </c>
      <c r="D1664" s="14">
        <v>34.0</v>
      </c>
      <c r="E1664" s="14">
        <v>3.0</v>
      </c>
      <c r="F1664" s="14">
        <v>10.0</v>
      </c>
      <c r="G1664" s="17"/>
      <c r="H1664" s="15"/>
      <c r="I1664" s="14">
        <v>28.0</v>
      </c>
      <c r="J1664" s="13" t="s">
        <v>1361</v>
      </c>
      <c r="K1664" s="13" t="s">
        <v>2422</v>
      </c>
      <c r="L1664" s="14" t="s">
        <v>679</v>
      </c>
    </row>
    <row r="1665" ht="15.75" customHeight="1">
      <c r="A1665" s="14">
        <v>4157.0</v>
      </c>
      <c r="B1665" s="14">
        <v>223.0</v>
      </c>
      <c r="C1665" s="14">
        <v>4157.0</v>
      </c>
      <c r="D1665" s="14">
        <v>35.0</v>
      </c>
      <c r="E1665" s="14">
        <v>3.0</v>
      </c>
      <c r="F1665" s="14">
        <v>10.0</v>
      </c>
      <c r="G1665" s="15"/>
      <c r="H1665" s="15"/>
      <c r="I1665" s="14">
        <v>35.0</v>
      </c>
      <c r="J1665" s="13" t="s">
        <v>1361</v>
      </c>
      <c r="K1665" s="13" t="s">
        <v>2422</v>
      </c>
      <c r="L1665" s="14" t="s">
        <v>679</v>
      </c>
    </row>
    <row r="1666" ht="15.75" customHeight="1">
      <c r="A1666" s="14">
        <v>2234.0</v>
      </c>
      <c r="B1666" s="14">
        <v>222.0</v>
      </c>
      <c r="C1666" s="14">
        <v>2238.0</v>
      </c>
      <c r="D1666" s="14">
        <v>20.0</v>
      </c>
      <c r="E1666" s="14">
        <v>2.0</v>
      </c>
      <c r="F1666" s="14">
        <v>10.0</v>
      </c>
      <c r="G1666" s="14">
        <v>20.0</v>
      </c>
      <c r="H1666" s="15"/>
      <c r="I1666" s="14">
        <v>22.0</v>
      </c>
      <c r="J1666" s="13" t="s">
        <v>1371</v>
      </c>
      <c r="K1666" s="13" t="s">
        <v>2423</v>
      </c>
      <c r="L1666" s="14" t="s">
        <v>1822</v>
      </c>
    </row>
    <row r="1667" ht="15.75" customHeight="1">
      <c r="A1667" s="14">
        <v>2270.0</v>
      </c>
      <c r="B1667" s="14">
        <v>222.0</v>
      </c>
      <c r="C1667" s="14">
        <v>2274.0</v>
      </c>
      <c r="D1667" s="14">
        <v>19.0</v>
      </c>
      <c r="E1667" s="14">
        <v>2.0</v>
      </c>
      <c r="F1667" s="14">
        <v>10.0</v>
      </c>
      <c r="G1667" s="14">
        <v>20.0</v>
      </c>
      <c r="H1667" s="15"/>
      <c r="I1667" s="14">
        <v>9.0</v>
      </c>
      <c r="J1667" s="13" t="s">
        <v>1372</v>
      </c>
      <c r="K1667" s="13" t="s">
        <v>2423</v>
      </c>
      <c r="L1667" s="14" t="s">
        <v>1822</v>
      </c>
    </row>
    <row r="1668" ht="15.75" customHeight="1">
      <c r="A1668" s="14">
        <v>3646.0</v>
      </c>
      <c r="B1668" s="14">
        <v>222.0</v>
      </c>
      <c r="C1668" s="14">
        <v>3650.0</v>
      </c>
      <c r="D1668" s="14">
        <v>12.0</v>
      </c>
      <c r="E1668" s="14">
        <v>2.0</v>
      </c>
      <c r="F1668" s="14">
        <v>10.0</v>
      </c>
      <c r="G1668" s="14">
        <v>20.0</v>
      </c>
      <c r="H1668" s="14">
        <v>20.0</v>
      </c>
      <c r="I1668" s="14">
        <v>19.0</v>
      </c>
      <c r="J1668" s="13" t="s">
        <v>1371</v>
      </c>
      <c r="K1668" s="13" t="s">
        <v>2423</v>
      </c>
      <c r="L1668" s="14" t="s">
        <v>2413</v>
      </c>
    </row>
    <row r="1669" ht="15.75" customHeight="1">
      <c r="A1669" s="14">
        <v>3693.0</v>
      </c>
      <c r="B1669" s="14">
        <v>222.0</v>
      </c>
      <c r="C1669" s="14">
        <v>3690.0</v>
      </c>
      <c r="D1669" s="14">
        <v>13.0</v>
      </c>
      <c r="E1669" s="14">
        <v>2.0</v>
      </c>
      <c r="F1669" s="14">
        <v>10.0</v>
      </c>
      <c r="G1669" s="14">
        <v>20.0</v>
      </c>
      <c r="H1669" s="14">
        <v>20.0</v>
      </c>
      <c r="I1669" s="14">
        <v>15.0</v>
      </c>
      <c r="J1669" s="13" t="s">
        <v>2424</v>
      </c>
      <c r="K1669" s="13" t="s">
        <v>2423</v>
      </c>
      <c r="L1669" s="14" t="s">
        <v>679</v>
      </c>
    </row>
    <row r="1670" ht="15.75" customHeight="1">
      <c r="A1670" s="14">
        <v>4110.0</v>
      </c>
      <c r="B1670" s="14">
        <v>222.0</v>
      </c>
      <c r="C1670" s="14">
        <v>4114.0</v>
      </c>
      <c r="D1670" s="14">
        <v>34.0</v>
      </c>
      <c r="E1670" s="14">
        <v>2.0</v>
      </c>
      <c r="F1670" s="14">
        <v>10.0</v>
      </c>
      <c r="G1670" s="14">
        <v>24.0</v>
      </c>
      <c r="H1670" s="15"/>
      <c r="I1670" s="14">
        <v>27.0</v>
      </c>
      <c r="J1670" s="13" t="s">
        <v>1367</v>
      </c>
      <c r="K1670" s="13" t="s">
        <v>2423</v>
      </c>
      <c r="L1670" s="14" t="s">
        <v>679</v>
      </c>
    </row>
    <row r="1671" ht="15.75" customHeight="1">
      <c r="A1671" s="14">
        <v>4163.0</v>
      </c>
      <c r="B1671" s="14">
        <v>222.0</v>
      </c>
      <c r="C1671" s="14">
        <v>4166.0</v>
      </c>
      <c r="D1671" s="14">
        <v>35.0</v>
      </c>
      <c r="E1671" s="14">
        <v>2.0</v>
      </c>
      <c r="F1671" s="14">
        <v>10.0</v>
      </c>
      <c r="G1671" s="14">
        <v>29.0</v>
      </c>
      <c r="H1671" s="15"/>
      <c r="I1671" s="14">
        <v>34.0</v>
      </c>
      <c r="J1671" s="13" t="s">
        <v>1368</v>
      </c>
      <c r="K1671" s="13" t="s">
        <v>2423</v>
      </c>
      <c r="L1671" s="14" t="s">
        <v>679</v>
      </c>
    </row>
    <row r="1672" ht="15.75" customHeight="1">
      <c r="A1672" s="14">
        <v>2253.0</v>
      </c>
      <c r="B1672" s="14">
        <v>221.0</v>
      </c>
      <c r="C1672" s="14">
        <v>2234.0</v>
      </c>
      <c r="D1672" s="14">
        <v>20.0</v>
      </c>
      <c r="E1672" s="14">
        <v>6.0</v>
      </c>
      <c r="F1672" s="14">
        <v>13.0</v>
      </c>
      <c r="G1672" s="14">
        <v>17.0</v>
      </c>
      <c r="H1672" s="15"/>
      <c r="I1672" s="14">
        <v>21.0</v>
      </c>
      <c r="J1672" s="13" t="s">
        <v>1375</v>
      </c>
      <c r="K1672" s="13" t="s">
        <v>2425</v>
      </c>
      <c r="L1672" s="14" t="s">
        <v>1822</v>
      </c>
    </row>
    <row r="1673" ht="15.75" customHeight="1">
      <c r="A1673" s="14">
        <v>3665.0</v>
      </c>
      <c r="B1673" s="14">
        <v>221.0</v>
      </c>
      <c r="C1673" s="14">
        <v>3646.0</v>
      </c>
      <c r="D1673" s="14">
        <v>12.0</v>
      </c>
      <c r="E1673" s="14">
        <v>6.0</v>
      </c>
      <c r="F1673" s="14">
        <v>13.0</v>
      </c>
      <c r="G1673" s="14">
        <v>17.0</v>
      </c>
      <c r="H1673" s="14">
        <v>17.0</v>
      </c>
      <c r="I1673" s="14">
        <v>18.0</v>
      </c>
      <c r="J1673" s="13" t="s">
        <v>1375</v>
      </c>
      <c r="K1673" s="13" t="s">
        <v>2426</v>
      </c>
      <c r="L1673" s="14" t="s">
        <v>2413</v>
      </c>
    </row>
    <row r="1674" ht="15.75" customHeight="1">
      <c r="A1674" s="14">
        <v>3695.0</v>
      </c>
      <c r="B1674" s="14">
        <v>221.0</v>
      </c>
      <c r="C1674" s="14">
        <v>3693.0</v>
      </c>
      <c r="D1674" s="14">
        <v>13.0</v>
      </c>
      <c r="E1674" s="14">
        <v>6.0</v>
      </c>
      <c r="F1674" s="14">
        <v>13.0</v>
      </c>
      <c r="G1674" s="15"/>
      <c r="H1674" s="14">
        <v>7.0</v>
      </c>
      <c r="I1674" s="14">
        <v>14.0</v>
      </c>
      <c r="J1674" s="13" t="s">
        <v>2427</v>
      </c>
      <c r="K1674" s="13" t="s">
        <v>2428</v>
      </c>
      <c r="L1674" s="14" t="s">
        <v>679</v>
      </c>
    </row>
    <row r="1675" ht="15.75" customHeight="1">
      <c r="A1675" s="14">
        <v>2252.0</v>
      </c>
      <c r="B1675" s="14">
        <v>220.0</v>
      </c>
      <c r="C1675" s="14">
        <v>2234.0</v>
      </c>
      <c r="D1675" s="14">
        <v>20.0</v>
      </c>
      <c r="E1675" s="14">
        <v>6.0</v>
      </c>
      <c r="F1675" s="14">
        <v>13.0</v>
      </c>
      <c r="G1675" s="14">
        <v>16.0</v>
      </c>
      <c r="H1675" s="15"/>
      <c r="I1675" s="14">
        <v>20.0</v>
      </c>
      <c r="J1675" s="13" t="s">
        <v>1380</v>
      </c>
      <c r="K1675" s="13" t="s">
        <v>2429</v>
      </c>
      <c r="L1675" s="14" t="s">
        <v>1822</v>
      </c>
    </row>
    <row r="1676" ht="15.75" customHeight="1">
      <c r="A1676" s="14">
        <v>2277.0</v>
      </c>
      <c r="B1676" s="14">
        <v>220.0</v>
      </c>
      <c r="C1676" s="14">
        <v>2270.0</v>
      </c>
      <c r="D1676" s="14">
        <v>19.0</v>
      </c>
      <c r="E1676" s="14">
        <v>6.0</v>
      </c>
      <c r="F1676" s="14">
        <v>13.0</v>
      </c>
      <c r="G1676" s="14">
        <v>6.0</v>
      </c>
      <c r="H1676" s="15"/>
      <c r="I1676" s="14">
        <v>7.0</v>
      </c>
      <c r="J1676" s="13" t="s">
        <v>2430</v>
      </c>
      <c r="K1676" s="13" t="s">
        <v>2431</v>
      </c>
      <c r="L1676" s="14" t="s">
        <v>1822</v>
      </c>
    </row>
    <row r="1677" ht="15.75" customHeight="1">
      <c r="A1677" s="14">
        <v>3664.0</v>
      </c>
      <c r="B1677" s="14">
        <v>220.0</v>
      </c>
      <c r="C1677" s="14">
        <v>3646.0</v>
      </c>
      <c r="D1677" s="14">
        <v>12.0</v>
      </c>
      <c r="E1677" s="14">
        <v>6.0</v>
      </c>
      <c r="F1677" s="14">
        <v>13.0</v>
      </c>
      <c r="G1677" s="14">
        <v>16.0</v>
      </c>
      <c r="H1677" s="14">
        <v>16.0</v>
      </c>
      <c r="I1677" s="14">
        <v>17.0</v>
      </c>
      <c r="J1677" s="13" t="s">
        <v>1380</v>
      </c>
      <c r="K1677" s="13" t="s">
        <v>2432</v>
      </c>
      <c r="L1677" s="14" t="s">
        <v>1823</v>
      </c>
    </row>
    <row r="1678" ht="15.75" customHeight="1">
      <c r="A1678" s="14">
        <v>3694.0</v>
      </c>
      <c r="B1678" s="14">
        <v>220.0</v>
      </c>
      <c r="C1678" s="14">
        <v>3693.0</v>
      </c>
      <c r="D1678" s="14">
        <v>13.0</v>
      </c>
      <c r="E1678" s="14">
        <v>6.0</v>
      </c>
      <c r="F1678" s="14">
        <v>13.0</v>
      </c>
      <c r="G1678" s="15"/>
      <c r="H1678" s="14">
        <v>6.0</v>
      </c>
      <c r="I1678" s="14">
        <v>13.0</v>
      </c>
      <c r="J1678" s="13" t="s">
        <v>2433</v>
      </c>
      <c r="K1678" s="13" t="s">
        <v>2434</v>
      </c>
      <c r="L1678" s="14" t="s">
        <v>679</v>
      </c>
    </row>
    <row r="1679" ht="15.75" customHeight="1">
      <c r="A1679" s="14">
        <v>2251.0</v>
      </c>
      <c r="B1679" s="14">
        <v>219.0</v>
      </c>
      <c r="C1679" s="14">
        <v>2234.0</v>
      </c>
      <c r="D1679" s="14">
        <v>20.0</v>
      </c>
      <c r="E1679" s="14">
        <v>6.0</v>
      </c>
      <c r="F1679" s="14">
        <v>13.0</v>
      </c>
      <c r="G1679" s="14">
        <v>15.0</v>
      </c>
      <c r="H1679" s="15"/>
      <c r="I1679" s="14">
        <v>19.0</v>
      </c>
      <c r="J1679" s="13" t="s">
        <v>1385</v>
      </c>
      <c r="K1679" s="13" t="s">
        <v>2435</v>
      </c>
      <c r="L1679" s="14" t="s">
        <v>1822</v>
      </c>
    </row>
    <row r="1680" ht="15.75" customHeight="1">
      <c r="A1680" s="14">
        <v>3663.0</v>
      </c>
      <c r="B1680" s="14">
        <v>219.0</v>
      </c>
      <c r="C1680" s="14">
        <v>3646.0</v>
      </c>
      <c r="D1680" s="14">
        <v>12.0</v>
      </c>
      <c r="E1680" s="14">
        <v>6.0</v>
      </c>
      <c r="F1680" s="14">
        <v>13.0</v>
      </c>
      <c r="G1680" s="14">
        <v>15.0</v>
      </c>
      <c r="H1680" s="14">
        <v>15.0</v>
      </c>
      <c r="I1680" s="14">
        <v>16.0</v>
      </c>
      <c r="J1680" s="13" t="s">
        <v>1385</v>
      </c>
      <c r="K1680" s="13" t="s">
        <v>2436</v>
      </c>
      <c r="L1680" s="14" t="s">
        <v>1823</v>
      </c>
    </row>
    <row r="1681" ht="15.75" customHeight="1">
      <c r="A1681" s="14">
        <v>4171.0</v>
      </c>
      <c r="B1681" s="14">
        <v>219.0</v>
      </c>
      <c r="C1681" s="14">
        <v>4163.0</v>
      </c>
      <c r="D1681" s="14">
        <v>35.0</v>
      </c>
      <c r="E1681" s="14">
        <v>6.0</v>
      </c>
      <c r="F1681" s="14">
        <v>13.0</v>
      </c>
      <c r="G1681" s="14">
        <v>27.0</v>
      </c>
      <c r="H1681" s="15"/>
      <c r="I1681" s="14">
        <v>32.0</v>
      </c>
      <c r="J1681" s="13" t="s">
        <v>1382</v>
      </c>
      <c r="K1681" s="13" t="s">
        <v>2437</v>
      </c>
      <c r="L1681" s="14" t="s">
        <v>679</v>
      </c>
    </row>
    <row r="1682" ht="15.75" customHeight="1">
      <c r="A1682" s="14">
        <v>2250.0</v>
      </c>
      <c r="B1682" s="14">
        <v>218.0</v>
      </c>
      <c r="C1682" s="14">
        <v>2234.0</v>
      </c>
      <c r="D1682" s="14">
        <v>20.0</v>
      </c>
      <c r="E1682" s="14">
        <v>6.0</v>
      </c>
      <c r="F1682" s="14">
        <v>13.0</v>
      </c>
      <c r="G1682" s="14">
        <v>14.0</v>
      </c>
      <c r="H1682" s="15"/>
      <c r="I1682" s="14">
        <v>18.0</v>
      </c>
      <c r="J1682" s="13" t="s">
        <v>1388</v>
      </c>
      <c r="K1682" s="13" t="s">
        <v>2438</v>
      </c>
      <c r="L1682" s="14" t="s">
        <v>1822</v>
      </c>
    </row>
    <row r="1683" ht="15.75" customHeight="1">
      <c r="A1683" s="14">
        <v>3662.0</v>
      </c>
      <c r="B1683" s="14">
        <v>218.0</v>
      </c>
      <c r="C1683" s="14">
        <v>3646.0</v>
      </c>
      <c r="D1683" s="14">
        <v>12.0</v>
      </c>
      <c r="E1683" s="14">
        <v>6.0</v>
      </c>
      <c r="F1683" s="14">
        <v>13.0</v>
      </c>
      <c r="G1683" s="14">
        <v>14.0</v>
      </c>
      <c r="H1683" s="14">
        <v>14.0</v>
      </c>
      <c r="I1683" s="14">
        <v>15.0</v>
      </c>
      <c r="J1683" s="13" t="s">
        <v>1388</v>
      </c>
      <c r="K1683" s="13" t="s">
        <v>2439</v>
      </c>
      <c r="L1683" s="14" t="s">
        <v>1823</v>
      </c>
    </row>
    <row r="1684" ht="15.75" customHeight="1">
      <c r="A1684" s="14">
        <v>2249.0</v>
      </c>
      <c r="B1684" s="14">
        <v>217.0</v>
      </c>
      <c r="C1684" s="14">
        <v>2234.0</v>
      </c>
      <c r="D1684" s="14">
        <v>20.0</v>
      </c>
      <c r="E1684" s="14">
        <v>6.0</v>
      </c>
      <c r="F1684" s="14">
        <v>13.0</v>
      </c>
      <c r="G1684" s="14">
        <v>12.0</v>
      </c>
      <c r="H1684" s="15"/>
      <c r="I1684" s="14">
        <v>17.0</v>
      </c>
      <c r="J1684" s="13" t="s">
        <v>1391</v>
      </c>
      <c r="K1684" s="13" t="s">
        <v>2440</v>
      </c>
      <c r="L1684" s="14" t="s">
        <v>1822</v>
      </c>
    </row>
    <row r="1685" ht="15.75" customHeight="1">
      <c r="A1685" s="14">
        <v>3661.0</v>
      </c>
      <c r="B1685" s="14">
        <v>217.0</v>
      </c>
      <c r="C1685" s="14">
        <v>3646.0</v>
      </c>
      <c r="D1685" s="14">
        <v>12.0</v>
      </c>
      <c r="E1685" s="14">
        <v>6.0</v>
      </c>
      <c r="F1685" s="14">
        <v>13.0</v>
      </c>
      <c r="G1685" s="14">
        <v>12.0</v>
      </c>
      <c r="H1685" s="14">
        <v>12.0</v>
      </c>
      <c r="I1685" s="14">
        <v>14.0</v>
      </c>
      <c r="J1685" s="13" t="s">
        <v>1391</v>
      </c>
      <c r="K1685" s="13" t="s">
        <v>2441</v>
      </c>
      <c r="L1685" s="14" t="s">
        <v>1823</v>
      </c>
    </row>
    <row r="1686" ht="15.75" customHeight="1">
      <c r="A1686" s="14">
        <v>2248.0</v>
      </c>
      <c r="B1686" s="14">
        <v>216.0</v>
      </c>
      <c r="C1686" s="14">
        <v>2234.0</v>
      </c>
      <c r="D1686" s="14">
        <v>20.0</v>
      </c>
      <c r="E1686" s="14">
        <v>6.0</v>
      </c>
      <c r="F1686" s="14">
        <v>13.0</v>
      </c>
      <c r="G1686" s="14">
        <v>11.0</v>
      </c>
      <c r="H1686" s="15"/>
      <c r="I1686" s="14">
        <v>16.0</v>
      </c>
      <c r="J1686" s="13" t="s">
        <v>1394</v>
      </c>
      <c r="K1686" s="13" t="s">
        <v>2442</v>
      </c>
      <c r="L1686" s="14" t="s">
        <v>1822</v>
      </c>
    </row>
    <row r="1687" ht="15.75" customHeight="1">
      <c r="A1687" s="14">
        <v>3660.0</v>
      </c>
      <c r="B1687" s="14">
        <v>216.0</v>
      </c>
      <c r="C1687" s="14">
        <v>3646.0</v>
      </c>
      <c r="D1687" s="14">
        <v>12.0</v>
      </c>
      <c r="E1687" s="14">
        <v>6.0</v>
      </c>
      <c r="F1687" s="14">
        <v>13.0</v>
      </c>
      <c r="G1687" s="14">
        <v>11.0</v>
      </c>
      <c r="H1687" s="14">
        <v>11.0</v>
      </c>
      <c r="I1687" s="14">
        <v>13.0</v>
      </c>
      <c r="J1687" s="13" t="s">
        <v>1394</v>
      </c>
      <c r="K1687" s="13" t="s">
        <v>2443</v>
      </c>
      <c r="L1687" s="14" t="s">
        <v>1823</v>
      </c>
    </row>
    <row r="1688" ht="15.75" customHeight="1">
      <c r="A1688" s="14">
        <v>2247.0</v>
      </c>
      <c r="B1688" s="14">
        <v>215.0</v>
      </c>
      <c r="C1688" s="14">
        <v>2234.0</v>
      </c>
      <c r="D1688" s="14">
        <v>20.0</v>
      </c>
      <c r="E1688" s="14">
        <v>6.0</v>
      </c>
      <c r="F1688" s="14">
        <v>13.0</v>
      </c>
      <c r="G1688" s="14">
        <v>10.0</v>
      </c>
      <c r="H1688" s="15"/>
      <c r="I1688" s="14">
        <v>15.0</v>
      </c>
      <c r="J1688" s="13" t="s">
        <v>1397</v>
      </c>
      <c r="K1688" s="13" t="s">
        <v>2444</v>
      </c>
      <c r="L1688" s="14" t="s">
        <v>1822</v>
      </c>
    </row>
    <row r="1689" ht="15.75" customHeight="1">
      <c r="A1689" s="14">
        <v>3659.0</v>
      </c>
      <c r="B1689" s="14">
        <v>215.0</v>
      </c>
      <c r="C1689" s="14">
        <v>3646.0</v>
      </c>
      <c r="D1689" s="14">
        <v>12.0</v>
      </c>
      <c r="E1689" s="14">
        <v>6.0</v>
      </c>
      <c r="F1689" s="14">
        <v>13.0</v>
      </c>
      <c r="G1689" s="14">
        <v>10.0</v>
      </c>
      <c r="H1689" s="14">
        <v>10.0</v>
      </c>
      <c r="I1689" s="14">
        <v>12.0</v>
      </c>
      <c r="J1689" s="13" t="s">
        <v>1397</v>
      </c>
      <c r="K1689" s="13" t="s">
        <v>2445</v>
      </c>
      <c r="L1689" s="14" t="s">
        <v>1823</v>
      </c>
    </row>
    <row r="1690" ht="15.75" customHeight="1">
      <c r="A1690" s="14">
        <v>2246.0</v>
      </c>
      <c r="B1690" s="14">
        <v>214.0</v>
      </c>
      <c r="C1690" s="14">
        <v>2234.0</v>
      </c>
      <c r="D1690" s="14">
        <v>20.0</v>
      </c>
      <c r="E1690" s="14">
        <v>6.0</v>
      </c>
      <c r="F1690" s="14">
        <v>13.0</v>
      </c>
      <c r="G1690" s="14">
        <v>9.0</v>
      </c>
      <c r="H1690" s="15"/>
      <c r="I1690" s="14">
        <v>14.0</v>
      </c>
      <c r="J1690" s="13" t="s">
        <v>1400</v>
      </c>
      <c r="K1690" s="13" t="s">
        <v>2446</v>
      </c>
      <c r="L1690" s="14" t="s">
        <v>1822</v>
      </c>
    </row>
    <row r="1691" ht="15.75" customHeight="1">
      <c r="A1691" s="14">
        <v>3658.0</v>
      </c>
      <c r="B1691" s="14">
        <v>214.0</v>
      </c>
      <c r="C1691" s="14">
        <v>3646.0</v>
      </c>
      <c r="D1691" s="14">
        <v>12.0</v>
      </c>
      <c r="E1691" s="14">
        <v>6.0</v>
      </c>
      <c r="F1691" s="14">
        <v>13.0</v>
      </c>
      <c r="G1691" s="14">
        <v>9.0</v>
      </c>
      <c r="H1691" s="14">
        <v>9.0</v>
      </c>
      <c r="I1691" s="14">
        <v>11.0</v>
      </c>
      <c r="J1691" s="13" t="s">
        <v>1400</v>
      </c>
      <c r="K1691" s="13" t="s">
        <v>2447</v>
      </c>
      <c r="L1691" s="14" t="s">
        <v>2185</v>
      </c>
    </row>
    <row r="1692" ht="15.75" customHeight="1">
      <c r="A1692" s="14">
        <v>2233.0</v>
      </c>
      <c r="B1692" s="14">
        <v>213.0</v>
      </c>
      <c r="C1692" s="14">
        <v>2234.0</v>
      </c>
      <c r="D1692" s="14">
        <v>20.0</v>
      </c>
      <c r="E1692" s="14">
        <v>4.0</v>
      </c>
      <c r="F1692" s="14">
        <v>13.0</v>
      </c>
      <c r="G1692" s="14">
        <v>8.0</v>
      </c>
      <c r="H1692" s="15"/>
      <c r="I1692" s="14">
        <v>13.0</v>
      </c>
      <c r="J1692" s="13" t="s">
        <v>2448</v>
      </c>
      <c r="K1692" s="13" t="s">
        <v>2449</v>
      </c>
      <c r="L1692" s="14" t="s">
        <v>1822</v>
      </c>
    </row>
    <row r="1693" ht="15.75" customHeight="1">
      <c r="A1693" s="14">
        <v>3645.0</v>
      </c>
      <c r="B1693" s="14">
        <v>213.0</v>
      </c>
      <c r="C1693" s="14">
        <v>3646.0</v>
      </c>
      <c r="D1693" s="14">
        <v>12.0</v>
      </c>
      <c r="E1693" s="14">
        <v>4.0</v>
      </c>
      <c r="F1693" s="14">
        <v>13.0</v>
      </c>
      <c r="G1693" s="14">
        <v>8.0</v>
      </c>
      <c r="H1693" s="14">
        <v>8.0</v>
      </c>
      <c r="I1693" s="14">
        <v>10.0</v>
      </c>
      <c r="J1693" s="13" t="s">
        <v>2448</v>
      </c>
      <c r="K1693" s="13" t="s">
        <v>2450</v>
      </c>
      <c r="L1693" s="14" t="s">
        <v>2185</v>
      </c>
    </row>
    <row r="1694" ht="15.75" customHeight="1">
      <c r="A1694" s="14">
        <v>4109.0</v>
      </c>
      <c r="B1694" s="14">
        <v>213.0</v>
      </c>
      <c r="C1694" s="14">
        <v>4110.0</v>
      </c>
      <c r="D1694" s="14">
        <v>34.0</v>
      </c>
      <c r="E1694" s="14">
        <v>3.0</v>
      </c>
      <c r="F1694" s="14">
        <v>10.0</v>
      </c>
      <c r="G1694" s="14">
        <v>9.0</v>
      </c>
      <c r="H1694" s="15"/>
      <c r="I1694" s="14">
        <v>10.0</v>
      </c>
      <c r="J1694" s="13" t="s">
        <v>1401</v>
      </c>
      <c r="K1694" s="13" t="s">
        <v>1952</v>
      </c>
      <c r="L1694" s="14" t="s">
        <v>679</v>
      </c>
    </row>
    <row r="1695" ht="15.75" customHeight="1">
      <c r="A1695" s="14">
        <v>2245.0</v>
      </c>
      <c r="B1695" s="14">
        <v>212.0</v>
      </c>
      <c r="C1695" s="14">
        <v>2233.0</v>
      </c>
      <c r="D1695" s="14">
        <v>20.0</v>
      </c>
      <c r="E1695" s="14">
        <v>6.0</v>
      </c>
      <c r="F1695" s="14">
        <v>13.0</v>
      </c>
      <c r="G1695" s="14">
        <v>5.0</v>
      </c>
      <c r="H1695" s="15"/>
      <c r="I1695" s="14">
        <v>7.0</v>
      </c>
      <c r="J1695" s="13" t="s">
        <v>1407</v>
      </c>
      <c r="K1695" s="13" t="s">
        <v>2451</v>
      </c>
      <c r="L1695" s="14" t="s">
        <v>1822</v>
      </c>
    </row>
    <row r="1696" ht="15.75" customHeight="1">
      <c r="A1696" s="14">
        <v>3657.0</v>
      </c>
      <c r="B1696" s="14">
        <v>212.0</v>
      </c>
      <c r="C1696" s="14">
        <v>3645.0</v>
      </c>
      <c r="D1696" s="14">
        <v>12.0</v>
      </c>
      <c r="E1696" s="14">
        <v>6.0</v>
      </c>
      <c r="F1696" s="14">
        <v>13.0</v>
      </c>
      <c r="G1696" s="14">
        <v>5.0</v>
      </c>
      <c r="H1696" s="14">
        <v>5.0</v>
      </c>
      <c r="I1696" s="14">
        <v>7.0</v>
      </c>
      <c r="J1696" s="13" t="s">
        <v>1407</v>
      </c>
      <c r="K1696" s="13" t="s">
        <v>2451</v>
      </c>
      <c r="L1696" s="14" t="s">
        <v>1934</v>
      </c>
    </row>
    <row r="1697" ht="15.75" customHeight="1">
      <c r="A1697" s="14">
        <v>2244.0</v>
      </c>
      <c r="B1697" s="14">
        <v>211.0</v>
      </c>
      <c r="C1697" s="14">
        <v>2233.0</v>
      </c>
      <c r="D1697" s="14">
        <v>20.0</v>
      </c>
      <c r="E1697" s="14">
        <v>6.0</v>
      </c>
      <c r="F1697" s="14">
        <v>13.0</v>
      </c>
      <c r="G1697" s="14">
        <v>4.0</v>
      </c>
      <c r="H1697" s="15"/>
      <c r="I1697" s="14">
        <v>6.0</v>
      </c>
      <c r="J1697" s="13" t="s">
        <v>2452</v>
      </c>
      <c r="K1697" s="13" t="s">
        <v>2453</v>
      </c>
      <c r="L1697" s="14" t="s">
        <v>1822</v>
      </c>
    </row>
    <row r="1698" ht="15.75" customHeight="1">
      <c r="A1698" s="14">
        <v>3656.0</v>
      </c>
      <c r="B1698" s="14">
        <v>211.0</v>
      </c>
      <c r="C1698" s="14">
        <v>3645.0</v>
      </c>
      <c r="D1698" s="14">
        <v>12.0</v>
      </c>
      <c r="E1698" s="14">
        <v>6.0</v>
      </c>
      <c r="F1698" s="14">
        <v>13.0</v>
      </c>
      <c r="G1698" s="14">
        <v>4.0</v>
      </c>
      <c r="H1698" s="14">
        <v>4.0</v>
      </c>
      <c r="I1698" s="14">
        <v>6.0</v>
      </c>
      <c r="J1698" s="13" t="s">
        <v>1410</v>
      </c>
      <c r="K1698" s="13" t="s">
        <v>2454</v>
      </c>
      <c r="L1698" s="14" t="s">
        <v>1934</v>
      </c>
    </row>
    <row r="1699" ht="15.75" customHeight="1">
      <c r="A1699" s="14">
        <v>2243.0</v>
      </c>
      <c r="B1699" s="14">
        <v>210.0</v>
      </c>
      <c r="C1699" s="14">
        <v>2233.0</v>
      </c>
      <c r="D1699" s="14">
        <v>20.0</v>
      </c>
      <c r="E1699" s="14">
        <v>6.0</v>
      </c>
      <c r="F1699" s="14">
        <v>13.0</v>
      </c>
      <c r="G1699" s="14">
        <v>3.0</v>
      </c>
      <c r="H1699" s="15"/>
      <c r="I1699" s="14">
        <v>5.0</v>
      </c>
      <c r="J1699" s="13" t="s">
        <v>1413</v>
      </c>
      <c r="K1699" s="13" t="s">
        <v>2455</v>
      </c>
      <c r="L1699" s="14" t="s">
        <v>1822</v>
      </c>
    </row>
    <row r="1700" ht="15.75" customHeight="1">
      <c r="A1700" s="14">
        <v>3655.0</v>
      </c>
      <c r="B1700" s="14">
        <v>210.0</v>
      </c>
      <c r="C1700" s="14">
        <v>3645.0</v>
      </c>
      <c r="D1700" s="14">
        <v>12.0</v>
      </c>
      <c r="E1700" s="14">
        <v>6.0</v>
      </c>
      <c r="F1700" s="14">
        <v>13.0</v>
      </c>
      <c r="G1700" s="14">
        <v>3.0</v>
      </c>
      <c r="H1700" s="14">
        <v>3.0</v>
      </c>
      <c r="I1700" s="14">
        <v>5.0</v>
      </c>
      <c r="J1700" s="13" t="s">
        <v>1413</v>
      </c>
      <c r="K1700" s="13" t="s">
        <v>2455</v>
      </c>
      <c r="L1700" s="14" t="s">
        <v>1934</v>
      </c>
    </row>
    <row r="1701" ht="15.75" customHeight="1">
      <c r="A1701" s="14">
        <v>2242.0</v>
      </c>
      <c r="B1701" s="14">
        <v>209.0</v>
      </c>
      <c r="C1701" s="14">
        <v>2233.0</v>
      </c>
      <c r="D1701" s="14">
        <v>20.0</v>
      </c>
      <c r="E1701" s="14">
        <v>6.0</v>
      </c>
      <c r="F1701" s="14">
        <v>13.0</v>
      </c>
      <c r="G1701" s="14">
        <v>2.0</v>
      </c>
      <c r="H1701" s="15"/>
      <c r="I1701" s="14">
        <v>4.0</v>
      </c>
      <c r="J1701" s="13" t="s">
        <v>2456</v>
      </c>
      <c r="K1701" s="13" t="s">
        <v>2457</v>
      </c>
      <c r="L1701" s="14" t="s">
        <v>1822</v>
      </c>
    </row>
    <row r="1702" ht="15.75" customHeight="1">
      <c r="A1702" s="14">
        <v>3654.0</v>
      </c>
      <c r="B1702" s="14">
        <v>209.0</v>
      </c>
      <c r="C1702" s="14">
        <v>3645.0</v>
      </c>
      <c r="D1702" s="14">
        <v>12.0</v>
      </c>
      <c r="E1702" s="14">
        <v>6.0</v>
      </c>
      <c r="F1702" s="14">
        <v>13.0</v>
      </c>
      <c r="G1702" s="14">
        <v>2.0</v>
      </c>
      <c r="H1702" s="14">
        <v>2.0</v>
      </c>
      <c r="I1702" s="14">
        <v>4.0</v>
      </c>
      <c r="J1702" s="13" t="s">
        <v>1416</v>
      </c>
      <c r="K1702" s="13" t="s">
        <v>2458</v>
      </c>
      <c r="L1702" s="14" t="s">
        <v>1934</v>
      </c>
    </row>
    <row r="1703" ht="15.75" customHeight="1">
      <c r="A1703" s="14">
        <v>2229.0</v>
      </c>
      <c r="B1703" s="14">
        <v>208.0</v>
      </c>
      <c r="C1703" s="14">
        <v>2233.0</v>
      </c>
      <c r="D1703" s="14">
        <v>20.0</v>
      </c>
      <c r="E1703" s="14">
        <v>4.0</v>
      </c>
      <c r="F1703" s="14">
        <v>13.0</v>
      </c>
      <c r="G1703" s="15"/>
      <c r="H1703" s="15"/>
      <c r="I1703" s="14">
        <v>3.0</v>
      </c>
      <c r="J1703" s="13" t="s">
        <v>819</v>
      </c>
      <c r="K1703" s="13" t="s">
        <v>1933</v>
      </c>
      <c r="L1703" s="14" t="s">
        <v>1822</v>
      </c>
    </row>
    <row r="1704" ht="15.75" customHeight="1">
      <c r="A1704" s="14">
        <v>4156.0</v>
      </c>
      <c r="B1704" s="14">
        <v>208.0</v>
      </c>
      <c r="C1704" s="14">
        <v>4156.0</v>
      </c>
      <c r="D1704" s="14">
        <v>35.0</v>
      </c>
      <c r="E1704" s="14">
        <v>4.0</v>
      </c>
      <c r="F1704" s="14">
        <v>12.0</v>
      </c>
      <c r="G1704" s="15"/>
      <c r="H1704" s="15"/>
      <c r="I1704" s="14">
        <v>3.0</v>
      </c>
      <c r="J1704" s="13" t="s">
        <v>1417</v>
      </c>
      <c r="K1704" s="13" t="s">
        <v>2459</v>
      </c>
      <c r="L1704" s="14" t="s">
        <v>679</v>
      </c>
    </row>
    <row r="1705" ht="15.75" customHeight="1">
      <c r="A1705" s="14">
        <v>2232.0</v>
      </c>
      <c r="B1705" s="14">
        <v>207.0</v>
      </c>
      <c r="C1705" s="14">
        <v>2233.0</v>
      </c>
      <c r="D1705" s="14">
        <v>20.0</v>
      </c>
      <c r="E1705" s="14">
        <v>4.0</v>
      </c>
      <c r="F1705" s="14">
        <v>13.0</v>
      </c>
      <c r="G1705" s="14">
        <v>1.0</v>
      </c>
      <c r="H1705" s="15"/>
      <c r="I1705" s="14">
        <v>2.0</v>
      </c>
      <c r="J1705" s="13" t="s">
        <v>1419</v>
      </c>
      <c r="K1705" s="13" t="s">
        <v>1420</v>
      </c>
      <c r="L1705" s="14" t="s">
        <v>1822</v>
      </c>
    </row>
    <row r="1706" ht="15.75" customHeight="1">
      <c r="A1706" s="14">
        <v>3644.0</v>
      </c>
      <c r="B1706" s="14">
        <v>207.0</v>
      </c>
      <c r="C1706" s="14">
        <v>3645.0</v>
      </c>
      <c r="D1706" s="14">
        <v>12.0</v>
      </c>
      <c r="E1706" s="14">
        <v>4.0</v>
      </c>
      <c r="F1706" s="14">
        <v>13.0</v>
      </c>
      <c r="G1706" s="14">
        <v>1.0</v>
      </c>
      <c r="H1706" s="14">
        <v>1.0</v>
      </c>
      <c r="I1706" s="14">
        <v>2.0</v>
      </c>
      <c r="J1706" s="13" t="s">
        <v>1419</v>
      </c>
      <c r="K1706" s="13" t="s">
        <v>1420</v>
      </c>
      <c r="L1706" s="14" t="s">
        <v>1939</v>
      </c>
    </row>
    <row r="1707" ht="15.75" customHeight="1">
      <c r="A1707" s="14">
        <v>4162.0</v>
      </c>
      <c r="B1707" s="14">
        <v>207.0</v>
      </c>
      <c r="C1707" s="14">
        <v>4169.0</v>
      </c>
      <c r="D1707" s="14">
        <v>35.0</v>
      </c>
      <c r="E1707" s="14">
        <v>6.0</v>
      </c>
      <c r="F1707" s="14">
        <v>13.0</v>
      </c>
      <c r="G1707" s="14">
        <v>1.0</v>
      </c>
      <c r="H1707" s="15"/>
      <c r="I1707" s="14">
        <v>2.0</v>
      </c>
      <c r="J1707" s="13" t="s">
        <v>1419</v>
      </c>
      <c r="K1707" s="13" t="s">
        <v>1420</v>
      </c>
      <c r="L1707" s="14" t="s">
        <v>679</v>
      </c>
    </row>
    <row r="1708" ht="15.75" customHeight="1">
      <c r="A1708" s="14">
        <v>2215.0</v>
      </c>
      <c r="B1708" s="14">
        <v>198.0</v>
      </c>
      <c r="C1708" s="14">
        <v>2215.0</v>
      </c>
      <c r="D1708" s="14">
        <v>17.0</v>
      </c>
      <c r="E1708" s="14">
        <v>6.0</v>
      </c>
      <c r="F1708" s="14">
        <v>10.0</v>
      </c>
      <c r="G1708" s="14">
        <v>70.0</v>
      </c>
      <c r="H1708" s="15"/>
      <c r="I1708" s="14">
        <v>23.0</v>
      </c>
      <c r="J1708" s="13" t="s">
        <v>2460</v>
      </c>
      <c r="K1708" s="13" t="s">
        <v>2461</v>
      </c>
      <c r="L1708" s="14" t="s">
        <v>1830</v>
      </c>
    </row>
    <row r="1709" ht="15.75" customHeight="1">
      <c r="A1709" s="14">
        <v>3203.0</v>
      </c>
      <c r="B1709" s="14">
        <v>198.0</v>
      </c>
      <c r="C1709" s="14">
        <v>3203.0</v>
      </c>
      <c r="D1709" s="14">
        <v>11.0</v>
      </c>
      <c r="E1709" s="14">
        <v>6.0</v>
      </c>
      <c r="F1709" s="14">
        <v>10.0</v>
      </c>
      <c r="G1709" s="14">
        <v>70.0</v>
      </c>
      <c r="H1709" s="14">
        <v>70.0</v>
      </c>
      <c r="I1709" s="14">
        <v>84.0</v>
      </c>
      <c r="J1709" s="13" t="s">
        <v>2462</v>
      </c>
      <c r="K1709" s="13" t="s">
        <v>2463</v>
      </c>
      <c r="L1709" s="14" t="s">
        <v>2464</v>
      </c>
    </row>
    <row r="1710" ht="15.75" customHeight="1">
      <c r="A1710" s="14">
        <v>4381.0</v>
      </c>
      <c r="B1710" s="14">
        <v>198.0</v>
      </c>
      <c r="C1710" s="14">
        <v>4381.0</v>
      </c>
      <c r="D1710" s="14">
        <v>30.0</v>
      </c>
      <c r="E1710" s="14">
        <v>3.0</v>
      </c>
      <c r="F1710" s="14">
        <v>10.0</v>
      </c>
      <c r="G1710" s="14">
        <v>23.0</v>
      </c>
      <c r="H1710" s="15"/>
      <c r="I1710" s="14">
        <v>24.0</v>
      </c>
      <c r="J1710" s="13" t="s">
        <v>2465</v>
      </c>
      <c r="K1710" s="13" t="s">
        <v>2466</v>
      </c>
      <c r="L1710" s="14" t="s">
        <v>679</v>
      </c>
    </row>
    <row r="1711" ht="15.75" customHeight="1">
      <c r="A1711" s="14">
        <v>2214.0</v>
      </c>
      <c r="B1711" s="14">
        <v>197.0</v>
      </c>
      <c r="C1711" s="14">
        <v>2214.0</v>
      </c>
      <c r="D1711" s="14">
        <v>17.0</v>
      </c>
      <c r="E1711" s="14">
        <v>6.0</v>
      </c>
      <c r="F1711" s="14">
        <v>10.0</v>
      </c>
      <c r="G1711" s="14">
        <v>61.0</v>
      </c>
      <c r="H1711" s="15"/>
      <c r="I1711" s="14">
        <v>22.0</v>
      </c>
      <c r="J1711" s="13" t="s">
        <v>2467</v>
      </c>
      <c r="K1711" s="13" t="s">
        <v>2468</v>
      </c>
      <c r="L1711" s="14" t="s">
        <v>2188</v>
      </c>
    </row>
    <row r="1712" ht="15.75" customHeight="1">
      <c r="A1712" s="14">
        <v>3202.0</v>
      </c>
      <c r="B1712" s="14">
        <v>197.0</v>
      </c>
      <c r="C1712" s="14">
        <v>3202.0</v>
      </c>
      <c r="D1712" s="14">
        <v>11.0</v>
      </c>
      <c r="E1712" s="14">
        <v>3.0</v>
      </c>
      <c r="F1712" s="14">
        <v>10.0</v>
      </c>
      <c r="G1712" s="14">
        <v>64.0</v>
      </c>
      <c r="H1712" s="14">
        <v>61.0</v>
      </c>
      <c r="I1712" s="14">
        <v>83.0</v>
      </c>
      <c r="J1712" s="13" t="s">
        <v>2469</v>
      </c>
      <c r="K1712" s="13" t="s">
        <v>2470</v>
      </c>
      <c r="L1712" s="14" t="s">
        <v>2464</v>
      </c>
    </row>
    <row r="1713" ht="15.75" customHeight="1">
      <c r="A1713" s="14">
        <v>4380.0</v>
      </c>
      <c r="B1713" s="14">
        <v>197.0</v>
      </c>
      <c r="C1713" s="14">
        <v>4380.0</v>
      </c>
      <c r="D1713" s="14">
        <v>30.0</v>
      </c>
      <c r="E1713" s="14">
        <v>3.0</v>
      </c>
      <c r="F1713" s="14">
        <v>10.0</v>
      </c>
      <c r="G1713" s="13" t="s">
        <v>2471</v>
      </c>
      <c r="H1713" s="15"/>
      <c r="I1713" s="14">
        <v>23.0</v>
      </c>
      <c r="J1713" s="13" t="s">
        <v>2472</v>
      </c>
      <c r="K1713" s="13" t="s">
        <v>2473</v>
      </c>
      <c r="L1713" s="14" t="s">
        <v>679</v>
      </c>
    </row>
    <row r="1714" ht="15.75" customHeight="1">
      <c r="A1714" s="14">
        <v>2213.0</v>
      </c>
      <c r="B1714" s="14">
        <v>196.0</v>
      </c>
      <c r="C1714" s="14">
        <v>2214.0</v>
      </c>
      <c r="D1714" s="14">
        <v>17.0</v>
      </c>
      <c r="E1714" s="14">
        <v>6.0</v>
      </c>
      <c r="F1714" s="14">
        <v>10.0</v>
      </c>
      <c r="G1714" s="14">
        <v>62.0</v>
      </c>
      <c r="H1714" s="15"/>
      <c r="I1714" s="14">
        <v>21.0</v>
      </c>
      <c r="J1714" s="13" t="s">
        <v>2474</v>
      </c>
      <c r="K1714" s="13" t="s">
        <v>2475</v>
      </c>
      <c r="L1714" s="14" t="s">
        <v>2188</v>
      </c>
    </row>
    <row r="1715" ht="15.75" customHeight="1">
      <c r="A1715" s="14">
        <v>3201.0</v>
      </c>
      <c r="B1715" s="14">
        <v>196.0</v>
      </c>
      <c r="C1715" s="14">
        <v>3202.0</v>
      </c>
      <c r="D1715" s="14">
        <v>11.0</v>
      </c>
      <c r="E1715" s="14">
        <v>6.0</v>
      </c>
      <c r="F1715" s="14">
        <v>10.0</v>
      </c>
      <c r="G1715" s="14">
        <v>61.0</v>
      </c>
      <c r="H1715" s="14">
        <v>62.0</v>
      </c>
      <c r="I1715" s="14">
        <v>82.0</v>
      </c>
      <c r="J1715" s="13" t="s">
        <v>2476</v>
      </c>
      <c r="K1715" s="13" t="s">
        <v>2477</v>
      </c>
      <c r="L1715" s="14" t="s">
        <v>2191</v>
      </c>
    </row>
    <row r="1716" ht="15.75" customHeight="1">
      <c r="A1716" s="14">
        <v>4379.0</v>
      </c>
      <c r="B1716" s="14">
        <v>196.0</v>
      </c>
      <c r="C1716" s="14">
        <v>4380.0</v>
      </c>
      <c r="D1716" s="14">
        <v>30.0</v>
      </c>
      <c r="E1716" s="14">
        <v>3.0</v>
      </c>
      <c r="F1716" s="14">
        <v>10.0</v>
      </c>
      <c r="G1716" s="14">
        <v>22.0</v>
      </c>
      <c r="H1716" s="15"/>
      <c r="I1716" s="14">
        <v>22.0</v>
      </c>
      <c r="J1716" s="13" t="s">
        <v>2478</v>
      </c>
      <c r="K1716" s="13" t="s">
        <v>2479</v>
      </c>
      <c r="L1716" s="14" t="s">
        <v>679</v>
      </c>
    </row>
    <row r="1717" ht="15.75" customHeight="1">
      <c r="A1717" s="14">
        <v>2212.0</v>
      </c>
      <c r="B1717" s="14">
        <v>195.0</v>
      </c>
      <c r="C1717" s="14">
        <v>2214.0</v>
      </c>
      <c r="D1717" s="14">
        <v>17.0</v>
      </c>
      <c r="E1717" s="14">
        <v>3.0</v>
      </c>
      <c r="F1717" s="14">
        <v>10.0</v>
      </c>
      <c r="G1717" s="14">
        <v>60.0</v>
      </c>
      <c r="H1717" s="15"/>
      <c r="I1717" s="14">
        <v>20.0</v>
      </c>
      <c r="J1717" s="13" t="s">
        <v>2480</v>
      </c>
      <c r="K1717" s="13" t="s">
        <v>2481</v>
      </c>
      <c r="L1717" s="14" t="s">
        <v>2333</v>
      </c>
    </row>
    <row r="1718" ht="15.75" customHeight="1">
      <c r="A1718" s="14">
        <v>3200.0</v>
      </c>
      <c r="B1718" s="14">
        <v>195.0</v>
      </c>
      <c r="C1718" s="14">
        <v>3202.0</v>
      </c>
      <c r="D1718" s="14">
        <v>11.0</v>
      </c>
      <c r="E1718" s="14">
        <v>3.0</v>
      </c>
      <c r="F1718" s="14">
        <v>10.0</v>
      </c>
      <c r="G1718" s="14">
        <v>60.0</v>
      </c>
      <c r="H1718" s="14">
        <v>60.0</v>
      </c>
      <c r="I1718" s="14">
        <v>81.0</v>
      </c>
      <c r="J1718" s="13" t="s">
        <v>2482</v>
      </c>
      <c r="K1718" s="13" t="s">
        <v>2483</v>
      </c>
      <c r="L1718" s="14" t="s">
        <v>2191</v>
      </c>
    </row>
    <row r="1719" ht="15.75" customHeight="1">
      <c r="A1719" s="14">
        <v>4378.0</v>
      </c>
      <c r="B1719" s="14">
        <v>195.0</v>
      </c>
      <c r="C1719" s="14">
        <v>4380.0</v>
      </c>
      <c r="D1719" s="14">
        <v>30.0</v>
      </c>
      <c r="E1719" s="14">
        <v>3.0</v>
      </c>
      <c r="F1719" s="14">
        <v>10.0</v>
      </c>
      <c r="G1719" s="14">
        <v>21.0</v>
      </c>
      <c r="H1719" s="15"/>
      <c r="I1719" s="14">
        <v>21.0</v>
      </c>
      <c r="J1719" s="13" t="s">
        <v>2484</v>
      </c>
      <c r="K1719" s="13" t="s">
        <v>2485</v>
      </c>
      <c r="L1719" s="14" t="s">
        <v>679</v>
      </c>
    </row>
    <row r="1720" ht="15.75" customHeight="1">
      <c r="A1720" s="14">
        <v>2211.0</v>
      </c>
      <c r="B1720" s="14">
        <v>194.0</v>
      </c>
      <c r="C1720" s="14">
        <v>2212.0</v>
      </c>
      <c r="D1720" s="14">
        <v>17.0</v>
      </c>
      <c r="E1720" s="14">
        <v>3.0</v>
      </c>
      <c r="F1720" s="14">
        <v>10.0</v>
      </c>
      <c r="G1720" s="14">
        <v>50.0</v>
      </c>
      <c r="H1720" s="15"/>
      <c r="I1720" s="14">
        <v>17.0</v>
      </c>
      <c r="J1720" s="13" t="s">
        <v>2486</v>
      </c>
      <c r="K1720" s="13" t="s">
        <v>2487</v>
      </c>
      <c r="L1720" s="14" t="s">
        <v>2333</v>
      </c>
    </row>
    <row r="1721" ht="15.75" customHeight="1">
      <c r="A1721" s="14">
        <v>4377.0</v>
      </c>
      <c r="B1721" s="14">
        <v>194.0</v>
      </c>
      <c r="C1721" s="14">
        <v>4378.0</v>
      </c>
      <c r="D1721" s="14">
        <v>30.0</v>
      </c>
      <c r="E1721" s="14">
        <v>3.0</v>
      </c>
      <c r="F1721" s="14">
        <v>10.0</v>
      </c>
      <c r="G1721" s="14">
        <v>17.0</v>
      </c>
      <c r="H1721" s="15"/>
      <c r="I1721" s="14">
        <v>17.0</v>
      </c>
      <c r="J1721" s="13" t="s">
        <v>2488</v>
      </c>
      <c r="K1721" s="13" t="s">
        <v>2489</v>
      </c>
      <c r="L1721" s="14" t="s">
        <v>679</v>
      </c>
    </row>
    <row r="1722" ht="15.75" customHeight="1">
      <c r="A1722" s="14">
        <v>2210.0</v>
      </c>
      <c r="B1722" s="14">
        <v>193.0</v>
      </c>
      <c r="C1722" s="14">
        <v>2211.0</v>
      </c>
      <c r="D1722" s="14">
        <v>17.0</v>
      </c>
      <c r="E1722" s="14">
        <v>3.0</v>
      </c>
      <c r="F1722" s="14">
        <v>10.0</v>
      </c>
      <c r="G1722" s="15"/>
      <c r="H1722" s="15"/>
      <c r="I1722" s="14">
        <v>16.0</v>
      </c>
      <c r="J1722" s="13" t="s">
        <v>2490</v>
      </c>
      <c r="K1722" s="13" t="s">
        <v>1454</v>
      </c>
      <c r="L1722" s="14" t="s">
        <v>2188</v>
      </c>
    </row>
    <row r="1723" ht="15.75" customHeight="1">
      <c r="A1723" s="14">
        <v>3199.0</v>
      </c>
      <c r="B1723" s="14">
        <v>193.0</v>
      </c>
      <c r="C1723" s="14">
        <v>3224.0</v>
      </c>
      <c r="D1723" s="14">
        <v>11.0</v>
      </c>
      <c r="E1723" s="14">
        <v>3.0</v>
      </c>
      <c r="F1723" s="14">
        <v>10.0</v>
      </c>
      <c r="G1723" s="14">
        <v>54.0</v>
      </c>
      <c r="H1723" s="15"/>
      <c r="I1723" s="14">
        <v>73.0</v>
      </c>
      <c r="J1723" s="13" t="s">
        <v>2491</v>
      </c>
      <c r="K1723" s="13" t="s">
        <v>2492</v>
      </c>
      <c r="L1723" s="14" t="s">
        <v>2209</v>
      </c>
    </row>
    <row r="1724" ht="15.75" customHeight="1">
      <c r="A1724" s="14">
        <v>2209.0</v>
      </c>
      <c r="B1724" s="14">
        <v>192.0</v>
      </c>
      <c r="C1724" s="14">
        <v>2211.0</v>
      </c>
      <c r="D1724" s="14">
        <v>17.0</v>
      </c>
      <c r="E1724" s="14">
        <v>3.0</v>
      </c>
      <c r="F1724" s="14">
        <v>10.0</v>
      </c>
      <c r="G1724" s="14">
        <v>40.0</v>
      </c>
      <c r="H1724" s="15"/>
      <c r="I1724" s="14">
        <v>15.0</v>
      </c>
      <c r="J1724" s="13" t="s">
        <v>2493</v>
      </c>
      <c r="K1724" s="13" t="s">
        <v>2494</v>
      </c>
      <c r="L1724" s="14" t="s">
        <v>2333</v>
      </c>
    </row>
    <row r="1725" ht="15.75" customHeight="1">
      <c r="A1725" s="14">
        <v>3198.0</v>
      </c>
      <c r="B1725" s="14">
        <v>192.0</v>
      </c>
      <c r="C1725" s="14">
        <v>3224.0</v>
      </c>
      <c r="D1725" s="14">
        <v>11.0</v>
      </c>
      <c r="E1725" s="14">
        <v>3.0</v>
      </c>
      <c r="F1725" s="14">
        <v>10.0</v>
      </c>
      <c r="G1725" s="14">
        <v>40.0</v>
      </c>
      <c r="H1725" s="14">
        <v>40.0</v>
      </c>
      <c r="I1725" s="14">
        <v>72.0</v>
      </c>
      <c r="J1725" s="13" t="s">
        <v>2495</v>
      </c>
      <c r="K1725" s="13" t="s">
        <v>2496</v>
      </c>
      <c r="L1725" s="14" t="s">
        <v>2209</v>
      </c>
    </row>
    <row r="1726" ht="15.75" customHeight="1">
      <c r="A1726" s="14">
        <v>2226.0</v>
      </c>
      <c r="B1726" s="14">
        <v>191.0</v>
      </c>
      <c r="C1726" s="14">
        <v>2209.0</v>
      </c>
      <c r="D1726" s="14">
        <v>17.0</v>
      </c>
      <c r="E1726" s="14">
        <v>6.0</v>
      </c>
      <c r="F1726" s="14">
        <v>10.0</v>
      </c>
      <c r="G1726" s="14">
        <v>32.0</v>
      </c>
      <c r="H1726" s="15"/>
      <c r="I1726" s="14">
        <v>14.0</v>
      </c>
      <c r="J1726" s="13" t="s">
        <v>2497</v>
      </c>
      <c r="K1726" s="13" t="s">
        <v>2498</v>
      </c>
      <c r="L1726" s="14" t="s">
        <v>2499</v>
      </c>
    </row>
    <row r="1727" ht="15.75" customHeight="1">
      <c r="A1727" s="14">
        <v>3233.0</v>
      </c>
      <c r="B1727" s="14">
        <v>191.0</v>
      </c>
      <c r="C1727" s="14">
        <v>3198.0</v>
      </c>
      <c r="D1727" s="14">
        <v>11.0</v>
      </c>
      <c r="E1727" s="14">
        <v>6.0</v>
      </c>
      <c r="F1727" s="14">
        <v>10.0</v>
      </c>
      <c r="G1727" s="14">
        <v>24.0</v>
      </c>
      <c r="H1727" s="14">
        <v>32.0</v>
      </c>
      <c r="I1727" s="14">
        <v>71.0</v>
      </c>
      <c r="J1727" s="13" t="s">
        <v>2500</v>
      </c>
      <c r="K1727" s="13" t="s">
        <v>2501</v>
      </c>
      <c r="L1727" s="14" t="s">
        <v>2209</v>
      </c>
    </row>
    <row r="1728" ht="15.75" customHeight="1">
      <c r="A1728" s="14">
        <v>4395.0</v>
      </c>
      <c r="B1728" s="14">
        <v>191.0</v>
      </c>
      <c r="C1728" s="14">
        <v>4390.0</v>
      </c>
      <c r="D1728" s="14">
        <v>30.0</v>
      </c>
      <c r="E1728" s="14">
        <v>6.0</v>
      </c>
      <c r="F1728" s="14">
        <v>10.0</v>
      </c>
      <c r="G1728" s="14">
        <v>11.0</v>
      </c>
      <c r="H1728" s="15"/>
      <c r="I1728" s="14">
        <v>11.0</v>
      </c>
      <c r="J1728" s="13" t="s">
        <v>2502</v>
      </c>
      <c r="K1728" s="13" t="s">
        <v>2503</v>
      </c>
      <c r="L1728" s="14" t="s">
        <v>679</v>
      </c>
    </row>
    <row r="1729" ht="15.75" customHeight="1">
      <c r="A1729" s="14">
        <v>2225.0</v>
      </c>
      <c r="B1729" s="14">
        <v>190.0</v>
      </c>
      <c r="C1729" s="14">
        <v>2209.0</v>
      </c>
      <c r="D1729" s="14">
        <v>17.0</v>
      </c>
      <c r="E1729" s="14">
        <v>6.0</v>
      </c>
      <c r="F1729" s="14">
        <v>10.0</v>
      </c>
      <c r="G1729" s="14">
        <v>31.0</v>
      </c>
      <c r="H1729" s="15"/>
      <c r="I1729" s="14">
        <v>13.0</v>
      </c>
      <c r="J1729" s="13" t="s">
        <v>2504</v>
      </c>
      <c r="K1729" s="13" t="s">
        <v>2505</v>
      </c>
      <c r="L1729" s="14" t="s">
        <v>2499</v>
      </c>
    </row>
    <row r="1730" ht="15.75" customHeight="1">
      <c r="A1730" s="14">
        <v>3232.0</v>
      </c>
      <c r="B1730" s="14">
        <v>190.0</v>
      </c>
      <c r="C1730" s="14">
        <v>3198.0</v>
      </c>
      <c r="D1730" s="14">
        <v>11.0</v>
      </c>
      <c r="E1730" s="14">
        <v>6.0</v>
      </c>
      <c r="F1730" s="14">
        <v>10.0</v>
      </c>
      <c r="G1730" s="14">
        <v>13.0</v>
      </c>
      <c r="H1730" s="14">
        <v>31.0</v>
      </c>
      <c r="I1730" s="14">
        <v>70.0</v>
      </c>
      <c r="J1730" s="13" t="s">
        <v>2506</v>
      </c>
      <c r="K1730" s="13" t="s">
        <v>2507</v>
      </c>
      <c r="L1730" s="14" t="s">
        <v>2209</v>
      </c>
    </row>
    <row r="1731" ht="15.75" customHeight="1">
      <c r="A1731" s="14">
        <v>4394.0</v>
      </c>
      <c r="B1731" s="14">
        <v>190.0</v>
      </c>
      <c r="C1731" s="14">
        <v>4390.0</v>
      </c>
      <c r="D1731" s="14">
        <v>30.0</v>
      </c>
      <c r="E1731" s="14">
        <v>6.0</v>
      </c>
      <c r="F1731" s="14">
        <v>10.0</v>
      </c>
      <c r="G1731" s="14">
        <v>10.0</v>
      </c>
      <c r="H1731" s="15"/>
      <c r="I1731" s="14">
        <v>10.0</v>
      </c>
      <c r="J1731" s="13" t="s">
        <v>2508</v>
      </c>
      <c r="K1731" s="13" t="s">
        <v>824</v>
      </c>
      <c r="L1731" s="14" t="s">
        <v>679</v>
      </c>
    </row>
    <row r="1732" ht="15.75" customHeight="1">
      <c r="A1732" s="14">
        <v>2208.0</v>
      </c>
      <c r="B1732" s="14">
        <v>189.0</v>
      </c>
      <c r="C1732" s="14">
        <v>2211.0</v>
      </c>
      <c r="D1732" s="14">
        <v>17.0</v>
      </c>
      <c r="E1732" s="14">
        <v>3.0</v>
      </c>
      <c r="F1732" s="14">
        <v>10.0</v>
      </c>
      <c r="G1732" s="14">
        <v>30.0</v>
      </c>
      <c r="H1732" s="15"/>
      <c r="I1732" s="14">
        <v>12.0</v>
      </c>
      <c r="J1732" s="13" t="s">
        <v>2509</v>
      </c>
      <c r="K1732" s="13" t="s">
        <v>2510</v>
      </c>
      <c r="L1732" s="14" t="s">
        <v>2333</v>
      </c>
    </row>
    <row r="1733" ht="15.75" customHeight="1">
      <c r="A1733" s="14">
        <v>3197.0</v>
      </c>
      <c r="B1733" s="14">
        <v>189.0</v>
      </c>
      <c r="C1733" s="14">
        <v>3224.0</v>
      </c>
      <c r="D1733" s="14">
        <v>11.0</v>
      </c>
      <c r="E1733" s="14">
        <v>6.0</v>
      </c>
      <c r="F1733" s="14">
        <v>10.0</v>
      </c>
      <c r="G1733" s="14">
        <v>44.0</v>
      </c>
      <c r="H1733" s="15"/>
      <c r="I1733" s="14">
        <v>57.0</v>
      </c>
      <c r="J1733" s="13" t="s">
        <v>2511</v>
      </c>
      <c r="K1733" s="13" t="s">
        <v>2512</v>
      </c>
      <c r="L1733" s="14" t="s">
        <v>1737</v>
      </c>
    </row>
    <row r="1734" ht="15.75" customHeight="1">
      <c r="A1734" s="14">
        <v>4376.0</v>
      </c>
      <c r="B1734" s="14">
        <v>189.0</v>
      </c>
      <c r="C1734" s="14">
        <v>4377.0</v>
      </c>
      <c r="D1734" s="14">
        <v>30.0</v>
      </c>
      <c r="E1734" s="14">
        <v>3.0</v>
      </c>
      <c r="F1734" s="14">
        <v>10.0</v>
      </c>
      <c r="G1734" s="14">
        <v>15.0</v>
      </c>
      <c r="H1734" s="15"/>
      <c r="I1734" s="14">
        <v>15.0</v>
      </c>
      <c r="J1734" s="13" t="s">
        <v>2513</v>
      </c>
      <c r="K1734" s="13" t="s">
        <v>2514</v>
      </c>
      <c r="L1734" s="14" t="s">
        <v>679</v>
      </c>
    </row>
    <row r="1735" ht="15.75" customHeight="1">
      <c r="A1735" s="14">
        <v>2224.0</v>
      </c>
      <c r="B1735" s="14">
        <v>188.0</v>
      </c>
      <c r="C1735" s="14">
        <v>2208.0</v>
      </c>
      <c r="D1735" s="14">
        <v>17.0</v>
      </c>
      <c r="E1735" s="14">
        <v>6.0</v>
      </c>
      <c r="F1735" s="14">
        <v>10.0</v>
      </c>
      <c r="G1735" s="14">
        <v>26.0</v>
      </c>
      <c r="H1735" s="15"/>
      <c r="I1735" s="14">
        <v>11.0</v>
      </c>
      <c r="J1735" s="13" t="s">
        <v>2515</v>
      </c>
      <c r="K1735" s="13" t="s">
        <v>2516</v>
      </c>
      <c r="L1735" s="14" t="s">
        <v>2517</v>
      </c>
    </row>
    <row r="1736" ht="15.75" customHeight="1">
      <c r="A1736" s="14">
        <v>3231.0</v>
      </c>
      <c r="B1736" s="14">
        <v>188.0</v>
      </c>
      <c r="C1736" s="14">
        <v>5352.0</v>
      </c>
      <c r="D1736" s="14">
        <v>11.0</v>
      </c>
      <c r="E1736" s="14">
        <v>6.0</v>
      </c>
      <c r="F1736" s="14">
        <v>10.0</v>
      </c>
      <c r="G1736" s="14">
        <v>23.0</v>
      </c>
      <c r="H1736" s="14">
        <v>26.0</v>
      </c>
      <c r="I1736" s="14">
        <v>68.0</v>
      </c>
      <c r="J1736" s="13" t="s">
        <v>2518</v>
      </c>
      <c r="K1736" s="13" t="s">
        <v>2519</v>
      </c>
      <c r="L1736" s="14" t="s">
        <v>1734</v>
      </c>
    </row>
    <row r="1737" ht="15.75" customHeight="1">
      <c r="A1737" s="14">
        <v>2227.0</v>
      </c>
      <c r="B1737" s="14">
        <v>187.0</v>
      </c>
      <c r="C1737" s="14">
        <v>2208.0</v>
      </c>
      <c r="D1737" s="14">
        <v>17.0</v>
      </c>
      <c r="E1737" s="14">
        <v>6.0</v>
      </c>
      <c r="F1737" s="14">
        <v>10.0</v>
      </c>
      <c r="G1737" s="14">
        <v>25.0</v>
      </c>
      <c r="H1737" s="15"/>
      <c r="I1737" s="14">
        <v>10.0</v>
      </c>
      <c r="J1737" s="13" t="s">
        <v>2520</v>
      </c>
      <c r="K1737" s="13" t="s">
        <v>2521</v>
      </c>
      <c r="L1737" s="14" t="s">
        <v>1812</v>
      </c>
    </row>
    <row r="1738" ht="15.75" customHeight="1">
      <c r="A1738" s="14">
        <v>3251.0</v>
      </c>
      <c r="B1738" s="14">
        <v>187.0</v>
      </c>
      <c r="C1738" s="14">
        <v>3197.0</v>
      </c>
      <c r="D1738" s="14">
        <v>11.0</v>
      </c>
      <c r="E1738" s="14">
        <v>6.0</v>
      </c>
      <c r="F1738" s="14">
        <v>10.0</v>
      </c>
      <c r="G1738" s="14">
        <v>42.0</v>
      </c>
      <c r="H1738" s="15"/>
      <c r="I1738" s="14">
        <v>67.0</v>
      </c>
      <c r="J1738" s="13" t="s">
        <v>2522</v>
      </c>
      <c r="K1738" s="13" t="s">
        <v>2523</v>
      </c>
      <c r="L1738" s="14" t="s">
        <v>1734</v>
      </c>
    </row>
    <row r="1739" ht="15.75" customHeight="1">
      <c r="A1739" s="14">
        <v>2223.0</v>
      </c>
      <c r="B1739" s="14">
        <v>186.0</v>
      </c>
      <c r="C1739" s="14">
        <v>2223.0</v>
      </c>
      <c r="D1739" s="14">
        <v>17.0</v>
      </c>
      <c r="E1739" s="14">
        <v>5.0</v>
      </c>
      <c r="F1739" s="14">
        <v>13.0</v>
      </c>
      <c r="G1739" s="14">
        <v>23.0</v>
      </c>
      <c r="H1739" s="15"/>
      <c r="I1739" s="14">
        <v>8.0</v>
      </c>
      <c r="J1739" s="13" t="s">
        <v>1474</v>
      </c>
      <c r="K1739" s="13" t="s">
        <v>2524</v>
      </c>
      <c r="L1739" s="14" t="s">
        <v>1812</v>
      </c>
    </row>
    <row r="1740" ht="15.75" customHeight="1">
      <c r="A1740" s="14">
        <v>2241.0</v>
      </c>
      <c r="B1740" s="14">
        <v>186.0</v>
      </c>
      <c r="C1740" s="14">
        <v>2233.0</v>
      </c>
      <c r="D1740" s="14">
        <v>20.0</v>
      </c>
      <c r="E1740" s="14">
        <v>6.0</v>
      </c>
      <c r="F1740" s="14">
        <v>13.0</v>
      </c>
      <c r="G1740" s="14">
        <v>6.0</v>
      </c>
      <c r="H1740" s="15"/>
      <c r="I1740" s="14">
        <v>8.0</v>
      </c>
      <c r="J1740" s="13" t="s">
        <v>1475</v>
      </c>
      <c r="K1740" s="13" t="s">
        <v>2525</v>
      </c>
      <c r="L1740" s="14" t="s">
        <v>1822</v>
      </c>
    </row>
    <row r="1741" ht="15.75" customHeight="1">
      <c r="A1741" s="14">
        <v>3653.0</v>
      </c>
      <c r="B1741" s="14">
        <v>186.0</v>
      </c>
      <c r="C1741" s="14">
        <v>3645.0</v>
      </c>
      <c r="D1741" s="14">
        <v>12.0</v>
      </c>
      <c r="E1741" s="14">
        <v>6.0</v>
      </c>
      <c r="F1741" s="14">
        <v>13.0</v>
      </c>
      <c r="G1741" s="14">
        <v>6.0</v>
      </c>
      <c r="H1741" s="14">
        <v>6.0</v>
      </c>
      <c r="I1741" s="14">
        <v>8.0</v>
      </c>
      <c r="J1741" s="13" t="s">
        <v>1475</v>
      </c>
      <c r="K1741" s="13" t="s">
        <v>2525</v>
      </c>
      <c r="L1741" s="14" t="s">
        <v>1934</v>
      </c>
    </row>
    <row r="1742" ht="15.75" customHeight="1">
      <c r="A1742" s="14">
        <v>2222.0</v>
      </c>
      <c r="B1742" s="14">
        <v>185.0</v>
      </c>
      <c r="C1742" s="14">
        <v>2208.0</v>
      </c>
      <c r="D1742" s="14">
        <v>17.0</v>
      </c>
      <c r="E1742" s="14">
        <v>6.0</v>
      </c>
      <c r="F1742" s="14">
        <v>10.0</v>
      </c>
      <c r="G1742" s="14">
        <v>22.0</v>
      </c>
      <c r="H1742" s="15"/>
      <c r="I1742" s="14">
        <v>7.0</v>
      </c>
      <c r="J1742" s="13" t="s">
        <v>2526</v>
      </c>
      <c r="K1742" s="13" t="s">
        <v>2527</v>
      </c>
      <c r="L1742" s="14" t="s">
        <v>1812</v>
      </c>
    </row>
    <row r="1743" ht="15.75" customHeight="1">
      <c r="A1743" s="14">
        <v>2221.0</v>
      </c>
      <c r="B1743" s="14">
        <v>184.0</v>
      </c>
      <c r="C1743" s="14">
        <v>2208.0</v>
      </c>
      <c r="D1743" s="14">
        <v>17.0</v>
      </c>
      <c r="E1743" s="14">
        <v>6.0</v>
      </c>
      <c r="F1743" s="14">
        <v>10.0</v>
      </c>
      <c r="G1743" s="14">
        <v>21.0</v>
      </c>
      <c r="H1743" s="15"/>
      <c r="I1743" s="14">
        <v>6.0</v>
      </c>
      <c r="J1743" s="13" t="s">
        <v>2528</v>
      </c>
      <c r="K1743" s="13" t="s">
        <v>2529</v>
      </c>
      <c r="L1743" s="14" t="s">
        <v>1812</v>
      </c>
    </row>
    <row r="1744" ht="15.75" customHeight="1">
      <c r="A1744" s="14">
        <v>3230.0</v>
      </c>
      <c r="B1744" s="14">
        <v>184.0</v>
      </c>
      <c r="C1744" s="14">
        <v>3223.0</v>
      </c>
      <c r="D1744" s="14">
        <v>11.0</v>
      </c>
      <c r="E1744" s="14">
        <v>6.0</v>
      </c>
      <c r="F1744" s="14">
        <v>10.0</v>
      </c>
      <c r="G1744" s="14">
        <v>12.0</v>
      </c>
      <c r="H1744" s="14">
        <v>12.0</v>
      </c>
      <c r="I1744" s="14">
        <v>61.0</v>
      </c>
      <c r="J1744" s="13" t="s">
        <v>2530</v>
      </c>
      <c r="K1744" s="13" t="s">
        <v>2531</v>
      </c>
      <c r="L1744" s="14" t="s">
        <v>1764</v>
      </c>
    </row>
    <row r="1745" ht="15.75" customHeight="1">
      <c r="A1745" s="14">
        <v>2207.0</v>
      </c>
      <c r="B1745" s="14">
        <v>183.0</v>
      </c>
      <c r="C1745" s="14">
        <v>2217.0</v>
      </c>
      <c r="D1745" s="14">
        <v>17.0</v>
      </c>
      <c r="E1745" s="14">
        <v>6.0</v>
      </c>
      <c r="F1745" s="14">
        <v>10.0</v>
      </c>
      <c r="G1745" s="14">
        <v>11.0</v>
      </c>
      <c r="H1745" s="15"/>
      <c r="I1745" s="14">
        <v>4.0</v>
      </c>
      <c r="J1745" s="13" t="s">
        <v>2532</v>
      </c>
      <c r="K1745" s="13" t="s">
        <v>2533</v>
      </c>
      <c r="L1745" s="14" t="s">
        <v>1812</v>
      </c>
    </row>
    <row r="1746" ht="15.75" customHeight="1">
      <c r="A1746" s="14">
        <v>5350.0</v>
      </c>
      <c r="B1746" s="14">
        <v>183.0</v>
      </c>
      <c r="C1746" s="14">
        <v>5350.0</v>
      </c>
      <c r="D1746" s="14">
        <v>11.0</v>
      </c>
      <c r="E1746" s="14">
        <v>3.0</v>
      </c>
      <c r="F1746" s="14">
        <v>10.0</v>
      </c>
      <c r="G1746" s="15"/>
      <c r="H1746" s="15"/>
      <c r="I1746" s="14">
        <v>54.0</v>
      </c>
      <c r="J1746" s="13" t="s">
        <v>2534</v>
      </c>
      <c r="K1746" s="13" t="s">
        <v>2535</v>
      </c>
      <c r="L1746" s="14" t="s">
        <v>2222</v>
      </c>
    </row>
    <row r="1747" ht="15.75" customHeight="1">
      <c r="A1747" s="14">
        <v>2206.0</v>
      </c>
      <c r="B1747" s="14">
        <v>182.0</v>
      </c>
      <c r="C1747" s="14">
        <v>2216.0</v>
      </c>
      <c r="D1747" s="14">
        <v>17.0</v>
      </c>
      <c r="E1747" s="14">
        <v>3.0</v>
      </c>
      <c r="F1747" s="14">
        <v>10.0</v>
      </c>
      <c r="G1747" s="14">
        <v>1.0</v>
      </c>
      <c r="H1747" s="15"/>
      <c r="I1747" s="14">
        <v>1.0</v>
      </c>
      <c r="J1747" s="13" t="s">
        <v>2536</v>
      </c>
      <c r="K1747" s="13" t="s">
        <v>2537</v>
      </c>
      <c r="L1747" s="14" t="s">
        <v>2271</v>
      </c>
    </row>
    <row r="1748" ht="15.75" customHeight="1">
      <c r="A1748" s="14">
        <v>2999.0</v>
      </c>
      <c r="B1748" s="14">
        <v>181.0</v>
      </c>
      <c r="C1748" s="14">
        <v>2999.0</v>
      </c>
      <c r="D1748" s="14">
        <v>16.0</v>
      </c>
      <c r="E1748" s="14">
        <v>2.0</v>
      </c>
      <c r="F1748" s="14">
        <v>10.0</v>
      </c>
      <c r="G1748" s="14">
        <v>440.0</v>
      </c>
      <c r="H1748" s="15"/>
      <c r="I1748" s="14">
        <v>124.0</v>
      </c>
      <c r="J1748" s="13" t="s">
        <v>1484</v>
      </c>
      <c r="K1748" s="13" t="s">
        <v>2538</v>
      </c>
      <c r="L1748" s="14" t="s">
        <v>2311</v>
      </c>
    </row>
    <row r="1749" ht="15.75" customHeight="1">
      <c r="A1749" s="14">
        <v>3098.0</v>
      </c>
      <c r="B1749" s="14">
        <v>181.0</v>
      </c>
      <c r="C1749" s="14">
        <v>3098.0</v>
      </c>
      <c r="D1749" s="14">
        <v>18.0</v>
      </c>
      <c r="E1749" s="14">
        <v>2.0</v>
      </c>
      <c r="F1749" s="14">
        <v>10.0</v>
      </c>
      <c r="G1749" s="14">
        <v>440.0</v>
      </c>
      <c r="H1749" s="14">
        <v>440.0</v>
      </c>
      <c r="I1749" s="14">
        <v>137.0</v>
      </c>
      <c r="J1749" s="13" t="s">
        <v>1488</v>
      </c>
      <c r="K1749" s="13" t="s">
        <v>2538</v>
      </c>
      <c r="L1749" s="14" t="s">
        <v>2539</v>
      </c>
    </row>
    <row r="1750" ht="15.75" customHeight="1">
      <c r="A1750" s="14">
        <v>3076.0</v>
      </c>
      <c r="B1750" s="14">
        <v>180.0</v>
      </c>
      <c r="C1750" s="14">
        <v>3016.0</v>
      </c>
      <c r="D1750" s="14">
        <v>16.0</v>
      </c>
      <c r="E1750" s="14">
        <v>6.0</v>
      </c>
      <c r="F1750" s="14">
        <v>13.0</v>
      </c>
      <c r="G1750" s="14">
        <v>432.0</v>
      </c>
      <c r="H1750" s="15"/>
      <c r="I1750" s="14">
        <v>122.0</v>
      </c>
      <c r="J1750" s="13" t="s">
        <v>1489</v>
      </c>
      <c r="K1750" s="13" t="s">
        <v>1490</v>
      </c>
      <c r="L1750" s="14" t="s">
        <v>1805</v>
      </c>
    </row>
    <row r="1751" ht="15.75" customHeight="1">
      <c r="A1751" s="14">
        <v>3174.0</v>
      </c>
      <c r="B1751" s="14">
        <v>180.0</v>
      </c>
      <c r="C1751" s="14">
        <v>3115.0</v>
      </c>
      <c r="D1751" s="14">
        <v>18.0</v>
      </c>
      <c r="E1751" s="14">
        <v>6.0</v>
      </c>
      <c r="F1751" s="14">
        <v>13.0</v>
      </c>
      <c r="G1751" s="14">
        <v>433.0</v>
      </c>
      <c r="H1751" s="14">
        <v>432.0</v>
      </c>
      <c r="I1751" s="14">
        <v>135.0</v>
      </c>
      <c r="J1751" s="13" t="s">
        <v>1489</v>
      </c>
      <c r="K1751" s="13" t="s">
        <v>1490</v>
      </c>
      <c r="L1751" s="14" t="s">
        <v>2540</v>
      </c>
    </row>
    <row r="1752" ht="15.75" customHeight="1">
      <c r="A1752" s="14">
        <v>3075.0</v>
      </c>
      <c r="B1752" s="14">
        <v>179.0</v>
      </c>
      <c r="C1752" s="14">
        <v>3016.0</v>
      </c>
      <c r="D1752" s="14">
        <v>16.0</v>
      </c>
      <c r="E1752" s="14">
        <v>6.0</v>
      </c>
      <c r="F1752" s="14">
        <v>13.0</v>
      </c>
      <c r="G1752" s="14">
        <v>431.0</v>
      </c>
      <c r="H1752" s="15"/>
      <c r="I1752" s="14">
        <v>121.0</v>
      </c>
      <c r="J1752" s="13" t="s">
        <v>1491</v>
      </c>
      <c r="K1752" s="13" t="s">
        <v>1492</v>
      </c>
      <c r="L1752" s="14" t="s">
        <v>1805</v>
      </c>
    </row>
    <row r="1753" ht="15.75" customHeight="1">
      <c r="A1753" s="14">
        <v>3173.0</v>
      </c>
      <c r="B1753" s="14">
        <v>179.0</v>
      </c>
      <c r="C1753" s="14">
        <v>3115.0</v>
      </c>
      <c r="D1753" s="14">
        <v>18.0</v>
      </c>
      <c r="E1753" s="14">
        <v>6.0</v>
      </c>
      <c r="F1753" s="14">
        <v>13.0</v>
      </c>
      <c r="G1753" s="14">
        <v>432.0</v>
      </c>
      <c r="H1753" s="14">
        <v>431.0</v>
      </c>
      <c r="I1753" s="14">
        <v>134.0</v>
      </c>
      <c r="J1753" s="13" t="s">
        <v>1491</v>
      </c>
      <c r="K1753" s="13" t="s">
        <v>1492</v>
      </c>
      <c r="L1753" s="14" t="s">
        <v>2540</v>
      </c>
    </row>
    <row r="1754" ht="15.75" customHeight="1">
      <c r="A1754" s="14">
        <v>3074.0</v>
      </c>
      <c r="B1754" s="14">
        <v>178.0</v>
      </c>
      <c r="C1754" s="14">
        <v>3014.0</v>
      </c>
      <c r="D1754" s="14">
        <v>16.0</v>
      </c>
      <c r="E1754" s="14">
        <v>6.0</v>
      </c>
      <c r="F1754" s="14">
        <v>13.0</v>
      </c>
      <c r="G1754" s="14">
        <v>322.0</v>
      </c>
      <c r="H1754" s="15"/>
      <c r="I1754" s="14">
        <v>82.0</v>
      </c>
      <c r="J1754" s="13" t="s">
        <v>2541</v>
      </c>
      <c r="K1754" s="13" t="s">
        <v>2542</v>
      </c>
      <c r="L1754" s="14" t="s">
        <v>1859</v>
      </c>
    </row>
    <row r="1755" ht="15.75" customHeight="1">
      <c r="A1755" s="14">
        <v>3172.0</v>
      </c>
      <c r="B1755" s="14">
        <v>178.0</v>
      </c>
      <c r="C1755" s="14">
        <v>3113.0</v>
      </c>
      <c r="D1755" s="14">
        <v>18.0</v>
      </c>
      <c r="E1755" s="14">
        <v>6.0</v>
      </c>
      <c r="F1755" s="14">
        <v>13.0</v>
      </c>
      <c r="G1755" s="14">
        <v>323.0</v>
      </c>
      <c r="H1755" s="14">
        <v>322.0</v>
      </c>
      <c r="I1755" s="14">
        <v>92.0</v>
      </c>
      <c r="J1755" s="13" t="s">
        <v>2543</v>
      </c>
      <c r="K1755" s="13" t="s">
        <v>2544</v>
      </c>
      <c r="L1755" s="14" t="s">
        <v>2545</v>
      </c>
    </row>
    <row r="1756" ht="15.75" customHeight="1">
      <c r="A1756" s="14">
        <v>3016.0</v>
      </c>
      <c r="B1756" s="14">
        <v>177.0</v>
      </c>
      <c r="C1756" s="14">
        <v>2998.0</v>
      </c>
      <c r="D1756" s="14">
        <v>16.0</v>
      </c>
      <c r="E1756" s="14">
        <v>3.0</v>
      </c>
      <c r="F1756" s="14">
        <v>12.0</v>
      </c>
      <c r="G1756" s="14">
        <v>430.0</v>
      </c>
      <c r="H1756" s="15"/>
      <c r="I1756" s="14">
        <v>120.0</v>
      </c>
      <c r="J1756" s="13" t="s">
        <v>1496</v>
      </c>
      <c r="K1756" s="13" t="s">
        <v>2546</v>
      </c>
      <c r="L1756" s="14" t="s">
        <v>1805</v>
      </c>
    </row>
    <row r="1757" ht="15.75" customHeight="1">
      <c r="A1757" s="14">
        <v>3115.0</v>
      </c>
      <c r="B1757" s="14">
        <v>177.0</v>
      </c>
      <c r="C1757" s="14">
        <v>3097.0</v>
      </c>
      <c r="D1757" s="14">
        <v>18.0</v>
      </c>
      <c r="E1757" s="14">
        <v>3.0</v>
      </c>
      <c r="F1757" s="14">
        <v>12.0</v>
      </c>
      <c r="G1757" s="14">
        <v>430.0</v>
      </c>
      <c r="H1757" s="14">
        <v>430.0</v>
      </c>
      <c r="I1757" s="14">
        <v>133.0</v>
      </c>
      <c r="J1757" s="13" t="s">
        <v>1496</v>
      </c>
      <c r="K1757" s="13" t="s">
        <v>1497</v>
      </c>
      <c r="L1757" s="14" t="s">
        <v>2547</v>
      </c>
    </row>
    <row r="1758" ht="15.75" customHeight="1">
      <c r="A1758" s="14">
        <v>3073.0</v>
      </c>
      <c r="B1758" s="14">
        <v>176.0</v>
      </c>
      <c r="C1758" s="14">
        <v>3015.0</v>
      </c>
      <c r="D1758" s="14">
        <v>16.0</v>
      </c>
      <c r="E1758" s="14">
        <v>6.0</v>
      </c>
      <c r="F1758" s="14">
        <v>13.0</v>
      </c>
      <c r="G1758" s="14">
        <v>422.0</v>
      </c>
      <c r="H1758" s="15"/>
      <c r="I1758" s="14">
        <v>117.0</v>
      </c>
      <c r="J1758" s="13" t="s">
        <v>2548</v>
      </c>
      <c r="K1758" s="13" t="s">
        <v>2549</v>
      </c>
      <c r="L1758" s="14" t="s">
        <v>1834</v>
      </c>
    </row>
    <row r="1759" ht="15.75" customHeight="1">
      <c r="A1759" s="14">
        <v>3171.0</v>
      </c>
      <c r="B1759" s="14">
        <v>176.0</v>
      </c>
      <c r="C1759" s="14">
        <v>3114.0</v>
      </c>
      <c r="D1759" s="14">
        <v>18.0</v>
      </c>
      <c r="E1759" s="14">
        <v>6.0</v>
      </c>
      <c r="F1759" s="14">
        <v>13.0</v>
      </c>
      <c r="G1759" s="14">
        <v>422.0</v>
      </c>
      <c r="H1759" s="14">
        <v>422.0</v>
      </c>
      <c r="I1759" s="14">
        <v>131.0</v>
      </c>
      <c r="J1759" s="13" t="s">
        <v>2550</v>
      </c>
      <c r="K1759" s="13" t="s">
        <v>2549</v>
      </c>
      <c r="L1759" s="14" t="s">
        <v>1918</v>
      </c>
    </row>
    <row r="1760" ht="15.75" customHeight="1">
      <c r="A1760" s="14">
        <v>3072.0</v>
      </c>
      <c r="B1760" s="14">
        <v>175.0</v>
      </c>
      <c r="C1760" s="14">
        <v>3015.0</v>
      </c>
      <c r="D1760" s="14">
        <v>16.0</v>
      </c>
      <c r="E1760" s="14">
        <v>6.0</v>
      </c>
      <c r="F1760" s="14">
        <v>13.0</v>
      </c>
      <c r="G1760" s="14">
        <v>421.0</v>
      </c>
      <c r="H1760" s="15"/>
      <c r="I1760" s="14">
        <v>114.0</v>
      </c>
      <c r="J1760" s="13" t="s">
        <v>2551</v>
      </c>
      <c r="K1760" s="13" t="s">
        <v>2552</v>
      </c>
      <c r="L1760" s="14" t="s">
        <v>1834</v>
      </c>
    </row>
    <row r="1761" ht="15.75" customHeight="1">
      <c r="A1761" s="14">
        <v>3170.0</v>
      </c>
      <c r="B1761" s="14">
        <v>175.0</v>
      </c>
      <c r="C1761" s="14">
        <v>3114.0</v>
      </c>
      <c r="D1761" s="14">
        <v>18.0</v>
      </c>
      <c r="E1761" s="14">
        <v>6.0</v>
      </c>
      <c r="F1761" s="14">
        <v>13.0</v>
      </c>
      <c r="G1761" s="14">
        <v>421.0</v>
      </c>
      <c r="H1761" s="14">
        <v>421.0</v>
      </c>
      <c r="I1761" s="14">
        <v>127.0</v>
      </c>
      <c r="J1761" s="13" t="s">
        <v>2551</v>
      </c>
      <c r="K1761" s="13" t="s">
        <v>2552</v>
      </c>
      <c r="L1761" s="14" t="s">
        <v>2553</v>
      </c>
    </row>
    <row r="1762" ht="15.75" customHeight="1">
      <c r="A1762" s="14">
        <v>3071.0</v>
      </c>
      <c r="B1762" s="14">
        <v>174.0</v>
      </c>
      <c r="C1762" s="14">
        <v>3015.0</v>
      </c>
      <c r="D1762" s="14">
        <v>16.0</v>
      </c>
      <c r="E1762" s="14">
        <v>6.0</v>
      </c>
      <c r="F1762" s="14">
        <v>13.0</v>
      </c>
      <c r="G1762" s="14">
        <v>420.0</v>
      </c>
      <c r="H1762" s="15"/>
      <c r="I1762" s="14">
        <v>113.0</v>
      </c>
      <c r="J1762" s="13" t="s">
        <v>2554</v>
      </c>
      <c r="K1762" s="13" t="s">
        <v>2555</v>
      </c>
      <c r="L1762" s="14" t="s">
        <v>1834</v>
      </c>
    </row>
    <row r="1763" ht="15.75" customHeight="1">
      <c r="A1763" s="14">
        <v>3169.0</v>
      </c>
      <c r="B1763" s="14">
        <v>174.0</v>
      </c>
      <c r="C1763" s="14">
        <v>3114.0</v>
      </c>
      <c r="D1763" s="14">
        <v>18.0</v>
      </c>
      <c r="E1763" s="14">
        <v>6.0</v>
      </c>
      <c r="F1763" s="14">
        <v>13.0</v>
      </c>
      <c r="G1763" s="14">
        <v>420.0</v>
      </c>
      <c r="H1763" s="14">
        <v>420.0</v>
      </c>
      <c r="I1763" s="14">
        <v>126.0</v>
      </c>
      <c r="J1763" s="13" t="s">
        <v>2554</v>
      </c>
      <c r="K1763" s="13" t="s">
        <v>2556</v>
      </c>
      <c r="L1763" s="14" t="s">
        <v>2279</v>
      </c>
    </row>
    <row r="1764" ht="15.75" customHeight="1">
      <c r="A1764" s="14">
        <v>3070.0</v>
      </c>
      <c r="B1764" s="14">
        <v>173.0</v>
      </c>
      <c r="C1764" s="14">
        <v>3015.0</v>
      </c>
      <c r="D1764" s="14">
        <v>16.0</v>
      </c>
      <c r="E1764" s="14">
        <v>6.0</v>
      </c>
      <c r="F1764" s="14">
        <v>13.0</v>
      </c>
      <c r="G1764" s="15"/>
      <c r="H1764" s="15"/>
      <c r="I1764" s="14">
        <v>119.0</v>
      </c>
      <c r="J1764" s="13" t="s">
        <v>2557</v>
      </c>
      <c r="K1764" s="13" t="s">
        <v>2558</v>
      </c>
      <c r="L1764" s="14" t="s">
        <v>1805</v>
      </c>
    </row>
    <row r="1765" ht="15.75" customHeight="1">
      <c r="A1765" s="14">
        <v>3168.0</v>
      </c>
      <c r="B1765" s="14">
        <v>173.0</v>
      </c>
      <c r="C1765" s="14">
        <v>3114.0</v>
      </c>
      <c r="D1765" s="14">
        <v>18.0</v>
      </c>
      <c r="E1765" s="14">
        <v>6.0</v>
      </c>
      <c r="F1765" s="14">
        <v>13.0</v>
      </c>
      <c r="G1765" s="14">
        <v>418.0</v>
      </c>
      <c r="H1765" s="15"/>
      <c r="I1765" s="14">
        <v>124.0</v>
      </c>
      <c r="J1765" s="13" t="s">
        <v>2559</v>
      </c>
      <c r="K1765" s="13" t="s">
        <v>2560</v>
      </c>
      <c r="L1765" s="14" t="s">
        <v>2561</v>
      </c>
    </row>
    <row r="1766" ht="15.75" customHeight="1">
      <c r="A1766" s="14">
        <v>3069.0</v>
      </c>
      <c r="B1766" s="14">
        <v>172.0</v>
      </c>
      <c r="C1766" s="14">
        <v>3015.0</v>
      </c>
      <c r="D1766" s="14">
        <v>16.0</v>
      </c>
      <c r="E1766" s="14">
        <v>6.0</v>
      </c>
      <c r="F1766" s="14">
        <v>13.0</v>
      </c>
      <c r="G1766" s="14">
        <v>418.0</v>
      </c>
      <c r="H1766" s="15"/>
      <c r="I1766" s="14">
        <v>111.0</v>
      </c>
      <c r="J1766" s="13" t="s">
        <v>2562</v>
      </c>
      <c r="K1766" s="13" t="s">
        <v>2563</v>
      </c>
      <c r="L1766" s="14" t="s">
        <v>1915</v>
      </c>
    </row>
    <row r="1767" ht="15.75" customHeight="1">
      <c r="A1767" s="14">
        <v>3167.0</v>
      </c>
      <c r="B1767" s="14">
        <v>172.0</v>
      </c>
      <c r="C1767" s="14">
        <v>3114.0</v>
      </c>
      <c r="D1767" s="14">
        <v>18.0</v>
      </c>
      <c r="E1767" s="14">
        <v>6.0</v>
      </c>
      <c r="F1767" s="14">
        <v>13.0</v>
      </c>
      <c r="G1767" s="14">
        <v>417.0</v>
      </c>
      <c r="H1767" s="14">
        <v>418.0</v>
      </c>
      <c r="I1767" s="14">
        <v>123.0</v>
      </c>
      <c r="J1767" s="13" t="s">
        <v>2564</v>
      </c>
      <c r="K1767" s="13" t="s">
        <v>2565</v>
      </c>
      <c r="L1767" s="14" t="s">
        <v>2566</v>
      </c>
    </row>
    <row r="1768" ht="15.75" customHeight="1">
      <c r="A1768" s="14">
        <v>3068.0</v>
      </c>
      <c r="B1768" s="14">
        <v>171.0</v>
      </c>
      <c r="C1768" s="14">
        <v>3015.0</v>
      </c>
      <c r="D1768" s="14">
        <v>16.0</v>
      </c>
      <c r="E1768" s="14">
        <v>6.0</v>
      </c>
      <c r="F1768" s="14">
        <v>13.0</v>
      </c>
      <c r="G1768" s="14">
        <v>417.0</v>
      </c>
      <c r="H1768" s="15"/>
      <c r="I1768" s="14">
        <v>110.0</v>
      </c>
      <c r="J1768" s="13" t="s">
        <v>2567</v>
      </c>
      <c r="K1768" s="13" t="s">
        <v>2568</v>
      </c>
      <c r="L1768" s="14" t="s">
        <v>1915</v>
      </c>
    </row>
    <row r="1769" ht="15.75" customHeight="1">
      <c r="A1769" s="14">
        <v>3166.0</v>
      </c>
      <c r="B1769" s="14">
        <v>171.0</v>
      </c>
      <c r="C1769" s="14">
        <v>3114.0</v>
      </c>
      <c r="D1769" s="14">
        <v>18.0</v>
      </c>
      <c r="E1769" s="14">
        <v>6.0</v>
      </c>
      <c r="F1769" s="14">
        <v>13.0</v>
      </c>
      <c r="G1769" s="14">
        <v>416.0</v>
      </c>
      <c r="H1769" s="14">
        <v>417.0</v>
      </c>
      <c r="I1769" s="14">
        <v>122.0</v>
      </c>
      <c r="J1769" s="13" t="s">
        <v>2569</v>
      </c>
      <c r="K1769" s="13" t="s">
        <v>2570</v>
      </c>
      <c r="L1769" s="14" t="s">
        <v>2566</v>
      </c>
    </row>
    <row r="1770" ht="15.75" customHeight="1">
      <c r="A1770" s="14">
        <v>4342.0</v>
      </c>
      <c r="B1770" s="14">
        <v>171.0</v>
      </c>
      <c r="C1770" s="14">
        <v>4325.0</v>
      </c>
      <c r="D1770" s="14">
        <v>29.0</v>
      </c>
      <c r="E1770" s="14">
        <v>3.0</v>
      </c>
      <c r="F1770" s="14">
        <v>13.0</v>
      </c>
      <c r="G1770" s="14">
        <v>430.0</v>
      </c>
      <c r="H1770" s="15"/>
      <c r="I1770" s="14">
        <v>72.0</v>
      </c>
      <c r="J1770" s="13" t="s">
        <v>1513</v>
      </c>
      <c r="K1770" s="13" t="s">
        <v>1514</v>
      </c>
      <c r="L1770" s="14" t="s">
        <v>1809</v>
      </c>
    </row>
    <row r="1771" ht="15.75" customHeight="1">
      <c r="A1771" s="14">
        <v>3067.0</v>
      </c>
      <c r="B1771" s="14">
        <v>170.0</v>
      </c>
      <c r="C1771" s="14">
        <v>3015.0</v>
      </c>
      <c r="D1771" s="14">
        <v>16.0</v>
      </c>
      <c r="E1771" s="14">
        <v>6.0</v>
      </c>
      <c r="F1771" s="14">
        <v>13.0</v>
      </c>
      <c r="G1771" s="14">
        <v>416.0</v>
      </c>
      <c r="H1771" s="15"/>
      <c r="I1771" s="14">
        <v>109.0</v>
      </c>
      <c r="J1771" s="13" t="s">
        <v>2571</v>
      </c>
      <c r="K1771" s="13" t="s">
        <v>2572</v>
      </c>
      <c r="L1771" s="14" t="s">
        <v>1915</v>
      </c>
    </row>
    <row r="1772" ht="15.75" customHeight="1">
      <c r="A1772" s="14">
        <v>3165.0</v>
      </c>
      <c r="B1772" s="14">
        <v>170.0</v>
      </c>
      <c r="C1772" s="14">
        <v>3114.0</v>
      </c>
      <c r="D1772" s="14">
        <v>18.0</v>
      </c>
      <c r="E1772" s="14">
        <v>6.0</v>
      </c>
      <c r="F1772" s="14">
        <v>13.0</v>
      </c>
      <c r="G1772" s="14">
        <v>415.0</v>
      </c>
      <c r="H1772" s="14">
        <v>416.0</v>
      </c>
      <c r="I1772" s="14">
        <v>121.0</v>
      </c>
      <c r="J1772" s="13" t="s">
        <v>2573</v>
      </c>
      <c r="K1772" s="13" t="s">
        <v>2574</v>
      </c>
      <c r="L1772" s="14" t="s">
        <v>2575</v>
      </c>
    </row>
    <row r="1773" ht="15.75" customHeight="1">
      <c r="A1773" s="14">
        <v>4341.0</v>
      </c>
      <c r="B1773" s="14">
        <v>170.0</v>
      </c>
      <c r="C1773" s="14">
        <v>4325.0</v>
      </c>
      <c r="D1773" s="14">
        <v>29.0</v>
      </c>
      <c r="E1773" s="14">
        <v>3.0</v>
      </c>
      <c r="F1773" s="14">
        <v>13.0</v>
      </c>
      <c r="G1773" s="14">
        <v>440.0</v>
      </c>
      <c r="H1773" s="15"/>
      <c r="I1773" s="14">
        <v>73.0</v>
      </c>
      <c r="J1773" s="13" t="s">
        <v>2576</v>
      </c>
      <c r="K1773" s="13" t="s">
        <v>2577</v>
      </c>
      <c r="L1773" s="14" t="s">
        <v>1809</v>
      </c>
    </row>
    <row r="1774" ht="15.75" customHeight="1">
      <c r="A1774" s="14">
        <v>3066.0</v>
      </c>
      <c r="B1774" s="14">
        <v>169.0</v>
      </c>
      <c r="C1774" s="14">
        <v>3015.0</v>
      </c>
      <c r="D1774" s="14">
        <v>16.0</v>
      </c>
      <c r="E1774" s="14">
        <v>6.0</v>
      </c>
      <c r="F1774" s="14">
        <v>13.0</v>
      </c>
      <c r="G1774" s="14">
        <v>415.0</v>
      </c>
      <c r="H1774" s="15"/>
      <c r="I1774" s="14">
        <v>108.0</v>
      </c>
      <c r="J1774" s="13" t="s">
        <v>2578</v>
      </c>
      <c r="K1774" s="13" t="s">
        <v>2579</v>
      </c>
      <c r="L1774" s="14" t="s">
        <v>1915</v>
      </c>
    </row>
    <row r="1775" ht="15.75" customHeight="1">
      <c r="A1775" s="14">
        <v>3164.0</v>
      </c>
      <c r="B1775" s="14">
        <v>169.0</v>
      </c>
      <c r="C1775" s="14">
        <v>3114.0</v>
      </c>
      <c r="D1775" s="14">
        <v>18.0</v>
      </c>
      <c r="E1775" s="14">
        <v>6.0</v>
      </c>
      <c r="F1775" s="14">
        <v>13.0</v>
      </c>
      <c r="G1775" s="14">
        <v>414.0</v>
      </c>
      <c r="H1775" s="14">
        <v>415.0</v>
      </c>
      <c r="I1775" s="14">
        <v>120.0</v>
      </c>
      <c r="J1775" s="13" t="s">
        <v>2580</v>
      </c>
      <c r="K1775" s="13" t="s">
        <v>2581</v>
      </c>
      <c r="L1775" s="14" t="s">
        <v>2582</v>
      </c>
    </row>
    <row r="1776" ht="15.75" customHeight="1">
      <c r="A1776" s="14">
        <v>4340.0</v>
      </c>
      <c r="B1776" s="14">
        <v>169.0</v>
      </c>
      <c r="C1776" s="14">
        <v>4364.0</v>
      </c>
      <c r="D1776" s="14">
        <v>29.0</v>
      </c>
      <c r="E1776" s="14">
        <v>6.0</v>
      </c>
      <c r="F1776" s="14">
        <v>14.0</v>
      </c>
      <c r="G1776" s="14">
        <v>414.0</v>
      </c>
      <c r="H1776" s="15"/>
      <c r="I1776" s="14">
        <v>68.0</v>
      </c>
      <c r="J1776" s="13" t="s">
        <v>2583</v>
      </c>
      <c r="K1776" s="13" t="s">
        <v>2584</v>
      </c>
      <c r="L1776" s="14" t="s">
        <v>2051</v>
      </c>
    </row>
    <row r="1777" ht="15.75" customHeight="1">
      <c r="A1777" s="14">
        <v>3065.0</v>
      </c>
      <c r="B1777" s="14">
        <v>168.0</v>
      </c>
      <c r="C1777" s="14">
        <v>3015.0</v>
      </c>
      <c r="D1777" s="14">
        <v>16.0</v>
      </c>
      <c r="E1777" s="14">
        <v>6.0</v>
      </c>
      <c r="F1777" s="14">
        <v>13.0</v>
      </c>
      <c r="G1777" s="14">
        <v>414.0</v>
      </c>
      <c r="H1777" s="15"/>
      <c r="I1777" s="14">
        <v>107.0</v>
      </c>
      <c r="J1777" s="13" t="s">
        <v>2585</v>
      </c>
      <c r="K1777" s="13" t="s">
        <v>2586</v>
      </c>
      <c r="L1777" s="14" t="s">
        <v>1841</v>
      </c>
    </row>
    <row r="1778" ht="15.75" customHeight="1">
      <c r="A1778" s="14">
        <v>3163.0</v>
      </c>
      <c r="B1778" s="14">
        <v>168.0</v>
      </c>
      <c r="C1778" s="14">
        <v>3114.0</v>
      </c>
      <c r="D1778" s="14">
        <v>18.0</v>
      </c>
      <c r="E1778" s="14">
        <v>6.0</v>
      </c>
      <c r="F1778" s="14">
        <v>13.0</v>
      </c>
      <c r="G1778" s="14">
        <v>413.0</v>
      </c>
      <c r="H1778" s="14">
        <v>414.0</v>
      </c>
      <c r="I1778" s="14">
        <v>119.0</v>
      </c>
      <c r="J1778" s="13" t="s">
        <v>2587</v>
      </c>
      <c r="K1778" s="13" t="s">
        <v>2588</v>
      </c>
      <c r="L1778" s="14" t="s">
        <v>2589</v>
      </c>
    </row>
    <row r="1779" ht="15.75" customHeight="1">
      <c r="A1779" s="14">
        <v>4339.0</v>
      </c>
      <c r="B1779" s="14">
        <v>168.0</v>
      </c>
      <c r="C1779" s="14">
        <v>4364.0</v>
      </c>
      <c r="D1779" s="14">
        <v>29.0</v>
      </c>
      <c r="E1779" s="14">
        <v>6.0</v>
      </c>
      <c r="F1779" s="14">
        <v>14.0</v>
      </c>
      <c r="G1779" s="14">
        <v>416.0</v>
      </c>
      <c r="H1779" s="15"/>
      <c r="I1779" s="14">
        <v>70.0</v>
      </c>
      <c r="J1779" s="13" t="s">
        <v>2590</v>
      </c>
      <c r="K1779" s="13" t="s">
        <v>2591</v>
      </c>
      <c r="L1779" s="14" t="s">
        <v>1809</v>
      </c>
    </row>
    <row r="1780" ht="15.75" customHeight="1">
      <c r="A1780" s="14">
        <v>3064.0</v>
      </c>
      <c r="B1780" s="14">
        <v>167.0</v>
      </c>
      <c r="C1780" s="14">
        <v>3015.0</v>
      </c>
      <c r="D1780" s="14">
        <v>16.0</v>
      </c>
      <c r="E1780" s="14">
        <v>6.0</v>
      </c>
      <c r="F1780" s="14">
        <v>13.0</v>
      </c>
      <c r="G1780" s="14">
        <v>412.0</v>
      </c>
      <c r="H1780" s="15"/>
      <c r="I1780" s="14">
        <v>105.0</v>
      </c>
      <c r="J1780" s="13" t="s">
        <v>2592</v>
      </c>
      <c r="K1780" s="13" t="s">
        <v>2593</v>
      </c>
      <c r="L1780" s="14" t="s">
        <v>1841</v>
      </c>
    </row>
    <row r="1781" ht="15.75" customHeight="1">
      <c r="A1781" s="14">
        <v>3162.0</v>
      </c>
      <c r="B1781" s="14">
        <v>167.0</v>
      </c>
      <c r="C1781" s="14">
        <v>3114.0</v>
      </c>
      <c r="D1781" s="14">
        <v>18.0</v>
      </c>
      <c r="E1781" s="14">
        <v>6.0</v>
      </c>
      <c r="F1781" s="14">
        <v>13.0</v>
      </c>
      <c r="G1781" s="14">
        <v>412.0</v>
      </c>
      <c r="H1781" s="14">
        <v>412.0</v>
      </c>
      <c r="I1781" s="14">
        <v>118.0</v>
      </c>
      <c r="J1781" s="13" t="s">
        <v>2592</v>
      </c>
      <c r="K1781" s="13" t="s">
        <v>2593</v>
      </c>
      <c r="L1781" s="14" t="s">
        <v>2055</v>
      </c>
    </row>
    <row r="1782" ht="15.75" customHeight="1">
      <c r="A1782" s="14">
        <v>4338.0</v>
      </c>
      <c r="B1782" s="14">
        <v>167.0</v>
      </c>
      <c r="C1782" s="14">
        <v>4364.0</v>
      </c>
      <c r="D1782" s="14">
        <v>29.0</v>
      </c>
      <c r="E1782" s="14">
        <v>6.0</v>
      </c>
      <c r="F1782" s="14">
        <v>14.0</v>
      </c>
      <c r="G1782" s="14">
        <v>413.0</v>
      </c>
      <c r="H1782" s="15"/>
      <c r="I1782" s="14">
        <v>67.0</v>
      </c>
      <c r="J1782" s="13" t="s">
        <v>2594</v>
      </c>
      <c r="K1782" s="13" t="s">
        <v>2595</v>
      </c>
      <c r="L1782" s="14" t="s">
        <v>2051</v>
      </c>
    </row>
    <row r="1783" ht="15.75" customHeight="1">
      <c r="A1783" s="14">
        <v>3063.0</v>
      </c>
      <c r="B1783" s="14">
        <v>166.0</v>
      </c>
      <c r="C1783" s="14">
        <v>3015.0</v>
      </c>
      <c r="D1783" s="14">
        <v>16.0</v>
      </c>
      <c r="E1783" s="14">
        <v>6.0</v>
      </c>
      <c r="F1783" s="14">
        <v>13.0</v>
      </c>
      <c r="G1783" s="14">
        <v>411.0</v>
      </c>
      <c r="H1783" s="15"/>
      <c r="I1783" s="14">
        <v>102.0</v>
      </c>
      <c r="J1783" s="13" t="s">
        <v>2596</v>
      </c>
      <c r="K1783" s="13" t="s">
        <v>2597</v>
      </c>
      <c r="L1783" s="14" t="s">
        <v>1845</v>
      </c>
    </row>
    <row r="1784" ht="15.75" customHeight="1">
      <c r="A1784" s="14">
        <v>3161.0</v>
      </c>
      <c r="B1784" s="14">
        <v>166.0</v>
      </c>
      <c r="C1784" s="14">
        <v>3114.0</v>
      </c>
      <c r="D1784" s="14">
        <v>18.0</v>
      </c>
      <c r="E1784" s="14">
        <v>6.0</v>
      </c>
      <c r="F1784" s="14">
        <v>13.0</v>
      </c>
      <c r="G1784" s="14">
        <v>411.0</v>
      </c>
      <c r="H1784" s="14">
        <v>411.0</v>
      </c>
      <c r="I1784" s="14">
        <v>115.0</v>
      </c>
      <c r="J1784" s="13" t="s">
        <v>2596</v>
      </c>
      <c r="K1784" s="13" t="s">
        <v>2598</v>
      </c>
      <c r="L1784" s="14" t="s">
        <v>2599</v>
      </c>
    </row>
    <row r="1785" ht="15.75" customHeight="1">
      <c r="A1785" s="14">
        <v>4337.0</v>
      </c>
      <c r="B1785" s="14">
        <v>166.0</v>
      </c>
      <c r="C1785" s="14">
        <v>4364.0</v>
      </c>
      <c r="D1785" s="14">
        <v>29.0</v>
      </c>
      <c r="E1785" s="14">
        <v>6.0</v>
      </c>
      <c r="F1785" s="14">
        <v>14.0</v>
      </c>
      <c r="G1785" s="14">
        <v>411.0</v>
      </c>
      <c r="H1785" s="15"/>
      <c r="I1785" s="14">
        <v>65.0</v>
      </c>
      <c r="J1785" s="13" t="s">
        <v>2600</v>
      </c>
      <c r="K1785" s="13" t="s">
        <v>2601</v>
      </c>
      <c r="L1785" s="14" t="s">
        <v>2051</v>
      </c>
    </row>
    <row r="1786" ht="15.75" customHeight="1">
      <c r="A1786" s="14">
        <v>3015.0</v>
      </c>
      <c r="B1786" s="14">
        <v>165.0</v>
      </c>
      <c r="C1786" s="14">
        <v>2998.0</v>
      </c>
      <c r="D1786" s="14">
        <v>16.0</v>
      </c>
      <c r="E1786" s="14">
        <v>3.0</v>
      </c>
      <c r="F1786" s="14">
        <v>12.0</v>
      </c>
      <c r="G1786" s="14">
        <v>410.0</v>
      </c>
      <c r="H1786" s="15"/>
      <c r="I1786" s="14">
        <v>101.0</v>
      </c>
      <c r="J1786" s="13" t="s">
        <v>1537</v>
      </c>
      <c r="K1786" s="13" t="s">
        <v>1538</v>
      </c>
      <c r="L1786" s="14" t="s">
        <v>1845</v>
      </c>
    </row>
    <row r="1787" ht="15.75" customHeight="1">
      <c r="A1787" s="14">
        <v>3114.0</v>
      </c>
      <c r="B1787" s="14">
        <v>165.0</v>
      </c>
      <c r="C1787" s="14">
        <v>3097.0</v>
      </c>
      <c r="D1787" s="14">
        <v>18.0</v>
      </c>
      <c r="E1787" s="14">
        <v>3.0</v>
      </c>
      <c r="F1787" s="14">
        <v>12.0</v>
      </c>
      <c r="G1787" s="14">
        <v>410.0</v>
      </c>
      <c r="H1787" s="14">
        <v>410.0</v>
      </c>
      <c r="I1787" s="14">
        <v>114.0</v>
      </c>
      <c r="J1787" s="13" t="s">
        <v>1537</v>
      </c>
      <c r="K1787" s="13" t="s">
        <v>1538</v>
      </c>
      <c r="L1787" s="14" t="s">
        <v>2599</v>
      </c>
    </row>
    <row r="1788" ht="15.75" customHeight="1">
      <c r="A1788" s="14">
        <v>2998.0</v>
      </c>
      <c r="B1788" s="14">
        <v>164.0</v>
      </c>
      <c r="C1788" s="14">
        <v>2999.0</v>
      </c>
      <c r="D1788" s="14">
        <v>16.0</v>
      </c>
      <c r="E1788" s="14">
        <v>2.0</v>
      </c>
      <c r="F1788" s="14">
        <v>10.0</v>
      </c>
      <c r="G1788" s="14">
        <v>400.0</v>
      </c>
      <c r="H1788" s="15"/>
      <c r="I1788" s="14">
        <v>100.0</v>
      </c>
      <c r="J1788" s="13" t="s">
        <v>2602</v>
      </c>
      <c r="K1788" s="13" t="s">
        <v>2603</v>
      </c>
      <c r="L1788" s="14" t="s">
        <v>2311</v>
      </c>
    </row>
    <row r="1789" ht="15.75" customHeight="1">
      <c r="A1789" s="14">
        <v>3097.0</v>
      </c>
      <c r="B1789" s="14">
        <v>164.0</v>
      </c>
      <c r="C1789" s="14">
        <v>3098.0</v>
      </c>
      <c r="D1789" s="14">
        <v>18.0</v>
      </c>
      <c r="E1789" s="14">
        <v>2.0</v>
      </c>
      <c r="F1789" s="14">
        <v>10.0</v>
      </c>
      <c r="G1789" s="14">
        <v>400.0</v>
      </c>
      <c r="H1789" s="14">
        <v>400.0</v>
      </c>
      <c r="I1789" s="14">
        <v>113.0</v>
      </c>
      <c r="J1789" s="13" t="s">
        <v>2604</v>
      </c>
      <c r="K1789" s="13" t="s">
        <v>2603</v>
      </c>
      <c r="L1789" s="14" t="s">
        <v>1926</v>
      </c>
    </row>
    <row r="1790" ht="15.75" customHeight="1">
      <c r="A1790" s="14">
        <v>3062.0</v>
      </c>
      <c r="B1790" s="14">
        <v>163.0</v>
      </c>
      <c r="C1790" s="14">
        <v>3017.0</v>
      </c>
      <c r="D1790" s="14">
        <v>16.0</v>
      </c>
      <c r="E1790" s="14">
        <v>6.0</v>
      </c>
      <c r="F1790" s="14">
        <v>13.0</v>
      </c>
      <c r="G1790" s="14">
        <v>342.0</v>
      </c>
      <c r="H1790" s="15"/>
      <c r="I1790" s="14">
        <v>97.0</v>
      </c>
      <c r="J1790" s="13" t="s">
        <v>1544</v>
      </c>
      <c r="K1790" s="13" t="s">
        <v>1545</v>
      </c>
      <c r="L1790" s="14" t="s">
        <v>1923</v>
      </c>
    </row>
    <row r="1791" ht="15.75" customHeight="1">
      <c r="A1791" s="14">
        <v>3160.0</v>
      </c>
      <c r="B1791" s="14">
        <v>163.0</v>
      </c>
      <c r="C1791" s="14">
        <v>3116.0</v>
      </c>
      <c r="D1791" s="14">
        <v>18.0</v>
      </c>
      <c r="E1791" s="14">
        <v>6.0</v>
      </c>
      <c r="F1791" s="14">
        <v>13.0</v>
      </c>
      <c r="G1791" s="14">
        <v>337.0</v>
      </c>
      <c r="H1791" s="14">
        <v>342.0</v>
      </c>
      <c r="I1791" s="14">
        <v>110.0</v>
      </c>
      <c r="J1791" s="13" t="s">
        <v>2605</v>
      </c>
      <c r="K1791" s="13" t="s">
        <v>2606</v>
      </c>
      <c r="L1791" s="14" t="s">
        <v>2607</v>
      </c>
    </row>
    <row r="1792" ht="15.75" customHeight="1">
      <c r="A1792" s="14">
        <v>3061.0</v>
      </c>
      <c r="B1792" s="14">
        <v>162.0</v>
      </c>
      <c r="C1792" s="14">
        <v>3017.0</v>
      </c>
      <c r="D1792" s="14">
        <v>16.0</v>
      </c>
      <c r="E1792" s="14">
        <v>6.0</v>
      </c>
      <c r="F1792" s="14">
        <v>13.0</v>
      </c>
      <c r="G1792" s="15"/>
      <c r="H1792" s="15"/>
      <c r="I1792" s="14">
        <v>99.0</v>
      </c>
      <c r="J1792" s="13" t="s">
        <v>2608</v>
      </c>
      <c r="K1792" s="13" t="s">
        <v>2609</v>
      </c>
      <c r="L1792" s="14" t="s">
        <v>1923</v>
      </c>
    </row>
    <row r="1793" ht="15.75" customHeight="1">
      <c r="A1793" s="14">
        <v>3159.0</v>
      </c>
      <c r="B1793" s="14">
        <v>162.0</v>
      </c>
      <c r="C1793" s="14">
        <v>3116.0</v>
      </c>
      <c r="D1793" s="14">
        <v>18.0</v>
      </c>
      <c r="E1793" s="14">
        <v>6.0</v>
      </c>
      <c r="F1793" s="14">
        <v>13.0</v>
      </c>
      <c r="G1793" s="14">
        <v>336.0</v>
      </c>
      <c r="H1793" s="15"/>
      <c r="I1793" s="14">
        <v>109.0</v>
      </c>
      <c r="J1793" s="13" t="s">
        <v>2610</v>
      </c>
      <c r="K1793" s="13" t="s">
        <v>2611</v>
      </c>
      <c r="L1793" s="14" t="s">
        <v>2607</v>
      </c>
    </row>
    <row r="1794" ht="15.75" customHeight="1">
      <c r="A1794" s="14">
        <v>3060.0</v>
      </c>
      <c r="B1794" s="14">
        <v>161.0</v>
      </c>
      <c r="C1794" s="14">
        <v>3017.0</v>
      </c>
      <c r="D1794" s="14">
        <v>16.0</v>
      </c>
      <c r="E1794" s="14">
        <v>6.0</v>
      </c>
      <c r="F1794" s="14">
        <v>13.0</v>
      </c>
      <c r="G1794" s="14">
        <v>341.0</v>
      </c>
      <c r="H1794" s="15"/>
      <c r="I1794" s="14">
        <v>96.0</v>
      </c>
      <c r="J1794" s="13" t="s">
        <v>2612</v>
      </c>
      <c r="K1794" s="13" t="s">
        <v>2613</v>
      </c>
      <c r="L1794" s="14" t="s">
        <v>1923</v>
      </c>
    </row>
    <row r="1795" ht="15.75" customHeight="1">
      <c r="A1795" s="14">
        <v>3158.0</v>
      </c>
      <c r="B1795" s="14">
        <v>161.0</v>
      </c>
      <c r="C1795" s="14">
        <v>3116.0</v>
      </c>
      <c r="D1795" s="14">
        <v>18.0</v>
      </c>
      <c r="E1795" s="14">
        <v>6.0</v>
      </c>
      <c r="F1795" s="14">
        <v>13.0</v>
      </c>
      <c r="G1795" s="14">
        <v>335.0</v>
      </c>
      <c r="H1795" s="14">
        <v>341.0</v>
      </c>
      <c r="I1795" s="14">
        <v>108.0</v>
      </c>
      <c r="J1795" s="13" t="s">
        <v>2614</v>
      </c>
      <c r="K1795" s="13" t="s">
        <v>2615</v>
      </c>
      <c r="L1795" s="14" t="s">
        <v>2354</v>
      </c>
    </row>
    <row r="1796" ht="15.75" customHeight="1">
      <c r="A1796" s="14">
        <v>4336.0</v>
      </c>
      <c r="B1796" s="14">
        <v>161.0</v>
      </c>
      <c r="C1796" s="14">
        <v>4324.0</v>
      </c>
      <c r="D1796" s="14">
        <v>29.0</v>
      </c>
      <c r="E1796" s="14">
        <v>6.0</v>
      </c>
      <c r="F1796" s="14">
        <v>13.0</v>
      </c>
      <c r="G1796" s="14">
        <v>372.0</v>
      </c>
      <c r="H1796" s="15"/>
      <c r="I1796" s="14">
        <v>59.0</v>
      </c>
      <c r="J1796" s="13" t="s">
        <v>2616</v>
      </c>
      <c r="K1796" s="13" t="s">
        <v>2617</v>
      </c>
      <c r="L1796" s="14" t="s">
        <v>2066</v>
      </c>
    </row>
    <row r="1797" ht="15.75" customHeight="1">
      <c r="A1797" s="14">
        <v>3059.0</v>
      </c>
      <c r="B1797" s="14">
        <v>160.0</v>
      </c>
      <c r="C1797" s="14">
        <v>3017.0</v>
      </c>
      <c r="D1797" s="14">
        <v>16.0</v>
      </c>
      <c r="E1797" s="14">
        <v>6.0</v>
      </c>
      <c r="F1797" s="14">
        <v>13.0</v>
      </c>
      <c r="G1797" s="14">
        <v>337.0</v>
      </c>
      <c r="H1797" s="15"/>
      <c r="I1797" s="14">
        <v>92.0</v>
      </c>
      <c r="J1797" s="13" t="s">
        <v>2618</v>
      </c>
      <c r="K1797" s="13" t="s">
        <v>2619</v>
      </c>
      <c r="L1797" s="14" t="s">
        <v>1815</v>
      </c>
    </row>
    <row r="1798" ht="15.75" customHeight="1">
      <c r="A1798" s="14">
        <v>3157.0</v>
      </c>
      <c r="B1798" s="14">
        <v>160.0</v>
      </c>
      <c r="C1798" s="14">
        <v>3116.0</v>
      </c>
      <c r="D1798" s="14">
        <v>18.0</v>
      </c>
      <c r="E1798" s="14">
        <v>6.0</v>
      </c>
      <c r="F1798" s="14">
        <v>13.0</v>
      </c>
      <c r="G1798" s="14">
        <v>333.0</v>
      </c>
      <c r="H1798" s="14">
        <v>337.0</v>
      </c>
      <c r="I1798" s="14">
        <v>106.0</v>
      </c>
      <c r="J1798" s="13" t="s">
        <v>2620</v>
      </c>
      <c r="K1798" s="13" t="s">
        <v>2621</v>
      </c>
      <c r="L1798" s="14" t="s">
        <v>2622</v>
      </c>
    </row>
    <row r="1799" ht="15.75" customHeight="1">
      <c r="A1799" s="14">
        <v>3058.0</v>
      </c>
      <c r="B1799" s="14">
        <v>159.0</v>
      </c>
      <c r="C1799" s="14">
        <v>3017.0</v>
      </c>
      <c r="D1799" s="14">
        <v>16.0</v>
      </c>
      <c r="E1799" s="14">
        <v>6.0</v>
      </c>
      <c r="F1799" s="14">
        <v>13.0</v>
      </c>
      <c r="G1799" s="14">
        <v>335.0</v>
      </c>
      <c r="H1799" s="15"/>
      <c r="I1799" s="14">
        <v>90.0</v>
      </c>
      <c r="J1799" s="13" t="s">
        <v>2623</v>
      </c>
      <c r="K1799" s="13" t="s">
        <v>2624</v>
      </c>
      <c r="L1799" s="14" t="s">
        <v>1851</v>
      </c>
    </row>
    <row r="1800" ht="15.75" customHeight="1">
      <c r="A1800" s="14">
        <v>3156.0</v>
      </c>
      <c r="B1800" s="14">
        <v>159.0</v>
      </c>
      <c r="C1800" s="14">
        <v>3116.0</v>
      </c>
      <c r="D1800" s="14">
        <v>18.0</v>
      </c>
      <c r="E1800" s="14">
        <v>6.0</v>
      </c>
      <c r="F1800" s="14">
        <v>13.0</v>
      </c>
      <c r="G1800" s="14">
        <v>332.0</v>
      </c>
      <c r="H1800" s="14">
        <v>335.0</v>
      </c>
      <c r="I1800" s="14">
        <v>105.0</v>
      </c>
      <c r="J1800" s="13" t="s">
        <v>2625</v>
      </c>
      <c r="K1800" s="13" t="s">
        <v>2626</v>
      </c>
      <c r="L1800" s="14" t="s">
        <v>2627</v>
      </c>
    </row>
    <row r="1801" ht="15.75" customHeight="1">
      <c r="A1801" s="14">
        <v>3057.0</v>
      </c>
      <c r="B1801" s="14">
        <v>158.0</v>
      </c>
      <c r="C1801" s="14">
        <v>3017.0</v>
      </c>
      <c r="D1801" s="14">
        <v>16.0</v>
      </c>
      <c r="E1801" s="14">
        <v>6.0</v>
      </c>
      <c r="F1801" s="14">
        <v>13.0</v>
      </c>
      <c r="G1801" s="14">
        <v>331.0</v>
      </c>
      <c r="H1801" s="15"/>
      <c r="I1801" s="14">
        <v>86.0</v>
      </c>
      <c r="J1801" s="13" t="s">
        <v>2628</v>
      </c>
      <c r="K1801" s="13" t="s">
        <v>2629</v>
      </c>
      <c r="L1801" s="14" t="s">
        <v>1856</v>
      </c>
    </row>
    <row r="1802" ht="15.75" customHeight="1">
      <c r="A1802" s="14">
        <v>3155.0</v>
      </c>
      <c r="B1802" s="14">
        <v>158.0</v>
      </c>
      <c r="C1802" s="14">
        <v>3116.0</v>
      </c>
      <c r="D1802" s="14">
        <v>18.0</v>
      </c>
      <c r="E1802" s="14">
        <v>6.0</v>
      </c>
      <c r="F1802" s="14">
        <v>13.0</v>
      </c>
      <c r="G1802" s="14">
        <v>331.0</v>
      </c>
      <c r="H1802" s="14">
        <v>331.0</v>
      </c>
      <c r="I1802" s="14">
        <v>104.0</v>
      </c>
      <c r="J1802" s="13" t="s">
        <v>2628</v>
      </c>
      <c r="K1802" s="13" t="s">
        <v>2629</v>
      </c>
      <c r="L1802" s="14" t="s">
        <v>2627</v>
      </c>
    </row>
    <row r="1803" ht="15.75" customHeight="1">
      <c r="A1803" s="14">
        <v>3056.0</v>
      </c>
      <c r="B1803" s="14">
        <v>157.0</v>
      </c>
      <c r="C1803" s="14">
        <v>3014.0</v>
      </c>
      <c r="D1803" s="14">
        <v>16.0</v>
      </c>
      <c r="E1803" s="14">
        <v>6.0</v>
      </c>
      <c r="F1803" s="14">
        <v>13.0</v>
      </c>
      <c r="G1803" s="14">
        <v>321.0</v>
      </c>
      <c r="H1803" s="15"/>
      <c r="I1803" s="14">
        <v>81.0</v>
      </c>
      <c r="J1803" s="13" t="s">
        <v>2630</v>
      </c>
      <c r="K1803" s="13" t="s">
        <v>2631</v>
      </c>
      <c r="L1803" s="14" t="s">
        <v>1859</v>
      </c>
    </row>
    <row r="1804" ht="15.75" customHeight="1">
      <c r="A1804" s="14">
        <v>3154.0</v>
      </c>
      <c r="B1804" s="14">
        <v>157.0</v>
      </c>
      <c r="C1804" s="14">
        <v>3113.0</v>
      </c>
      <c r="D1804" s="14">
        <v>18.0</v>
      </c>
      <c r="E1804" s="14">
        <v>6.0</v>
      </c>
      <c r="F1804" s="14">
        <v>13.0</v>
      </c>
      <c r="G1804" s="14">
        <v>320.0</v>
      </c>
      <c r="H1804" s="14">
        <v>321.0</v>
      </c>
      <c r="I1804" s="14">
        <v>91.0</v>
      </c>
      <c r="J1804" s="13" t="s">
        <v>2632</v>
      </c>
      <c r="K1804" s="13" t="s">
        <v>2633</v>
      </c>
      <c r="L1804" s="14" t="s">
        <v>2634</v>
      </c>
    </row>
    <row r="1805" ht="15.75" customHeight="1">
      <c r="A1805" s="14">
        <v>3055.0</v>
      </c>
      <c r="B1805" s="14">
        <v>156.0</v>
      </c>
      <c r="C1805" s="14">
        <v>3014.0</v>
      </c>
      <c r="D1805" s="14">
        <v>16.0</v>
      </c>
      <c r="E1805" s="14">
        <v>6.0</v>
      </c>
      <c r="F1805" s="14">
        <v>13.0</v>
      </c>
      <c r="G1805" s="14">
        <v>319.0</v>
      </c>
      <c r="H1805" s="15"/>
      <c r="I1805" s="14">
        <v>79.0</v>
      </c>
      <c r="J1805" s="13" t="s">
        <v>2635</v>
      </c>
      <c r="K1805" s="13" t="s">
        <v>2636</v>
      </c>
      <c r="L1805" s="14" t="s">
        <v>1899</v>
      </c>
    </row>
    <row r="1806" ht="15.75" customHeight="1">
      <c r="A1806" s="14">
        <v>3153.0</v>
      </c>
      <c r="B1806" s="14">
        <v>156.0</v>
      </c>
      <c r="C1806" s="14">
        <v>3113.0</v>
      </c>
      <c r="D1806" s="14">
        <v>18.0</v>
      </c>
      <c r="E1806" s="14">
        <v>6.0</v>
      </c>
      <c r="F1806" s="14">
        <v>13.0</v>
      </c>
      <c r="G1806" s="14">
        <v>319.0</v>
      </c>
      <c r="H1806" s="14">
        <v>319.0</v>
      </c>
      <c r="I1806" s="14">
        <v>89.0</v>
      </c>
      <c r="J1806" s="13" t="s">
        <v>2637</v>
      </c>
      <c r="K1806" s="13" t="s">
        <v>2638</v>
      </c>
      <c r="L1806" s="14" t="s">
        <v>2639</v>
      </c>
    </row>
    <row r="1807" ht="15.75" customHeight="1">
      <c r="A1807" s="14">
        <v>3054.0</v>
      </c>
      <c r="B1807" s="14">
        <v>155.0</v>
      </c>
      <c r="C1807" s="14">
        <v>3014.0</v>
      </c>
      <c r="D1807" s="14">
        <v>16.0</v>
      </c>
      <c r="E1807" s="14">
        <v>6.0</v>
      </c>
      <c r="F1807" s="14">
        <v>13.0</v>
      </c>
      <c r="G1807" s="14">
        <v>317.0</v>
      </c>
      <c r="H1807" s="15"/>
      <c r="I1807" s="14">
        <v>77.0</v>
      </c>
      <c r="J1807" s="13" t="s">
        <v>2640</v>
      </c>
      <c r="K1807" s="13" t="s">
        <v>2641</v>
      </c>
      <c r="L1807" s="14" t="s">
        <v>1899</v>
      </c>
    </row>
    <row r="1808" ht="15.75" customHeight="1">
      <c r="A1808" s="14">
        <v>3152.0</v>
      </c>
      <c r="B1808" s="14">
        <v>155.0</v>
      </c>
      <c r="C1808" s="14">
        <v>3113.0</v>
      </c>
      <c r="D1808" s="14">
        <v>18.0</v>
      </c>
      <c r="E1808" s="14">
        <v>6.0</v>
      </c>
      <c r="F1808" s="14">
        <v>13.0</v>
      </c>
      <c r="G1808" s="14">
        <v>317.0</v>
      </c>
      <c r="H1808" s="14">
        <v>317.0</v>
      </c>
      <c r="I1808" s="14">
        <v>102.0</v>
      </c>
      <c r="J1808" s="13" t="s">
        <v>2642</v>
      </c>
      <c r="K1808" s="13" t="s">
        <v>2643</v>
      </c>
      <c r="L1808" s="14" t="s">
        <v>2355</v>
      </c>
    </row>
    <row r="1809" ht="15.75" customHeight="1">
      <c r="A1809" s="14">
        <v>3053.0</v>
      </c>
      <c r="B1809" s="14">
        <v>154.0</v>
      </c>
      <c r="C1809" s="14">
        <v>3014.0</v>
      </c>
      <c r="D1809" s="14">
        <v>16.0</v>
      </c>
      <c r="E1809" s="14">
        <v>6.0</v>
      </c>
      <c r="F1809" s="14">
        <v>13.0</v>
      </c>
      <c r="G1809" s="14">
        <v>316.0</v>
      </c>
      <c r="H1809" s="15"/>
      <c r="I1809" s="14">
        <v>76.0</v>
      </c>
      <c r="J1809" s="13" t="s">
        <v>2644</v>
      </c>
      <c r="K1809" s="13" t="s">
        <v>2645</v>
      </c>
      <c r="L1809" s="14" t="s">
        <v>1899</v>
      </c>
    </row>
    <row r="1810" ht="15.75" customHeight="1">
      <c r="A1810" s="14">
        <v>3151.0</v>
      </c>
      <c r="B1810" s="14">
        <v>154.0</v>
      </c>
      <c r="C1810" s="14">
        <v>3113.0</v>
      </c>
      <c r="D1810" s="14">
        <v>18.0</v>
      </c>
      <c r="E1810" s="14">
        <v>6.0</v>
      </c>
      <c r="F1810" s="14">
        <v>13.0</v>
      </c>
      <c r="G1810" s="14">
        <v>317.0</v>
      </c>
      <c r="H1810" s="14">
        <v>316.0</v>
      </c>
      <c r="I1810" s="14">
        <v>88.0</v>
      </c>
      <c r="J1810" s="13" t="s">
        <v>2646</v>
      </c>
      <c r="K1810" s="13" t="s">
        <v>2647</v>
      </c>
      <c r="L1810" s="14" t="s">
        <v>2648</v>
      </c>
    </row>
    <row r="1811" ht="15.75" customHeight="1">
      <c r="A1811" s="14">
        <v>3052.0</v>
      </c>
      <c r="B1811" s="14">
        <v>153.0</v>
      </c>
      <c r="C1811" s="14">
        <v>3014.0</v>
      </c>
      <c r="D1811" s="14">
        <v>16.0</v>
      </c>
      <c r="E1811" s="14">
        <v>6.0</v>
      </c>
      <c r="F1811" s="14">
        <v>13.0</v>
      </c>
      <c r="G1811" s="14">
        <v>315.0</v>
      </c>
      <c r="H1811" s="15"/>
      <c r="I1811" s="14">
        <v>75.0</v>
      </c>
      <c r="J1811" s="13" t="s">
        <v>2649</v>
      </c>
      <c r="K1811" s="13" t="s">
        <v>2650</v>
      </c>
      <c r="L1811" s="14" t="s">
        <v>2651</v>
      </c>
    </row>
    <row r="1812" ht="15.75" customHeight="1">
      <c r="A1812" s="14">
        <v>3150.0</v>
      </c>
      <c r="B1812" s="14">
        <v>153.0</v>
      </c>
      <c r="C1812" s="14">
        <v>3113.0</v>
      </c>
      <c r="D1812" s="14">
        <v>18.0</v>
      </c>
      <c r="E1812" s="14">
        <v>6.0</v>
      </c>
      <c r="F1812" s="14">
        <v>13.0</v>
      </c>
      <c r="G1812" s="14">
        <v>316.0</v>
      </c>
      <c r="H1812" s="14">
        <v>315.0</v>
      </c>
      <c r="I1812" s="14">
        <v>87.0</v>
      </c>
      <c r="J1812" s="13" t="s">
        <v>2652</v>
      </c>
      <c r="K1812" s="13" t="s">
        <v>2653</v>
      </c>
      <c r="L1812" s="14" t="s">
        <v>2648</v>
      </c>
    </row>
    <row r="1813" ht="15.75" customHeight="1">
      <c r="A1813" s="14">
        <v>3051.0</v>
      </c>
      <c r="B1813" s="14">
        <v>152.0</v>
      </c>
      <c r="C1813" s="14">
        <v>3014.0</v>
      </c>
      <c r="D1813" s="14">
        <v>16.0</v>
      </c>
      <c r="E1813" s="14">
        <v>6.0</v>
      </c>
      <c r="F1813" s="14">
        <v>13.0</v>
      </c>
      <c r="G1813" s="14">
        <v>314.0</v>
      </c>
      <c r="H1813" s="15"/>
      <c r="I1813" s="14">
        <v>74.0</v>
      </c>
      <c r="J1813" s="13" t="s">
        <v>2654</v>
      </c>
      <c r="K1813" s="13" t="s">
        <v>2655</v>
      </c>
      <c r="L1813" s="14" t="s">
        <v>2651</v>
      </c>
    </row>
    <row r="1814" ht="15.75" customHeight="1">
      <c r="A1814" s="14">
        <v>3149.0</v>
      </c>
      <c r="B1814" s="14">
        <v>152.0</v>
      </c>
      <c r="C1814" s="14">
        <v>3113.0</v>
      </c>
      <c r="D1814" s="14">
        <v>18.0</v>
      </c>
      <c r="E1814" s="14">
        <v>6.0</v>
      </c>
      <c r="F1814" s="14">
        <v>13.0</v>
      </c>
      <c r="G1814" s="14">
        <v>315.0</v>
      </c>
      <c r="H1814" s="14">
        <v>314.0</v>
      </c>
      <c r="I1814" s="14">
        <v>86.0</v>
      </c>
      <c r="J1814" s="13" t="s">
        <v>2656</v>
      </c>
      <c r="K1814" s="13" t="s">
        <v>2657</v>
      </c>
      <c r="L1814" s="14" t="s">
        <v>2658</v>
      </c>
    </row>
    <row r="1815" ht="15.75" customHeight="1">
      <c r="A1815" s="14">
        <v>3050.0</v>
      </c>
      <c r="B1815" s="14">
        <v>151.0</v>
      </c>
      <c r="C1815" s="14">
        <v>3014.0</v>
      </c>
      <c r="D1815" s="14">
        <v>16.0</v>
      </c>
      <c r="E1815" s="14">
        <v>6.0</v>
      </c>
      <c r="F1815" s="14">
        <v>13.0</v>
      </c>
      <c r="G1815" s="14">
        <v>313.0</v>
      </c>
      <c r="H1815" s="15"/>
      <c r="I1815" s="14">
        <v>73.0</v>
      </c>
      <c r="J1815" s="13" t="s">
        <v>2659</v>
      </c>
      <c r="K1815" s="13" t="s">
        <v>2660</v>
      </c>
      <c r="L1815" s="14" t="s">
        <v>2651</v>
      </c>
    </row>
    <row r="1816" ht="15.75" customHeight="1">
      <c r="A1816" s="14">
        <v>3148.0</v>
      </c>
      <c r="B1816" s="14">
        <v>151.0</v>
      </c>
      <c r="C1816" s="14">
        <v>3113.0</v>
      </c>
      <c r="D1816" s="14">
        <v>18.0</v>
      </c>
      <c r="E1816" s="14">
        <v>6.0</v>
      </c>
      <c r="F1816" s="14">
        <v>13.0</v>
      </c>
      <c r="G1816" s="14">
        <v>314.0</v>
      </c>
      <c r="H1816" s="14">
        <v>313.0</v>
      </c>
      <c r="I1816" s="14">
        <v>85.0</v>
      </c>
      <c r="J1816" s="13" t="s">
        <v>2661</v>
      </c>
      <c r="K1816" s="13" t="s">
        <v>2662</v>
      </c>
      <c r="L1816" s="14" t="s">
        <v>2658</v>
      </c>
    </row>
    <row r="1817" ht="15.75" customHeight="1">
      <c r="A1817" s="14">
        <v>3049.0</v>
      </c>
      <c r="B1817" s="14">
        <v>150.0</v>
      </c>
      <c r="C1817" s="14">
        <v>3014.0</v>
      </c>
      <c r="D1817" s="14">
        <v>16.0</v>
      </c>
      <c r="E1817" s="14">
        <v>6.0</v>
      </c>
      <c r="F1817" s="14">
        <v>13.0</v>
      </c>
      <c r="G1817" s="14">
        <v>312.0</v>
      </c>
      <c r="H1817" s="15"/>
      <c r="I1817" s="14">
        <v>72.0</v>
      </c>
      <c r="J1817" s="13" t="s">
        <v>2663</v>
      </c>
      <c r="K1817" s="13" t="s">
        <v>2664</v>
      </c>
      <c r="L1817" s="14" t="s">
        <v>2651</v>
      </c>
    </row>
    <row r="1818" ht="15.75" customHeight="1">
      <c r="A1818" s="14">
        <v>3147.0</v>
      </c>
      <c r="B1818" s="14">
        <v>150.0</v>
      </c>
      <c r="C1818" s="14">
        <v>3113.0</v>
      </c>
      <c r="D1818" s="14">
        <v>18.0</v>
      </c>
      <c r="E1818" s="14">
        <v>6.0</v>
      </c>
      <c r="F1818" s="14">
        <v>13.0</v>
      </c>
      <c r="G1818" s="14">
        <v>313.0</v>
      </c>
      <c r="H1818" s="14">
        <v>312.0</v>
      </c>
      <c r="I1818" s="14">
        <v>84.0</v>
      </c>
      <c r="J1818" s="13" t="s">
        <v>2665</v>
      </c>
      <c r="K1818" s="13" t="s">
        <v>2666</v>
      </c>
      <c r="L1818" s="14" t="s">
        <v>2667</v>
      </c>
    </row>
    <row r="1819" ht="15.75" customHeight="1">
      <c r="A1819" s="14">
        <v>3048.0</v>
      </c>
      <c r="B1819" s="14">
        <v>149.0</v>
      </c>
      <c r="C1819" s="14">
        <v>3014.0</v>
      </c>
      <c r="D1819" s="14">
        <v>16.0</v>
      </c>
      <c r="E1819" s="14">
        <v>6.0</v>
      </c>
      <c r="F1819" s="14">
        <v>13.0</v>
      </c>
      <c r="G1819" s="14">
        <v>311.0</v>
      </c>
      <c r="H1819" s="15"/>
      <c r="I1819" s="14">
        <v>71.0</v>
      </c>
      <c r="J1819" s="13" t="s">
        <v>2668</v>
      </c>
      <c r="K1819" s="13" t="s">
        <v>2669</v>
      </c>
      <c r="L1819" s="14" t="s">
        <v>1941</v>
      </c>
    </row>
    <row r="1820" ht="15.75" customHeight="1">
      <c r="A1820" s="14">
        <v>3146.0</v>
      </c>
      <c r="B1820" s="14">
        <v>149.0</v>
      </c>
      <c r="C1820" s="14">
        <v>3113.0</v>
      </c>
      <c r="D1820" s="14">
        <v>18.0</v>
      </c>
      <c r="E1820" s="14">
        <v>6.0</v>
      </c>
      <c r="F1820" s="14">
        <v>13.0</v>
      </c>
      <c r="G1820" s="14">
        <v>312.0</v>
      </c>
      <c r="H1820" s="14">
        <v>311.0</v>
      </c>
      <c r="I1820" s="14">
        <v>81.0</v>
      </c>
      <c r="J1820" s="13" t="s">
        <v>2670</v>
      </c>
      <c r="K1820" s="13" t="s">
        <v>2671</v>
      </c>
      <c r="L1820" s="14" t="s">
        <v>2672</v>
      </c>
    </row>
    <row r="1821" ht="15.75" customHeight="1">
      <c r="A1821" s="14">
        <v>3014.0</v>
      </c>
      <c r="B1821" s="14">
        <v>148.0</v>
      </c>
      <c r="C1821" s="14">
        <v>2997.0</v>
      </c>
      <c r="D1821" s="14">
        <v>16.0</v>
      </c>
      <c r="E1821" s="14">
        <v>3.0</v>
      </c>
      <c r="F1821" s="14">
        <v>12.0</v>
      </c>
      <c r="G1821" s="14">
        <v>310.0</v>
      </c>
      <c r="H1821" s="15"/>
      <c r="I1821" s="14">
        <v>70.0</v>
      </c>
      <c r="J1821" s="13" t="s">
        <v>1588</v>
      </c>
      <c r="K1821" s="13" t="s">
        <v>1589</v>
      </c>
      <c r="L1821" s="14" t="s">
        <v>1941</v>
      </c>
    </row>
    <row r="1822" ht="15.75" customHeight="1">
      <c r="A1822" s="14">
        <v>3113.0</v>
      </c>
      <c r="B1822" s="14">
        <v>148.0</v>
      </c>
      <c r="C1822" s="14">
        <v>3096.0</v>
      </c>
      <c r="D1822" s="14">
        <v>18.0</v>
      </c>
      <c r="E1822" s="14">
        <v>3.0</v>
      </c>
      <c r="F1822" s="14">
        <v>12.0</v>
      </c>
      <c r="G1822" s="14">
        <v>310.0</v>
      </c>
      <c r="H1822" s="14">
        <v>310.0</v>
      </c>
      <c r="I1822" s="14">
        <v>79.0</v>
      </c>
      <c r="J1822" s="13" t="s">
        <v>1588</v>
      </c>
      <c r="K1822" s="13" t="s">
        <v>1589</v>
      </c>
      <c r="L1822" s="14" t="s">
        <v>2359</v>
      </c>
    </row>
    <row r="1823" ht="15.75" customHeight="1">
      <c r="A1823" s="14">
        <v>2997.0</v>
      </c>
      <c r="B1823" s="14">
        <v>147.0</v>
      </c>
      <c r="C1823" s="14">
        <v>2999.0</v>
      </c>
      <c r="D1823" s="14">
        <v>16.0</v>
      </c>
      <c r="E1823" s="14">
        <v>2.0</v>
      </c>
      <c r="F1823" s="14">
        <v>10.0</v>
      </c>
      <c r="G1823" s="14">
        <v>300.0</v>
      </c>
      <c r="H1823" s="15"/>
      <c r="I1823" s="14">
        <v>69.0</v>
      </c>
      <c r="J1823" s="13" t="s">
        <v>2673</v>
      </c>
      <c r="K1823" s="13" t="s">
        <v>2674</v>
      </c>
      <c r="L1823" s="14" t="s">
        <v>2311</v>
      </c>
    </row>
    <row r="1824" ht="15.75" customHeight="1">
      <c r="A1824" s="14">
        <v>3096.0</v>
      </c>
      <c r="B1824" s="14">
        <v>147.0</v>
      </c>
      <c r="C1824" s="14">
        <v>3098.0</v>
      </c>
      <c r="D1824" s="14">
        <v>18.0</v>
      </c>
      <c r="E1824" s="14">
        <v>2.0</v>
      </c>
      <c r="F1824" s="14">
        <v>10.0</v>
      </c>
      <c r="G1824" s="14">
        <v>300.0</v>
      </c>
      <c r="H1824" s="14">
        <v>300.0</v>
      </c>
      <c r="I1824" s="14">
        <v>78.0</v>
      </c>
      <c r="J1824" s="13" t="s">
        <v>2675</v>
      </c>
      <c r="K1824" s="13" t="s">
        <v>2674</v>
      </c>
      <c r="L1824" s="14" t="s">
        <v>1942</v>
      </c>
    </row>
    <row r="1825" ht="15.75" customHeight="1">
      <c r="A1825" s="14">
        <v>2996.0</v>
      </c>
      <c r="B1825" s="14">
        <v>145.0</v>
      </c>
      <c r="C1825" s="14">
        <v>2996.0</v>
      </c>
      <c r="D1825" s="14">
        <v>16.0</v>
      </c>
      <c r="E1825" s="14">
        <v>2.0</v>
      </c>
      <c r="F1825" s="14">
        <v>10.0</v>
      </c>
      <c r="G1825" s="14">
        <v>270.0</v>
      </c>
      <c r="H1825" s="15"/>
      <c r="I1825" s="14">
        <v>67.0</v>
      </c>
      <c r="J1825" s="13" t="s">
        <v>1599</v>
      </c>
      <c r="K1825" s="13" t="s">
        <v>2676</v>
      </c>
      <c r="L1825" s="14" t="s">
        <v>2311</v>
      </c>
    </row>
    <row r="1826" ht="15.75" customHeight="1">
      <c r="A1826" s="14">
        <v>3095.0</v>
      </c>
      <c r="B1826" s="14">
        <v>145.0</v>
      </c>
      <c r="C1826" s="14">
        <v>3095.0</v>
      </c>
      <c r="D1826" s="14">
        <v>18.0</v>
      </c>
      <c r="E1826" s="14">
        <v>2.0</v>
      </c>
      <c r="F1826" s="14">
        <v>10.0</v>
      </c>
      <c r="G1826" s="14">
        <v>270.0</v>
      </c>
      <c r="H1826" s="14">
        <v>270.0</v>
      </c>
      <c r="I1826" s="14">
        <v>76.0</v>
      </c>
      <c r="J1826" s="13" t="s">
        <v>1600</v>
      </c>
      <c r="K1826" s="13" t="s">
        <v>2676</v>
      </c>
      <c r="L1826" s="14" t="s">
        <v>2677</v>
      </c>
    </row>
    <row r="1827" ht="15.75" customHeight="1">
      <c r="A1827" s="14">
        <v>4375.0</v>
      </c>
      <c r="B1827" s="14">
        <v>145.0</v>
      </c>
      <c r="C1827" s="14">
        <v>4375.0</v>
      </c>
      <c r="D1827" s="14">
        <v>29.0</v>
      </c>
      <c r="E1827" s="14">
        <v>2.0</v>
      </c>
      <c r="F1827" s="14">
        <v>10.0</v>
      </c>
      <c r="G1827" s="14">
        <v>300.0</v>
      </c>
      <c r="H1827" s="15"/>
      <c r="I1827" s="14">
        <v>47.0</v>
      </c>
      <c r="J1827" s="13" t="s">
        <v>1599</v>
      </c>
      <c r="K1827" s="13" t="s">
        <v>1598</v>
      </c>
      <c r="L1827" s="14" t="s">
        <v>2009</v>
      </c>
    </row>
    <row r="1828" ht="15.75" customHeight="1">
      <c r="A1828" s="14">
        <v>3047.0</v>
      </c>
      <c r="B1828" s="14">
        <v>144.0</v>
      </c>
      <c r="C1828" s="14">
        <v>3013.0</v>
      </c>
      <c r="D1828" s="14">
        <v>16.0</v>
      </c>
      <c r="E1828" s="14">
        <v>6.0</v>
      </c>
      <c r="F1828" s="14">
        <v>13.0</v>
      </c>
      <c r="G1828" s="14">
        <v>268.0</v>
      </c>
      <c r="H1828" s="15"/>
      <c r="I1828" s="14">
        <v>64.0</v>
      </c>
      <c r="J1828" s="13" t="s">
        <v>2678</v>
      </c>
      <c r="K1828" s="13" t="s">
        <v>2679</v>
      </c>
      <c r="L1828" s="14" t="s">
        <v>1862</v>
      </c>
    </row>
    <row r="1829" ht="15.75" customHeight="1">
      <c r="A1829" s="14">
        <v>3145.0</v>
      </c>
      <c r="B1829" s="14">
        <v>144.0</v>
      </c>
      <c r="C1829" s="14">
        <v>3112.0</v>
      </c>
      <c r="D1829" s="14">
        <v>18.0</v>
      </c>
      <c r="E1829" s="14">
        <v>6.0</v>
      </c>
      <c r="F1829" s="14">
        <v>13.0</v>
      </c>
      <c r="G1829" s="14">
        <v>268.0</v>
      </c>
      <c r="H1829" s="14">
        <v>268.0</v>
      </c>
      <c r="I1829" s="14">
        <v>74.0</v>
      </c>
      <c r="J1829" s="13" t="s">
        <v>2678</v>
      </c>
      <c r="K1829" s="13" t="s">
        <v>2679</v>
      </c>
      <c r="L1829" s="14" t="s">
        <v>1863</v>
      </c>
    </row>
    <row r="1830" ht="15.75" customHeight="1">
      <c r="A1830" s="14">
        <v>3046.0</v>
      </c>
      <c r="B1830" s="14">
        <v>143.0</v>
      </c>
      <c r="C1830" s="14">
        <v>3013.0</v>
      </c>
      <c r="D1830" s="14">
        <v>16.0</v>
      </c>
      <c r="E1830" s="14">
        <v>6.0</v>
      </c>
      <c r="F1830" s="14">
        <v>13.0</v>
      </c>
      <c r="G1830" s="14">
        <v>262.0</v>
      </c>
      <c r="H1830" s="15"/>
      <c r="I1830" s="14">
        <v>62.0</v>
      </c>
      <c r="J1830" s="13" t="s">
        <v>2680</v>
      </c>
      <c r="K1830" s="13" t="s">
        <v>2681</v>
      </c>
      <c r="L1830" s="14" t="s">
        <v>2682</v>
      </c>
    </row>
    <row r="1831" ht="15.75" customHeight="1">
      <c r="A1831" s="14">
        <v>3144.0</v>
      </c>
      <c r="B1831" s="14">
        <v>143.0</v>
      </c>
      <c r="C1831" s="14">
        <v>3112.0</v>
      </c>
      <c r="D1831" s="14">
        <v>18.0</v>
      </c>
      <c r="E1831" s="14">
        <v>6.0</v>
      </c>
      <c r="F1831" s="14">
        <v>13.0</v>
      </c>
      <c r="G1831" s="14">
        <v>262.0</v>
      </c>
      <c r="H1831" s="14">
        <v>262.0</v>
      </c>
      <c r="I1831" s="14">
        <v>72.0</v>
      </c>
      <c r="J1831" s="13" t="s">
        <v>2680</v>
      </c>
      <c r="K1831" s="13" t="s">
        <v>2681</v>
      </c>
      <c r="L1831" s="14" t="s">
        <v>2683</v>
      </c>
    </row>
    <row r="1832" ht="15.75" customHeight="1">
      <c r="A1832" s="14">
        <v>4335.0</v>
      </c>
      <c r="B1832" s="14">
        <v>143.0</v>
      </c>
      <c r="C1832" s="14">
        <v>4327.0</v>
      </c>
      <c r="D1832" s="14">
        <v>29.0</v>
      </c>
      <c r="E1832" s="14">
        <v>6.0</v>
      </c>
      <c r="F1832" s="14">
        <v>13.0</v>
      </c>
      <c r="G1832" s="14">
        <v>253.0</v>
      </c>
      <c r="H1832" s="15"/>
      <c r="I1832" s="14">
        <v>43.0</v>
      </c>
      <c r="J1832" s="13" t="s">
        <v>2684</v>
      </c>
      <c r="K1832" s="13" t="s">
        <v>1606</v>
      </c>
      <c r="L1832" s="14" t="s">
        <v>2009</v>
      </c>
    </row>
    <row r="1833" ht="15.75" customHeight="1">
      <c r="A1833" s="14">
        <v>3045.0</v>
      </c>
      <c r="B1833" s="14">
        <v>142.0</v>
      </c>
      <c r="C1833" s="14">
        <v>3013.0</v>
      </c>
      <c r="D1833" s="14">
        <v>16.0</v>
      </c>
      <c r="E1833" s="14">
        <v>6.0</v>
      </c>
      <c r="F1833" s="14">
        <v>13.0</v>
      </c>
      <c r="G1833" s="14">
        <v>261.0</v>
      </c>
      <c r="H1833" s="15"/>
      <c r="I1833" s="14">
        <v>61.0</v>
      </c>
      <c r="J1833" s="13" t="s">
        <v>2685</v>
      </c>
      <c r="K1833" s="13" t="s">
        <v>2686</v>
      </c>
      <c r="L1833" s="14" t="s">
        <v>2682</v>
      </c>
    </row>
    <row r="1834" ht="15.75" customHeight="1">
      <c r="A1834" s="14">
        <v>3143.0</v>
      </c>
      <c r="B1834" s="14">
        <v>142.0</v>
      </c>
      <c r="C1834" s="14">
        <v>3112.0</v>
      </c>
      <c r="D1834" s="14">
        <v>18.0</v>
      </c>
      <c r="E1834" s="14">
        <v>6.0</v>
      </c>
      <c r="F1834" s="14">
        <v>13.0</v>
      </c>
      <c r="G1834" s="14">
        <v>261.0</v>
      </c>
      <c r="H1834" s="14">
        <v>261.0</v>
      </c>
      <c r="I1834" s="14">
        <v>71.0</v>
      </c>
      <c r="J1834" s="13" t="s">
        <v>2685</v>
      </c>
      <c r="K1834" s="13" t="s">
        <v>2686</v>
      </c>
      <c r="L1834" s="14" t="s">
        <v>2683</v>
      </c>
    </row>
    <row r="1835" ht="15.75" customHeight="1">
      <c r="A1835" s="14">
        <v>3013.0</v>
      </c>
      <c r="B1835" s="14">
        <v>141.0</v>
      </c>
      <c r="C1835" s="14">
        <v>3001.0</v>
      </c>
      <c r="D1835" s="14">
        <v>16.0</v>
      </c>
      <c r="E1835" s="14">
        <v>3.0</v>
      </c>
      <c r="F1835" s="14">
        <v>12.0</v>
      </c>
      <c r="G1835" s="14">
        <v>260.0</v>
      </c>
      <c r="H1835" s="15"/>
      <c r="I1835" s="14">
        <v>60.0</v>
      </c>
      <c r="J1835" s="13" t="s">
        <v>2687</v>
      </c>
      <c r="K1835" s="13" t="s">
        <v>2688</v>
      </c>
      <c r="L1835" s="14" t="s">
        <v>2682</v>
      </c>
    </row>
    <row r="1836" ht="15.75" customHeight="1">
      <c r="A1836" s="14">
        <v>3112.0</v>
      </c>
      <c r="B1836" s="14">
        <v>141.0</v>
      </c>
      <c r="C1836" s="14">
        <v>3100.0</v>
      </c>
      <c r="D1836" s="14">
        <v>18.0</v>
      </c>
      <c r="E1836" s="14">
        <v>3.0</v>
      </c>
      <c r="F1836" s="14">
        <v>12.0</v>
      </c>
      <c r="G1836" s="14">
        <v>260.0</v>
      </c>
      <c r="H1836" s="14">
        <v>260.0</v>
      </c>
      <c r="I1836" s="14">
        <v>70.0</v>
      </c>
      <c r="J1836" s="13" t="s">
        <v>2687</v>
      </c>
      <c r="K1836" s="13" t="s">
        <v>2688</v>
      </c>
      <c r="L1836" s="14" t="s">
        <v>1827</v>
      </c>
    </row>
    <row r="1837" ht="15.75" customHeight="1">
      <c r="A1837" s="14">
        <v>3012.0</v>
      </c>
      <c r="B1837" s="14">
        <v>140.0</v>
      </c>
      <c r="C1837" s="14">
        <v>3001.0</v>
      </c>
      <c r="D1837" s="14">
        <v>16.0</v>
      </c>
      <c r="E1837" s="14">
        <v>3.0</v>
      </c>
      <c r="F1837" s="14">
        <v>12.0</v>
      </c>
      <c r="G1837" s="14">
        <v>269.0</v>
      </c>
      <c r="H1837" s="15"/>
      <c r="I1837" s="14">
        <v>65.0</v>
      </c>
      <c r="J1837" s="13" t="s">
        <v>2689</v>
      </c>
      <c r="K1837" s="13" t="s">
        <v>2690</v>
      </c>
      <c r="L1837" s="14" t="s">
        <v>1862</v>
      </c>
    </row>
    <row r="1838" ht="15.75" customHeight="1">
      <c r="A1838" s="14">
        <v>3111.0</v>
      </c>
      <c r="B1838" s="14">
        <v>140.0</v>
      </c>
      <c r="C1838" s="14">
        <v>3100.0</v>
      </c>
      <c r="D1838" s="14">
        <v>18.0</v>
      </c>
      <c r="E1838" s="14">
        <v>3.0</v>
      </c>
      <c r="F1838" s="14">
        <v>12.0</v>
      </c>
      <c r="G1838" s="14">
        <v>269.0</v>
      </c>
      <c r="H1838" s="14">
        <v>269.0</v>
      </c>
      <c r="I1838" s="14">
        <v>75.0</v>
      </c>
      <c r="J1838" s="13" t="s">
        <v>2689</v>
      </c>
      <c r="K1838" s="13" t="s">
        <v>2691</v>
      </c>
      <c r="L1838" s="14" t="s">
        <v>2677</v>
      </c>
    </row>
    <row r="1839" ht="15.75" customHeight="1">
      <c r="A1839" s="14">
        <v>4309.0</v>
      </c>
      <c r="B1839" s="14">
        <v>140.0</v>
      </c>
      <c r="C1839" s="14">
        <v>4309.0</v>
      </c>
      <c r="D1839" s="14">
        <v>29.0</v>
      </c>
      <c r="E1839" s="14">
        <v>4.0</v>
      </c>
      <c r="F1839" s="14">
        <v>15.0</v>
      </c>
      <c r="G1839" s="14">
        <v>255.0</v>
      </c>
      <c r="H1839" s="15"/>
      <c r="I1839" s="14">
        <v>45.0</v>
      </c>
      <c r="J1839" s="13" t="s">
        <v>2692</v>
      </c>
      <c r="K1839" s="13" t="s">
        <v>2693</v>
      </c>
      <c r="L1839" s="14" t="s">
        <v>2009</v>
      </c>
    </row>
    <row r="1840" ht="15.75" customHeight="1">
      <c r="A1840" s="14">
        <v>3044.0</v>
      </c>
      <c r="B1840" s="14">
        <v>139.0</v>
      </c>
      <c r="C1840" s="14">
        <v>3011.0</v>
      </c>
      <c r="D1840" s="14">
        <v>16.0</v>
      </c>
      <c r="E1840" s="14">
        <v>6.0</v>
      </c>
      <c r="F1840" s="14">
        <v>13.0</v>
      </c>
      <c r="G1840" s="14">
        <v>254.0</v>
      </c>
      <c r="H1840" s="15"/>
      <c r="I1840" s="14">
        <v>57.0</v>
      </c>
      <c r="J1840" s="13" t="s">
        <v>2694</v>
      </c>
      <c r="K1840" s="13" t="s">
        <v>2095</v>
      </c>
      <c r="L1840" s="14" t="s">
        <v>1826</v>
      </c>
    </row>
    <row r="1841" ht="15.75" customHeight="1">
      <c r="A1841" s="14">
        <v>4056.0</v>
      </c>
      <c r="B1841" s="14">
        <v>139.0</v>
      </c>
      <c r="C1841" s="14">
        <v>3110.0</v>
      </c>
      <c r="D1841" s="14">
        <v>18.0</v>
      </c>
      <c r="E1841" s="14">
        <v>6.0</v>
      </c>
      <c r="F1841" s="14">
        <v>13.0</v>
      </c>
      <c r="G1841" s="14">
        <v>259.0</v>
      </c>
      <c r="H1841" s="14">
        <v>254.0</v>
      </c>
      <c r="I1841" s="14">
        <v>66.0</v>
      </c>
      <c r="J1841" s="13" t="s">
        <v>2694</v>
      </c>
      <c r="K1841" s="13" t="s">
        <v>2095</v>
      </c>
      <c r="L1841" s="14" t="s">
        <v>2695</v>
      </c>
    </row>
    <row r="1842" ht="15.75" customHeight="1">
      <c r="A1842" s="14">
        <v>3043.0</v>
      </c>
      <c r="B1842" s="14">
        <v>138.0</v>
      </c>
      <c r="C1842" s="14">
        <v>3011.0</v>
      </c>
      <c r="D1842" s="14">
        <v>16.0</v>
      </c>
      <c r="E1842" s="14">
        <v>6.0</v>
      </c>
      <c r="F1842" s="14">
        <v>13.0</v>
      </c>
      <c r="G1842" s="15"/>
      <c r="H1842" s="15"/>
      <c r="I1842" s="14">
        <v>59.0</v>
      </c>
      <c r="J1842" s="13" t="s">
        <v>2696</v>
      </c>
      <c r="K1842" s="13" t="s">
        <v>2697</v>
      </c>
      <c r="L1842" s="14" t="s">
        <v>2682</v>
      </c>
    </row>
    <row r="1843" ht="15.75" customHeight="1">
      <c r="A1843" s="14">
        <v>3142.0</v>
      </c>
      <c r="B1843" s="14">
        <v>138.0</v>
      </c>
      <c r="C1843" s="14">
        <v>3110.0</v>
      </c>
      <c r="D1843" s="14">
        <v>18.0</v>
      </c>
      <c r="E1843" s="14">
        <v>6.0</v>
      </c>
      <c r="F1843" s="14">
        <v>13.0</v>
      </c>
      <c r="G1843" s="14">
        <v>258.0</v>
      </c>
      <c r="H1843" s="15"/>
      <c r="I1843" s="14">
        <v>68.0</v>
      </c>
      <c r="J1843" s="13" t="s">
        <v>2696</v>
      </c>
      <c r="K1843" s="13" t="s">
        <v>2698</v>
      </c>
      <c r="L1843" s="14" t="s">
        <v>1827</v>
      </c>
    </row>
    <row r="1844" ht="15.75" customHeight="1">
      <c r="A1844" s="14">
        <v>4334.0</v>
      </c>
      <c r="B1844" s="14">
        <v>138.0</v>
      </c>
      <c r="C1844" s="14">
        <v>4317.0</v>
      </c>
      <c r="D1844" s="14">
        <v>29.0</v>
      </c>
      <c r="E1844" s="14">
        <v>6.0</v>
      </c>
      <c r="F1844" s="14">
        <v>13.0</v>
      </c>
      <c r="G1844" s="14">
        <v>214.0</v>
      </c>
      <c r="H1844" s="15"/>
      <c r="I1844" s="14">
        <v>25.0</v>
      </c>
      <c r="J1844" s="13" t="s">
        <v>2699</v>
      </c>
      <c r="K1844" s="13" t="s">
        <v>2698</v>
      </c>
      <c r="L1844" s="14" t="s">
        <v>2096</v>
      </c>
    </row>
    <row r="1845" ht="15.75" customHeight="1">
      <c r="A1845" s="14">
        <v>3042.0</v>
      </c>
      <c r="B1845" s="14">
        <v>137.0</v>
      </c>
      <c r="C1845" s="14">
        <v>3011.0</v>
      </c>
      <c r="D1845" s="14">
        <v>16.0</v>
      </c>
      <c r="E1845" s="14">
        <v>6.0</v>
      </c>
      <c r="F1845" s="14">
        <v>13.0</v>
      </c>
      <c r="G1845" s="14">
        <v>252.0</v>
      </c>
      <c r="H1845" s="15"/>
      <c r="I1845" s="14">
        <v>55.0</v>
      </c>
      <c r="J1845" s="13" t="s">
        <v>2700</v>
      </c>
      <c r="K1845" s="13" t="s">
        <v>2098</v>
      </c>
      <c r="L1845" s="14" t="s">
        <v>1826</v>
      </c>
    </row>
    <row r="1846" ht="15.75" customHeight="1">
      <c r="A1846" s="14">
        <v>3141.0</v>
      </c>
      <c r="B1846" s="14">
        <v>137.0</v>
      </c>
      <c r="C1846" s="14">
        <v>3110.0</v>
      </c>
      <c r="D1846" s="14">
        <v>18.0</v>
      </c>
      <c r="E1846" s="14">
        <v>6.0</v>
      </c>
      <c r="F1846" s="14">
        <v>13.0</v>
      </c>
      <c r="G1846" s="14">
        <v>252.0</v>
      </c>
      <c r="H1846" s="14">
        <v>252.0</v>
      </c>
      <c r="I1846" s="14">
        <v>64.0</v>
      </c>
      <c r="J1846" s="13" t="s">
        <v>2700</v>
      </c>
      <c r="K1846" s="13" t="s">
        <v>2098</v>
      </c>
      <c r="L1846" s="14" t="s">
        <v>1866</v>
      </c>
    </row>
    <row r="1847" ht="15.75" customHeight="1">
      <c r="A1847" s="14">
        <v>3041.0</v>
      </c>
      <c r="B1847" s="14">
        <v>136.0</v>
      </c>
      <c r="C1847" s="14">
        <v>3011.0</v>
      </c>
      <c r="D1847" s="14">
        <v>16.0</v>
      </c>
      <c r="E1847" s="14">
        <v>6.0</v>
      </c>
      <c r="F1847" s="14">
        <v>13.0</v>
      </c>
      <c r="G1847" s="14">
        <v>251.0</v>
      </c>
      <c r="H1847" s="15"/>
      <c r="I1847" s="14">
        <v>54.0</v>
      </c>
      <c r="J1847" s="13" t="s">
        <v>2701</v>
      </c>
      <c r="K1847" s="13" t="s">
        <v>2702</v>
      </c>
      <c r="L1847" s="14" t="s">
        <v>1826</v>
      </c>
    </row>
    <row r="1848" ht="15.75" customHeight="1">
      <c r="A1848" s="14">
        <v>3140.0</v>
      </c>
      <c r="B1848" s="14">
        <v>136.0</v>
      </c>
      <c r="C1848" s="14">
        <v>3110.0</v>
      </c>
      <c r="D1848" s="14">
        <v>18.0</v>
      </c>
      <c r="E1848" s="14">
        <v>6.0</v>
      </c>
      <c r="F1848" s="14">
        <v>13.0</v>
      </c>
      <c r="G1848" s="14">
        <v>251.0</v>
      </c>
      <c r="H1848" s="14">
        <v>251.0</v>
      </c>
      <c r="I1848" s="14">
        <v>63.0</v>
      </c>
      <c r="J1848" s="13" t="s">
        <v>2701</v>
      </c>
      <c r="K1848" s="13" t="s">
        <v>2702</v>
      </c>
      <c r="L1848" s="14" t="s">
        <v>2703</v>
      </c>
    </row>
    <row r="1849" ht="15.75" customHeight="1">
      <c r="A1849" s="14">
        <v>4333.0</v>
      </c>
      <c r="B1849" s="14">
        <v>136.0</v>
      </c>
      <c r="C1849" s="14">
        <v>4317.0</v>
      </c>
      <c r="D1849" s="14">
        <v>29.0</v>
      </c>
      <c r="E1849" s="14">
        <v>6.0</v>
      </c>
      <c r="F1849" s="14">
        <v>13.0</v>
      </c>
      <c r="G1849" s="14">
        <v>211.0</v>
      </c>
      <c r="H1849" s="15"/>
      <c r="I1849" s="14">
        <v>23.0</v>
      </c>
      <c r="J1849" s="13" t="s">
        <v>2701</v>
      </c>
      <c r="K1849" s="13" t="s">
        <v>2702</v>
      </c>
      <c r="L1849" s="14" t="s">
        <v>2096</v>
      </c>
    </row>
    <row r="1850" ht="15.75" customHeight="1">
      <c r="A1850" s="14">
        <v>3011.0</v>
      </c>
      <c r="B1850" s="14">
        <v>135.0</v>
      </c>
      <c r="C1850" s="14">
        <v>3001.0</v>
      </c>
      <c r="D1850" s="14">
        <v>16.0</v>
      </c>
      <c r="E1850" s="14">
        <v>3.0</v>
      </c>
      <c r="F1850" s="14">
        <v>12.0</v>
      </c>
      <c r="G1850" s="14">
        <v>250.0</v>
      </c>
      <c r="H1850" s="15"/>
      <c r="I1850" s="14">
        <v>53.0</v>
      </c>
      <c r="J1850" s="13" t="s">
        <v>2704</v>
      </c>
      <c r="K1850" s="13" t="s">
        <v>2705</v>
      </c>
      <c r="L1850" s="14" t="s">
        <v>1869</v>
      </c>
    </row>
    <row r="1851" ht="15.75" customHeight="1">
      <c r="A1851" s="14">
        <v>3110.0</v>
      </c>
      <c r="B1851" s="14">
        <v>135.0</v>
      </c>
      <c r="C1851" s="14">
        <v>3100.0</v>
      </c>
      <c r="D1851" s="14">
        <v>18.0</v>
      </c>
      <c r="E1851" s="14">
        <v>3.0</v>
      </c>
      <c r="F1851" s="14">
        <v>12.0</v>
      </c>
      <c r="G1851" s="14">
        <v>250.0</v>
      </c>
      <c r="H1851" s="14">
        <v>250.0</v>
      </c>
      <c r="I1851" s="14">
        <v>62.0</v>
      </c>
      <c r="J1851" s="13" t="s">
        <v>2704</v>
      </c>
      <c r="K1851" s="13" t="s">
        <v>2706</v>
      </c>
      <c r="L1851" s="14" t="s">
        <v>2703</v>
      </c>
    </row>
    <row r="1852" ht="15.75" customHeight="1">
      <c r="A1852" s="14">
        <v>3040.0</v>
      </c>
      <c r="B1852" s="14">
        <v>134.0</v>
      </c>
      <c r="C1852" s="14">
        <v>3010.0</v>
      </c>
      <c r="D1852" s="14">
        <v>16.0</v>
      </c>
      <c r="E1852" s="14">
        <v>5.0</v>
      </c>
      <c r="F1852" s="14">
        <v>14.0</v>
      </c>
      <c r="G1852" s="14">
        <v>232.0</v>
      </c>
      <c r="H1852" s="15"/>
      <c r="I1852" s="14">
        <v>49.0</v>
      </c>
      <c r="J1852" s="13" t="s">
        <v>1631</v>
      </c>
      <c r="K1852" s="13" t="s">
        <v>1632</v>
      </c>
      <c r="L1852" s="14" t="s">
        <v>1869</v>
      </c>
    </row>
    <row r="1853" ht="15.75" customHeight="1">
      <c r="A1853" s="14">
        <v>3139.0</v>
      </c>
      <c r="B1853" s="14">
        <v>134.0</v>
      </c>
      <c r="C1853" s="14">
        <v>3109.0</v>
      </c>
      <c r="D1853" s="14">
        <v>18.0</v>
      </c>
      <c r="E1853" s="14">
        <v>5.0</v>
      </c>
      <c r="F1853" s="14">
        <v>14.0</v>
      </c>
      <c r="G1853" s="14">
        <v>242.0</v>
      </c>
      <c r="H1853" s="14">
        <v>232.0</v>
      </c>
      <c r="I1853" s="14">
        <v>59.0</v>
      </c>
      <c r="J1853" s="13" t="s">
        <v>1641</v>
      </c>
      <c r="K1853" s="13" t="s">
        <v>1632</v>
      </c>
      <c r="L1853" s="14" t="s">
        <v>2707</v>
      </c>
    </row>
    <row r="1854" ht="15.75" customHeight="1">
      <c r="A1854" s="14">
        <v>4332.0</v>
      </c>
      <c r="B1854" s="14">
        <v>134.0</v>
      </c>
      <c r="C1854" s="14">
        <v>4308.0</v>
      </c>
      <c r="D1854" s="14">
        <v>29.0</v>
      </c>
      <c r="E1854" s="14">
        <v>6.0</v>
      </c>
      <c r="F1854" s="14">
        <v>14.0</v>
      </c>
      <c r="G1854" s="14">
        <v>242.0</v>
      </c>
      <c r="H1854" s="15"/>
      <c r="I1854" s="14">
        <v>39.0</v>
      </c>
      <c r="J1854" s="13" t="s">
        <v>2708</v>
      </c>
      <c r="K1854" s="13" t="s">
        <v>2709</v>
      </c>
      <c r="L1854" s="14" t="s">
        <v>2710</v>
      </c>
    </row>
    <row r="1855" ht="15.75" customHeight="1">
      <c r="A1855" s="14">
        <v>3039.0</v>
      </c>
      <c r="B1855" s="14">
        <v>133.0</v>
      </c>
      <c r="C1855" s="14">
        <v>3010.0</v>
      </c>
      <c r="D1855" s="14">
        <v>16.0</v>
      </c>
      <c r="E1855" s="14">
        <v>6.0</v>
      </c>
      <c r="F1855" s="14">
        <v>14.0</v>
      </c>
      <c r="G1855" s="14">
        <v>231.0</v>
      </c>
      <c r="H1855" s="15"/>
      <c r="I1855" s="14">
        <v>48.0</v>
      </c>
      <c r="J1855" s="13" t="s">
        <v>1633</v>
      </c>
      <c r="K1855" s="13" t="s">
        <v>1634</v>
      </c>
      <c r="L1855" s="14" t="s">
        <v>2711</v>
      </c>
    </row>
    <row r="1856" ht="15.75" customHeight="1">
      <c r="A1856" s="14">
        <v>3138.0</v>
      </c>
      <c r="B1856" s="14">
        <v>133.0</v>
      </c>
      <c r="C1856" s="14">
        <v>3109.0</v>
      </c>
      <c r="D1856" s="14">
        <v>18.0</v>
      </c>
      <c r="E1856" s="14">
        <v>6.0</v>
      </c>
      <c r="F1856" s="14">
        <v>14.0</v>
      </c>
      <c r="G1856" s="14">
        <v>241.0</v>
      </c>
      <c r="H1856" s="14">
        <v>231.0</v>
      </c>
      <c r="I1856" s="14">
        <v>58.0</v>
      </c>
      <c r="J1856" s="13" t="s">
        <v>1633</v>
      </c>
      <c r="K1856" s="13" t="s">
        <v>1634</v>
      </c>
      <c r="L1856" s="14" t="s">
        <v>2707</v>
      </c>
    </row>
    <row r="1857" ht="15.75" customHeight="1">
      <c r="A1857" s="14">
        <v>4331.0</v>
      </c>
      <c r="B1857" s="14">
        <v>133.0</v>
      </c>
      <c r="C1857" s="14">
        <v>4308.0</v>
      </c>
      <c r="D1857" s="14">
        <v>29.0</v>
      </c>
      <c r="E1857" s="14">
        <v>6.0</v>
      </c>
      <c r="F1857" s="14">
        <v>14.0</v>
      </c>
      <c r="G1857" s="14">
        <v>241.0</v>
      </c>
      <c r="H1857" s="15"/>
      <c r="I1857" s="14">
        <v>38.0</v>
      </c>
      <c r="J1857" s="13" t="s">
        <v>2712</v>
      </c>
      <c r="K1857" s="13" t="s">
        <v>2713</v>
      </c>
      <c r="L1857" s="14" t="s">
        <v>2710</v>
      </c>
    </row>
    <row r="1858" ht="15.75" customHeight="1">
      <c r="A1858" s="14">
        <v>3010.0</v>
      </c>
      <c r="B1858" s="14">
        <v>132.0</v>
      </c>
      <c r="C1858" s="14">
        <v>3001.0</v>
      </c>
      <c r="D1858" s="14">
        <v>16.0</v>
      </c>
      <c r="E1858" s="14">
        <v>3.0</v>
      </c>
      <c r="F1858" s="14">
        <v>12.0</v>
      </c>
      <c r="G1858" s="14">
        <v>230.0</v>
      </c>
      <c r="H1858" s="15"/>
      <c r="I1858" s="14">
        <v>47.0</v>
      </c>
      <c r="J1858" s="13" t="s">
        <v>1635</v>
      </c>
      <c r="K1858" s="13" t="s">
        <v>2714</v>
      </c>
      <c r="L1858" s="14" t="s">
        <v>2711</v>
      </c>
    </row>
    <row r="1859" ht="15.75" customHeight="1">
      <c r="A1859" s="14">
        <v>3109.0</v>
      </c>
      <c r="B1859" s="14">
        <v>132.0</v>
      </c>
      <c r="C1859" s="14">
        <v>3100.0</v>
      </c>
      <c r="D1859" s="14">
        <v>18.0</v>
      </c>
      <c r="E1859" s="14">
        <v>3.0</v>
      </c>
      <c r="F1859" s="14">
        <v>12.0</v>
      </c>
      <c r="G1859" s="14">
        <v>240.0</v>
      </c>
      <c r="H1859" s="14">
        <v>230.0</v>
      </c>
      <c r="I1859" s="14">
        <v>57.0</v>
      </c>
      <c r="J1859" s="13" t="s">
        <v>1635</v>
      </c>
      <c r="K1859" s="13" t="s">
        <v>2714</v>
      </c>
      <c r="L1859" s="14" t="s">
        <v>2715</v>
      </c>
    </row>
    <row r="1860" ht="15.75" customHeight="1">
      <c r="A1860" s="14">
        <v>4308.0</v>
      </c>
      <c r="B1860" s="14">
        <v>132.0</v>
      </c>
      <c r="C1860" s="14">
        <v>4375.0</v>
      </c>
      <c r="D1860" s="14">
        <v>29.0</v>
      </c>
      <c r="E1860" s="14">
        <v>3.0</v>
      </c>
      <c r="F1860" s="14">
        <v>12.0</v>
      </c>
      <c r="G1860" s="14">
        <v>240.0</v>
      </c>
      <c r="H1860" s="15"/>
      <c r="I1860" s="14">
        <v>37.0</v>
      </c>
      <c r="J1860" s="13" t="s">
        <v>2716</v>
      </c>
      <c r="K1860" s="13" t="s">
        <v>2717</v>
      </c>
      <c r="L1860" s="14" t="s">
        <v>2710</v>
      </c>
    </row>
    <row r="1861" ht="15.75" customHeight="1">
      <c r="A1861" s="14">
        <v>3038.0</v>
      </c>
      <c r="B1861" s="14">
        <v>131.0</v>
      </c>
      <c r="C1861" s="14">
        <v>5298.0</v>
      </c>
      <c r="D1861" s="14">
        <v>16.0</v>
      </c>
      <c r="E1861" s="14">
        <v>6.0</v>
      </c>
      <c r="F1861" s="14">
        <v>13.0</v>
      </c>
      <c r="G1861" s="14">
        <v>242.0</v>
      </c>
      <c r="H1861" s="15"/>
      <c r="I1861" s="14">
        <v>52.0</v>
      </c>
      <c r="J1861" s="13" t="s">
        <v>2718</v>
      </c>
      <c r="K1861" s="13" t="s">
        <v>2719</v>
      </c>
      <c r="L1861" s="14" t="s">
        <v>1869</v>
      </c>
    </row>
    <row r="1862" ht="15.75" customHeight="1">
      <c r="A1862" s="14">
        <v>3137.0</v>
      </c>
      <c r="B1862" s="14">
        <v>131.0</v>
      </c>
      <c r="C1862" s="14">
        <v>5360.0</v>
      </c>
      <c r="D1862" s="14">
        <v>18.0</v>
      </c>
      <c r="E1862" s="14">
        <v>6.0</v>
      </c>
      <c r="F1862" s="14">
        <v>13.0</v>
      </c>
      <c r="G1862" s="14">
        <v>230.0</v>
      </c>
      <c r="H1862" s="14">
        <v>242.0</v>
      </c>
      <c r="I1862" s="14">
        <v>61.0</v>
      </c>
      <c r="J1862" s="13" t="s">
        <v>2720</v>
      </c>
      <c r="K1862" s="13" t="s">
        <v>2721</v>
      </c>
      <c r="L1862" s="14" t="s">
        <v>1872</v>
      </c>
    </row>
    <row r="1863" ht="15.75" customHeight="1">
      <c r="A1863" s="14">
        <v>3088.0</v>
      </c>
      <c r="B1863" s="14">
        <v>130.0</v>
      </c>
      <c r="C1863" s="14">
        <v>3037.0</v>
      </c>
      <c r="D1863" s="14">
        <v>16.0</v>
      </c>
      <c r="E1863" s="14">
        <v>5.0</v>
      </c>
      <c r="F1863" s="14">
        <v>14.0</v>
      </c>
      <c r="G1863" s="14">
        <v>229.0</v>
      </c>
      <c r="H1863" s="15"/>
      <c r="I1863" s="14">
        <v>46.0</v>
      </c>
      <c r="J1863" s="13" t="s">
        <v>1641</v>
      </c>
      <c r="K1863" s="13" t="s">
        <v>1632</v>
      </c>
      <c r="L1863" s="14" t="s">
        <v>2711</v>
      </c>
    </row>
    <row r="1864" ht="15.75" customHeight="1">
      <c r="A1864" s="14">
        <v>3196.0</v>
      </c>
      <c r="B1864" s="14">
        <v>130.0</v>
      </c>
      <c r="C1864" s="14">
        <v>3136.0</v>
      </c>
      <c r="D1864" s="14">
        <v>18.0</v>
      </c>
      <c r="E1864" s="14">
        <v>5.0</v>
      </c>
      <c r="F1864" s="14">
        <v>14.0</v>
      </c>
      <c r="G1864" s="14">
        <v>229.0</v>
      </c>
      <c r="H1864" s="14">
        <v>229.0</v>
      </c>
      <c r="I1864" s="14">
        <v>55.0</v>
      </c>
      <c r="J1864" s="13" t="s">
        <v>1641</v>
      </c>
      <c r="K1864" s="13" t="s">
        <v>1632</v>
      </c>
      <c r="L1864" s="14" t="s">
        <v>2722</v>
      </c>
    </row>
    <row r="1865" ht="15.75" customHeight="1">
      <c r="A1865" s="14">
        <v>4372.0</v>
      </c>
      <c r="B1865" s="14">
        <v>130.0</v>
      </c>
      <c r="C1865" s="14">
        <v>4330.0</v>
      </c>
      <c r="D1865" s="14">
        <v>29.0</v>
      </c>
      <c r="E1865" s="14">
        <v>6.0</v>
      </c>
      <c r="F1865" s="14">
        <v>14.0</v>
      </c>
      <c r="G1865" s="14">
        <v>229.0</v>
      </c>
      <c r="H1865" s="15"/>
      <c r="I1865" s="14">
        <v>36.0</v>
      </c>
      <c r="J1865" s="13" t="s">
        <v>2723</v>
      </c>
      <c r="K1865" s="13" t="s">
        <v>2709</v>
      </c>
      <c r="L1865" s="14" t="s">
        <v>2710</v>
      </c>
    </row>
    <row r="1866" ht="15.75" customHeight="1">
      <c r="A1866" s="14">
        <v>3087.0</v>
      </c>
      <c r="B1866" s="14">
        <v>129.0</v>
      </c>
      <c r="C1866" s="14">
        <v>3037.0</v>
      </c>
      <c r="D1866" s="14">
        <v>16.0</v>
      </c>
      <c r="E1866" s="14">
        <v>6.0</v>
      </c>
      <c r="F1866" s="14">
        <v>14.0</v>
      </c>
      <c r="G1866" s="14">
        <v>228.0</v>
      </c>
      <c r="H1866" s="15"/>
      <c r="I1866" s="14">
        <v>45.0</v>
      </c>
      <c r="J1866" s="13" t="s">
        <v>1633</v>
      </c>
      <c r="K1866" s="13" t="s">
        <v>1634</v>
      </c>
      <c r="L1866" s="14" t="s">
        <v>2711</v>
      </c>
    </row>
    <row r="1867" ht="15.75" customHeight="1">
      <c r="A1867" s="14">
        <v>3195.0</v>
      </c>
      <c r="B1867" s="14">
        <v>129.0</v>
      </c>
      <c r="C1867" s="14">
        <v>3136.0</v>
      </c>
      <c r="D1867" s="14">
        <v>18.0</v>
      </c>
      <c r="E1867" s="14">
        <v>6.0</v>
      </c>
      <c r="F1867" s="14">
        <v>14.0</v>
      </c>
      <c r="G1867" s="14">
        <v>228.0</v>
      </c>
      <c r="H1867" s="14">
        <v>228.0</v>
      </c>
      <c r="I1867" s="14">
        <v>54.0</v>
      </c>
      <c r="J1867" s="13" t="s">
        <v>1633</v>
      </c>
      <c r="K1867" s="13" t="s">
        <v>1634</v>
      </c>
      <c r="L1867" s="14" t="s">
        <v>2724</v>
      </c>
    </row>
    <row r="1868" ht="15.75" customHeight="1">
      <c r="A1868" s="14">
        <v>4371.0</v>
      </c>
      <c r="B1868" s="14">
        <v>129.0</v>
      </c>
      <c r="C1868" s="14">
        <v>4330.0</v>
      </c>
      <c r="D1868" s="14">
        <v>29.0</v>
      </c>
      <c r="E1868" s="14">
        <v>6.0</v>
      </c>
      <c r="F1868" s="14">
        <v>14.0</v>
      </c>
      <c r="G1868" s="14">
        <v>228.0</v>
      </c>
      <c r="H1868" s="15"/>
      <c r="I1868" s="14">
        <v>35.0</v>
      </c>
      <c r="J1868" s="13" t="s">
        <v>2725</v>
      </c>
      <c r="K1868" s="13" t="s">
        <v>2713</v>
      </c>
      <c r="L1868" s="14" t="s">
        <v>2710</v>
      </c>
    </row>
    <row r="1869" ht="15.75" customHeight="1">
      <c r="A1869" s="14">
        <v>3037.0</v>
      </c>
      <c r="B1869" s="14">
        <v>128.0</v>
      </c>
      <c r="C1869" s="14">
        <v>3009.0</v>
      </c>
      <c r="D1869" s="14">
        <v>16.0</v>
      </c>
      <c r="E1869" s="14">
        <v>6.0</v>
      </c>
      <c r="F1869" s="14">
        <v>13.0</v>
      </c>
      <c r="G1869" s="14">
        <v>227.0</v>
      </c>
      <c r="H1869" s="15"/>
      <c r="I1869" s="14">
        <v>44.0</v>
      </c>
      <c r="J1869" s="13" t="s">
        <v>1642</v>
      </c>
      <c r="K1869" s="13" t="s">
        <v>1643</v>
      </c>
      <c r="L1869" s="14" t="s">
        <v>2711</v>
      </c>
    </row>
    <row r="1870" ht="15.75" customHeight="1">
      <c r="A1870" s="14">
        <v>3136.0</v>
      </c>
      <c r="B1870" s="14">
        <v>128.0</v>
      </c>
      <c r="C1870" s="14">
        <v>3108.0</v>
      </c>
      <c r="D1870" s="14">
        <v>18.0</v>
      </c>
      <c r="E1870" s="14">
        <v>6.0</v>
      </c>
      <c r="F1870" s="14">
        <v>13.0</v>
      </c>
      <c r="G1870" s="14">
        <v>227.0</v>
      </c>
      <c r="H1870" s="14">
        <v>227.0</v>
      </c>
      <c r="I1870" s="14">
        <v>53.0</v>
      </c>
      <c r="J1870" s="13" t="s">
        <v>1642</v>
      </c>
      <c r="K1870" s="13" t="s">
        <v>1643</v>
      </c>
      <c r="L1870" s="14" t="s">
        <v>2726</v>
      </c>
    </row>
    <row r="1871" ht="15.75" customHeight="1">
      <c r="A1871" s="14">
        <v>4330.0</v>
      </c>
      <c r="B1871" s="14">
        <v>128.0</v>
      </c>
      <c r="C1871" s="14">
        <v>4307.0</v>
      </c>
      <c r="D1871" s="14">
        <v>29.0</v>
      </c>
      <c r="E1871" s="14">
        <v>3.0</v>
      </c>
      <c r="F1871" s="14">
        <v>13.0</v>
      </c>
      <c r="G1871" s="14">
        <v>227.0</v>
      </c>
      <c r="H1871" s="15"/>
      <c r="I1871" s="14">
        <v>34.0</v>
      </c>
      <c r="J1871" s="13" t="s">
        <v>1642</v>
      </c>
      <c r="K1871" s="13" t="s">
        <v>1643</v>
      </c>
      <c r="L1871" s="14" t="s">
        <v>2727</v>
      </c>
    </row>
    <row r="1872" ht="15.75" customHeight="1">
      <c r="A1872" s="14">
        <v>3086.0</v>
      </c>
      <c r="B1872" s="14">
        <v>127.0</v>
      </c>
      <c r="C1872" s="14">
        <v>3036.0</v>
      </c>
      <c r="D1872" s="14">
        <v>16.0</v>
      </c>
      <c r="E1872" s="14">
        <v>5.0</v>
      </c>
      <c r="F1872" s="14">
        <v>14.0</v>
      </c>
      <c r="G1872" s="14">
        <v>226.0</v>
      </c>
      <c r="H1872" s="15"/>
      <c r="I1872" s="14">
        <v>43.0</v>
      </c>
      <c r="J1872" s="13" t="s">
        <v>1641</v>
      </c>
      <c r="K1872" s="13" t="s">
        <v>1632</v>
      </c>
      <c r="L1872" s="14" t="s">
        <v>2728</v>
      </c>
    </row>
    <row r="1873" ht="15.75" customHeight="1">
      <c r="A1873" s="14">
        <v>3194.0</v>
      </c>
      <c r="B1873" s="14">
        <v>127.0</v>
      </c>
      <c r="C1873" s="14">
        <v>3135.0</v>
      </c>
      <c r="D1873" s="14">
        <v>18.0</v>
      </c>
      <c r="E1873" s="14">
        <v>5.0</v>
      </c>
      <c r="F1873" s="14">
        <v>14.0</v>
      </c>
      <c r="G1873" s="14">
        <v>226.0</v>
      </c>
      <c r="H1873" s="14">
        <v>226.0</v>
      </c>
      <c r="I1873" s="14">
        <v>52.0</v>
      </c>
      <c r="J1873" s="13" t="s">
        <v>1641</v>
      </c>
      <c r="K1873" s="13" t="s">
        <v>1632</v>
      </c>
      <c r="L1873" s="14" t="s">
        <v>2729</v>
      </c>
    </row>
    <row r="1874" ht="15.75" customHeight="1">
      <c r="A1874" s="14">
        <v>4370.0</v>
      </c>
      <c r="B1874" s="14">
        <v>127.0</v>
      </c>
      <c r="C1874" s="14">
        <v>4329.0</v>
      </c>
      <c r="D1874" s="14">
        <v>29.0</v>
      </c>
      <c r="E1874" s="14">
        <v>6.0</v>
      </c>
      <c r="F1874" s="14">
        <v>14.0</v>
      </c>
      <c r="G1874" s="14">
        <v>226.0</v>
      </c>
      <c r="H1874" s="15"/>
      <c r="I1874" s="14">
        <v>33.0</v>
      </c>
      <c r="J1874" s="13" t="s">
        <v>2723</v>
      </c>
      <c r="K1874" s="13" t="s">
        <v>2709</v>
      </c>
      <c r="L1874" s="14" t="s">
        <v>2727</v>
      </c>
    </row>
    <row r="1875" ht="15.75" customHeight="1">
      <c r="A1875" s="14">
        <v>3085.0</v>
      </c>
      <c r="B1875" s="14">
        <v>126.0</v>
      </c>
      <c r="C1875" s="14">
        <v>3036.0</v>
      </c>
      <c r="D1875" s="14">
        <v>16.0</v>
      </c>
      <c r="E1875" s="14">
        <v>6.0</v>
      </c>
      <c r="F1875" s="14">
        <v>14.0</v>
      </c>
      <c r="G1875" s="14">
        <v>225.0</v>
      </c>
      <c r="H1875" s="15"/>
      <c r="I1875" s="14">
        <v>42.0</v>
      </c>
      <c r="J1875" s="13" t="s">
        <v>1633</v>
      </c>
      <c r="K1875" s="13" t="s">
        <v>1634</v>
      </c>
      <c r="L1875" s="14" t="s">
        <v>2728</v>
      </c>
    </row>
    <row r="1876" ht="15.75" customHeight="1">
      <c r="A1876" s="14">
        <v>3193.0</v>
      </c>
      <c r="B1876" s="14">
        <v>126.0</v>
      </c>
      <c r="C1876" s="14">
        <v>3135.0</v>
      </c>
      <c r="D1876" s="14">
        <v>18.0</v>
      </c>
      <c r="E1876" s="14">
        <v>6.0</v>
      </c>
      <c r="F1876" s="14">
        <v>14.0</v>
      </c>
      <c r="G1876" s="14">
        <v>225.0</v>
      </c>
      <c r="H1876" s="14">
        <v>225.0</v>
      </c>
      <c r="I1876" s="14">
        <v>51.0</v>
      </c>
      <c r="J1876" s="13" t="s">
        <v>1633</v>
      </c>
      <c r="K1876" s="13" t="s">
        <v>1634</v>
      </c>
      <c r="L1876" s="14" t="s">
        <v>2730</v>
      </c>
    </row>
    <row r="1877" ht="15.75" customHeight="1">
      <c r="A1877" s="14">
        <v>4369.0</v>
      </c>
      <c r="B1877" s="14">
        <v>126.0</v>
      </c>
      <c r="C1877" s="14">
        <v>4329.0</v>
      </c>
      <c r="D1877" s="14">
        <v>29.0</v>
      </c>
      <c r="E1877" s="14">
        <v>6.0</v>
      </c>
      <c r="F1877" s="14">
        <v>14.0</v>
      </c>
      <c r="G1877" s="14">
        <v>225.0</v>
      </c>
      <c r="H1877" s="15"/>
      <c r="I1877" s="14">
        <v>32.0</v>
      </c>
      <c r="J1877" s="13" t="s">
        <v>2725</v>
      </c>
      <c r="K1877" s="13" t="s">
        <v>2713</v>
      </c>
      <c r="L1877" s="14" t="s">
        <v>2727</v>
      </c>
    </row>
    <row r="1878" ht="15.75" customHeight="1">
      <c r="A1878" s="14">
        <v>3036.0</v>
      </c>
      <c r="B1878" s="14">
        <v>125.0</v>
      </c>
      <c r="C1878" s="14">
        <v>3009.0</v>
      </c>
      <c r="D1878" s="14">
        <v>16.0</v>
      </c>
      <c r="E1878" s="14">
        <v>6.0</v>
      </c>
      <c r="F1878" s="14">
        <v>13.0</v>
      </c>
      <c r="G1878" s="14">
        <v>224.0</v>
      </c>
      <c r="H1878" s="15"/>
      <c r="I1878" s="14">
        <v>41.0</v>
      </c>
      <c r="J1878" s="13" t="s">
        <v>1646</v>
      </c>
      <c r="K1878" s="13" t="s">
        <v>1647</v>
      </c>
      <c r="L1878" s="14" t="s">
        <v>2728</v>
      </c>
    </row>
    <row r="1879" ht="15.75" customHeight="1">
      <c r="A1879" s="14">
        <v>3135.0</v>
      </c>
      <c r="B1879" s="14">
        <v>125.0</v>
      </c>
      <c r="C1879" s="14">
        <v>3108.0</v>
      </c>
      <c r="D1879" s="14">
        <v>18.0</v>
      </c>
      <c r="E1879" s="14">
        <v>6.0</v>
      </c>
      <c r="F1879" s="14">
        <v>13.0</v>
      </c>
      <c r="G1879" s="14">
        <v>224.0</v>
      </c>
      <c r="H1879" s="14">
        <v>224.0</v>
      </c>
      <c r="I1879" s="14">
        <v>50.0</v>
      </c>
      <c r="J1879" s="13" t="s">
        <v>1646</v>
      </c>
      <c r="K1879" s="13" t="s">
        <v>1647</v>
      </c>
      <c r="L1879" s="14" t="s">
        <v>2731</v>
      </c>
    </row>
    <row r="1880" ht="15.75" customHeight="1">
      <c r="A1880" s="14">
        <v>4329.0</v>
      </c>
      <c r="B1880" s="14">
        <v>125.0</v>
      </c>
      <c r="C1880" s="14">
        <v>4307.0</v>
      </c>
      <c r="D1880" s="14">
        <v>29.0</v>
      </c>
      <c r="E1880" s="14">
        <v>3.0</v>
      </c>
      <c r="F1880" s="14">
        <v>13.0</v>
      </c>
      <c r="G1880" s="14">
        <v>224.0</v>
      </c>
      <c r="H1880" s="15"/>
      <c r="I1880" s="14">
        <v>31.0</v>
      </c>
      <c r="J1880" s="13" t="s">
        <v>1646</v>
      </c>
      <c r="K1880" s="13" t="s">
        <v>2732</v>
      </c>
      <c r="L1880" s="14" t="s">
        <v>2727</v>
      </c>
    </row>
    <row r="1881" ht="15.75" customHeight="1">
      <c r="A1881" s="14">
        <v>3084.0</v>
      </c>
      <c r="B1881" s="14">
        <v>124.0</v>
      </c>
      <c r="C1881" s="14">
        <v>3035.0</v>
      </c>
      <c r="D1881" s="14">
        <v>16.0</v>
      </c>
      <c r="E1881" s="14">
        <v>5.0</v>
      </c>
      <c r="F1881" s="14">
        <v>14.0</v>
      </c>
      <c r="G1881" s="14">
        <v>223.0</v>
      </c>
      <c r="H1881" s="15"/>
      <c r="I1881" s="14">
        <v>40.0</v>
      </c>
      <c r="J1881" s="13" t="s">
        <v>1641</v>
      </c>
      <c r="K1881" s="13" t="s">
        <v>1632</v>
      </c>
      <c r="L1881" s="14" t="s">
        <v>2728</v>
      </c>
    </row>
    <row r="1882" ht="15.75" customHeight="1">
      <c r="A1882" s="14">
        <v>3192.0</v>
      </c>
      <c r="B1882" s="14">
        <v>124.0</v>
      </c>
      <c r="C1882" s="14">
        <v>3134.0</v>
      </c>
      <c r="D1882" s="14">
        <v>18.0</v>
      </c>
      <c r="E1882" s="14">
        <v>5.0</v>
      </c>
      <c r="F1882" s="14">
        <v>14.0</v>
      </c>
      <c r="G1882" s="14">
        <v>223.0</v>
      </c>
      <c r="H1882" s="14">
        <v>223.0</v>
      </c>
      <c r="I1882" s="14">
        <v>49.0</v>
      </c>
      <c r="J1882" s="13" t="s">
        <v>1641</v>
      </c>
      <c r="K1882" s="13" t="s">
        <v>1632</v>
      </c>
      <c r="L1882" s="14" t="s">
        <v>2733</v>
      </c>
    </row>
    <row r="1883" ht="15.75" customHeight="1">
      <c r="A1883" s="14">
        <v>4368.0</v>
      </c>
      <c r="B1883" s="14">
        <v>124.0</v>
      </c>
      <c r="C1883" s="14">
        <v>4328.0</v>
      </c>
      <c r="D1883" s="14">
        <v>29.0</v>
      </c>
      <c r="E1883" s="14">
        <v>6.0</v>
      </c>
      <c r="F1883" s="14">
        <v>14.0</v>
      </c>
      <c r="G1883" s="14">
        <v>223.0</v>
      </c>
      <c r="H1883" s="15"/>
      <c r="I1883" s="14">
        <v>30.0</v>
      </c>
      <c r="J1883" s="13" t="s">
        <v>2723</v>
      </c>
      <c r="K1883" s="13" t="s">
        <v>2709</v>
      </c>
      <c r="L1883" s="14" t="s">
        <v>2727</v>
      </c>
    </row>
    <row r="1884" ht="15.75" customHeight="1">
      <c r="A1884" s="14">
        <v>3083.0</v>
      </c>
      <c r="B1884" s="14">
        <v>123.0</v>
      </c>
      <c r="C1884" s="14">
        <v>3035.0</v>
      </c>
      <c r="D1884" s="14">
        <v>16.0</v>
      </c>
      <c r="E1884" s="14">
        <v>6.0</v>
      </c>
      <c r="F1884" s="14">
        <v>14.0</v>
      </c>
      <c r="G1884" s="14">
        <v>222.0</v>
      </c>
      <c r="H1884" s="15"/>
      <c r="I1884" s="14">
        <v>39.0</v>
      </c>
      <c r="J1884" s="13" t="s">
        <v>1633</v>
      </c>
      <c r="K1884" s="13" t="s">
        <v>1634</v>
      </c>
      <c r="L1884" s="14" t="s">
        <v>2728</v>
      </c>
    </row>
    <row r="1885" ht="15.75" customHeight="1">
      <c r="A1885" s="14">
        <v>3191.0</v>
      </c>
      <c r="B1885" s="14">
        <v>123.0</v>
      </c>
      <c r="C1885" s="14">
        <v>3134.0</v>
      </c>
      <c r="D1885" s="14">
        <v>18.0</v>
      </c>
      <c r="E1885" s="14">
        <v>6.0</v>
      </c>
      <c r="F1885" s="14">
        <v>14.0</v>
      </c>
      <c r="G1885" s="14">
        <v>222.0</v>
      </c>
      <c r="H1885" s="14">
        <v>222.0</v>
      </c>
      <c r="I1885" s="14">
        <v>48.0</v>
      </c>
      <c r="J1885" s="13" t="s">
        <v>1633</v>
      </c>
      <c r="K1885" s="13" t="s">
        <v>1634</v>
      </c>
      <c r="L1885" s="14" t="s">
        <v>2734</v>
      </c>
    </row>
    <row r="1886" ht="15.75" customHeight="1">
      <c r="A1886" s="14">
        <v>4367.0</v>
      </c>
      <c r="B1886" s="14">
        <v>123.0</v>
      </c>
      <c r="C1886" s="14">
        <v>4328.0</v>
      </c>
      <c r="D1886" s="14">
        <v>29.0</v>
      </c>
      <c r="E1886" s="14">
        <v>6.0</v>
      </c>
      <c r="F1886" s="14">
        <v>14.0</v>
      </c>
      <c r="G1886" s="14">
        <v>222.0</v>
      </c>
      <c r="H1886" s="15"/>
      <c r="I1886" s="14">
        <v>29.0</v>
      </c>
      <c r="J1886" s="13" t="s">
        <v>2725</v>
      </c>
      <c r="K1886" s="13" t="s">
        <v>2713</v>
      </c>
      <c r="L1886" s="14" t="s">
        <v>2727</v>
      </c>
    </row>
    <row r="1887" ht="15.75" customHeight="1">
      <c r="A1887" s="14">
        <v>3035.0</v>
      </c>
      <c r="B1887" s="14">
        <v>122.0</v>
      </c>
      <c r="C1887" s="14">
        <v>3009.0</v>
      </c>
      <c r="D1887" s="14">
        <v>16.0</v>
      </c>
      <c r="E1887" s="14">
        <v>6.0</v>
      </c>
      <c r="F1887" s="14">
        <v>13.0</v>
      </c>
      <c r="G1887" s="14">
        <v>221.0</v>
      </c>
      <c r="H1887" s="15"/>
      <c r="I1887" s="14">
        <v>38.0</v>
      </c>
      <c r="J1887" s="13" t="s">
        <v>1650</v>
      </c>
      <c r="K1887" s="13" t="s">
        <v>1651</v>
      </c>
      <c r="L1887" s="14" t="s">
        <v>1875</v>
      </c>
    </row>
    <row r="1888" ht="15.75" customHeight="1">
      <c r="A1888" s="14">
        <v>3134.0</v>
      </c>
      <c r="B1888" s="14">
        <v>122.0</v>
      </c>
      <c r="C1888" s="14">
        <v>3108.0</v>
      </c>
      <c r="D1888" s="14">
        <v>18.0</v>
      </c>
      <c r="E1888" s="14">
        <v>6.0</v>
      </c>
      <c r="F1888" s="14">
        <v>13.0</v>
      </c>
      <c r="G1888" s="14">
        <v>221.0</v>
      </c>
      <c r="H1888" s="14">
        <v>221.0</v>
      </c>
      <c r="I1888" s="14">
        <v>47.0</v>
      </c>
      <c r="J1888" s="13" t="s">
        <v>1650</v>
      </c>
      <c r="K1888" s="13" t="s">
        <v>1651</v>
      </c>
      <c r="L1888" s="14" t="s">
        <v>2735</v>
      </c>
    </row>
    <row r="1889" ht="15.75" customHeight="1">
      <c r="A1889" s="14">
        <v>4328.0</v>
      </c>
      <c r="B1889" s="14">
        <v>122.0</v>
      </c>
      <c r="C1889" s="14">
        <v>4307.0</v>
      </c>
      <c r="D1889" s="14">
        <v>29.0</v>
      </c>
      <c r="E1889" s="14">
        <v>3.0</v>
      </c>
      <c r="F1889" s="14">
        <v>13.0</v>
      </c>
      <c r="G1889" s="14">
        <v>221.0</v>
      </c>
      <c r="H1889" s="15"/>
      <c r="I1889" s="14">
        <v>28.0</v>
      </c>
      <c r="J1889" s="13" t="s">
        <v>1650</v>
      </c>
      <c r="K1889" s="13" t="s">
        <v>1651</v>
      </c>
      <c r="L1889" s="14" t="s">
        <v>2727</v>
      </c>
    </row>
    <row r="1890" ht="15.75" customHeight="1">
      <c r="A1890" s="14">
        <v>3009.0</v>
      </c>
      <c r="B1890" s="14">
        <v>121.0</v>
      </c>
      <c r="C1890" s="14">
        <v>3001.0</v>
      </c>
      <c r="D1890" s="14">
        <v>16.0</v>
      </c>
      <c r="E1890" s="14">
        <v>3.0</v>
      </c>
      <c r="F1890" s="14">
        <v>12.0</v>
      </c>
      <c r="G1890" s="14">
        <v>220.0</v>
      </c>
      <c r="H1890" s="15"/>
      <c r="I1890" s="14">
        <v>37.0</v>
      </c>
      <c r="J1890" s="13" t="s">
        <v>1654</v>
      </c>
      <c r="K1890" s="13" t="s">
        <v>1655</v>
      </c>
      <c r="L1890" s="14" t="s">
        <v>1875</v>
      </c>
    </row>
    <row r="1891" ht="15.75" customHeight="1">
      <c r="A1891" s="14">
        <v>3108.0</v>
      </c>
      <c r="B1891" s="14">
        <v>121.0</v>
      </c>
      <c r="C1891" s="14">
        <v>3100.0</v>
      </c>
      <c r="D1891" s="14">
        <v>18.0</v>
      </c>
      <c r="E1891" s="14">
        <v>3.0</v>
      </c>
      <c r="F1891" s="14">
        <v>12.0</v>
      </c>
      <c r="G1891" s="14">
        <v>220.0</v>
      </c>
      <c r="H1891" s="14">
        <v>220.0</v>
      </c>
      <c r="I1891" s="14">
        <v>46.0</v>
      </c>
      <c r="J1891" s="13" t="s">
        <v>1654</v>
      </c>
      <c r="K1891" s="13" t="s">
        <v>1655</v>
      </c>
      <c r="L1891" s="14" t="s">
        <v>2736</v>
      </c>
    </row>
    <row r="1892" ht="15.75" customHeight="1">
      <c r="A1892" s="14">
        <v>4307.0</v>
      </c>
      <c r="B1892" s="14">
        <v>121.0</v>
      </c>
      <c r="C1892" s="14">
        <v>4375.0</v>
      </c>
      <c r="D1892" s="14">
        <v>29.0</v>
      </c>
      <c r="E1892" s="14">
        <v>3.0</v>
      </c>
      <c r="F1892" s="14">
        <v>12.0</v>
      </c>
      <c r="G1892" s="14">
        <v>220.0</v>
      </c>
      <c r="H1892" s="15"/>
      <c r="I1892" s="14">
        <v>27.0</v>
      </c>
      <c r="J1892" s="13" t="s">
        <v>2737</v>
      </c>
      <c r="K1892" s="13" t="s">
        <v>2738</v>
      </c>
      <c r="L1892" s="14" t="s">
        <v>2096</v>
      </c>
    </row>
    <row r="1893" ht="15.75" customHeight="1">
      <c r="A1893" s="14">
        <v>3034.0</v>
      </c>
      <c r="B1893" s="14">
        <v>120.0</v>
      </c>
      <c r="C1893" s="14">
        <v>3008.0</v>
      </c>
      <c r="D1893" s="14">
        <v>16.0</v>
      </c>
      <c r="E1893" s="14">
        <v>6.0</v>
      </c>
      <c r="F1893" s="14">
        <v>13.0</v>
      </c>
      <c r="G1893" s="14">
        <v>214.0</v>
      </c>
      <c r="H1893" s="15"/>
      <c r="I1893" s="14">
        <v>33.0</v>
      </c>
      <c r="J1893" s="13" t="s">
        <v>2739</v>
      </c>
      <c r="K1893" s="13" t="s">
        <v>2740</v>
      </c>
      <c r="L1893" s="14" t="s">
        <v>1879</v>
      </c>
    </row>
    <row r="1894" ht="15.75" customHeight="1">
      <c r="A1894" s="14">
        <v>3133.0</v>
      </c>
      <c r="B1894" s="14">
        <v>120.0</v>
      </c>
      <c r="C1894" s="14">
        <v>3107.0</v>
      </c>
      <c r="D1894" s="14">
        <v>18.0</v>
      </c>
      <c r="E1894" s="14">
        <v>6.0</v>
      </c>
      <c r="F1894" s="14">
        <v>13.0</v>
      </c>
      <c r="G1894" s="14">
        <v>214.0</v>
      </c>
      <c r="H1894" s="14">
        <v>214.0</v>
      </c>
      <c r="I1894" s="14">
        <v>40.0</v>
      </c>
      <c r="J1894" s="13" t="s">
        <v>2741</v>
      </c>
      <c r="K1894" s="13" t="s">
        <v>2742</v>
      </c>
      <c r="L1894" s="14" t="s">
        <v>2743</v>
      </c>
    </row>
    <row r="1895" ht="15.75" customHeight="1">
      <c r="A1895" s="14">
        <v>3033.0</v>
      </c>
      <c r="B1895" s="14">
        <v>119.0</v>
      </c>
      <c r="C1895" s="14">
        <v>3008.0</v>
      </c>
      <c r="D1895" s="14">
        <v>16.0</v>
      </c>
      <c r="E1895" s="14">
        <v>6.0</v>
      </c>
      <c r="F1895" s="14">
        <v>13.0</v>
      </c>
      <c r="G1895" s="14">
        <v>213.0</v>
      </c>
      <c r="H1895" s="15"/>
      <c r="I1895" s="14">
        <v>32.0</v>
      </c>
      <c r="J1895" s="13" t="s">
        <v>2744</v>
      </c>
      <c r="K1895" s="13" t="s">
        <v>2745</v>
      </c>
      <c r="L1895" s="14" t="s">
        <v>1879</v>
      </c>
    </row>
    <row r="1896" ht="15.75" customHeight="1">
      <c r="A1896" s="14">
        <v>3132.0</v>
      </c>
      <c r="B1896" s="14">
        <v>119.0</v>
      </c>
      <c r="C1896" s="14">
        <v>3107.0</v>
      </c>
      <c r="D1896" s="14">
        <v>18.0</v>
      </c>
      <c r="E1896" s="14">
        <v>6.0</v>
      </c>
      <c r="F1896" s="14">
        <v>13.0</v>
      </c>
      <c r="G1896" s="14">
        <v>213.0</v>
      </c>
      <c r="H1896" s="14">
        <v>213.0</v>
      </c>
      <c r="I1896" s="14">
        <v>39.0</v>
      </c>
      <c r="J1896" s="13" t="s">
        <v>2744</v>
      </c>
      <c r="K1896" s="13" t="s">
        <v>2746</v>
      </c>
      <c r="L1896" s="14" t="s">
        <v>2747</v>
      </c>
    </row>
    <row r="1897" ht="15.75" customHeight="1">
      <c r="A1897" s="14">
        <v>3032.0</v>
      </c>
      <c r="B1897" s="14">
        <v>118.0</v>
      </c>
      <c r="C1897" s="14">
        <v>3008.0</v>
      </c>
      <c r="D1897" s="14">
        <v>16.0</v>
      </c>
      <c r="E1897" s="14">
        <v>6.0</v>
      </c>
      <c r="F1897" s="14">
        <v>13.0</v>
      </c>
      <c r="G1897" s="14">
        <v>211.0</v>
      </c>
      <c r="H1897" s="15"/>
      <c r="I1897" s="14">
        <v>30.0</v>
      </c>
      <c r="J1897" s="13" t="s">
        <v>2748</v>
      </c>
      <c r="K1897" s="13" t="s">
        <v>2749</v>
      </c>
      <c r="L1897" s="14" t="s">
        <v>1879</v>
      </c>
    </row>
    <row r="1898" ht="15.75" customHeight="1">
      <c r="A1898" s="14">
        <v>3131.0</v>
      </c>
      <c r="B1898" s="14">
        <v>118.0</v>
      </c>
      <c r="C1898" s="14">
        <v>3107.0</v>
      </c>
      <c r="D1898" s="14">
        <v>18.0</v>
      </c>
      <c r="E1898" s="14">
        <v>6.0</v>
      </c>
      <c r="F1898" s="14">
        <v>13.0</v>
      </c>
      <c r="G1898" s="14">
        <v>211.0</v>
      </c>
      <c r="H1898" s="14">
        <v>211.0</v>
      </c>
      <c r="I1898" s="14">
        <v>37.0</v>
      </c>
      <c r="J1898" s="13" t="s">
        <v>2748</v>
      </c>
      <c r="K1898" s="13" t="s">
        <v>2749</v>
      </c>
      <c r="L1898" s="14" t="s">
        <v>1880</v>
      </c>
    </row>
    <row r="1899" ht="15.75" customHeight="1">
      <c r="A1899" s="14">
        <v>3008.0</v>
      </c>
      <c r="B1899" s="14">
        <v>117.0</v>
      </c>
      <c r="C1899" s="14">
        <v>3001.0</v>
      </c>
      <c r="D1899" s="14">
        <v>16.0</v>
      </c>
      <c r="E1899" s="14">
        <v>3.0</v>
      </c>
      <c r="F1899" s="14">
        <v>12.0</v>
      </c>
      <c r="G1899" s="14">
        <v>210.0</v>
      </c>
      <c r="H1899" s="15"/>
      <c r="I1899" s="14">
        <v>29.0</v>
      </c>
      <c r="J1899" s="13" t="s">
        <v>2750</v>
      </c>
      <c r="K1899" s="13" t="s">
        <v>2751</v>
      </c>
      <c r="L1899" s="14" t="s">
        <v>1879</v>
      </c>
    </row>
    <row r="1900" ht="15.75" customHeight="1">
      <c r="A1900" s="14">
        <v>3107.0</v>
      </c>
      <c r="B1900" s="14">
        <v>117.0</v>
      </c>
      <c r="C1900" s="14">
        <v>3100.0</v>
      </c>
      <c r="D1900" s="14">
        <v>18.0</v>
      </c>
      <c r="E1900" s="14">
        <v>3.0</v>
      </c>
      <c r="F1900" s="14">
        <v>12.0</v>
      </c>
      <c r="G1900" s="14">
        <v>210.0</v>
      </c>
      <c r="H1900" s="14">
        <v>210.0</v>
      </c>
      <c r="I1900" s="14">
        <v>36.0</v>
      </c>
      <c r="J1900" s="13" t="s">
        <v>2750</v>
      </c>
      <c r="K1900" s="13" t="s">
        <v>2751</v>
      </c>
      <c r="L1900" s="14" t="s">
        <v>1750</v>
      </c>
    </row>
    <row r="1901" ht="15.75" customHeight="1">
      <c r="A1901" s="14">
        <v>3031.0</v>
      </c>
      <c r="B1901" s="14">
        <v>116.0</v>
      </c>
      <c r="C1901" s="14">
        <v>3007.0</v>
      </c>
      <c r="D1901" s="14">
        <v>16.0</v>
      </c>
      <c r="E1901" s="14">
        <v>6.0</v>
      </c>
      <c r="F1901" s="14">
        <v>13.0</v>
      </c>
      <c r="G1901" s="14">
        <v>155.0</v>
      </c>
      <c r="H1901" s="15"/>
      <c r="I1901" s="14">
        <v>27.0</v>
      </c>
      <c r="J1901" s="13" t="s">
        <v>1669</v>
      </c>
      <c r="K1901" s="13" t="s">
        <v>1670</v>
      </c>
      <c r="L1901" s="14" t="s">
        <v>1907</v>
      </c>
    </row>
    <row r="1902" ht="15.75" customHeight="1">
      <c r="A1902" s="14">
        <v>3130.0</v>
      </c>
      <c r="B1902" s="14">
        <v>116.0</v>
      </c>
      <c r="C1902" s="14">
        <v>3106.0</v>
      </c>
      <c r="D1902" s="14">
        <v>18.0</v>
      </c>
      <c r="E1902" s="14">
        <v>6.0</v>
      </c>
      <c r="F1902" s="14">
        <v>13.0</v>
      </c>
      <c r="G1902" s="14">
        <v>158.0</v>
      </c>
      <c r="H1902" s="14">
        <v>155.0</v>
      </c>
      <c r="I1902" s="14">
        <v>31.0</v>
      </c>
      <c r="J1902" s="13" t="s">
        <v>1669</v>
      </c>
      <c r="K1902" s="13" t="s">
        <v>1670</v>
      </c>
      <c r="L1902" s="14" t="s">
        <v>1904</v>
      </c>
    </row>
    <row r="1903" ht="15.75" customHeight="1">
      <c r="A1903" s="14">
        <v>3030.0</v>
      </c>
      <c r="B1903" s="14">
        <v>115.0</v>
      </c>
      <c r="C1903" s="14">
        <v>3007.0</v>
      </c>
      <c r="D1903" s="14">
        <v>16.0</v>
      </c>
      <c r="E1903" s="14">
        <v>6.0</v>
      </c>
      <c r="F1903" s="14">
        <v>13.0</v>
      </c>
      <c r="G1903" s="14">
        <v>153.0</v>
      </c>
      <c r="H1903" s="15"/>
      <c r="I1903" s="14">
        <v>25.0</v>
      </c>
      <c r="J1903" s="13" t="s">
        <v>2752</v>
      </c>
      <c r="K1903" s="13" t="s">
        <v>2753</v>
      </c>
      <c r="L1903" s="14" t="s">
        <v>1907</v>
      </c>
    </row>
    <row r="1904" ht="15.75" customHeight="1">
      <c r="A1904" s="14">
        <v>3129.0</v>
      </c>
      <c r="B1904" s="14">
        <v>115.0</v>
      </c>
      <c r="C1904" s="14">
        <v>3106.0</v>
      </c>
      <c r="D1904" s="14">
        <v>18.0</v>
      </c>
      <c r="E1904" s="14">
        <v>6.0</v>
      </c>
      <c r="F1904" s="14">
        <v>13.0</v>
      </c>
      <c r="G1904" s="14">
        <v>154.0</v>
      </c>
      <c r="H1904" s="14">
        <v>153.0</v>
      </c>
      <c r="I1904" s="14">
        <v>29.0</v>
      </c>
      <c r="J1904" s="13" t="s">
        <v>2752</v>
      </c>
      <c r="K1904" s="13" t="s">
        <v>2753</v>
      </c>
      <c r="L1904" s="14" t="s">
        <v>1904</v>
      </c>
    </row>
    <row r="1905" ht="15.75" customHeight="1">
      <c r="A1905" s="14">
        <v>3029.0</v>
      </c>
      <c r="B1905" s="14">
        <v>114.0</v>
      </c>
      <c r="C1905" s="14">
        <v>3007.0</v>
      </c>
      <c r="D1905" s="14">
        <v>16.0</v>
      </c>
      <c r="E1905" s="14">
        <v>6.0</v>
      </c>
      <c r="F1905" s="14">
        <v>13.0</v>
      </c>
      <c r="G1905" s="14">
        <v>152.0</v>
      </c>
      <c r="H1905" s="15"/>
      <c r="I1905" s="14">
        <v>24.0</v>
      </c>
      <c r="J1905" s="13" t="s">
        <v>2754</v>
      </c>
      <c r="K1905" s="13" t="s">
        <v>2755</v>
      </c>
      <c r="L1905" s="14" t="s">
        <v>1907</v>
      </c>
    </row>
    <row r="1906" ht="15.75" customHeight="1">
      <c r="A1906" s="14">
        <v>3128.0</v>
      </c>
      <c r="B1906" s="14">
        <v>114.0</v>
      </c>
      <c r="C1906" s="14">
        <v>3106.0</v>
      </c>
      <c r="D1906" s="14">
        <v>18.0</v>
      </c>
      <c r="E1906" s="14">
        <v>6.0</v>
      </c>
      <c r="F1906" s="14">
        <v>13.0</v>
      </c>
      <c r="G1906" s="14">
        <v>152.0</v>
      </c>
      <c r="H1906" s="14">
        <v>152.0</v>
      </c>
      <c r="I1906" s="14">
        <v>28.0</v>
      </c>
      <c r="J1906" s="13" t="s">
        <v>2754</v>
      </c>
      <c r="K1906" s="13" t="s">
        <v>2756</v>
      </c>
      <c r="L1906" s="14" t="s">
        <v>1755</v>
      </c>
    </row>
    <row r="1907" ht="15.75" customHeight="1">
      <c r="A1907" s="14">
        <v>3028.0</v>
      </c>
      <c r="B1907" s="14">
        <v>113.0</v>
      </c>
      <c r="C1907" s="14">
        <v>3007.0</v>
      </c>
      <c r="D1907" s="14">
        <v>16.0</v>
      </c>
      <c r="E1907" s="14">
        <v>6.0</v>
      </c>
      <c r="F1907" s="14">
        <v>13.0</v>
      </c>
      <c r="G1907" s="14">
        <v>151.0</v>
      </c>
      <c r="H1907" s="15"/>
      <c r="I1907" s="14">
        <v>23.0</v>
      </c>
      <c r="J1907" s="13" t="s">
        <v>2757</v>
      </c>
      <c r="K1907" s="13" t="s">
        <v>2758</v>
      </c>
      <c r="L1907" s="14" t="s">
        <v>2315</v>
      </c>
    </row>
    <row r="1908" ht="15.75" customHeight="1">
      <c r="A1908" s="14">
        <v>3127.0</v>
      </c>
      <c r="B1908" s="14">
        <v>113.0</v>
      </c>
      <c r="C1908" s="14">
        <v>3106.0</v>
      </c>
      <c r="D1908" s="14">
        <v>18.0</v>
      </c>
      <c r="E1908" s="14">
        <v>6.0</v>
      </c>
      <c r="F1908" s="14">
        <v>13.0</v>
      </c>
      <c r="G1908" s="14">
        <v>151.0</v>
      </c>
      <c r="H1908" s="14">
        <v>151.0</v>
      </c>
      <c r="I1908" s="14">
        <v>25.0</v>
      </c>
      <c r="J1908" s="13" t="s">
        <v>2757</v>
      </c>
      <c r="K1908" s="13" t="s">
        <v>2758</v>
      </c>
      <c r="L1908" s="14" t="s">
        <v>1757</v>
      </c>
    </row>
    <row r="1909" ht="15.75" customHeight="1">
      <c r="A1909" s="14">
        <v>3007.0</v>
      </c>
      <c r="B1909" s="14">
        <v>112.0</v>
      </c>
      <c r="C1909" s="14">
        <v>3000.0</v>
      </c>
      <c r="D1909" s="14">
        <v>16.0</v>
      </c>
      <c r="E1909" s="14">
        <v>3.0</v>
      </c>
      <c r="F1909" s="14">
        <v>12.0</v>
      </c>
      <c r="G1909" s="14">
        <v>150.0</v>
      </c>
      <c r="H1909" s="15"/>
      <c r="I1909" s="14">
        <v>22.0</v>
      </c>
      <c r="J1909" s="13" t="s">
        <v>2759</v>
      </c>
      <c r="K1909" s="13" t="s">
        <v>2760</v>
      </c>
      <c r="L1909" s="14" t="s">
        <v>2315</v>
      </c>
    </row>
    <row r="1910" ht="15.75" customHeight="1">
      <c r="A1910" s="14">
        <v>3106.0</v>
      </c>
      <c r="B1910" s="14">
        <v>112.0</v>
      </c>
      <c r="C1910" s="14">
        <v>3099.0</v>
      </c>
      <c r="D1910" s="14">
        <v>18.0</v>
      </c>
      <c r="E1910" s="14">
        <v>3.0</v>
      </c>
      <c r="F1910" s="14">
        <v>12.0</v>
      </c>
      <c r="G1910" s="14">
        <v>150.0</v>
      </c>
      <c r="H1910" s="14">
        <v>150.0</v>
      </c>
      <c r="I1910" s="14">
        <v>24.0</v>
      </c>
      <c r="J1910" s="13" t="s">
        <v>2759</v>
      </c>
      <c r="K1910" s="13" t="s">
        <v>2760</v>
      </c>
      <c r="L1910" s="14" t="s">
        <v>2316</v>
      </c>
    </row>
    <row r="1911" ht="15.75" customHeight="1">
      <c r="A1911" s="14">
        <v>3027.0</v>
      </c>
      <c r="B1911" s="14">
        <v>111.0</v>
      </c>
      <c r="C1911" s="14">
        <v>3006.0</v>
      </c>
      <c r="D1911" s="14">
        <v>16.0</v>
      </c>
      <c r="E1911" s="14">
        <v>6.0</v>
      </c>
      <c r="F1911" s="14">
        <v>13.0</v>
      </c>
      <c r="G1911" s="14">
        <v>141.0</v>
      </c>
      <c r="H1911" s="15"/>
      <c r="I1911" s="14">
        <v>20.0</v>
      </c>
      <c r="J1911" s="13" t="s">
        <v>2761</v>
      </c>
      <c r="K1911" s="13" t="s">
        <v>2762</v>
      </c>
      <c r="L1911" s="14" t="s">
        <v>2315</v>
      </c>
    </row>
    <row r="1912" ht="15.75" customHeight="1">
      <c r="A1912" s="14">
        <v>3126.0</v>
      </c>
      <c r="B1912" s="14">
        <v>111.0</v>
      </c>
      <c r="C1912" s="14">
        <v>3105.0</v>
      </c>
      <c r="D1912" s="14">
        <v>18.0</v>
      </c>
      <c r="E1912" s="14">
        <v>6.0</v>
      </c>
      <c r="F1912" s="14">
        <v>13.0</v>
      </c>
      <c r="G1912" s="14">
        <v>141.0</v>
      </c>
      <c r="H1912" s="14">
        <v>141.0</v>
      </c>
      <c r="I1912" s="14">
        <v>22.0</v>
      </c>
      <c r="J1912" s="13" t="s">
        <v>2761</v>
      </c>
      <c r="K1912" s="13" t="s">
        <v>2762</v>
      </c>
      <c r="L1912" s="14" t="s">
        <v>2316</v>
      </c>
    </row>
    <row r="1913" ht="15.75" customHeight="1">
      <c r="A1913" s="14">
        <v>3006.0</v>
      </c>
      <c r="B1913" s="14">
        <v>110.0</v>
      </c>
      <c r="C1913" s="14">
        <v>3000.0</v>
      </c>
      <c r="D1913" s="14">
        <v>16.0</v>
      </c>
      <c r="E1913" s="14">
        <v>3.0</v>
      </c>
      <c r="F1913" s="14">
        <v>12.0</v>
      </c>
      <c r="G1913" s="14">
        <v>140.0</v>
      </c>
      <c r="H1913" s="15"/>
      <c r="I1913" s="14">
        <v>19.0</v>
      </c>
      <c r="J1913" s="13" t="s">
        <v>2763</v>
      </c>
      <c r="K1913" s="13" t="s">
        <v>2764</v>
      </c>
      <c r="L1913" s="14" t="s">
        <v>1883</v>
      </c>
    </row>
    <row r="1914" ht="15.75" customHeight="1">
      <c r="A1914" s="14">
        <v>3105.0</v>
      </c>
      <c r="B1914" s="14">
        <v>110.0</v>
      </c>
      <c r="C1914" s="14">
        <v>3099.0</v>
      </c>
      <c r="D1914" s="14">
        <v>18.0</v>
      </c>
      <c r="E1914" s="14">
        <v>3.0</v>
      </c>
      <c r="F1914" s="14">
        <v>12.0</v>
      </c>
      <c r="G1914" s="14">
        <v>140.0</v>
      </c>
      <c r="H1914" s="14">
        <v>140.0</v>
      </c>
      <c r="I1914" s="14">
        <v>21.0</v>
      </c>
      <c r="J1914" s="13" t="s">
        <v>2763</v>
      </c>
      <c r="K1914" s="13" t="s">
        <v>2764</v>
      </c>
      <c r="L1914" s="14" t="s">
        <v>2765</v>
      </c>
    </row>
    <row r="1915" ht="15.75" customHeight="1">
      <c r="A1915" s="14">
        <v>3026.0</v>
      </c>
      <c r="B1915" s="14">
        <v>109.0</v>
      </c>
      <c r="C1915" s="14">
        <v>3005.0</v>
      </c>
      <c r="D1915" s="14">
        <v>16.0</v>
      </c>
      <c r="E1915" s="14">
        <v>6.0</v>
      </c>
      <c r="F1915" s="14">
        <v>13.0</v>
      </c>
      <c r="G1915" s="14">
        <v>136.0</v>
      </c>
      <c r="H1915" s="15"/>
      <c r="I1915" s="14">
        <v>16.0</v>
      </c>
      <c r="J1915" s="13" t="s">
        <v>2766</v>
      </c>
      <c r="K1915" s="13" t="s">
        <v>2767</v>
      </c>
      <c r="L1915" s="14" t="s">
        <v>1883</v>
      </c>
    </row>
    <row r="1916" ht="15.75" customHeight="1">
      <c r="A1916" s="14">
        <v>3125.0</v>
      </c>
      <c r="B1916" s="14">
        <v>109.0</v>
      </c>
      <c r="C1916" s="14">
        <v>3104.0</v>
      </c>
      <c r="D1916" s="14">
        <v>18.0</v>
      </c>
      <c r="E1916" s="14">
        <v>6.0</v>
      </c>
      <c r="F1916" s="14">
        <v>13.0</v>
      </c>
      <c r="G1916" s="14">
        <v>135.0</v>
      </c>
      <c r="H1916" s="14">
        <v>136.0</v>
      </c>
      <c r="I1916" s="14">
        <v>17.0</v>
      </c>
      <c r="J1916" s="13" t="s">
        <v>2768</v>
      </c>
      <c r="K1916" s="13" t="s">
        <v>1249</v>
      </c>
      <c r="L1916" s="14" t="s">
        <v>2769</v>
      </c>
    </row>
    <row r="1917" ht="15.75" customHeight="1">
      <c r="A1917" s="14">
        <v>3025.0</v>
      </c>
      <c r="B1917" s="14">
        <v>108.0</v>
      </c>
      <c r="C1917" s="14">
        <v>3005.0</v>
      </c>
      <c r="D1917" s="14">
        <v>16.0</v>
      </c>
      <c r="E1917" s="14">
        <v>6.0</v>
      </c>
      <c r="F1917" s="14">
        <v>13.0</v>
      </c>
      <c r="G1917" s="14">
        <v>134.0</v>
      </c>
      <c r="H1917" s="15"/>
      <c r="I1917" s="14">
        <v>14.0</v>
      </c>
      <c r="J1917" s="13" t="s">
        <v>2770</v>
      </c>
      <c r="K1917" s="13" t="s">
        <v>2771</v>
      </c>
      <c r="L1917" s="14" t="s">
        <v>2772</v>
      </c>
    </row>
    <row r="1918" ht="15.75" customHeight="1">
      <c r="A1918" s="14">
        <v>3124.0</v>
      </c>
      <c r="B1918" s="14">
        <v>108.0</v>
      </c>
      <c r="C1918" s="14">
        <v>3104.0</v>
      </c>
      <c r="D1918" s="14">
        <v>18.0</v>
      </c>
      <c r="E1918" s="14">
        <v>6.0</v>
      </c>
      <c r="F1918" s="14">
        <v>13.0</v>
      </c>
      <c r="G1918" s="14">
        <v>134.0</v>
      </c>
      <c r="H1918" s="14">
        <v>134.0</v>
      </c>
      <c r="I1918" s="14">
        <v>20.0</v>
      </c>
      <c r="J1918" s="13" t="s">
        <v>2773</v>
      </c>
      <c r="K1918" s="13" t="s">
        <v>2771</v>
      </c>
      <c r="L1918" s="14" t="s">
        <v>2774</v>
      </c>
    </row>
    <row r="1919" ht="15.75" customHeight="1">
      <c r="A1919" s="14">
        <v>3024.0</v>
      </c>
      <c r="B1919" s="14">
        <v>107.0</v>
      </c>
      <c r="C1919" s="14">
        <v>3005.0</v>
      </c>
      <c r="D1919" s="14">
        <v>16.0</v>
      </c>
      <c r="E1919" s="14">
        <v>6.0</v>
      </c>
      <c r="F1919" s="14">
        <v>13.0</v>
      </c>
      <c r="G1919" s="14">
        <v>133.0</v>
      </c>
      <c r="H1919" s="15"/>
      <c r="I1919" s="14">
        <v>13.0</v>
      </c>
      <c r="J1919" s="13" t="s">
        <v>2775</v>
      </c>
      <c r="K1919" s="13" t="s">
        <v>2776</v>
      </c>
      <c r="L1919" s="14" t="s">
        <v>2772</v>
      </c>
    </row>
    <row r="1920" ht="15.75" customHeight="1">
      <c r="A1920" s="14">
        <v>3123.0</v>
      </c>
      <c r="B1920" s="14">
        <v>107.0</v>
      </c>
      <c r="C1920" s="14">
        <v>3104.0</v>
      </c>
      <c r="D1920" s="14">
        <v>18.0</v>
      </c>
      <c r="E1920" s="14">
        <v>6.0</v>
      </c>
      <c r="F1920" s="14">
        <v>13.0</v>
      </c>
      <c r="G1920" s="14">
        <v>133.0</v>
      </c>
      <c r="H1920" s="14">
        <v>133.0</v>
      </c>
      <c r="I1920" s="14">
        <v>15.0</v>
      </c>
      <c r="J1920" s="13" t="s">
        <v>2775</v>
      </c>
      <c r="K1920" s="13" t="s">
        <v>2776</v>
      </c>
      <c r="L1920" s="14" t="s">
        <v>2777</v>
      </c>
    </row>
    <row r="1921" ht="15.75" customHeight="1">
      <c r="A1921" s="14">
        <v>3023.0</v>
      </c>
      <c r="B1921" s="14">
        <v>106.0</v>
      </c>
      <c r="C1921" s="14">
        <v>3005.0</v>
      </c>
      <c r="D1921" s="14">
        <v>16.0</v>
      </c>
      <c r="E1921" s="14">
        <v>6.0</v>
      </c>
      <c r="F1921" s="14">
        <v>13.0</v>
      </c>
      <c r="G1921" s="14">
        <v>132.0</v>
      </c>
      <c r="H1921" s="15"/>
      <c r="I1921" s="14">
        <v>12.0</v>
      </c>
      <c r="J1921" s="13" t="s">
        <v>2778</v>
      </c>
      <c r="K1921" s="13" t="s">
        <v>2779</v>
      </c>
      <c r="L1921" s="14" t="s">
        <v>2772</v>
      </c>
    </row>
    <row r="1922" ht="15.75" customHeight="1">
      <c r="A1922" s="14">
        <v>3122.0</v>
      </c>
      <c r="B1922" s="14">
        <v>106.0</v>
      </c>
      <c r="C1922" s="14">
        <v>3104.0</v>
      </c>
      <c r="D1922" s="14">
        <v>18.0</v>
      </c>
      <c r="E1922" s="14">
        <v>6.0</v>
      </c>
      <c r="F1922" s="14">
        <v>13.0</v>
      </c>
      <c r="G1922" s="14">
        <v>132.0</v>
      </c>
      <c r="H1922" s="14">
        <v>132.0</v>
      </c>
      <c r="I1922" s="14">
        <v>14.0</v>
      </c>
      <c r="J1922" s="13" t="s">
        <v>2778</v>
      </c>
      <c r="K1922" s="13" t="s">
        <v>2780</v>
      </c>
      <c r="L1922" s="14" t="s">
        <v>2777</v>
      </c>
    </row>
    <row r="1923" ht="15.75" customHeight="1">
      <c r="A1923" s="14">
        <v>3022.0</v>
      </c>
      <c r="B1923" s="14">
        <v>105.0</v>
      </c>
      <c r="C1923" s="14">
        <v>3005.0</v>
      </c>
      <c r="D1923" s="14">
        <v>16.0</v>
      </c>
      <c r="E1923" s="14">
        <v>6.0</v>
      </c>
      <c r="F1923" s="14">
        <v>13.0</v>
      </c>
      <c r="G1923" s="14">
        <v>131.0</v>
      </c>
      <c r="H1923" s="15"/>
      <c r="I1923" s="14">
        <v>11.0</v>
      </c>
      <c r="J1923" s="13" t="s">
        <v>2781</v>
      </c>
      <c r="K1923" s="13" t="s">
        <v>2782</v>
      </c>
      <c r="L1923" s="14" t="s">
        <v>2772</v>
      </c>
    </row>
    <row r="1924" ht="15.75" customHeight="1">
      <c r="A1924" s="14">
        <v>3121.0</v>
      </c>
      <c r="B1924" s="14">
        <v>105.0</v>
      </c>
      <c r="C1924" s="14">
        <v>3104.0</v>
      </c>
      <c r="D1924" s="14">
        <v>18.0</v>
      </c>
      <c r="E1924" s="14">
        <v>6.0</v>
      </c>
      <c r="F1924" s="14">
        <v>13.0</v>
      </c>
      <c r="G1924" s="14">
        <v>131.0</v>
      </c>
      <c r="H1924" s="14">
        <v>131.0</v>
      </c>
      <c r="I1924" s="14">
        <v>11.0</v>
      </c>
      <c r="J1924" s="13" t="s">
        <v>2781</v>
      </c>
      <c r="K1924" s="13" t="s">
        <v>2783</v>
      </c>
      <c r="L1924" s="14" t="s">
        <v>2784</v>
      </c>
    </row>
    <row r="1925" ht="15.75" customHeight="1">
      <c r="A1925" s="14">
        <v>3005.0</v>
      </c>
      <c r="B1925" s="14">
        <v>104.0</v>
      </c>
      <c r="C1925" s="14">
        <v>3000.0</v>
      </c>
      <c r="D1925" s="14">
        <v>16.0</v>
      </c>
      <c r="E1925" s="14">
        <v>3.0</v>
      </c>
      <c r="F1925" s="14">
        <v>12.0</v>
      </c>
      <c r="G1925" s="14">
        <v>130.0</v>
      </c>
      <c r="H1925" s="15"/>
      <c r="I1925" s="14">
        <v>10.0</v>
      </c>
      <c r="J1925" s="13" t="s">
        <v>2785</v>
      </c>
      <c r="K1925" s="13" t="s">
        <v>2786</v>
      </c>
      <c r="L1925" s="14" t="s">
        <v>2772</v>
      </c>
    </row>
    <row r="1926" ht="15.75" customHeight="1">
      <c r="A1926" s="14">
        <v>3104.0</v>
      </c>
      <c r="B1926" s="14">
        <v>104.0</v>
      </c>
      <c r="C1926" s="14">
        <v>3099.0</v>
      </c>
      <c r="D1926" s="14">
        <v>18.0</v>
      </c>
      <c r="E1926" s="14">
        <v>3.0</v>
      </c>
      <c r="F1926" s="14">
        <v>12.0</v>
      </c>
      <c r="G1926" s="14">
        <v>130.0</v>
      </c>
      <c r="H1926" s="14">
        <v>130.0</v>
      </c>
      <c r="I1926" s="14">
        <v>10.0</v>
      </c>
      <c r="J1926" s="13" t="s">
        <v>2785</v>
      </c>
      <c r="K1926" s="13" t="s">
        <v>2786</v>
      </c>
      <c r="L1926" s="14" t="s">
        <v>2787</v>
      </c>
    </row>
    <row r="1927" ht="15.75" customHeight="1">
      <c r="A1927" s="14">
        <v>3021.0</v>
      </c>
      <c r="B1927" s="14">
        <v>103.0</v>
      </c>
      <c r="C1927" s="14">
        <v>3004.0</v>
      </c>
      <c r="D1927" s="14">
        <v>16.0</v>
      </c>
      <c r="E1927" s="14">
        <v>6.0</v>
      </c>
      <c r="F1927" s="14">
        <v>13.0</v>
      </c>
      <c r="G1927" s="14">
        <v>122.0</v>
      </c>
      <c r="H1927" s="15"/>
      <c r="I1927" s="14">
        <v>8.0</v>
      </c>
      <c r="J1927" s="13" t="s">
        <v>2117</v>
      </c>
      <c r="K1927" s="13" t="s">
        <v>2788</v>
      </c>
      <c r="L1927" s="14" t="s">
        <v>1818</v>
      </c>
    </row>
    <row r="1928" ht="15.75" customHeight="1">
      <c r="A1928" s="14">
        <v>4055.0</v>
      </c>
      <c r="B1928" s="14">
        <v>103.0</v>
      </c>
      <c r="C1928" s="14">
        <v>3103.0</v>
      </c>
      <c r="D1928" s="14">
        <v>18.0</v>
      </c>
      <c r="E1928" s="14">
        <v>6.0</v>
      </c>
      <c r="F1928" s="14">
        <v>13.0</v>
      </c>
      <c r="G1928" s="14">
        <v>122.0</v>
      </c>
      <c r="H1928" s="14">
        <v>122.0</v>
      </c>
      <c r="I1928" s="14">
        <v>8.0</v>
      </c>
      <c r="J1928" s="13" t="s">
        <v>2789</v>
      </c>
      <c r="K1928" s="13" t="s">
        <v>2790</v>
      </c>
      <c r="L1928" s="14" t="s">
        <v>2791</v>
      </c>
    </row>
    <row r="1929" ht="15.75" customHeight="1">
      <c r="A1929" s="14">
        <v>3020.0</v>
      </c>
      <c r="B1929" s="14">
        <v>102.0</v>
      </c>
      <c r="C1929" s="14">
        <v>3004.0</v>
      </c>
      <c r="D1929" s="14">
        <v>16.0</v>
      </c>
      <c r="E1929" s="14">
        <v>6.0</v>
      </c>
      <c r="F1929" s="14">
        <v>13.0</v>
      </c>
      <c r="G1929" s="14">
        <v>121.0</v>
      </c>
      <c r="H1929" s="15"/>
      <c r="I1929" s="14">
        <v>7.0</v>
      </c>
      <c r="J1929" s="13" t="s">
        <v>2119</v>
      </c>
      <c r="K1929" s="13" t="s">
        <v>2792</v>
      </c>
      <c r="L1929" s="14" t="s">
        <v>1818</v>
      </c>
    </row>
    <row r="1930" ht="15.75" customHeight="1">
      <c r="A1930" s="14">
        <v>3120.0</v>
      </c>
      <c r="B1930" s="14">
        <v>102.0</v>
      </c>
      <c r="C1930" s="14">
        <v>3103.0</v>
      </c>
      <c r="D1930" s="14">
        <v>18.0</v>
      </c>
      <c r="E1930" s="14">
        <v>6.0</v>
      </c>
      <c r="F1930" s="14">
        <v>13.0</v>
      </c>
      <c r="G1930" s="14">
        <v>121.0</v>
      </c>
      <c r="H1930" s="14">
        <v>121.0</v>
      </c>
      <c r="I1930" s="14">
        <v>7.0</v>
      </c>
      <c r="J1930" s="13" t="s">
        <v>2119</v>
      </c>
      <c r="K1930" s="13" t="s">
        <v>2793</v>
      </c>
      <c r="L1930" s="14" t="s">
        <v>2794</v>
      </c>
    </row>
    <row r="1931" ht="15.75" customHeight="1">
      <c r="A1931" s="14">
        <v>3004.0</v>
      </c>
      <c r="B1931" s="14">
        <v>101.0</v>
      </c>
      <c r="C1931" s="14">
        <v>3000.0</v>
      </c>
      <c r="D1931" s="14">
        <v>16.0</v>
      </c>
      <c r="E1931" s="14">
        <v>3.0</v>
      </c>
      <c r="F1931" s="14">
        <v>12.0</v>
      </c>
      <c r="G1931" s="14">
        <v>120.0</v>
      </c>
      <c r="H1931" s="15"/>
      <c r="I1931" s="14">
        <v>6.0</v>
      </c>
      <c r="J1931" s="13" t="s">
        <v>2795</v>
      </c>
      <c r="K1931" s="13" t="s">
        <v>2796</v>
      </c>
      <c r="L1931" s="14" t="s">
        <v>1818</v>
      </c>
    </row>
    <row r="1932" ht="15.75" customHeight="1">
      <c r="A1932" s="14">
        <v>3103.0</v>
      </c>
      <c r="B1932" s="14">
        <v>101.0</v>
      </c>
      <c r="C1932" s="14">
        <v>3099.0</v>
      </c>
      <c r="D1932" s="14">
        <v>18.0</v>
      </c>
      <c r="E1932" s="14">
        <v>3.0</v>
      </c>
      <c r="F1932" s="14">
        <v>12.0</v>
      </c>
      <c r="G1932" s="14">
        <v>120.0</v>
      </c>
      <c r="H1932" s="14">
        <v>120.0</v>
      </c>
      <c r="I1932" s="14">
        <v>6.0</v>
      </c>
      <c r="J1932" s="13" t="s">
        <v>2795</v>
      </c>
      <c r="K1932" s="13" t="s">
        <v>2797</v>
      </c>
      <c r="L1932" s="14" t="s">
        <v>2798</v>
      </c>
    </row>
    <row r="1933" ht="15.75" customHeight="1">
      <c r="A1933" s="14">
        <v>3019.0</v>
      </c>
      <c r="B1933" s="14">
        <v>100.0</v>
      </c>
      <c r="C1933" s="14">
        <v>3003.0</v>
      </c>
      <c r="D1933" s="14">
        <v>16.0</v>
      </c>
      <c r="E1933" s="14">
        <v>6.0</v>
      </c>
      <c r="F1933" s="14">
        <v>13.0</v>
      </c>
      <c r="G1933" s="14">
        <v>112.0</v>
      </c>
      <c r="H1933" s="15"/>
      <c r="I1933" s="14">
        <v>5.0</v>
      </c>
      <c r="J1933" s="13" t="s">
        <v>2799</v>
      </c>
      <c r="K1933" s="13" t="s">
        <v>2800</v>
      </c>
      <c r="L1933" s="14" t="s">
        <v>1818</v>
      </c>
    </row>
    <row r="1934" ht="15.75" customHeight="1">
      <c r="A1934" s="14">
        <v>3119.0</v>
      </c>
      <c r="B1934" s="14">
        <v>100.0</v>
      </c>
      <c r="C1934" s="14">
        <v>3102.0</v>
      </c>
      <c r="D1934" s="14">
        <v>18.0</v>
      </c>
      <c r="E1934" s="14">
        <v>6.0</v>
      </c>
      <c r="F1934" s="14">
        <v>13.0</v>
      </c>
      <c r="G1934" s="14">
        <v>112.0</v>
      </c>
      <c r="H1934" s="14">
        <v>112.0</v>
      </c>
      <c r="I1934" s="14">
        <v>5.0</v>
      </c>
      <c r="J1934" s="13" t="s">
        <v>2799</v>
      </c>
      <c r="K1934" s="13" t="s">
        <v>2800</v>
      </c>
      <c r="L1934" s="14" t="s">
        <v>2801</v>
      </c>
    </row>
    <row r="1935" ht="15.75" customHeight="1">
      <c r="A1935" s="14">
        <v>3018.0</v>
      </c>
      <c r="B1935" s="14">
        <v>99.0</v>
      </c>
      <c r="C1935" s="14">
        <v>3003.0</v>
      </c>
      <c r="D1935" s="14">
        <v>16.0</v>
      </c>
      <c r="E1935" s="14">
        <v>6.0</v>
      </c>
      <c r="F1935" s="14">
        <v>13.0</v>
      </c>
      <c r="G1935" s="14">
        <v>111.0</v>
      </c>
      <c r="H1935" s="15"/>
      <c r="I1935" s="14">
        <v>4.0</v>
      </c>
      <c r="J1935" s="13" t="s">
        <v>1720</v>
      </c>
      <c r="K1935" s="13" t="s">
        <v>2802</v>
      </c>
      <c r="L1935" s="14" t="s">
        <v>2134</v>
      </c>
    </row>
    <row r="1936" ht="15.75" customHeight="1">
      <c r="A1936" s="14">
        <v>3118.0</v>
      </c>
      <c r="B1936" s="14">
        <v>99.0</v>
      </c>
      <c r="C1936" s="14">
        <v>3102.0</v>
      </c>
      <c r="D1936" s="14">
        <v>18.0</v>
      </c>
      <c r="E1936" s="14">
        <v>6.0</v>
      </c>
      <c r="F1936" s="14">
        <v>13.0</v>
      </c>
      <c r="G1936" s="14">
        <v>111.0</v>
      </c>
      <c r="H1936" s="14">
        <v>111.0</v>
      </c>
      <c r="I1936" s="14">
        <v>4.0</v>
      </c>
      <c r="J1936" s="13" t="s">
        <v>1720</v>
      </c>
      <c r="K1936" s="13" t="s">
        <v>2802</v>
      </c>
      <c r="L1936" s="14" t="s">
        <v>2803</v>
      </c>
    </row>
    <row r="1937" ht="15.75" customHeight="1">
      <c r="A1937" s="14">
        <v>3003.0</v>
      </c>
      <c r="B1937" s="14">
        <v>98.0</v>
      </c>
      <c r="C1937" s="14">
        <v>3000.0</v>
      </c>
      <c r="D1937" s="14">
        <v>16.0</v>
      </c>
      <c r="E1937" s="14">
        <v>3.0</v>
      </c>
      <c r="F1937" s="14">
        <v>12.0</v>
      </c>
      <c r="G1937" s="14">
        <v>110.0</v>
      </c>
      <c r="H1937" s="15"/>
      <c r="I1937" s="14">
        <v>3.0</v>
      </c>
      <c r="J1937" s="13" t="s">
        <v>1725</v>
      </c>
      <c r="K1937" s="13" t="s">
        <v>1726</v>
      </c>
      <c r="L1937" s="14" t="s">
        <v>2134</v>
      </c>
    </row>
    <row r="1938" ht="15.75" customHeight="1">
      <c r="A1938" s="14">
        <v>3102.0</v>
      </c>
      <c r="B1938" s="14">
        <v>98.0</v>
      </c>
      <c r="C1938" s="14">
        <v>3099.0</v>
      </c>
      <c r="D1938" s="14">
        <v>18.0</v>
      </c>
      <c r="E1938" s="14">
        <v>3.0</v>
      </c>
      <c r="F1938" s="14">
        <v>12.0</v>
      </c>
      <c r="G1938" s="14">
        <v>110.0</v>
      </c>
      <c r="H1938" s="14">
        <v>110.0</v>
      </c>
      <c r="I1938" s="14">
        <v>3.0</v>
      </c>
      <c r="J1938" s="13" t="s">
        <v>1725</v>
      </c>
      <c r="K1938" s="13" t="s">
        <v>1726</v>
      </c>
      <c r="L1938" s="14" t="s">
        <v>2804</v>
      </c>
    </row>
    <row r="1939" ht="15.75" customHeight="1">
      <c r="A1939" s="14">
        <v>8000.0</v>
      </c>
      <c r="B1939" s="14">
        <v>3000.0</v>
      </c>
      <c r="C1939" s="14">
        <v>5360.0</v>
      </c>
      <c r="D1939" s="14">
        <v>18.0</v>
      </c>
      <c r="E1939" s="14">
        <v>6.0</v>
      </c>
      <c r="F1939" s="14">
        <v>13.0</v>
      </c>
      <c r="G1939" s="15"/>
      <c r="H1939" s="14">
        <v>241.0</v>
      </c>
      <c r="I1939" s="15"/>
      <c r="J1939" s="19" t="s">
        <v>2805</v>
      </c>
      <c r="K1939" s="16"/>
      <c r="L1939" s="14" t="s">
        <v>1872</v>
      </c>
    </row>
    <row r="1940" ht="15.75" customHeight="1">
      <c r="A1940" s="14">
        <v>8001.0</v>
      </c>
      <c r="B1940" s="14">
        <v>3001.0</v>
      </c>
      <c r="C1940" s="14">
        <v>3113.0</v>
      </c>
      <c r="D1940" s="14">
        <v>18.0</v>
      </c>
      <c r="E1940" s="14">
        <v>6.0</v>
      </c>
      <c r="F1940" s="14">
        <v>13.0</v>
      </c>
      <c r="G1940" s="15"/>
      <c r="H1940" s="14">
        <v>323.0</v>
      </c>
      <c r="I1940" s="15"/>
      <c r="J1940" s="19" t="s">
        <v>2806</v>
      </c>
      <c r="K1940" s="16"/>
      <c r="L1940" s="14" t="s">
        <v>1872</v>
      </c>
    </row>
    <row r="1941" ht="15.75" customHeight="1">
      <c r="A1941" s="14">
        <v>8002.0</v>
      </c>
      <c r="B1941" s="14">
        <v>3002.0</v>
      </c>
      <c r="C1941" s="14">
        <v>3116.0</v>
      </c>
      <c r="D1941" s="14">
        <v>18.0</v>
      </c>
      <c r="E1941" s="14">
        <v>6.0</v>
      </c>
      <c r="F1941" s="14">
        <v>13.0</v>
      </c>
      <c r="G1941" s="15"/>
      <c r="H1941" s="20">
        <v>332.0</v>
      </c>
      <c r="I1941" s="15"/>
      <c r="J1941" s="19" t="s">
        <v>2807</v>
      </c>
      <c r="K1941" s="16"/>
      <c r="L1941" s="14" t="s">
        <v>1872</v>
      </c>
    </row>
    <row r="1942" ht="15.75" customHeight="1">
      <c r="A1942" s="14">
        <v>8003.0</v>
      </c>
      <c r="B1942" s="14">
        <v>3003.0</v>
      </c>
      <c r="C1942" s="14">
        <v>3116.0</v>
      </c>
      <c r="D1942" s="14">
        <v>18.0</v>
      </c>
      <c r="E1942" s="14">
        <v>6.0</v>
      </c>
      <c r="F1942" s="14">
        <v>13.0</v>
      </c>
      <c r="G1942" s="15"/>
      <c r="H1942" s="20">
        <v>333.0</v>
      </c>
      <c r="I1942" s="15"/>
      <c r="J1942" s="19" t="s">
        <v>2808</v>
      </c>
      <c r="K1942" s="16"/>
      <c r="L1942" s="14" t="s">
        <v>1872</v>
      </c>
    </row>
    <row r="1943" ht="15.75" customHeight="1">
      <c r="A1943" s="14">
        <v>8004.0</v>
      </c>
      <c r="B1943" s="14">
        <v>3004.0</v>
      </c>
      <c r="C1943" s="14">
        <v>3116.0</v>
      </c>
      <c r="D1943" s="14">
        <v>18.0</v>
      </c>
      <c r="E1943" s="14">
        <v>6.0</v>
      </c>
      <c r="F1943" s="14">
        <v>13.0</v>
      </c>
      <c r="G1943" s="15"/>
      <c r="H1943" s="20">
        <v>334.0</v>
      </c>
      <c r="I1943" s="15"/>
      <c r="J1943" s="19" t="s">
        <v>2809</v>
      </c>
      <c r="K1943" s="16"/>
      <c r="L1943" s="14" t="s">
        <v>1872</v>
      </c>
    </row>
    <row r="1944" ht="15.75" customHeight="1">
      <c r="A1944" s="14">
        <v>8005.0</v>
      </c>
      <c r="B1944" s="14">
        <v>3005.0</v>
      </c>
      <c r="C1944" s="14">
        <v>3116.0</v>
      </c>
      <c r="D1944" s="14">
        <v>18.0</v>
      </c>
      <c r="E1944" s="14">
        <v>6.0</v>
      </c>
      <c r="F1944" s="14">
        <v>13.0</v>
      </c>
      <c r="G1944" s="15"/>
      <c r="H1944" s="20">
        <v>339.0</v>
      </c>
      <c r="I1944" s="15"/>
      <c r="J1944" s="19" t="s">
        <v>2810</v>
      </c>
      <c r="K1944" s="16"/>
      <c r="L1944" s="14" t="s">
        <v>1872</v>
      </c>
    </row>
    <row r="1945" ht="15.75" customHeight="1">
      <c r="A1945" s="14">
        <v>8006.0</v>
      </c>
      <c r="B1945" s="14">
        <v>3006.0</v>
      </c>
      <c r="C1945" s="14">
        <v>3116.0</v>
      </c>
      <c r="D1945" s="14">
        <v>18.0</v>
      </c>
      <c r="E1945" s="14">
        <v>6.0</v>
      </c>
      <c r="F1945" s="14">
        <v>13.0</v>
      </c>
      <c r="G1945" s="15"/>
      <c r="H1945" s="20">
        <v>340.0</v>
      </c>
      <c r="I1945" s="15"/>
      <c r="J1945" s="19" t="s">
        <v>2811</v>
      </c>
      <c r="K1945" s="16"/>
      <c r="L1945" s="14" t="s">
        <v>1872</v>
      </c>
    </row>
    <row r="1946" ht="15.75" customHeight="1">
      <c r="A1946" s="14">
        <v>8007.0</v>
      </c>
      <c r="B1946" s="14">
        <v>3007.0</v>
      </c>
      <c r="C1946" s="14">
        <v>3114.0</v>
      </c>
      <c r="D1946" s="14">
        <v>18.0</v>
      </c>
      <c r="E1946" s="14">
        <v>6.0</v>
      </c>
      <c r="F1946" s="14">
        <v>13.0</v>
      </c>
      <c r="G1946" s="15"/>
      <c r="H1946" s="20">
        <v>413.0</v>
      </c>
      <c r="I1946" s="15"/>
      <c r="J1946" s="19" t="s">
        <v>2812</v>
      </c>
      <c r="K1946" s="16"/>
      <c r="L1946" s="14" t="s">
        <v>1872</v>
      </c>
    </row>
    <row r="1947" ht="15.75" customHeight="1">
      <c r="A1947" s="14">
        <v>8008.0</v>
      </c>
      <c r="B1947" s="14">
        <v>3008.0</v>
      </c>
      <c r="C1947" s="14">
        <v>3693.0</v>
      </c>
      <c r="D1947" s="14">
        <v>13.0</v>
      </c>
      <c r="E1947" s="14">
        <v>6.0</v>
      </c>
      <c r="F1947" s="14">
        <v>13.0</v>
      </c>
      <c r="G1947" s="15"/>
      <c r="H1947" s="20">
        <v>4.0</v>
      </c>
      <c r="I1947" s="15"/>
      <c r="J1947" s="19" t="s">
        <v>2813</v>
      </c>
      <c r="K1947" s="16"/>
      <c r="L1947" s="14" t="s">
        <v>1872</v>
      </c>
    </row>
    <row r="1948" ht="15.75" customHeight="1">
      <c r="A1948" s="14">
        <v>8009.0</v>
      </c>
      <c r="B1948" s="14">
        <v>3009.0</v>
      </c>
      <c r="C1948" s="14">
        <v>3687.0</v>
      </c>
      <c r="D1948" s="14">
        <v>13.0</v>
      </c>
      <c r="E1948" s="14">
        <v>6.0</v>
      </c>
      <c r="F1948" s="14">
        <v>13.0</v>
      </c>
      <c r="G1948" s="15"/>
      <c r="H1948" s="20">
        <v>23.0</v>
      </c>
      <c r="I1948" s="15"/>
      <c r="J1948" s="19" t="s">
        <v>2814</v>
      </c>
      <c r="K1948" s="16"/>
      <c r="L1948" s="14" t="s">
        <v>1872</v>
      </c>
    </row>
    <row r="1949" ht="15.75" customHeight="1">
      <c r="A1949" s="14">
        <v>8010.0</v>
      </c>
      <c r="B1949" s="14">
        <v>3010.0</v>
      </c>
      <c r="C1949" s="14">
        <v>4317.0</v>
      </c>
      <c r="D1949" s="14">
        <v>29.0</v>
      </c>
      <c r="E1949" s="14">
        <v>6.0</v>
      </c>
      <c r="F1949" s="14">
        <v>13.0</v>
      </c>
      <c r="G1949" s="14">
        <v>213.0</v>
      </c>
      <c r="H1949" s="15"/>
      <c r="I1949" s="15"/>
      <c r="J1949" s="19" t="s">
        <v>2815</v>
      </c>
      <c r="K1949" s="16"/>
      <c r="L1949" s="14" t="s">
        <v>1872</v>
      </c>
    </row>
  </sheetData>
  <autoFilter ref="$A$1:$L$1949">
    <sortState ref="A1:L1949">
      <sortCondition descending="1" ref="G1:G1949"/>
    </sortState>
  </autoFilter>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86"/>
    <col customWidth="1" min="3" max="3" width="18.57"/>
    <col customWidth="1" min="4" max="25" width="8.71"/>
  </cols>
  <sheetData>
    <row r="1">
      <c r="A1" s="21" t="s">
        <v>2816</v>
      </c>
      <c r="B1" s="21" t="s">
        <v>2817</v>
      </c>
      <c r="C1" s="8" t="s">
        <v>33</v>
      </c>
      <c r="D1" s="21"/>
      <c r="E1" s="21"/>
      <c r="F1" s="21"/>
      <c r="G1" s="21"/>
      <c r="H1" s="21"/>
      <c r="I1" s="21"/>
      <c r="J1" s="21"/>
      <c r="K1" s="21"/>
      <c r="L1" s="21"/>
      <c r="M1" s="21"/>
      <c r="N1" s="21"/>
      <c r="O1" s="21"/>
      <c r="P1" s="21"/>
      <c r="Q1" s="21"/>
      <c r="R1" s="21"/>
      <c r="S1" s="21"/>
      <c r="T1" s="21"/>
      <c r="U1" s="21"/>
      <c r="V1" s="21"/>
      <c r="W1" s="21"/>
      <c r="X1" s="21"/>
      <c r="Y1" s="21"/>
    </row>
    <row r="2">
      <c r="A2" s="21">
        <v>21.0</v>
      </c>
      <c r="B2" s="21" t="s">
        <v>2818</v>
      </c>
      <c r="C2" s="21">
        <f>VLOOKUP(B2,Sheet3!B:E,4,0)</f>
        <v>1</v>
      </c>
      <c r="D2" s="21"/>
      <c r="E2" s="21"/>
      <c r="F2" s="21"/>
      <c r="G2" s="21"/>
      <c r="H2" s="21"/>
      <c r="I2" s="21"/>
      <c r="J2" s="21"/>
      <c r="K2" s="21"/>
      <c r="L2" s="21"/>
      <c r="M2" s="21"/>
      <c r="N2" s="21"/>
      <c r="O2" s="21"/>
      <c r="P2" s="21"/>
      <c r="Q2" s="21"/>
      <c r="R2" s="21"/>
      <c r="S2" s="21"/>
      <c r="T2" s="21"/>
      <c r="U2" s="21"/>
      <c r="V2" s="21"/>
      <c r="W2" s="21"/>
      <c r="X2" s="21"/>
      <c r="Y2" s="21"/>
    </row>
    <row r="3">
      <c r="A3" s="21">
        <v>22.0</v>
      </c>
      <c r="B3" s="21" t="s">
        <v>2819</v>
      </c>
      <c r="C3" s="21">
        <f>VLOOKUP(B3,Sheet3!B:E,4,0)</f>
        <v>1</v>
      </c>
      <c r="D3" s="21"/>
      <c r="E3" s="21"/>
      <c r="F3" s="21"/>
      <c r="G3" s="21"/>
      <c r="H3" s="21"/>
      <c r="I3" s="21"/>
      <c r="J3" s="21"/>
      <c r="K3" s="21"/>
      <c r="L3" s="21"/>
      <c r="M3" s="21"/>
      <c r="N3" s="21"/>
      <c r="O3" s="21"/>
      <c r="P3" s="21"/>
      <c r="Q3" s="21"/>
      <c r="R3" s="21"/>
      <c r="S3" s="21"/>
      <c r="T3" s="21"/>
      <c r="U3" s="21"/>
      <c r="V3" s="21"/>
      <c r="W3" s="21"/>
      <c r="X3" s="21"/>
      <c r="Y3" s="21"/>
    </row>
    <row r="4">
      <c r="A4" s="21">
        <v>23.0</v>
      </c>
      <c r="B4" s="21" t="s">
        <v>2820</v>
      </c>
      <c r="C4" s="21">
        <f>VLOOKUP(B4,Sheet3!B:E,4,0)</f>
        <v>1</v>
      </c>
      <c r="D4" s="21"/>
      <c r="E4" s="21"/>
      <c r="F4" s="21"/>
      <c r="G4" s="21"/>
      <c r="H4" s="21"/>
      <c r="I4" s="21"/>
      <c r="J4" s="21"/>
      <c r="K4" s="21"/>
      <c r="L4" s="21"/>
      <c r="M4" s="21"/>
      <c r="N4" s="21"/>
      <c r="O4" s="21"/>
      <c r="P4" s="21"/>
      <c r="Q4" s="21"/>
      <c r="R4" s="21"/>
      <c r="S4" s="21"/>
      <c r="T4" s="21"/>
      <c r="U4" s="21"/>
      <c r="V4" s="21"/>
      <c r="W4" s="21"/>
      <c r="X4" s="21"/>
      <c r="Y4" s="21"/>
    </row>
    <row r="5">
      <c r="A5" s="21">
        <v>24.0</v>
      </c>
      <c r="B5" s="21" t="s">
        <v>2821</v>
      </c>
      <c r="C5" s="21">
        <f>VLOOKUP(B5,Sheet3!B:E,4,0)</f>
        <v>1</v>
      </c>
      <c r="D5" s="21"/>
      <c r="E5" s="21"/>
      <c r="F5" s="21"/>
      <c r="G5" s="21"/>
      <c r="H5" s="21"/>
      <c r="I5" s="21"/>
      <c r="J5" s="21"/>
      <c r="K5" s="21"/>
      <c r="L5" s="21"/>
      <c r="M5" s="21"/>
      <c r="N5" s="21"/>
      <c r="O5" s="21"/>
      <c r="P5" s="21"/>
      <c r="Q5" s="21"/>
      <c r="R5" s="21"/>
      <c r="S5" s="21"/>
      <c r="T5" s="21"/>
      <c r="U5" s="21"/>
      <c r="V5" s="21"/>
      <c r="W5" s="21"/>
      <c r="X5" s="21"/>
      <c r="Y5" s="21"/>
    </row>
    <row r="6">
      <c r="A6" s="21">
        <v>25.0</v>
      </c>
      <c r="B6" s="21" t="s">
        <v>2822</v>
      </c>
      <c r="C6" s="21">
        <f>VLOOKUP(B6,Sheet3!B:E,4,0)</f>
        <v>1</v>
      </c>
      <c r="D6" s="21"/>
      <c r="E6" s="21"/>
      <c r="F6" s="21"/>
      <c r="G6" s="21"/>
      <c r="H6" s="21"/>
      <c r="I6" s="21"/>
      <c r="J6" s="21"/>
      <c r="K6" s="21"/>
      <c r="L6" s="21"/>
      <c r="M6" s="21"/>
      <c r="N6" s="21"/>
      <c r="O6" s="21"/>
      <c r="P6" s="21"/>
      <c r="Q6" s="21"/>
      <c r="R6" s="21"/>
      <c r="S6" s="21"/>
      <c r="T6" s="21"/>
      <c r="U6" s="21"/>
      <c r="V6" s="21"/>
      <c r="W6" s="21"/>
      <c r="X6" s="21"/>
      <c r="Y6" s="21"/>
    </row>
    <row r="7">
      <c r="A7" s="21">
        <v>26.0</v>
      </c>
      <c r="B7" s="21" t="s">
        <v>2823</v>
      </c>
      <c r="C7" s="21">
        <f>VLOOKUP(B7,Sheet3!B:E,4,0)</f>
        <v>1</v>
      </c>
      <c r="D7" s="21"/>
      <c r="E7" s="21"/>
      <c r="F7" s="21"/>
      <c r="G7" s="21"/>
      <c r="H7" s="21"/>
      <c r="I7" s="21"/>
      <c r="J7" s="21"/>
      <c r="K7" s="21"/>
      <c r="L7" s="21"/>
      <c r="M7" s="21"/>
      <c r="N7" s="21"/>
      <c r="O7" s="21"/>
      <c r="P7" s="21"/>
      <c r="Q7" s="21"/>
      <c r="R7" s="21"/>
      <c r="S7" s="21"/>
      <c r="T7" s="21"/>
      <c r="U7" s="21"/>
      <c r="V7" s="21"/>
      <c r="W7" s="21"/>
      <c r="X7" s="21"/>
      <c r="Y7" s="21"/>
    </row>
    <row r="8">
      <c r="A8" s="21">
        <v>30.0</v>
      </c>
      <c r="B8" s="21" t="s">
        <v>2824</v>
      </c>
      <c r="C8" s="21">
        <f>VLOOKUP(B8,Sheet3!B:E,4,0)</f>
        <v>2</v>
      </c>
      <c r="D8" s="21"/>
      <c r="E8" s="21"/>
      <c r="F8" s="21"/>
      <c r="G8" s="21"/>
      <c r="H8" s="21"/>
      <c r="I8" s="21"/>
      <c r="J8" s="21"/>
      <c r="K8" s="21"/>
      <c r="L8" s="21"/>
      <c r="M8" s="21"/>
      <c r="N8" s="21"/>
      <c r="O8" s="21"/>
      <c r="P8" s="21"/>
      <c r="Q8" s="21"/>
      <c r="R8" s="21"/>
      <c r="S8" s="21"/>
      <c r="T8" s="21"/>
      <c r="U8" s="21"/>
      <c r="V8" s="21"/>
      <c r="W8" s="21"/>
      <c r="X8" s="21"/>
      <c r="Y8" s="21"/>
    </row>
    <row r="9">
      <c r="A9" s="21">
        <v>31.0</v>
      </c>
      <c r="B9" s="21" t="s">
        <v>2825</v>
      </c>
      <c r="C9" s="21">
        <v>2.0</v>
      </c>
      <c r="D9" s="21"/>
      <c r="E9" s="21"/>
      <c r="F9" s="21"/>
      <c r="G9" s="21"/>
      <c r="H9" s="21"/>
      <c r="I9" s="21"/>
      <c r="J9" s="21"/>
      <c r="K9" s="21"/>
      <c r="L9" s="21"/>
      <c r="M9" s="21"/>
      <c r="N9" s="21"/>
      <c r="O9" s="21"/>
      <c r="P9" s="21"/>
      <c r="Q9" s="21"/>
      <c r="R9" s="21"/>
      <c r="S9" s="21"/>
      <c r="T9" s="21"/>
      <c r="U9" s="21"/>
      <c r="V9" s="21"/>
      <c r="W9" s="21"/>
      <c r="X9" s="21"/>
      <c r="Y9" s="21"/>
    </row>
    <row r="10">
      <c r="A10" s="21">
        <v>35.0</v>
      </c>
      <c r="B10" s="21" t="s">
        <v>2826</v>
      </c>
      <c r="C10" s="21">
        <f>VLOOKUP(B10,Sheet3!B:E,4,0)</f>
        <v>1</v>
      </c>
      <c r="D10" s="21"/>
      <c r="E10" s="21"/>
      <c r="F10" s="21"/>
      <c r="G10" s="21"/>
      <c r="H10" s="21"/>
      <c r="I10" s="21"/>
      <c r="J10" s="21"/>
      <c r="K10" s="21"/>
      <c r="L10" s="21"/>
      <c r="M10" s="21"/>
      <c r="N10" s="21"/>
      <c r="O10" s="21"/>
      <c r="P10" s="21"/>
      <c r="Q10" s="21"/>
      <c r="R10" s="21"/>
      <c r="S10" s="21"/>
      <c r="T10" s="21"/>
      <c r="U10" s="21"/>
      <c r="V10" s="21"/>
      <c r="W10" s="21"/>
      <c r="X10" s="21"/>
      <c r="Y10" s="21"/>
    </row>
    <row r="11">
      <c r="A11" s="21">
        <v>36.0</v>
      </c>
      <c r="B11" s="21" t="s">
        <v>2827</v>
      </c>
      <c r="C11" s="21">
        <f>VLOOKUP(B11,Sheet3!B:E,4,0)</f>
        <v>1</v>
      </c>
      <c r="D11" s="21"/>
      <c r="E11" s="21"/>
      <c r="F11" s="21"/>
      <c r="G11" s="21"/>
      <c r="H11" s="21"/>
      <c r="I11" s="21"/>
      <c r="J11" s="21"/>
      <c r="K11" s="21"/>
      <c r="L11" s="21"/>
      <c r="M11" s="21"/>
      <c r="N11" s="21"/>
      <c r="O11" s="21"/>
      <c r="P11" s="21"/>
      <c r="Q11" s="21"/>
      <c r="R11" s="21"/>
      <c r="S11" s="21"/>
      <c r="T11" s="21"/>
      <c r="U11" s="21"/>
      <c r="V11" s="21"/>
      <c r="W11" s="21"/>
      <c r="X11" s="21"/>
      <c r="Y11" s="21"/>
    </row>
    <row r="12">
      <c r="A12" s="21">
        <v>37.0</v>
      </c>
      <c r="B12" s="21" t="s">
        <v>2828</v>
      </c>
      <c r="C12" s="21">
        <f>VLOOKUP(B12,Sheet3!B:E,4,0)</f>
        <v>1</v>
      </c>
      <c r="D12" s="21"/>
      <c r="E12" s="21"/>
      <c r="F12" s="21"/>
      <c r="G12" s="21"/>
      <c r="H12" s="21"/>
      <c r="I12" s="21"/>
      <c r="J12" s="21"/>
      <c r="K12" s="21"/>
      <c r="L12" s="21"/>
      <c r="M12" s="21"/>
      <c r="N12" s="21"/>
      <c r="O12" s="21"/>
      <c r="P12" s="21"/>
      <c r="Q12" s="21"/>
      <c r="R12" s="21"/>
      <c r="S12" s="21"/>
      <c r="T12" s="21"/>
      <c r="U12" s="21"/>
      <c r="V12" s="21"/>
      <c r="W12" s="21"/>
      <c r="X12" s="21"/>
      <c r="Y12" s="21"/>
    </row>
    <row r="13">
      <c r="A13" s="21">
        <v>38.0</v>
      </c>
      <c r="B13" s="21" t="s">
        <v>2829</v>
      </c>
      <c r="C13" s="21">
        <f>VLOOKUP(B13,Sheet3!B:E,4,0)</f>
        <v>1</v>
      </c>
      <c r="D13" s="21"/>
      <c r="E13" s="21"/>
      <c r="F13" s="21"/>
      <c r="G13" s="21"/>
      <c r="H13" s="21"/>
      <c r="I13" s="21"/>
      <c r="J13" s="21"/>
      <c r="K13" s="21"/>
      <c r="L13" s="21"/>
      <c r="M13" s="21"/>
      <c r="N13" s="21"/>
      <c r="O13" s="21"/>
      <c r="P13" s="21"/>
      <c r="Q13" s="21"/>
      <c r="R13" s="21"/>
      <c r="S13" s="21"/>
      <c r="T13" s="21"/>
      <c r="U13" s="21"/>
      <c r="V13" s="21"/>
      <c r="W13" s="21"/>
      <c r="X13" s="21"/>
      <c r="Y13" s="21"/>
    </row>
    <row r="14">
      <c r="A14" s="21">
        <v>40.0</v>
      </c>
      <c r="B14" s="21" t="s">
        <v>2830</v>
      </c>
      <c r="C14" s="21">
        <f>VLOOKUP(B14,Sheet3!B:E,4,0)</f>
        <v>1</v>
      </c>
      <c r="D14" s="21"/>
      <c r="E14" s="21"/>
      <c r="F14" s="21"/>
      <c r="G14" s="21"/>
      <c r="H14" s="21"/>
      <c r="I14" s="21"/>
      <c r="J14" s="21"/>
      <c r="K14" s="21"/>
      <c r="L14" s="21"/>
      <c r="M14" s="21"/>
      <c r="N14" s="21"/>
      <c r="O14" s="21"/>
      <c r="P14" s="21"/>
      <c r="Q14" s="21"/>
      <c r="R14" s="21"/>
      <c r="S14" s="21"/>
      <c r="T14" s="21"/>
      <c r="U14" s="21"/>
      <c r="V14" s="21"/>
      <c r="W14" s="21"/>
      <c r="X14" s="21"/>
      <c r="Y14" s="21"/>
    </row>
    <row r="15">
      <c r="A15" s="21">
        <v>41.0</v>
      </c>
      <c r="B15" s="21" t="s">
        <v>2831</v>
      </c>
      <c r="C15" s="21">
        <f>VLOOKUP(B15,Sheet3!B:E,4,0)</f>
        <v>1</v>
      </c>
      <c r="D15" s="21"/>
      <c r="E15" s="21"/>
      <c r="F15" s="21"/>
      <c r="G15" s="21"/>
      <c r="H15" s="21"/>
      <c r="I15" s="21"/>
      <c r="J15" s="21"/>
      <c r="K15" s="21"/>
      <c r="L15" s="21"/>
      <c r="M15" s="21"/>
      <c r="N15" s="21"/>
      <c r="O15" s="21"/>
      <c r="P15" s="21"/>
      <c r="Q15" s="21"/>
      <c r="R15" s="21"/>
      <c r="S15" s="21"/>
      <c r="T15" s="21"/>
      <c r="U15" s="21"/>
      <c r="V15" s="21"/>
      <c r="W15" s="21"/>
      <c r="X15" s="21"/>
      <c r="Y15" s="21"/>
    </row>
    <row r="16">
      <c r="A16" s="21">
        <v>43.0</v>
      </c>
      <c r="B16" s="21" t="s">
        <v>2832</v>
      </c>
      <c r="C16" s="21">
        <f>VLOOKUP(B16,Sheet3!B:E,4,0)</f>
        <v>1</v>
      </c>
      <c r="D16" s="21"/>
      <c r="E16" s="21"/>
      <c r="F16" s="21"/>
      <c r="G16" s="21"/>
      <c r="H16" s="21"/>
      <c r="I16" s="21"/>
      <c r="J16" s="21"/>
      <c r="K16" s="21"/>
      <c r="L16" s="21"/>
      <c r="M16" s="21"/>
      <c r="N16" s="21"/>
      <c r="O16" s="21"/>
      <c r="P16" s="21"/>
      <c r="Q16" s="21"/>
      <c r="R16" s="21"/>
      <c r="S16" s="21"/>
      <c r="T16" s="21"/>
      <c r="U16" s="21"/>
      <c r="V16" s="21"/>
      <c r="W16" s="21"/>
      <c r="X16" s="21"/>
      <c r="Y16" s="21"/>
    </row>
    <row r="17">
      <c r="A17" s="21">
        <v>45.0</v>
      </c>
      <c r="B17" s="21" t="s">
        <v>2833</v>
      </c>
      <c r="C17" s="21">
        <f>VLOOKUP(B17,Sheet3!B:E,4,0)</f>
        <v>1</v>
      </c>
      <c r="D17" s="21"/>
      <c r="E17" s="21"/>
      <c r="F17" s="21"/>
      <c r="G17" s="21"/>
      <c r="H17" s="21"/>
      <c r="I17" s="21"/>
      <c r="J17" s="21"/>
      <c r="K17" s="21"/>
      <c r="L17" s="21"/>
      <c r="M17" s="21"/>
      <c r="N17" s="21"/>
      <c r="O17" s="21"/>
      <c r="P17" s="21"/>
      <c r="Q17" s="21"/>
      <c r="R17" s="21"/>
      <c r="S17" s="21"/>
      <c r="T17" s="21"/>
      <c r="U17" s="21"/>
      <c r="V17" s="21"/>
      <c r="W17" s="21"/>
      <c r="X17" s="21"/>
      <c r="Y17" s="21"/>
    </row>
    <row r="18">
      <c r="A18" s="21">
        <v>47.0</v>
      </c>
      <c r="B18" s="21" t="s">
        <v>2834</v>
      </c>
      <c r="C18" s="21">
        <f>VLOOKUP(B18,Sheet3!B:E,4,0)</f>
        <v>1</v>
      </c>
      <c r="D18" s="21"/>
      <c r="E18" s="21"/>
      <c r="F18" s="21"/>
      <c r="G18" s="21"/>
      <c r="H18" s="21"/>
      <c r="I18" s="21"/>
      <c r="J18" s="21"/>
      <c r="K18" s="21"/>
      <c r="L18" s="21"/>
      <c r="M18" s="21"/>
      <c r="N18" s="21"/>
      <c r="O18" s="21"/>
      <c r="P18" s="21"/>
      <c r="Q18" s="21"/>
      <c r="R18" s="21"/>
      <c r="S18" s="21"/>
      <c r="T18" s="21"/>
      <c r="U18" s="21"/>
      <c r="V18" s="21"/>
      <c r="W18" s="21"/>
      <c r="X18" s="21"/>
      <c r="Y18" s="21"/>
    </row>
    <row r="19">
      <c r="A19" s="21">
        <v>48.0</v>
      </c>
      <c r="B19" s="21" t="s">
        <v>2835</v>
      </c>
      <c r="C19" s="21">
        <f>VLOOKUP(B19,Sheet3!B:E,4,0)</f>
        <v>1</v>
      </c>
      <c r="D19" s="21"/>
      <c r="E19" s="21"/>
      <c r="F19" s="21"/>
      <c r="G19" s="21"/>
      <c r="H19" s="21"/>
      <c r="I19" s="21"/>
      <c r="J19" s="21"/>
      <c r="K19" s="21"/>
      <c r="L19" s="21"/>
      <c r="M19" s="21"/>
      <c r="N19" s="21"/>
      <c r="O19" s="21"/>
      <c r="P19" s="21"/>
      <c r="Q19" s="21"/>
      <c r="R19" s="21"/>
      <c r="S19" s="21"/>
      <c r="T19" s="21"/>
      <c r="U19" s="21"/>
      <c r="V19" s="21"/>
      <c r="W19" s="21"/>
      <c r="X19" s="21"/>
      <c r="Y19" s="21"/>
    </row>
    <row r="20">
      <c r="A20" s="21">
        <v>59.0</v>
      </c>
      <c r="B20" s="21" t="s">
        <v>2836</v>
      </c>
      <c r="C20" s="21">
        <f>VLOOKUP(B20,Sheet3!B:E,4,0)</f>
        <v>3</v>
      </c>
      <c r="D20" s="21"/>
      <c r="E20" s="21"/>
      <c r="F20" s="21"/>
      <c r="G20" s="21"/>
      <c r="H20" s="21"/>
      <c r="I20" s="21"/>
      <c r="J20" s="21"/>
      <c r="K20" s="21"/>
      <c r="L20" s="21"/>
      <c r="M20" s="21"/>
      <c r="N20" s="21"/>
      <c r="O20" s="21"/>
      <c r="P20" s="21"/>
      <c r="Q20" s="21"/>
      <c r="R20" s="21"/>
      <c r="S20" s="21"/>
      <c r="T20" s="21"/>
      <c r="U20" s="21"/>
      <c r="V20" s="21"/>
      <c r="W20" s="21"/>
      <c r="X20" s="21"/>
      <c r="Y20" s="21"/>
    </row>
    <row r="21" ht="15.75" customHeight="1">
      <c r="A21" s="21">
        <v>69.0</v>
      </c>
      <c r="B21" s="21" t="s">
        <v>2837</v>
      </c>
      <c r="C21" s="21">
        <f>VLOOKUP(B21,Sheet3!B:E,4,0)</f>
        <v>1</v>
      </c>
      <c r="D21" s="21"/>
      <c r="E21" s="21"/>
      <c r="F21" s="21"/>
      <c r="G21" s="21"/>
      <c r="H21" s="21"/>
      <c r="I21" s="21"/>
      <c r="J21" s="21"/>
      <c r="K21" s="21"/>
      <c r="L21" s="21"/>
      <c r="M21" s="21"/>
      <c r="N21" s="21"/>
      <c r="O21" s="21"/>
      <c r="P21" s="21"/>
      <c r="Q21" s="21"/>
      <c r="R21" s="21"/>
      <c r="S21" s="21"/>
      <c r="T21" s="21"/>
      <c r="U21" s="21"/>
      <c r="V21" s="21"/>
      <c r="W21" s="21"/>
      <c r="X21" s="21"/>
      <c r="Y21" s="21"/>
    </row>
    <row r="22" ht="15.75" customHeight="1">
      <c r="A22" s="21">
        <v>74.0</v>
      </c>
      <c r="B22" s="21" t="s">
        <v>2838</v>
      </c>
      <c r="C22" s="21">
        <f>VLOOKUP(B22,Sheet3!B:E,4,0)</f>
        <v>1</v>
      </c>
      <c r="D22" s="21"/>
      <c r="E22" s="21"/>
      <c r="F22" s="21"/>
      <c r="G22" s="21"/>
      <c r="H22" s="21"/>
      <c r="I22" s="21"/>
      <c r="J22" s="21"/>
      <c r="K22" s="21"/>
      <c r="L22" s="21"/>
      <c r="M22" s="21"/>
      <c r="N22" s="21"/>
      <c r="O22" s="21"/>
      <c r="P22" s="21"/>
      <c r="Q22" s="21"/>
      <c r="R22" s="21"/>
      <c r="S22" s="21"/>
      <c r="T22" s="21"/>
      <c r="U22" s="21"/>
      <c r="V22" s="21"/>
      <c r="W22" s="21"/>
      <c r="X22" s="21"/>
      <c r="Y22" s="21"/>
    </row>
    <row r="23" ht="15.75" customHeight="1">
      <c r="A23" s="21">
        <v>95.0</v>
      </c>
      <c r="B23" s="21" t="s">
        <v>2839</v>
      </c>
      <c r="C23" s="21">
        <f>VLOOKUP(B23,Sheet3!B:E,4,0)</f>
        <v>1</v>
      </c>
      <c r="D23" s="21"/>
      <c r="E23" s="21"/>
      <c r="F23" s="21"/>
      <c r="G23" s="21"/>
      <c r="H23" s="21"/>
      <c r="I23" s="21"/>
      <c r="J23" s="21"/>
      <c r="K23" s="21"/>
      <c r="L23" s="21"/>
      <c r="M23" s="21"/>
      <c r="N23" s="21"/>
      <c r="O23" s="21"/>
      <c r="P23" s="21"/>
      <c r="Q23" s="21"/>
      <c r="R23" s="21"/>
      <c r="S23" s="21"/>
      <c r="T23" s="21"/>
      <c r="U23" s="21"/>
      <c r="V23" s="21"/>
      <c r="W23" s="21"/>
      <c r="X23" s="21"/>
      <c r="Y23" s="21"/>
    </row>
    <row r="24" ht="15.75" customHeight="1">
      <c r="A24" s="21">
        <v>97.0</v>
      </c>
      <c r="B24" s="21" t="s">
        <v>2840</v>
      </c>
      <c r="C24" s="21">
        <f>VLOOKUP(B24,Sheet3!B:E,4,0)</f>
        <v>1</v>
      </c>
      <c r="D24" s="21"/>
      <c r="E24" s="21"/>
      <c r="F24" s="21"/>
      <c r="G24" s="21"/>
      <c r="H24" s="21"/>
      <c r="I24" s="21"/>
      <c r="J24" s="21"/>
      <c r="K24" s="21"/>
      <c r="L24" s="21"/>
      <c r="M24" s="21"/>
      <c r="N24" s="21"/>
      <c r="O24" s="21"/>
      <c r="P24" s="21"/>
      <c r="Q24" s="21"/>
      <c r="R24" s="21"/>
      <c r="S24" s="21"/>
      <c r="T24" s="21"/>
      <c r="U24" s="21"/>
      <c r="V24" s="21"/>
      <c r="W24" s="21"/>
      <c r="X24" s="21"/>
      <c r="Y24" s="21"/>
    </row>
    <row r="25" ht="15.75" customHeight="1">
      <c r="A25" s="21">
        <v>191.0</v>
      </c>
      <c r="B25" s="21" t="s">
        <v>2841</v>
      </c>
      <c r="C25" s="21">
        <f>VLOOKUP(B25,Sheet3!B:E,4,0)</f>
        <v>1</v>
      </c>
      <c r="D25" s="21"/>
      <c r="E25" s="21"/>
      <c r="F25" s="21"/>
      <c r="G25" s="21"/>
      <c r="H25" s="21"/>
      <c r="I25" s="21"/>
      <c r="J25" s="21"/>
      <c r="K25" s="21"/>
      <c r="L25" s="21"/>
      <c r="M25" s="21"/>
      <c r="N25" s="21"/>
      <c r="O25" s="21"/>
      <c r="P25" s="21"/>
      <c r="Q25" s="21"/>
      <c r="R25" s="21"/>
      <c r="S25" s="21"/>
      <c r="T25" s="21"/>
      <c r="U25" s="21"/>
      <c r="V25" s="21"/>
      <c r="W25" s="21"/>
      <c r="X25" s="21"/>
      <c r="Y25" s="21"/>
    </row>
    <row r="26" ht="15.75" customHeight="1">
      <c r="A26" s="21">
        <v>278.0</v>
      </c>
      <c r="B26" s="21" t="s">
        <v>2842</v>
      </c>
      <c r="C26" s="21">
        <f>VLOOKUP(B26,Sheet3!B:E,4,0)</f>
        <v>3</v>
      </c>
      <c r="D26" s="21"/>
      <c r="E26" s="21"/>
      <c r="F26" s="21"/>
      <c r="G26" s="21"/>
      <c r="H26" s="21"/>
      <c r="I26" s="21"/>
      <c r="J26" s="21"/>
      <c r="K26" s="21"/>
      <c r="L26" s="21"/>
      <c r="M26" s="21"/>
      <c r="N26" s="21"/>
      <c r="O26" s="21"/>
      <c r="P26" s="21"/>
      <c r="Q26" s="21"/>
      <c r="R26" s="21"/>
      <c r="S26" s="21"/>
      <c r="T26" s="21"/>
      <c r="U26" s="21"/>
      <c r="V26" s="21"/>
      <c r="W26" s="21"/>
      <c r="X26" s="21"/>
      <c r="Y26" s="21"/>
    </row>
    <row r="27" ht="15.75" customHeight="1">
      <c r="A27" s="21">
        <v>315.0</v>
      </c>
      <c r="B27" s="21" t="s">
        <v>2843</v>
      </c>
      <c r="C27" s="21">
        <f>VLOOKUP(B27,Sheet3!B:E,4,0)</f>
        <v>1</v>
      </c>
      <c r="D27" s="21"/>
      <c r="E27" s="21"/>
      <c r="F27" s="21"/>
      <c r="G27" s="21"/>
      <c r="H27" s="21"/>
      <c r="I27" s="21"/>
      <c r="J27" s="21"/>
      <c r="K27" s="21"/>
      <c r="L27" s="21"/>
      <c r="M27" s="21"/>
      <c r="N27" s="21"/>
      <c r="O27" s="21"/>
      <c r="P27" s="21"/>
      <c r="Q27" s="21"/>
      <c r="R27" s="21"/>
      <c r="S27" s="21"/>
      <c r="T27" s="21"/>
      <c r="U27" s="21"/>
      <c r="V27" s="21"/>
      <c r="W27" s="21"/>
      <c r="X27" s="21"/>
      <c r="Y27" s="21"/>
    </row>
    <row r="28" ht="15.75" customHeight="1">
      <c r="A28" s="21">
        <v>381.0</v>
      </c>
      <c r="B28" s="21" t="s">
        <v>2844</v>
      </c>
      <c r="C28" s="21">
        <f>VLOOKUP(B28,Sheet3!B:E,4,0)</f>
        <v>1</v>
      </c>
      <c r="D28" s="21"/>
      <c r="E28" s="21"/>
      <c r="F28" s="21"/>
      <c r="G28" s="21"/>
      <c r="H28" s="21"/>
      <c r="I28" s="21"/>
      <c r="J28" s="21"/>
      <c r="K28" s="21"/>
      <c r="L28" s="21"/>
      <c r="M28" s="21"/>
      <c r="N28" s="21"/>
      <c r="O28" s="21"/>
      <c r="P28" s="21"/>
      <c r="Q28" s="21"/>
      <c r="R28" s="21"/>
      <c r="S28" s="21"/>
      <c r="T28" s="21"/>
      <c r="U28" s="21"/>
      <c r="V28" s="21"/>
      <c r="W28" s="21"/>
      <c r="X28" s="21"/>
      <c r="Y28" s="21"/>
    </row>
    <row r="29" ht="15.75" customHeight="1">
      <c r="A29" s="21">
        <v>592.0</v>
      </c>
      <c r="B29" s="21" t="s">
        <v>2845</v>
      </c>
      <c r="C29" s="21">
        <f>VLOOKUP(B29,Sheet3!B:E,4,0)</f>
        <v>1</v>
      </c>
      <c r="D29" s="21"/>
      <c r="E29" s="21"/>
      <c r="F29" s="21"/>
      <c r="G29" s="21"/>
      <c r="H29" s="21"/>
      <c r="I29" s="21"/>
      <c r="J29" s="21"/>
      <c r="K29" s="21"/>
      <c r="L29" s="21"/>
      <c r="M29" s="21"/>
      <c r="N29" s="21"/>
      <c r="O29" s="21"/>
      <c r="P29" s="21"/>
      <c r="Q29" s="21"/>
      <c r="R29" s="21"/>
      <c r="S29" s="21"/>
      <c r="T29" s="21"/>
      <c r="U29" s="21"/>
      <c r="V29" s="21"/>
      <c r="W29" s="21"/>
      <c r="X29" s="21"/>
      <c r="Y29" s="21"/>
    </row>
    <row r="30" ht="15.75" customHeight="1">
      <c r="A30" s="21">
        <v>594.0</v>
      </c>
      <c r="B30" s="21" t="s">
        <v>2846</v>
      </c>
      <c r="C30" s="21">
        <f>VLOOKUP(B30,Sheet3!B:E,4,0)</f>
        <v>1</v>
      </c>
      <c r="D30" s="21"/>
      <c r="E30" s="21"/>
      <c r="F30" s="21"/>
      <c r="G30" s="21"/>
      <c r="H30" s="21"/>
      <c r="I30" s="21"/>
      <c r="J30" s="21"/>
      <c r="K30" s="21"/>
      <c r="L30" s="21"/>
      <c r="M30" s="21"/>
      <c r="N30" s="21"/>
      <c r="O30" s="21"/>
      <c r="P30" s="21"/>
      <c r="Q30" s="21"/>
      <c r="R30" s="21"/>
      <c r="S30" s="21"/>
      <c r="T30" s="21"/>
      <c r="U30" s="21"/>
      <c r="V30" s="21"/>
      <c r="W30" s="21"/>
      <c r="X30" s="21"/>
      <c r="Y30" s="21"/>
    </row>
    <row r="31" ht="15.75" customHeight="1">
      <c r="A31" s="21">
        <v>606.0</v>
      </c>
      <c r="B31" s="21" t="s">
        <v>2847</v>
      </c>
      <c r="C31" s="21">
        <f>VLOOKUP(B31,Sheet3!B:E,4,0)</f>
        <v>1</v>
      </c>
      <c r="D31" s="21"/>
      <c r="E31" s="21"/>
      <c r="F31" s="21"/>
      <c r="G31" s="21"/>
      <c r="H31" s="21"/>
      <c r="I31" s="21"/>
      <c r="J31" s="21"/>
      <c r="K31" s="21"/>
      <c r="L31" s="21"/>
      <c r="M31" s="21"/>
      <c r="N31" s="21"/>
      <c r="O31" s="21"/>
      <c r="P31" s="21"/>
      <c r="Q31" s="21"/>
      <c r="R31" s="21"/>
      <c r="S31" s="21"/>
      <c r="T31" s="21"/>
      <c r="U31" s="21"/>
      <c r="V31" s="21"/>
      <c r="W31" s="21"/>
      <c r="X31" s="21"/>
      <c r="Y31" s="21"/>
    </row>
    <row r="32" ht="15.75" customHeight="1">
      <c r="A32" s="21">
        <v>607.0</v>
      </c>
      <c r="B32" s="21" t="s">
        <v>2848</v>
      </c>
      <c r="C32" s="21">
        <f>VLOOKUP(B32,Sheet3!B:E,4,0)</f>
        <v>1</v>
      </c>
      <c r="D32" s="21"/>
      <c r="E32" s="21"/>
      <c r="F32" s="21"/>
      <c r="G32" s="21"/>
      <c r="H32" s="21"/>
      <c r="I32" s="21"/>
      <c r="J32" s="21"/>
      <c r="K32" s="21"/>
      <c r="L32" s="21"/>
      <c r="M32" s="21"/>
      <c r="N32" s="21"/>
      <c r="O32" s="21"/>
      <c r="P32" s="21"/>
      <c r="Q32" s="21"/>
      <c r="R32" s="21"/>
      <c r="S32" s="21"/>
      <c r="T32" s="21"/>
      <c r="U32" s="21"/>
      <c r="V32" s="21"/>
      <c r="W32" s="21"/>
      <c r="X32" s="21"/>
      <c r="Y32" s="21"/>
    </row>
    <row r="33" ht="15.75" customHeight="1">
      <c r="A33" s="21">
        <v>618.0</v>
      </c>
      <c r="B33" s="21" t="s">
        <v>2849</v>
      </c>
      <c r="C33" s="21">
        <f>VLOOKUP(B33,Sheet3!B:E,4,0)</f>
        <v>1</v>
      </c>
      <c r="D33" s="21"/>
      <c r="E33" s="21"/>
      <c r="F33" s="21"/>
      <c r="G33" s="21"/>
      <c r="H33" s="21"/>
      <c r="I33" s="21"/>
      <c r="J33" s="21"/>
      <c r="K33" s="21"/>
      <c r="L33" s="21"/>
      <c r="M33" s="21"/>
      <c r="N33" s="21"/>
      <c r="O33" s="21"/>
      <c r="P33" s="21"/>
      <c r="Q33" s="21"/>
      <c r="R33" s="21"/>
      <c r="S33" s="21"/>
      <c r="T33" s="21"/>
      <c r="U33" s="21"/>
      <c r="V33" s="21"/>
      <c r="W33" s="21"/>
      <c r="X33" s="21"/>
      <c r="Y33" s="21"/>
    </row>
    <row r="34" ht="15.75" customHeight="1">
      <c r="A34" s="21">
        <v>654.0</v>
      </c>
      <c r="B34" s="21" t="s">
        <v>2850</v>
      </c>
      <c r="C34" s="21">
        <f>VLOOKUP(B34,Sheet3!B:E,4,0)</f>
        <v>1</v>
      </c>
      <c r="D34" s="21"/>
      <c r="E34" s="21"/>
      <c r="F34" s="21"/>
      <c r="G34" s="21"/>
      <c r="H34" s="21"/>
      <c r="I34" s="21"/>
      <c r="J34" s="21"/>
      <c r="K34" s="21"/>
      <c r="L34" s="21"/>
      <c r="M34" s="21"/>
      <c r="N34" s="21"/>
      <c r="O34" s="21"/>
      <c r="P34" s="21"/>
      <c r="Q34" s="21"/>
      <c r="R34" s="21"/>
      <c r="S34" s="21"/>
      <c r="T34" s="21"/>
      <c r="U34" s="21"/>
      <c r="V34" s="21"/>
      <c r="W34" s="21"/>
      <c r="X34" s="21"/>
      <c r="Y34" s="21"/>
    </row>
    <row r="35" ht="15.75" customHeight="1">
      <c r="A35" s="21">
        <v>665.0</v>
      </c>
      <c r="B35" s="21" t="s">
        <v>2851</v>
      </c>
      <c r="C35" s="21">
        <f>VLOOKUP(B35,Sheet3!B:E,4,0)</f>
        <v>1</v>
      </c>
      <c r="D35" s="21"/>
      <c r="E35" s="21"/>
      <c r="F35" s="21"/>
      <c r="G35" s="21"/>
      <c r="H35" s="21"/>
      <c r="I35" s="21"/>
      <c r="J35" s="21"/>
      <c r="K35" s="21"/>
      <c r="L35" s="21"/>
      <c r="M35" s="21"/>
      <c r="N35" s="21"/>
      <c r="O35" s="21"/>
      <c r="P35" s="21"/>
      <c r="Q35" s="21"/>
      <c r="R35" s="21"/>
      <c r="S35" s="21"/>
      <c r="T35" s="21"/>
      <c r="U35" s="21"/>
      <c r="V35" s="21"/>
      <c r="W35" s="21"/>
      <c r="X35" s="21"/>
      <c r="Y35" s="21"/>
    </row>
    <row r="36" ht="15.75" customHeight="1">
      <c r="A36" s="21">
        <v>666.0</v>
      </c>
      <c r="B36" s="21" t="s">
        <v>2852</v>
      </c>
      <c r="C36" s="21">
        <f>VLOOKUP(B36,Sheet3!B:E,4,0)</f>
        <v>1</v>
      </c>
      <c r="D36" s="21"/>
      <c r="E36" s="21"/>
      <c r="F36" s="21"/>
      <c r="G36" s="21"/>
      <c r="H36" s="21"/>
      <c r="I36" s="21"/>
      <c r="J36" s="21"/>
      <c r="K36" s="21"/>
      <c r="L36" s="21"/>
      <c r="M36" s="21"/>
      <c r="N36" s="21"/>
      <c r="O36" s="21"/>
      <c r="P36" s="21"/>
      <c r="Q36" s="21"/>
      <c r="R36" s="21"/>
      <c r="S36" s="21"/>
      <c r="T36" s="21"/>
      <c r="U36" s="21"/>
      <c r="V36" s="21"/>
      <c r="W36" s="21"/>
      <c r="X36" s="21"/>
      <c r="Y36" s="21"/>
    </row>
    <row r="37" ht="15.75" customHeight="1">
      <c r="A37" s="21">
        <v>684.0</v>
      </c>
      <c r="B37" s="21" t="s">
        <v>2853</v>
      </c>
      <c r="C37" s="21">
        <f>VLOOKUP(B37,Sheet3!B:E,4,0)</f>
        <v>2</v>
      </c>
      <c r="D37" s="21"/>
      <c r="E37" s="21"/>
      <c r="F37" s="21"/>
      <c r="G37" s="21"/>
      <c r="H37" s="21"/>
      <c r="I37" s="21"/>
      <c r="J37" s="21"/>
      <c r="K37" s="21"/>
      <c r="L37" s="21"/>
      <c r="M37" s="21"/>
      <c r="N37" s="21"/>
      <c r="O37" s="21"/>
      <c r="P37" s="21"/>
      <c r="Q37" s="21"/>
      <c r="R37" s="21"/>
      <c r="S37" s="21"/>
      <c r="T37" s="21"/>
      <c r="U37" s="21"/>
      <c r="V37" s="21"/>
      <c r="W37" s="21"/>
      <c r="X37" s="21"/>
      <c r="Y37" s="21"/>
    </row>
    <row r="38" ht="15.75" customHeight="1">
      <c r="A38" s="21">
        <v>686.0</v>
      </c>
      <c r="B38" s="21" t="s">
        <v>2854</v>
      </c>
      <c r="C38" s="21">
        <f>VLOOKUP(B38,Sheet3!B:E,4,0)</f>
        <v>1</v>
      </c>
      <c r="D38" s="21"/>
      <c r="E38" s="21"/>
      <c r="F38" s="21"/>
      <c r="G38" s="21"/>
      <c r="H38" s="21"/>
      <c r="I38" s="21"/>
      <c r="J38" s="21"/>
      <c r="K38" s="21"/>
      <c r="L38" s="21"/>
      <c r="M38" s="21"/>
      <c r="N38" s="21"/>
      <c r="O38" s="21"/>
      <c r="P38" s="21"/>
      <c r="Q38" s="21"/>
      <c r="R38" s="21"/>
      <c r="S38" s="21"/>
      <c r="T38" s="21"/>
      <c r="U38" s="21"/>
      <c r="V38" s="21"/>
      <c r="W38" s="21"/>
      <c r="X38" s="21"/>
      <c r="Y38" s="21"/>
    </row>
    <row r="39" ht="15.75" customHeight="1">
      <c r="A39" s="21">
        <v>693.0</v>
      </c>
      <c r="B39" s="21" t="s">
        <v>2855</v>
      </c>
      <c r="C39" s="21">
        <f>VLOOKUP(B39,Sheet3!B:E,4,0)</f>
        <v>1</v>
      </c>
      <c r="D39" s="21"/>
      <c r="E39" s="21"/>
      <c r="F39" s="21"/>
      <c r="G39" s="21"/>
      <c r="H39" s="21"/>
      <c r="I39" s="21"/>
      <c r="J39" s="21"/>
      <c r="K39" s="21"/>
      <c r="L39" s="21"/>
      <c r="M39" s="21"/>
      <c r="N39" s="21"/>
      <c r="O39" s="21"/>
      <c r="P39" s="21"/>
      <c r="Q39" s="21"/>
      <c r="R39" s="21"/>
      <c r="S39" s="21"/>
      <c r="T39" s="21"/>
      <c r="U39" s="21"/>
      <c r="V39" s="21"/>
      <c r="W39" s="21"/>
      <c r="X39" s="21"/>
      <c r="Y39" s="21"/>
    </row>
    <row r="40" ht="15.75" customHeight="1">
      <c r="A40" s="21">
        <v>712.0</v>
      </c>
      <c r="B40" s="21" t="s">
        <v>2856</v>
      </c>
      <c r="C40" s="21">
        <f>VLOOKUP(B40,Sheet3!B:E,4,0)</f>
        <v>1</v>
      </c>
      <c r="D40" s="21"/>
      <c r="E40" s="21"/>
      <c r="F40" s="21"/>
      <c r="G40" s="21"/>
      <c r="H40" s="21"/>
      <c r="I40" s="21"/>
      <c r="J40" s="21"/>
      <c r="K40" s="21"/>
      <c r="L40" s="21"/>
      <c r="M40" s="21"/>
      <c r="N40" s="21"/>
      <c r="O40" s="21"/>
      <c r="P40" s="21"/>
      <c r="Q40" s="21"/>
      <c r="R40" s="21"/>
      <c r="S40" s="21"/>
      <c r="T40" s="21"/>
      <c r="U40" s="21"/>
      <c r="V40" s="21"/>
      <c r="W40" s="21"/>
      <c r="X40" s="21"/>
      <c r="Y40" s="21"/>
    </row>
    <row r="41" ht="15.75" customHeight="1">
      <c r="A41" s="21">
        <v>719.0</v>
      </c>
      <c r="B41" s="21" t="s">
        <v>2857</v>
      </c>
      <c r="C41" s="21">
        <f>VLOOKUP(B41,Sheet3!B:E,4,0)</f>
        <v>1</v>
      </c>
      <c r="D41" s="21"/>
      <c r="E41" s="21"/>
      <c r="F41" s="21"/>
      <c r="G41" s="21"/>
      <c r="H41" s="21"/>
      <c r="I41" s="21"/>
      <c r="J41" s="21"/>
      <c r="K41" s="21"/>
      <c r="L41" s="21"/>
      <c r="M41" s="21"/>
      <c r="N41" s="21"/>
      <c r="O41" s="21"/>
      <c r="P41" s="21"/>
      <c r="Q41" s="21"/>
      <c r="R41" s="21"/>
      <c r="S41" s="21"/>
      <c r="T41" s="21"/>
      <c r="U41" s="21"/>
      <c r="V41" s="21"/>
      <c r="W41" s="21"/>
      <c r="X41" s="21"/>
      <c r="Y41" s="21"/>
    </row>
    <row r="42" ht="15.75" customHeight="1">
      <c r="A42" s="21">
        <v>729.0</v>
      </c>
      <c r="B42" s="21" t="s">
        <v>2858</v>
      </c>
      <c r="C42" s="21">
        <f>VLOOKUP(B42,Sheet3!B:E,4,0)</f>
        <v>1</v>
      </c>
      <c r="D42" s="21"/>
      <c r="E42" s="21"/>
      <c r="F42" s="21"/>
      <c r="G42" s="21"/>
      <c r="H42" s="21"/>
      <c r="I42" s="21"/>
      <c r="J42" s="21"/>
      <c r="K42" s="21"/>
      <c r="L42" s="21"/>
      <c r="M42" s="21"/>
      <c r="N42" s="21"/>
      <c r="O42" s="21"/>
      <c r="P42" s="21"/>
      <c r="Q42" s="21"/>
      <c r="R42" s="21"/>
      <c r="S42" s="21"/>
      <c r="T42" s="21"/>
      <c r="U42" s="21"/>
      <c r="V42" s="21"/>
      <c r="W42" s="21"/>
      <c r="X42" s="21"/>
      <c r="Y42" s="21"/>
    </row>
    <row r="43" ht="15.75" customHeight="1">
      <c r="A43" s="21">
        <v>734.0</v>
      </c>
      <c r="B43" s="21" t="s">
        <v>2859</v>
      </c>
      <c r="C43" s="21">
        <f>VLOOKUP(B43,Sheet3!B:E,4,0)</f>
        <v>1</v>
      </c>
      <c r="D43" s="21"/>
      <c r="E43" s="21"/>
      <c r="F43" s="21"/>
      <c r="G43" s="21"/>
      <c r="H43" s="21"/>
      <c r="I43" s="21"/>
      <c r="J43" s="21"/>
      <c r="K43" s="21"/>
      <c r="L43" s="21"/>
      <c r="M43" s="21"/>
      <c r="N43" s="21"/>
      <c r="O43" s="21"/>
      <c r="P43" s="21"/>
      <c r="Q43" s="21"/>
      <c r="R43" s="21"/>
      <c r="S43" s="21"/>
      <c r="T43" s="21"/>
      <c r="U43" s="21"/>
      <c r="V43" s="21"/>
      <c r="W43" s="21"/>
      <c r="X43" s="21"/>
      <c r="Y43" s="21"/>
    </row>
    <row r="44" ht="15.75" customHeight="1">
      <c r="A44" s="21">
        <v>736.0</v>
      </c>
      <c r="B44" s="21" t="s">
        <v>2860</v>
      </c>
      <c r="C44" s="21">
        <f>VLOOKUP(B44,Sheet3!B:E,4,0)</f>
        <v>1</v>
      </c>
      <c r="D44" s="21"/>
      <c r="E44" s="21"/>
      <c r="F44" s="21"/>
      <c r="G44" s="21"/>
      <c r="H44" s="21"/>
      <c r="I44" s="21"/>
      <c r="J44" s="21"/>
      <c r="K44" s="21"/>
      <c r="L44" s="21"/>
      <c r="M44" s="21"/>
      <c r="N44" s="21"/>
      <c r="O44" s="21"/>
      <c r="P44" s="21"/>
      <c r="Q44" s="21"/>
      <c r="R44" s="21"/>
      <c r="S44" s="21"/>
      <c r="T44" s="21"/>
      <c r="U44" s="21"/>
      <c r="V44" s="21"/>
      <c r="W44" s="21"/>
      <c r="X44" s="21"/>
      <c r="Y44" s="21"/>
    </row>
    <row r="45" ht="15.75" customHeight="1">
      <c r="A45" s="21">
        <v>740.0</v>
      </c>
      <c r="B45" s="21" t="s">
        <v>2861</v>
      </c>
      <c r="C45" s="21">
        <f>VLOOKUP(B45,Sheet3!B:E,4,0)</f>
        <v>1</v>
      </c>
      <c r="D45" s="21"/>
      <c r="E45" s="21"/>
      <c r="F45" s="21"/>
      <c r="G45" s="21"/>
      <c r="H45" s="21"/>
      <c r="I45" s="21"/>
      <c r="J45" s="21"/>
      <c r="K45" s="21"/>
      <c r="L45" s="21"/>
      <c r="M45" s="21"/>
      <c r="N45" s="21"/>
      <c r="O45" s="21"/>
      <c r="P45" s="21"/>
      <c r="Q45" s="21"/>
      <c r="R45" s="21"/>
      <c r="S45" s="21"/>
      <c r="T45" s="21"/>
      <c r="U45" s="21"/>
      <c r="V45" s="21"/>
      <c r="W45" s="21"/>
      <c r="X45" s="21"/>
      <c r="Y45" s="21"/>
    </row>
    <row r="46" ht="15.75" customHeight="1">
      <c r="A46" s="21">
        <v>753.0</v>
      </c>
      <c r="B46" s="21" t="s">
        <v>2862</v>
      </c>
      <c r="C46" s="21">
        <f>VLOOKUP(B46,Sheet3!B:E,4,0)</f>
        <v>1</v>
      </c>
      <c r="D46" s="21"/>
      <c r="E46" s="21"/>
      <c r="F46" s="21"/>
      <c r="G46" s="21"/>
      <c r="H46" s="21"/>
      <c r="I46" s="21"/>
      <c r="J46" s="21"/>
      <c r="K46" s="21"/>
      <c r="L46" s="21"/>
      <c r="M46" s="21"/>
      <c r="N46" s="21"/>
      <c r="O46" s="21"/>
      <c r="P46" s="21"/>
      <c r="Q46" s="21"/>
      <c r="R46" s="21"/>
      <c r="S46" s="21"/>
      <c r="T46" s="21"/>
      <c r="U46" s="21"/>
      <c r="V46" s="21"/>
      <c r="W46" s="21"/>
      <c r="X46" s="21"/>
      <c r="Y46" s="21"/>
    </row>
    <row r="47" ht="15.75" customHeight="1">
      <c r="A47" s="21">
        <v>754.0</v>
      </c>
      <c r="B47" s="21" t="s">
        <v>2863</v>
      </c>
      <c r="C47" s="21">
        <f>VLOOKUP(B47,Sheet3!B:E,4,0)</f>
        <v>1</v>
      </c>
      <c r="D47" s="21"/>
      <c r="E47" s="21"/>
      <c r="F47" s="21"/>
      <c r="G47" s="21"/>
      <c r="H47" s="21"/>
      <c r="I47" s="21"/>
      <c r="J47" s="21"/>
      <c r="K47" s="21"/>
      <c r="L47" s="21"/>
      <c r="M47" s="21"/>
      <c r="N47" s="21"/>
      <c r="O47" s="21"/>
      <c r="P47" s="21"/>
      <c r="Q47" s="21"/>
      <c r="R47" s="21"/>
      <c r="S47" s="21"/>
      <c r="T47" s="21"/>
      <c r="U47" s="21"/>
      <c r="V47" s="21"/>
      <c r="W47" s="21"/>
      <c r="X47" s="21"/>
      <c r="Y47" s="21"/>
    </row>
    <row r="48" ht="15.75" customHeight="1">
      <c r="A48" s="21">
        <v>757.0</v>
      </c>
      <c r="B48" s="21" t="s">
        <v>2864</v>
      </c>
      <c r="C48" s="21">
        <f>VLOOKUP(B48,Sheet3!B:E,4,0)</f>
        <v>1</v>
      </c>
      <c r="D48" s="21"/>
      <c r="E48" s="21"/>
      <c r="F48" s="21"/>
      <c r="G48" s="21"/>
      <c r="H48" s="21"/>
      <c r="I48" s="21"/>
      <c r="J48" s="21"/>
      <c r="K48" s="21"/>
      <c r="L48" s="21"/>
      <c r="M48" s="21"/>
      <c r="N48" s="21"/>
      <c r="O48" s="21"/>
      <c r="P48" s="21"/>
      <c r="Q48" s="21"/>
      <c r="R48" s="21"/>
      <c r="S48" s="21"/>
      <c r="T48" s="21"/>
      <c r="U48" s="21"/>
      <c r="V48" s="21"/>
      <c r="W48" s="21"/>
      <c r="X48" s="21"/>
      <c r="Y48" s="21"/>
    </row>
    <row r="49" ht="15.75" customHeight="1">
      <c r="A49" s="21">
        <v>764.0</v>
      </c>
      <c r="B49" s="21" t="s">
        <v>2865</v>
      </c>
      <c r="C49" s="21">
        <f>VLOOKUP(B49,Sheet3!B:E,4,0)</f>
        <v>1</v>
      </c>
      <c r="D49" s="21"/>
      <c r="E49" s="21"/>
      <c r="F49" s="21"/>
      <c r="G49" s="21"/>
      <c r="H49" s="21"/>
      <c r="I49" s="21"/>
      <c r="J49" s="21"/>
      <c r="K49" s="21"/>
      <c r="L49" s="21"/>
      <c r="M49" s="21"/>
      <c r="N49" s="21"/>
      <c r="O49" s="21"/>
      <c r="P49" s="21"/>
      <c r="Q49" s="21"/>
      <c r="R49" s="21"/>
      <c r="S49" s="21"/>
      <c r="T49" s="21"/>
      <c r="U49" s="21"/>
      <c r="V49" s="21"/>
      <c r="W49" s="21"/>
      <c r="X49" s="21"/>
      <c r="Y49" s="21"/>
    </row>
    <row r="50" ht="15.75" customHeight="1">
      <c r="A50" s="21">
        <v>765.0</v>
      </c>
      <c r="B50" s="21" t="s">
        <v>2866</v>
      </c>
      <c r="C50" s="21">
        <f>VLOOKUP(B50,Sheet3!B:E,4,0)</f>
        <v>1</v>
      </c>
      <c r="D50" s="21"/>
      <c r="E50" s="21"/>
      <c r="F50" s="21"/>
      <c r="G50" s="21"/>
      <c r="H50" s="21"/>
      <c r="I50" s="21"/>
      <c r="J50" s="21"/>
      <c r="K50" s="21"/>
      <c r="L50" s="21"/>
      <c r="M50" s="21"/>
      <c r="N50" s="21"/>
      <c r="O50" s="21"/>
      <c r="P50" s="21"/>
      <c r="Q50" s="21"/>
      <c r="R50" s="21"/>
      <c r="S50" s="21"/>
      <c r="T50" s="21"/>
      <c r="U50" s="21"/>
      <c r="V50" s="21"/>
      <c r="W50" s="21"/>
      <c r="X50" s="21"/>
      <c r="Y50" s="21"/>
    </row>
    <row r="51" ht="15.75" customHeight="1">
      <c r="A51" s="21">
        <v>767.0</v>
      </c>
      <c r="B51" s="21" t="s">
        <v>2867</v>
      </c>
      <c r="C51" s="21">
        <f>VLOOKUP(B51,Sheet3!B:E,4,0)</f>
        <v>1</v>
      </c>
      <c r="D51" s="21"/>
      <c r="E51" s="21"/>
      <c r="F51" s="21"/>
      <c r="G51" s="21"/>
      <c r="H51" s="21"/>
      <c r="I51" s="21"/>
      <c r="J51" s="21"/>
      <c r="K51" s="21"/>
      <c r="L51" s="21"/>
      <c r="M51" s="21"/>
      <c r="N51" s="21"/>
      <c r="O51" s="21"/>
      <c r="P51" s="21"/>
      <c r="Q51" s="21"/>
      <c r="R51" s="21"/>
      <c r="S51" s="21"/>
      <c r="T51" s="21"/>
      <c r="U51" s="21"/>
      <c r="V51" s="21"/>
      <c r="W51" s="21"/>
      <c r="X51" s="21"/>
      <c r="Y51" s="21"/>
    </row>
    <row r="52" ht="15.75" customHeight="1">
      <c r="A52" s="21">
        <v>768.0</v>
      </c>
      <c r="B52" s="21" t="s">
        <v>2868</v>
      </c>
      <c r="C52" s="21">
        <f>VLOOKUP(B52,Sheet3!B:E,4,0)</f>
        <v>1</v>
      </c>
      <c r="D52" s="21"/>
      <c r="E52" s="21"/>
      <c r="F52" s="21"/>
      <c r="G52" s="21"/>
      <c r="H52" s="21"/>
      <c r="I52" s="21"/>
      <c r="J52" s="21"/>
      <c r="K52" s="21"/>
      <c r="L52" s="21"/>
      <c r="M52" s="21"/>
      <c r="N52" s="21"/>
      <c r="O52" s="21"/>
      <c r="P52" s="21"/>
      <c r="Q52" s="21"/>
      <c r="R52" s="21"/>
      <c r="S52" s="21"/>
      <c r="T52" s="21"/>
      <c r="U52" s="21"/>
      <c r="V52" s="21"/>
      <c r="W52" s="21"/>
      <c r="X52" s="21"/>
      <c r="Y52" s="21"/>
    </row>
    <row r="53" ht="15.75" customHeight="1">
      <c r="A53" s="21">
        <v>769.0</v>
      </c>
      <c r="B53" s="21" t="s">
        <v>2869</v>
      </c>
      <c r="C53" s="21">
        <f>VLOOKUP(B53,Sheet3!B:E,4,0)</f>
        <v>1</v>
      </c>
      <c r="D53" s="21"/>
      <c r="E53" s="21"/>
      <c r="F53" s="21"/>
      <c r="G53" s="21"/>
      <c r="H53" s="21"/>
      <c r="I53" s="21"/>
      <c r="J53" s="21"/>
      <c r="K53" s="21"/>
      <c r="L53" s="21"/>
      <c r="M53" s="21"/>
      <c r="N53" s="21"/>
      <c r="O53" s="21"/>
      <c r="P53" s="21"/>
      <c r="Q53" s="21"/>
      <c r="R53" s="21"/>
      <c r="S53" s="21"/>
      <c r="T53" s="21"/>
      <c r="U53" s="21"/>
      <c r="V53" s="21"/>
      <c r="W53" s="21"/>
      <c r="X53" s="21"/>
      <c r="Y53" s="21"/>
    </row>
    <row r="54" ht="15.75" customHeight="1">
      <c r="A54" s="21">
        <v>773.0</v>
      </c>
      <c r="B54" s="21" t="s">
        <v>2870</v>
      </c>
      <c r="C54" s="21">
        <f>VLOOKUP(B54,Sheet3!B:E,4,0)</f>
        <v>1</v>
      </c>
      <c r="D54" s="21"/>
      <c r="E54" s="21"/>
      <c r="F54" s="21"/>
      <c r="G54" s="21"/>
      <c r="H54" s="21"/>
      <c r="I54" s="21"/>
      <c r="J54" s="21"/>
      <c r="K54" s="21"/>
      <c r="L54" s="21"/>
      <c r="M54" s="21"/>
      <c r="N54" s="21"/>
      <c r="O54" s="21"/>
      <c r="P54" s="21"/>
      <c r="Q54" s="21"/>
      <c r="R54" s="21"/>
      <c r="S54" s="21"/>
      <c r="T54" s="21"/>
      <c r="U54" s="21"/>
      <c r="V54" s="21"/>
      <c r="W54" s="21"/>
      <c r="X54" s="21"/>
      <c r="Y54" s="21"/>
    </row>
    <row r="55" ht="15.75" customHeight="1">
      <c r="A55" s="21">
        <v>778.0</v>
      </c>
      <c r="B55" s="21" t="s">
        <v>2871</v>
      </c>
      <c r="C55" s="21">
        <f>VLOOKUP(B55,Sheet3!B:E,4,0)</f>
        <v>1</v>
      </c>
      <c r="D55" s="21"/>
      <c r="E55" s="21"/>
      <c r="F55" s="21"/>
      <c r="G55" s="21"/>
      <c r="H55" s="21"/>
      <c r="I55" s="21"/>
      <c r="J55" s="21"/>
      <c r="K55" s="21"/>
      <c r="L55" s="21"/>
      <c r="M55" s="21"/>
      <c r="N55" s="21"/>
      <c r="O55" s="21"/>
      <c r="P55" s="21"/>
      <c r="Q55" s="21"/>
      <c r="R55" s="21"/>
      <c r="S55" s="21"/>
      <c r="T55" s="21"/>
      <c r="U55" s="21"/>
      <c r="V55" s="21"/>
      <c r="W55" s="21"/>
      <c r="X55" s="21"/>
      <c r="Y55" s="21"/>
    </row>
    <row r="56" ht="15.75" customHeight="1">
      <c r="A56" s="21">
        <v>779.0</v>
      </c>
      <c r="B56" s="21" t="s">
        <v>2872</v>
      </c>
      <c r="C56" s="21">
        <f>VLOOKUP(B56,Sheet3!B:E,4,0)</f>
        <v>1</v>
      </c>
      <c r="D56" s="21"/>
      <c r="E56" s="21"/>
      <c r="F56" s="21"/>
      <c r="G56" s="21"/>
      <c r="H56" s="21"/>
      <c r="I56" s="21"/>
      <c r="J56" s="21"/>
      <c r="K56" s="21"/>
      <c r="L56" s="21"/>
      <c r="M56" s="21"/>
      <c r="N56" s="21"/>
      <c r="O56" s="21"/>
      <c r="P56" s="21"/>
      <c r="Q56" s="21"/>
      <c r="R56" s="21"/>
      <c r="S56" s="21"/>
      <c r="T56" s="21"/>
      <c r="U56" s="21"/>
      <c r="V56" s="21"/>
      <c r="W56" s="21"/>
      <c r="X56" s="21"/>
      <c r="Y56" s="21"/>
    </row>
    <row r="57" ht="15.75" customHeight="1">
      <c r="A57" s="21">
        <v>780.0</v>
      </c>
      <c r="B57" s="21" t="s">
        <v>2873</v>
      </c>
      <c r="C57" s="21">
        <f>VLOOKUP(B57,Sheet3!B:E,4,0)</f>
        <v>1</v>
      </c>
      <c r="D57" s="21"/>
      <c r="E57" s="21"/>
      <c r="F57" s="21"/>
      <c r="G57" s="21"/>
      <c r="H57" s="21"/>
      <c r="I57" s="21"/>
      <c r="J57" s="21"/>
      <c r="K57" s="21"/>
      <c r="L57" s="21"/>
      <c r="M57" s="21"/>
      <c r="N57" s="21"/>
      <c r="O57" s="21"/>
      <c r="P57" s="21"/>
      <c r="Q57" s="21"/>
      <c r="R57" s="21"/>
      <c r="S57" s="21"/>
      <c r="T57" s="21"/>
      <c r="U57" s="21"/>
      <c r="V57" s="21"/>
      <c r="W57" s="21"/>
      <c r="X57" s="21"/>
      <c r="Y57" s="21"/>
    </row>
    <row r="58" ht="15.75" customHeight="1">
      <c r="A58" s="21">
        <v>781.0</v>
      </c>
      <c r="B58" s="21" t="s">
        <v>2874</v>
      </c>
      <c r="C58" s="21">
        <f>VLOOKUP(B58,Sheet3!B:E,4,0)</f>
        <v>1</v>
      </c>
      <c r="D58" s="21"/>
      <c r="E58" s="21"/>
      <c r="F58" s="21"/>
      <c r="G58" s="21"/>
      <c r="H58" s="21"/>
      <c r="I58" s="21"/>
      <c r="J58" s="21"/>
      <c r="K58" s="21"/>
      <c r="L58" s="21"/>
      <c r="M58" s="21"/>
      <c r="N58" s="21"/>
      <c r="O58" s="21"/>
      <c r="P58" s="21"/>
      <c r="Q58" s="21"/>
      <c r="R58" s="21"/>
      <c r="S58" s="21"/>
      <c r="T58" s="21"/>
      <c r="U58" s="21"/>
      <c r="V58" s="21"/>
      <c r="W58" s="21"/>
      <c r="X58" s="21"/>
      <c r="Y58" s="21"/>
    </row>
    <row r="59" ht="15.75" customHeight="1">
      <c r="A59" s="21">
        <v>783.0</v>
      </c>
      <c r="B59" s="21" t="s">
        <v>2875</v>
      </c>
      <c r="C59" s="21">
        <f>VLOOKUP(B59,Sheet3!B:E,4,0)</f>
        <v>1</v>
      </c>
      <c r="D59" s="21"/>
      <c r="E59" s="21"/>
      <c r="F59" s="21"/>
      <c r="G59" s="21"/>
      <c r="H59" s="21"/>
      <c r="I59" s="21"/>
      <c r="J59" s="21"/>
      <c r="K59" s="21"/>
      <c r="L59" s="21"/>
      <c r="M59" s="21"/>
      <c r="N59" s="21"/>
      <c r="O59" s="21"/>
      <c r="P59" s="21"/>
      <c r="Q59" s="21"/>
      <c r="R59" s="21"/>
      <c r="S59" s="21"/>
      <c r="T59" s="21"/>
      <c r="U59" s="21"/>
      <c r="V59" s="21"/>
      <c r="W59" s="21"/>
      <c r="X59" s="21"/>
      <c r="Y59" s="21"/>
    </row>
    <row r="60" ht="15.75" customHeight="1">
      <c r="A60" s="21">
        <v>784.0</v>
      </c>
      <c r="B60" s="21" t="s">
        <v>2876</v>
      </c>
      <c r="C60" s="21">
        <f>VLOOKUP(B60,Sheet3!B:E,4,0)</f>
        <v>1</v>
      </c>
      <c r="D60" s="21"/>
      <c r="E60" s="21"/>
      <c r="F60" s="21"/>
      <c r="G60" s="21"/>
      <c r="H60" s="21"/>
      <c r="I60" s="21"/>
      <c r="J60" s="21"/>
      <c r="K60" s="21"/>
      <c r="L60" s="21"/>
      <c r="M60" s="21"/>
      <c r="N60" s="21"/>
      <c r="O60" s="21"/>
      <c r="P60" s="21"/>
      <c r="Q60" s="21"/>
      <c r="R60" s="21"/>
      <c r="S60" s="21"/>
      <c r="T60" s="21"/>
      <c r="U60" s="21"/>
      <c r="V60" s="21"/>
      <c r="W60" s="21"/>
      <c r="X60" s="21"/>
      <c r="Y60" s="21"/>
    </row>
    <row r="61" ht="15.75" customHeight="1">
      <c r="A61" s="21">
        <v>785.0</v>
      </c>
      <c r="B61" s="21" t="s">
        <v>2877</v>
      </c>
      <c r="C61" s="21">
        <f>VLOOKUP(B61,Sheet3!B:E,4,0)</f>
        <v>1</v>
      </c>
      <c r="D61" s="21"/>
      <c r="E61" s="21"/>
      <c r="F61" s="21"/>
      <c r="G61" s="21"/>
      <c r="H61" s="21"/>
      <c r="I61" s="21"/>
      <c r="J61" s="21"/>
      <c r="K61" s="21"/>
      <c r="L61" s="21"/>
      <c r="M61" s="21"/>
      <c r="N61" s="21"/>
      <c r="O61" s="21"/>
      <c r="P61" s="21"/>
      <c r="Q61" s="21"/>
      <c r="R61" s="21"/>
      <c r="S61" s="21"/>
      <c r="T61" s="21"/>
      <c r="U61" s="21"/>
      <c r="V61" s="21"/>
      <c r="W61" s="21"/>
      <c r="X61" s="21"/>
      <c r="Y61" s="21"/>
    </row>
    <row r="62" ht="15.75" customHeight="1">
      <c r="A62" s="21">
        <v>787.0</v>
      </c>
      <c r="B62" s="21" t="s">
        <v>2878</v>
      </c>
      <c r="C62" s="21">
        <f>VLOOKUP(B62,Sheet3!B:E,4,0)</f>
        <v>1</v>
      </c>
      <c r="D62" s="21"/>
      <c r="E62" s="21"/>
      <c r="F62" s="21"/>
      <c r="G62" s="21"/>
      <c r="H62" s="21"/>
      <c r="I62" s="21"/>
      <c r="J62" s="21"/>
      <c r="K62" s="21"/>
      <c r="L62" s="21"/>
      <c r="M62" s="21"/>
      <c r="N62" s="21"/>
      <c r="O62" s="21"/>
      <c r="P62" s="21"/>
      <c r="Q62" s="21"/>
      <c r="R62" s="21"/>
      <c r="S62" s="21"/>
      <c r="T62" s="21"/>
      <c r="U62" s="21"/>
      <c r="V62" s="21"/>
      <c r="W62" s="21"/>
      <c r="X62" s="21"/>
      <c r="Y62" s="21"/>
    </row>
    <row r="63" ht="15.75" customHeight="1">
      <c r="A63" s="21">
        <v>788.0</v>
      </c>
      <c r="B63" s="21" t="s">
        <v>2879</v>
      </c>
      <c r="C63" s="21">
        <f>VLOOKUP(B63,Sheet3!B:E,4,0)</f>
        <v>1</v>
      </c>
      <c r="D63" s="21"/>
      <c r="E63" s="21"/>
      <c r="F63" s="21"/>
      <c r="G63" s="21"/>
      <c r="H63" s="21"/>
      <c r="I63" s="21"/>
      <c r="J63" s="21"/>
      <c r="K63" s="21"/>
      <c r="L63" s="21"/>
      <c r="M63" s="21"/>
      <c r="N63" s="21"/>
      <c r="O63" s="21"/>
      <c r="P63" s="21"/>
      <c r="Q63" s="21"/>
      <c r="R63" s="21"/>
      <c r="S63" s="21"/>
      <c r="T63" s="21"/>
      <c r="U63" s="21"/>
      <c r="V63" s="21"/>
      <c r="W63" s="21"/>
      <c r="X63" s="21"/>
      <c r="Y63" s="21"/>
    </row>
    <row r="64" ht="15.75" customHeight="1">
      <c r="A64" s="21">
        <v>789.0</v>
      </c>
      <c r="B64" s="21" t="s">
        <v>2880</v>
      </c>
      <c r="C64" s="21">
        <f>VLOOKUP(B64,Sheet3!B:E,4,0)</f>
        <v>1</v>
      </c>
      <c r="D64" s="21"/>
      <c r="E64" s="21"/>
      <c r="F64" s="21"/>
      <c r="G64" s="21"/>
      <c r="H64" s="21"/>
      <c r="I64" s="21"/>
      <c r="J64" s="21"/>
      <c r="K64" s="21"/>
      <c r="L64" s="21"/>
      <c r="M64" s="21"/>
      <c r="N64" s="21"/>
      <c r="O64" s="21"/>
      <c r="P64" s="21"/>
      <c r="Q64" s="21"/>
      <c r="R64" s="21"/>
      <c r="S64" s="21"/>
      <c r="T64" s="21"/>
      <c r="U64" s="21"/>
      <c r="V64" s="21"/>
      <c r="W64" s="21"/>
      <c r="X64" s="21"/>
      <c r="Y64" s="21"/>
    </row>
    <row r="65" ht="15.75" customHeight="1">
      <c r="A65" s="21">
        <v>790.0</v>
      </c>
      <c r="B65" s="21" t="s">
        <v>2881</v>
      </c>
      <c r="C65" s="21">
        <f>VLOOKUP(B65,Sheet3!B:E,4,0)</f>
        <v>1</v>
      </c>
      <c r="D65" s="21"/>
      <c r="E65" s="21"/>
      <c r="F65" s="21"/>
      <c r="G65" s="21"/>
      <c r="H65" s="21"/>
      <c r="I65" s="21"/>
      <c r="J65" s="21"/>
      <c r="K65" s="21"/>
      <c r="L65" s="21"/>
      <c r="M65" s="21"/>
      <c r="N65" s="21"/>
      <c r="O65" s="21"/>
      <c r="P65" s="21"/>
      <c r="Q65" s="21"/>
      <c r="R65" s="21"/>
      <c r="S65" s="21"/>
      <c r="T65" s="21"/>
      <c r="U65" s="21"/>
      <c r="V65" s="21"/>
      <c r="W65" s="21"/>
      <c r="X65" s="21"/>
      <c r="Y65" s="21"/>
    </row>
    <row r="66" ht="15.75" customHeight="1">
      <c r="A66" s="21">
        <v>791.0</v>
      </c>
      <c r="B66" s="21" t="s">
        <v>2882</v>
      </c>
      <c r="C66" s="21">
        <f>VLOOKUP(B66,Sheet3!B:E,4,0)</f>
        <v>1</v>
      </c>
      <c r="D66" s="21"/>
      <c r="E66" s="21"/>
      <c r="F66" s="21"/>
      <c r="G66" s="21"/>
      <c r="H66" s="21"/>
      <c r="I66" s="21"/>
      <c r="J66" s="21"/>
      <c r="K66" s="21"/>
      <c r="L66" s="21"/>
      <c r="M66" s="21"/>
      <c r="N66" s="21"/>
      <c r="O66" s="21"/>
      <c r="P66" s="21"/>
      <c r="Q66" s="21"/>
      <c r="R66" s="21"/>
      <c r="S66" s="21"/>
      <c r="T66" s="21"/>
      <c r="U66" s="21"/>
      <c r="V66" s="21"/>
      <c r="W66" s="21"/>
      <c r="X66" s="21"/>
      <c r="Y66" s="21"/>
    </row>
    <row r="67" ht="15.75" customHeight="1">
      <c r="A67" s="21">
        <v>792.0</v>
      </c>
      <c r="B67" s="21" t="s">
        <v>2883</v>
      </c>
      <c r="C67" s="21">
        <f>VLOOKUP(B67,Sheet3!B:E,4,0)</f>
        <v>1</v>
      </c>
      <c r="D67" s="21"/>
      <c r="E67" s="21"/>
      <c r="F67" s="21"/>
      <c r="G67" s="21"/>
      <c r="H67" s="21"/>
      <c r="I67" s="21"/>
      <c r="J67" s="21"/>
      <c r="K67" s="21"/>
      <c r="L67" s="21"/>
      <c r="M67" s="21"/>
      <c r="N67" s="21"/>
      <c r="O67" s="21"/>
      <c r="P67" s="21"/>
      <c r="Q67" s="21"/>
      <c r="R67" s="21"/>
      <c r="S67" s="21"/>
      <c r="T67" s="21"/>
      <c r="U67" s="21"/>
      <c r="V67" s="21"/>
      <c r="W67" s="21"/>
      <c r="X67" s="21"/>
      <c r="Y67" s="21"/>
    </row>
    <row r="68" ht="15.75" customHeight="1">
      <c r="A68" s="21">
        <v>793.0</v>
      </c>
      <c r="B68" s="21" t="s">
        <v>2884</v>
      </c>
      <c r="C68" s="21">
        <f>VLOOKUP(B68,Sheet3!B:E,4,0)</f>
        <v>1</v>
      </c>
      <c r="D68" s="21"/>
      <c r="E68" s="21"/>
      <c r="F68" s="21"/>
      <c r="G68" s="21"/>
      <c r="H68" s="21"/>
      <c r="I68" s="21"/>
      <c r="J68" s="21"/>
      <c r="K68" s="21"/>
      <c r="L68" s="21"/>
      <c r="M68" s="21"/>
      <c r="N68" s="21"/>
      <c r="O68" s="21"/>
      <c r="P68" s="21"/>
      <c r="Q68" s="21"/>
      <c r="R68" s="21"/>
      <c r="S68" s="21"/>
      <c r="T68" s="21"/>
      <c r="U68" s="21"/>
      <c r="V68" s="21"/>
      <c r="W68" s="21"/>
      <c r="X68" s="21"/>
      <c r="Y68" s="21"/>
    </row>
    <row r="69" ht="15.75" customHeight="1">
      <c r="A69" s="21">
        <v>795.0</v>
      </c>
      <c r="B69" s="21" t="s">
        <v>2885</v>
      </c>
      <c r="C69" s="21">
        <f>VLOOKUP(B69,Sheet3!B:E,4,0)</f>
        <v>1</v>
      </c>
      <c r="D69" s="21"/>
      <c r="E69" s="21"/>
      <c r="F69" s="21"/>
      <c r="G69" s="21"/>
      <c r="H69" s="21"/>
      <c r="I69" s="21"/>
      <c r="J69" s="21"/>
      <c r="K69" s="21"/>
      <c r="L69" s="21"/>
      <c r="M69" s="21"/>
      <c r="N69" s="21"/>
      <c r="O69" s="21"/>
      <c r="P69" s="21"/>
      <c r="Q69" s="21"/>
      <c r="R69" s="21"/>
      <c r="S69" s="21"/>
      <c r="T69" s="21"/>
      <c r="U69" s="21"/>
      <c r="V69" s="21"/>
      <c r="W69" s="21"/>
      <c r="X69" s="21"/>
      <c r="Y69" s="21"/>
    </row>
    <row r="70" ht="15.75" customHeight="1">
      <c r="A70" s="21">
        <v>796.0</v>
      </c>
      <c r="B70" s="21" t="s">
        <v>2886</v>
      </c>
      <c r="C70" s="21">
        <f>VLOOKUP(B70,Sheet3!B:E,4,0)</f>
        <v>1</v>
      </c>
      <c r="D70" s="21"/>
      <c r="E70" s="21"/>
      <c r="F70" s="21"/>
      <c r="G70" s="21"/>
      <c r="H70" s="21"/>
      <c r="I70" s="21"/>
      <c r="J70" s="21"/>
      <c r="K70" s="21"/>
      <c r="L70" s="21"/>
      <c r="M70" s="21"/>
      <c r="N70" s="21"/>
      <c r="O70" s="21"/>
      <c r="P70" s="21"/>
      <c r="Q70" s="21"/>
      <c r="R70" s="21"/>
      <c r="S70" s="21"/>
      <c r="T70" s="21"/>
      <c r="U70" s="21"/>
      <c r="V70" s="21"/>
      <c r="W70" s="21"/>
      <c r="X70" s="21"/>
      <c r="Y70" s="21"/>
    </row>
    <row r="71" ht="15.75" customHeight="1">
      <c r="A71" s="21">
        <v>797.0</v>
      </c>
      <c r="B71" s="21" t="s">
        <v>2887</v>
      </c>
      <c r="C71" s="21">
        <f>VLOOKUP(B71,Sheet3!B:E,4,0)</f>
        <v>1</v>
      </c>
      <c r="D71" s="21"/>
      <c r="E71" s="21"/>
      <c r="F71" s="21"/>
      <c r="G71" s="21"/>
      <c r="H71" s="21"/>
      <c r="I71" s="21"/>
      <c r="J71" s="21"/>
      <c r="K71" s="21"/>
      <c r="L71" s="21"/>
      <c r="M71" s="21"/>
      <c r="N71" s="21"/>
      <c r="O71" s="21"/>
      <c r="P71" s="21"/>
      <c r="Q71" s="21"/>
      <c r="R71" s="21"/>
      <c r="S71" s="21"/>
      <c r="T71" s="21"/>
      <c r="U71" s="21"/>
      <c r="V71" s="21"/>
      <c r="W71" s="21"/>
      <c r="X71" s="21"/>
      <c r="Y71" s="21"/>
    </row>
    <row r="72" ht="15.75" customHeight="1">
      <c r="A72" s="21">
        <v>798.0</v>
      </c>
      <c r="B72" s="21" t="s">
        <v>2888</v>
      </c>
      <c r="C72" s="21">
        <f>VLOOKUP(B72,Sheet3!B:E,4,0)</f>
        <v>1</v>
      </c>
      <c r="D72" s="21"/>
      <c r="E72" s="21"/>
      <c r="F72" s="21"/>
      <c r="G72" s="21"/>
      <c r="H72" s="21"/>
      <c r="I72" s="21"/>
      <c r="J72" s="21"/>
      <c r="K72" s="21"/>
      <c r="L72" s="21"/>
      <c r="M72" s="21"/>
      <c r="N72" s="21"/>
      <c r="O72" s="21"/>
      <c r="P72" s="21"/>
      <c r="Q72" s="21"/>
      <c r="R72" s="21"/>
      <c r="S72" s="21"/>
      <c r="T72" s="21"/>
      <c r="U72" s="21"/>
      <c r="V72" s="21"/>
      <c r="W72" s="21"/>
      <c r="X72" s="21"/>
      <c r="Y72" s="21"/>
    </row>
    <row r="73" ht="15.75" customHeight="1">
      <c r="A73" s="21">
        <v>799.0</v>
      </c>
      <c r="B73" s="21" t="s">
        <v>2889</v>
      </c>
      <c r="C73" s="21">
        <f>VLOOKUP(B73,Sheet3!B:E,4,0)</f>
        <v>1</v>
      </c>
      <c r="D73" s="21"/>
      <c r="E73" s="21"/>
      <c r="F73" s="21"/>
      <c r="G73" s="21"/>
      <c r="H73" s="21"/>
      <c r="I73" s="21"/>
      <c r="J73" s="21"/>
      <c r="K73" s="21"/>
      <c r="L73" s="21"/>
      <c r="M73" s="21"/>
      <c r="N73" s="21"/>
      <c r="O73" s="21"/>
      <c r="P73" s="21"/>
      <c r="Q73" s="21"/>
      <c r="R73" s="21"/>
      <c r="S73" s="21"/>
      <c r="T73" s="21"/>
      <c r="U73" s="21"/>
      <c r="V73" s="21"/>
      <c r="W73" s="21"/>
      <c r="X73" s="21"/>
      <c r="Y73" s="21"/>
    </row>
    <row r="74" ht="15.75" customHeight="1">
      <c r="A74" s="21">
        <v>800.0</v>
      </c>
      <c r="B74" s="21" t="s">
        <v>2890</v>
      </c>
      <c r="C74" s="21">
        <f>VLOOKUP(B74,Sheet3!B:E,4,0)</f>
        <v>1</v>
      </c>
      <c r="D74" s="21"/>
      <c r="E74" s="21"/>
      <c r="F74" s="21"/>
      <c r="G74" s="21"/>
      <c r="H74" s="21"/>
      <c r="I74" s="21"/>
      <c r="J74" s="21"/>
      <c r="K74" s="21"/>
      <c r="L74" s="21"/>
      <c r="M74" s="21"/>
      <c r="N74" s="21"/>
      <c r="O74" s="21"/>
      <c r="P74" s="21"/>
      <c r="Q74" s="21"/>
      <c r="R74" s="21"/>
      <c r="S74" s="21"/>
      <c r="T74" s="21"/>
      <c r="U74" s="21"/>
      <c r="V74" s="21"/>
      <c r="W74" s="21"/>
      <c r="X74" s="21"/>
      <c r="Y74" s="21"/>
    </row>
    <row r="75" ht="15.75" customHeight="1">
      <c r="A75" s="21">
        <v>801.0</v>
      </c>
      <c r="B75" s="21" t="s">
        <v>2891</v>
      </c>
      <c r="C75" s="21">
        <f>VLOOKUP(B75,Sheet3!B:E,4,0)</f>
        <v>1</v>
      </c>
      <c r="D75" s="21"/>
      <c r="E75" s="21"/>
      <c r="F75" s="21"/>
      <c r="G75" s="21"/>
      <c r="H75" s="21"/>
      <c r="I75" s="21"/>
      <c r="J75" s="21"/>
      <c r="K75" s="21"/>
      <c r="L75" s="21"/>
      <c r="M75" s="21"/>
      <c r="N75" s="21"/>
      <c r="O75" s="21"/>
      <c r="P75" s="21"/>
      <c r="Q75" s="21"/>
      <c r="R75" s="21"/>
      <c r="S75" s="21"/>
      <c r="T75" s="21"/>
      <c r="U75" s="21"/>
      <c r="V75" s="21"/>
      <c r="W75" s="21"/>
      <c r="X75" s="21"/>
      <c r="Y75" s="21"/>
    </row>
    <row r="76" ht="15.75" customHeight="1">
      <c r="A76" s="21">
        <v>802.0</v>
      </c>
      <c r="B76" s="21" t="s">
        <v>2892</v>
      </c>
      <c r="C76" s="21">
        <f>VLOOKUP(B76,Sheet3!B:E,4,0)</f>
        <v>1</v>
      </c>
      <c r="D76" s="21"/>
      <c r="E76" s="21"/>
      <c r="F76" s="21"/>
      <c r="G76" s="21"/>
      <c r="H76" s="21"/>
      <c r="I76" s="21"/>
      <c r="J76" s="21"/>
      <c r="K76" s="21"/>
      <c r="L76" s="21"/>
      <c r="M76" s="21"/>
      <c r="N76" s="21"/>
      <c r="O76" s="21"/>
      <c r="P76" s="21"/>
      <c r="Q76" s="21"/>
      <c r="R76" s="21"/>
      <c r="S76" s="21"/>
      <c r="T76" s="21"/>
      <c r="U76" s="21"/>
      <c r="V76" s="21"/>
      <c r="W76" s="21"/>
      <c r="X76" s="21"/>
      <c r="Y76" s="21"/>
    </row>
    <row r="77" ht="15.75" customHeight="1">
      <c r="A77" s="21">
        <v>803.0</v>
      </c>
      <c r="B77" s="21" t="s">
        <v>2893</v>
      </c>
      <c r="C77" s="21">
        <f>VLOOKUP(B77,Sheet3!B:E,4,0)</f>
        <v>1</v>
      </c>
      <c r="D77" s="21"/>
      <c r="E77" s="21"/>
      <c r="F77" s="21"/>
      <c r="G77" s="21"/>
      <c r="H77" s="21"/>
      <c r="I77" s="21"/>
      <c r="J77" s="21"/>
      <c r="K77" s="21"/>
      <c r="L77" s="21"/>
      <c r="M77" s="21"/>
      <c r="N77" s="21"/>
      <c r="O77" s="21"/>
      <c r="P77" s="21"/>
      <c r="Q77" s="21"/>
      <c r="R77" s="21"/>
      <c r="S77" s="21"/>
      <c r="T77" s="21"/>
      <c r="U77" s="21"/>
      <c r="V77" s="21"/>
      <c r="W77" s="21"/>
      <c r="X77" s="21"/>
      <c r="Y77" s="21"/>
    </row>
    <row r="78" ht="15.75" customHeight="1">
      <c r="A78" s="21">
        <v>804.0</v>
      </c>
      <c r="B78" s="21" t="s">
        <v>2894</v>
      </c>
      <c r="C78" s="21">
        <f>VLOOKUP(B78,Sheet3!B:E,4,0)</f>
        <v>1</v>
      </c>
      <c r="D78" s="21"/>
      <c r="E78" s="21"/>
      <c r="F78" s="21"/>
      <c r="G78" s="21"/>
      <c r="H78" s="21"/>
      <c r="I78" s="21"/>
      <c r="J78" s="21"/>
      <c r="K78" s="21"/>
      <c r="L78" s="21"/>
      <c r="M78" s="21"/>
      <c r="N78" s="21"/>
      <c r="O78" s="21"/>
      <c r="P78" s="21"/>
      <c r="Q78" s="21"/>
      <c r="R78" s="21"/>
      <c r="S78" s="21"/>
      <c r="T78" s="21"/>
      <c r="U78" s="21"/>
      <c r="V78" s="21"/>
      <c r="W78" s="21"/>
      <c r="X78" s="21"/>
      <c r="Y78" s="21"/>
    </row>
    <row r="79" ht="15.75" customHeight="1">
      <c r="A79" s="21">
        <v>805.0</v>
      </c>
      <c r="B79" s="21" t="s">
        <v>2895</v>
      </c>
      <c r="C79" s="21">
        <f>VLOOKUP(B79,Sheet3!B:E,4,0)</f>
        <v>1</v>
      </c>
      <c r="D79" s="21"/>
      <c r="E79" s="21"/>
      <c r="F79" s="21"/>
      <c r="G79" s="21"/>
      <c r="H79" s="21"/>
      <c r="I79" s="21"/>
      <c r="J79" s="21"/>
      <c r="K79" s="21"/>
      <c r="L79" s="21"/>
      <c r="M79" s="21"/>
      <c r="N79" s="21"/>
      <c r="O79" s="21"/>
      <c r="P79" s="21"/>
      <c r="Q79" s="21"/>
      <c r="R79" s="21"/>
      <c r="S79" s="21"/>
      <c r="T79" s="21"/>
      <c r="U79" s="21"/>
      <c r="V79" s="21"/>
      <c r="W79" s="21"/>
      <c r="X79" s="21"/>
      <c r="Y79" s="21"/>
    </row>
    <row r="80" ht="15.75" customHeight="1">
      <c r="A80" s="21">
        <v>806.0</v>
      </c>
      <c r="B80" s="21" t="s">
        <v>2896</v>
      </c>
      <c r="C80" s="21">
        <f>VLOOKUP(B80,Sheet3!B:E,4,0)</f>
        <v>1</v>
      </c>
      <c r="D80" s="21"/>
      <c r="E80" s="21"/>
      <c r="F80" s="21"/>
      <c r="G80" s="21"/>
      <c r="H80" s="21"/>
      <c r="I80" s="21"/>
      <c r="J80" s="21"/>
      <c r="K80" s="21"/>
      <c r="L80" s="21"/>
      <c r="M80" s="21"/>
      <c r="N80" s="21"/>
      <c r="O80" s="21"/>
      <c r="P80" s="21"/>
      <c r="Q80" s="21"/>
      <c r="R80" s="21"/>
      <c r="S80" s="21"/>
      <c r="T80" s="21"/>
      <c r="U80" s="21"/>
      <c r="V80" s="21"/>
      <c r="W80" s="21"/>
      <c r="X80" s="21"/>
      <c r="Y80" s="21"/>
    </row>
    <row r="81" ht="15.75" customHeight="1">
      <c r="A81" s="21">
        <v>808.0</v>
      </c>
      <c r="B81" s="21" t="s">
        <v>2897</v>
      </c>
      <c r="C81" s="21">
        <f>VLOOKUP(B81,Sheet3!B:E,4,0)</f>
        <v>1</v>
      </c>
      <c r="D81" s="21"/>
      <c r="E81" s="21"/>
      <c r="F81" s="21"/>
      <c r="G81" s="21"/>
      <c r="H81" s="21"/>
      <c r="I81" s="21"/>
      <c r="J81" s="21"/>
      <c r="K81" s="21"/>
      <c r="L81" s="21"/>
      <c r="M81" s="21"/>
      <c r="N81" s="21"/>
      <c r="O81" s="21"/>
      <c r="P81" s="21"/>
      <c r="Q81" s="21"/>
      <c r="R81" s="21"/>
      <c r="S81" s="21"/>
      <c r="T81" s="21"/>
      <c r="U81" s="21"/>
      <c r="V81" s="21"/>
      <c r="W81" s="21"/>
      <c r="X81" s="21"/>
      <c r="Y81" s="21"/>
    </row>
    <row r="82" ht="15.75" customHeight="1">
      <c r="A82" s="21">
        <v>809.0</v>
      </c>
      <c r="B82" s="21" t="s">
        <v>2898</v>
      </c>
      <c r="C82" s="21">
        <f>VLOOKUP(B82,Sheet3!B:E,4,0)</f>
        <v>1</v>
      </c>
      <c r="D82" s="21"/>
      <c r="E82" s="21"/>
      <c r="F82" s="21"/>
      <c r="G82" s="21"/>
      <c r="H82" s="21"/>
      <c r="I82" s="21"/>
      <c r="J82" s="21"/>
      <c r="K82" s="21"/>
      <c r="L82" s="21"/>
      <c r="M82" s="21"/>
      <c r="N82" s="21"/>
      <c r="O82" s="21"/>
      <c r="P82" s="21"/>
      <c r="Q82" s="21"/>
      <c r="R82" s="21"/>
      <c r="S82" s="21"/>
      <c r="T82" s="21"/>
      <c r="U82" s="21"/>
      <c r="V82" s="21"/>
      <c r="W82" s="21"/>
      <c r="X82" s="21"/>
      <c r="Y82" s="21"/>
    </row>
    <row r="83" ht="15.75" customHeight="1">
      <c r="A83" s="21">
        <v>810.0</v>
      </c>
      <c r="B83" s="21" t="s">
        <v>2899</v>
      </c>
      <c r="C83" s="21">
        <f>VLOOKUP(B83,Sheet3!B:E,4,0)</f>
        <v>1</v>
      </c>
      <c r="D83" s="21"/>
      <c r="E83" s="21"/>
      <c r="F83" s="21"/>
      <c r="G83" s="21"/>
      <c r="H83" s="21"/>
      <c r="I83" s="21"/>
      <c r="J83" s="21"/>
      <c r="K83" s="21"/>
      <c r="L83" s="21"/>
      <c r="M83" s="21"/>
      <c r="N83" s="21"/>
      <c r="O83" s="21"/>
      <c r="P83" s="21"/>
      <c r="Q83" s="21"/>
      <c r="R83" s="21"/>
      <c r="S83" s="21"/>
      <c r="T83" s="21"/>
      <c r="U83" s="21"/>
      <c r="V83" s="21"/>
      <c r="W83" s="21"/>
      <c r="X83" s="21"/>
      <c r="Y83" s="21"/>
    </row>
    <row r="84" ht="15.75" customHeight="1">
      <c r="A84" s="21">
        <v>811.0</v>
      </c>
      <c r="B84" s="21" t="s">
        <v>2900</v>
      </c>
      <c r="C84" s="21">
        <f>VLOOKUP(B84,Sheet3!B:E,4,0)</f>
        <v>1</v>
      </c>
      <c r="D84" s="21"/>
      <c r="E84" s="21"/>
      <c r="F84" s="21"/>
      <c r="G84" s="21"/>
      <c r="H84" s="21"/>
      <c r="I84" s="21"/>
      <c r="J84" s="21"/>
      <c r="K84" s="21"/>
      <c r="L84" s="21"/>
      <c r="M84" s="21"/>
      <c r="N84" s="21"/>
      <c r="O84" s="21"/>
      <c r="P84" s="21"/>
      <c r="Q84" s="21"/>
      <c r="R84" s="21"/>
      <c r="S84" s="21"/>
      <c r="T84" s="21"/>
      <c r="U84" s="21"/>
      <c r="V84" s="21"/>
      <c r="W84" s="21"/>
      <c r="X84" s="21"/>
      <c r="Y84" s="21"/>
    </row>
    <row r="85" ht="15.75" customHeight="1">
      <c r="A85" s="21">
        <v>814.0</v>
      </c>
      <c r="B85" s="21" t="s">
        <v>2901</v>
      </c>
      <c r="C85" s="21">
        <f>VLOOKUP(B85,Sheet3!B:E,4,0)</f>
        <v>1</v>
      </c>
      <c r="D85" s="21"/>
      <c r="E85" s="21"/>
      <c r="F85" s="21"/>
      <c r="G85" s="21"/>
      <c r="H85" s="21"/>
      <c r="I85" s="21"/>
      <c r="J85" s="21"/>
      <c r="K85" s="21"/>
      <c r="L85" s="21"/>
      <c r="M85" s="21"/>
      <c r="N85" s="21"/>
      <c r="O85" s="21"/>
      <c r="P85" s="21"/>
      <c r="Q85" s="21"/>
      <c r="R85" s="21"/>
      <c r="S85" s="21"/>
      <c r="T85" s="21"/>
      <c r="U85" s="21"/>
      <c r="V85" s="21"/>
      <c r="W85" s="21"/>
      <c r="X85" s="21"/>
      <c r="Y85" s="21"/>
    </row>
    <row r="86" ht="15.75" customHeight="1">
      <c r="A86" s="21">
        <v>815.0</v>
      </c>
      <c r="B86" s="21" t="s">
        <v>2902</v>
      </c>
      <c r="C86" s="21">
        <f>VLOOKUP(B86,Sheet3!B:E,4,0)</f>
        <v>1</v>
      </c>
      <c r="D86" s="21"/>
      <c r="E86" s="21"/>
      <c r="F86" s="21"/>
      <c r="G86" s="21"/>
      <c r="H86" s="21"/>
      <c r="I86" s="21"/>
      <c r="J86" s="21"/>
      <c r="K86" s="21"/>
      <c r="L86" s="21"/>
      <c r="M86" s="21"/>
      <c r="N86" s="21"/>
      <c r="O86" s="21"/>
      <c r="P86" s="21"/>
      <c r="Q86" s="21"/>
      <c r="R86" s="21"/>
      <c r="S86" s="21"/>
      <c r="T86" s="21"/>
      <c r="U86" s="21"/>
      <c r="V86" s="21"/>
      <c r="W86" s="21"/>
      <c r="X86" s="21"/>
      <c r="Y86" s="21"/>
    </row>
    <row r="87" ht="15.75" customHeight="1">
      <c r="A87" s="21">
        <v>816.0</v>
      </c>
      <c r="B87" s="21" t="s">
        <v>2903</v>
      </c>
      <c r="C87" s="21">
        <f>VLOOKUP(B87,Sheet3!B:E,4,0)</f>
        <v>1</v>
      </c>
      <c r="D87" s="21"/>
      <c r="E87" s="21"/>
      <c r="F87" s="21"/>
      <c r="G87" s="21"/>
      <c r="H87" s="21"/>
      <c r="I87" s="21"/>
      <c r="J87" s="21"/>
      <c r="K87" s="21"/>
      <c r="L87" s="21"/>
      <c r="M87" s="21"/>
      <c r="N87" s="21"/>
      <c r="O87" s="21"/>
      <c r="P87" s="21"/>
      <c r="Q87" s="21"/>
      <c r="R87" s="21"/>
      <c r="S87" s="21"/>
      <c r="T87" s="21"/>
      <c r="U87" s="21"/>
      <c r="V87" s="21"/>
      <c r="W87" s="21"/>
      <c r="X87" s="21"/>
      <c r="Y87" s="21"/>
    </row>
    <row r="88" ht="15.75" customHeight="1">
      <c r="A88" s="21">
        <v>817.0</v>
      </c>
      <c r="B88" s="21" t="s">
        <v>2904</v>
      </c>
      <c r="C88" s="21">
        <f>VLOOKUP(B88,Sheet3!B:E,4,0)</f>
        <v>1</v>
      </c>
      <c r="D88" s="21"/>
      <c r="E88" s="21"/>
      <c r="F88" s="21"/>
      <c r="G88" s="21"/>
      <c r="H88" s="21"/>
      <c r="I88" s="21"/>
      <c r="J88" s="21"/>
      <c r="K88" s="21"/>
      <c r="L88" s="21"/>
      <c r="M88" s="21"/>
      <c r="N88" s="21"/>
      <c r="O88" s="21"/>
      <c r="P88" s="21"/>
      <c r="Q88" s="21"/>
      <c r="R88" s="21"/>
      <c r="S88" s="21"/>
      <c r="T88" s="21"/>
      <c r="U88" s="21"/>
      <c r="V88" s="21"/>
      <c r="W88" s="21"/>
      <c r="X88" s="21"/>
      <c r="Y88" s="21"/>
    </row>
    <row r="89" ht="15.75" customHeight="1">
      <c r="A89" s="21">
        <v>818.0</v>
      </c>
      <c r="B89" s="21" t="s">
        <v>2905</v>
      </c>
      <c r="C89" s="21">
        <f>VLOOKUP(B89,Sheet3!B:E,4,0)</f>
        <v>1</v>
      </c>
      <c r="D89" s="21"/>
      <c r="E89" s="21"/>
      <c r="F89" s="21"/>
      <c r="G89" s="21"/>
      <c r="H89" s="21"/>
      <c r="I89" s="21"/>
      <c r="J89" s="21"/>
      <c r="K89" s="21"/>
      <c r="L89" s="21"/>
      <c r="M89" s="21"/>
      <c r="N89" s="21"/>
      <c r="O89" s="21"/>
      <c r="P89" s="21"/>
      <c r="Q89" s="21"/>
      <c r="R89" s="21"/>
      <c r="S89" s="21"/>
      <c r="T89" s="21"/>
      <c r="U89" s="21"/>
      <c r="V89" s="21"/>
      <c r="W89" s="21"/>
      <c r="X89" s="21"/>
      <c r="Y89" s="21"/>
    </row>
    <row r="90" ht="15.75" customHeight="1">
      <c r="A90" s="21">
        <v>819.0</v>
      </c>
      <c r="B90" s="21" t="s">
        <v>2906</v>
      </c>
      <c r="C90" s="21">
        <f>VLOOKUP(B90,Sheet3!B:E,4,0)</f>
        <v>1</v>
      </c>
      <c r="D90" s="21"/>
      <c r="E90" s="21"/>
      <c r="F90" s="21"/>
      <c r="G90" s="21"/>
      <c r="H90" s="21"/>
      <c r="I90" s="21"/>
      <c r="J90" s="21"/>
      <c r="K90" s="21"/>
      <c r="L90" s="21"/>
      <c r="M90" s="21"/>
      <c r="N90" s="21"/>
      <c r="O90" s="21"/>
      <c r="P90" s="21"/>
      <c r="Q90" s="21"/>
      <c r="R90" s="21"/>
      <c r="S90" s="21"/>
      <c r="T90" s="21"/>
      <c r="U90" s="21"/>
      <c r="V90" s="21"/>
      <c r="W90" s="21"/>
      <c r="X90" s="21"/>
      <c r="Y90" s="21"/>
    </row>
    <row r="91" ht="15.75" customHeight="1">
      <c r="A91" s="21">
        <v>820.0</v>
      </c>
      <c r="B91" s="21" t="s">
        <v>2907</v>
      </c>
      <c r="C91" s="21">
        <f>VLOOKUP(B91,Sheet3!B:E,4,0)</f>
        <v>1</v>
      </c>
      <c r="D91" s="21"/>
      <c r="E91" s="21"/>
      <c r="F91" s="21"/>
      <c r="G91" s="21"/>
      <c r="H91" s="21"/>
      <c r="I91" s="21"/>
      <c r="J91" s="21"/>
      <c r="K91" s="21"/>
      <c r="L91" s="21"/>
      <c r="M91" s="21"/>
      <c r="N91" s="21"/>
      <c r="O91" s="21"/>
      <c r="P91" s="21"/>
      <c r="Q91" s="21"/>
      <c r="R91" s="21"/>
      <c r="S91" s="21"/>
      <c r="T91" s="21"/>
      <c r="U91" s="21"/>
      <c r="V91" s="21"/>
      <c r="W91" s="21"/>
      <c r="X91" s="21"/>
      <c r="Y91" s="21"/>
    </row>
    <row r="92" ht="15.75" customHeight="1">
      <c r="A92" s="21">
        <v>821.0</v>
      </c>
      <c r="B92" s="21" t="s">
        <v>2908</v>
      </c>
      <c r="C92" s="21">
        <f>VLOOKUP(B92,Sheet3!B:E,4,0)</f>
        <v>1</v>
      </c>
      <c r="D92" s="21"/>
      <c r="E92" s="21"/>
      <c r="F92" s="21"/>
      <c r="G92" s="21"/>
      <c r="H92" s="21"/>
      <c r="I92" s="21"/>
      <c r="J92" s="21"/>
      <c r="K92" s="21"/>
      <c r="L92" s="21"/>
      <c r="M92" s="21"/>
      <c r="N92" s="21"/>
      <c r="O92" s="21"/>
      <c r="P92" s="21"/>
      <c r="Q92" s="21"/>
      <c r="R92" s="21"/>
      <c r="S92" s="21"/>
      <c r="T92" s="21"/>
      <c r="U92" s="21"/>
      <c r="V92" s="21"/>
      <c r="W92" s="21"/>
      <c r="X92" s="21"/>
      <c r="Y92" s="21"/>
    </row>
    <row r="93" ht="15.75" customHeight="1">
      <c r="A93" s="21">
        <v>822.0</v>
      </c>
      <c r="B93" s="21" t="s">
        <v>2909</v>
      </c>
      <c r="C93" s="21">
        <f>VLOOKUP(B93,Sheet3!B:E,4,0)</f>
        <v>1</v>
      </c>
      <c r="D93" s="21"/>
      <c r="E93" s="21"/>
      <c r="F93" s="21"/>
      <c r="G93" s="21"/>
      <c r="H93" s="21"/>
      <c r="I93" s="21"/>
      <c r="J93" s="21"/>
      <c r="K93" s="21"/>
      <c r="L93" s="21"/>
      <c r="M93" s="21"/>
      <c r="N93" s="21"/>
      <c r="O93" s="21"/>
      <c r="P93" s="21"/>
      <c r="Q93" s="21"/>
      <c r="R93" s="21"/>
      <c r="S93" s="21"/>
      <c r="T93" s="21"/>
      <c r="U93" s="21"/>
      <c r="V93" s="21"/>
      <c r="W93" s="21"/>
      <c r="X93" s="21"/>
      <c r="Y93" s="21"/>
    </row>
    <row r="94" ht="15.75" customHeight="1">
      <c r="A94" s="21">
        <v>823.0</v>
      </c>
      <c r="B94" s="21" t="s">
        <v>2910</v>
      </c>
      <c r="C94" s="21">
        <f>VLOOKUP(B94,Sheet3!B:E,4,0)</f>
        <v>1</v>
      </c>
      <c r="D94" s="21"/>
      <c r="E94" s="21"/>
      <c r="F94" s="21"/>
      <c r="G94" s="21"/>
      <c r="H94" s="21"/>
      <c r="I94" s="21"/>
      <c r="J94" s="21"/>
      <c r="K94" s="21"/>
      <c r="L94" s="21"/>
      <c r="M94" s="21"/>
      <c r="N94" s="21"/>
      <c r="O94" s="21"/>
      <c r="P94" s="21"/>
      <c r="Q94" s="21"/>
      <c r="R94" s="21"/>
      <c r="S94" s="21"/>
      <c r="T94" s="21"/>
      <c r="U94" s="21"/>
      <c r="V94" s="21"/>
      <c r="W94" s="21"/>
      <c r="X94" s="21"/>
      <c r="Y94" s="21"/>
    </row>
    <row r="95" ht="15.75" customHeight="1">
      <c r="A95" s="21">
        <v>824.0</v>
      </c>
      <c r="B95" s="21" t="s">
        <v>2911</v>
      </c>
      <c r="C95" s="21">
        <f>VLOOKUP(B95,Sheet3!B:E,4,0)</f>
        <v>1</v>
      </c>
      <c r="D95" s="21"/>
      <c r="E95" s="21"/>
      <c r="F95" s="21"/>
      <c r="G95" s="21"/>
      <c r="H95" s="21"/>
      <c r="I95" s="21"/>
      <c r="J95" s="21"/>
      <c r="K95" s="21"/>
      <c r="L95" s="21"/>
      <c r="M95" s="21"/>
      <c r="N95" s="21"/>
      <c r="O95" s="21"/>
      <c r="P95" s="21"/>
      <c r="Q95" s="21"/>
      <c r="R95" s="21"/>
      <c r="S95" s="21"/>
      <c r="T95" s="21"/>
      <c r="U95" s="21"/>
      <c r="V95" s="21"/>
      <c r="W95" s="21"/>
      <c r="X95" s="21"/>
      <c r="Y95" s="21"/>
    </row>
    <row r="96" ht="15.75" customHeight="1">
      <c r="A96" s="21">
        <v>825.0</v>
      </c>
      <c r="B96" s="21" t="s">
        <v>2912</v>
      </c>
      <c r="C96" s="21">
        <f>VLOOKUP(B96,Sheet3!B:E,4,0)</f>
        <v>1</v>
      </c>
      <c r="D96" s="21"/>
      <c r="E96" s="21"/>
      <c r="F96" s="21"/>
      <c r="G96" s="21"/>
      <c r="H96" s="21"/>
      <c r="I96" s="21"/>
      <c r="J96" s="21"/>
      <c r="K96" s="21"/>
      <c r="L96" s="21"/>
      <c r="M96" s="21"/>
      <c r="N96" s="21"/>
      <c r="O96" s="21"/>
      <c r="P96" s="21"/>
      <c r="Q96" s="21"/>
      <c r="R96" s="21"/>
      <c r="S96" s="21"/>
      <c r="T96" s="21"/>
      <c r="U96" s="21"/>
      <c r="V96" s="21"/>
      <c r="W96" s="21"/>
      <c r="X96" s="21"/>
      <c r="Y96" s="21"/>
    </row>
    <row r="97" ht="15.75" customHeight="1">
      <c r="A97" s="21">
        <v>826.0</v>
      </c>
      <c r="B97" s="21" t="s">
        <v>2913</v>
      </c>
      <c r="C97" s="21">
        <f>VLOOKUP(B97,Sheet3!B:E,4,0)</f>
        <v>1</v>
      </c>
      <c r="D97" s="21"/>
      <c r="E97" s="21"/>
      <c r="F97" s="21"/>
      <c r="G97" s="21"/>
      <c r="H97" s="21"/>
      <c r="I97" s="21"/>
      <c r="J97" s="21"/>
      <c r="K97" s="21"/>
      <c r="L97" s="21"/>
      <c r="M97" s="21"/>
      <c r="N97" s="21"/>
      <c r="O97" s="21"/>
      <c r="P97" s="21"/>
      <c r="Q97" s="21"/>
      <c r="R97" s="21"/>
      <c r="S97" s="21"/>
      <c r="T97" s="21"/>
      <c r="U97" s="21"/>
      <c r="V97" s="21"/>
      <c r="W97" s="21"/>
      <c r="X97" s="21"/>
      <c r="Y97" s="21"/>
    </row>
    <row r="98" ht="15.75" customHeight="1">
      <c r="A98" s="21">
        <v>828.0</v>
      </c>
      <c r="B98" s="21" t="s">
        <v>2914</v>
      </c>
      <c r="C98" s="21">
        <f>VLOOKUP(B98,Sheet3!B:E,4,0)</f>
        <v>1</v>
      </c>
      <c r="D98" s="21"/>
      <c r="E98" s="21"/>
      <c r="F98" s="21"/>
      <c r="G98" s="21"/>
      <c r="H98" s="21"/>
      <c r="I98" s="21"/>
      <c r="J98" s="21"/>
      <c r="K98" s="21"/>
      <c r="L98" s="21"/>
      <c r="M98" s="21"/>
      <c r="N98" s="21"/>
      <c r="O98" s="21"/>
      <c r="P98" s="21"/>
      <c r="Q98" s="21"/>
      <c r="R98" s="21"/>
      <c r="S98" s="21"/>
      <c r="T98" s="21"/>
      <c r="U98" s="21"/>
      <c r="V98" s="21"/>
      <c r="W98" s="21"/>
      <c r="X98" s="21"/>
      <c r="Y98" s="21"/>
    </row>
    <row r="99" ht="15.75" customHeight="1">
      <c r="A99" s="21">
        <v>829.0</v>
      </c>
      <c r="B99" s="21" t="s">
        <v>2915</v>
      </c>
      <c r="C99" s="21">
        <f>VLOOKUP(B99,Sheet3!B:E,4,0)</f>
        <v>1</v>
      </c>
      <c r="D99" s="21"/>
      <c r="E99" s="21"/>
      <c r="F99" s="21"/>
      <c r="G99" s="21"/>
      <c r="H99" s="21"/>
      <c r="I99" s="21"/>
      <c r="J99" s="21"/>
      <c r="K99" s="21"/>
      <c r="L99" s="21"/>
      <c r="M99" s="21"/>
      <c r="N99" s="21"/>
      <c r="O99" s="21"/>
      <c r="P99" s="21"/>
      <c r="Q99" s="21"/>
      <c r="R99" s="21"/>
      <c r="S99" s="21"/>
      <c r="T99" s="21"/>
      <c r="U99" s="21"/>
      <c r="V99" s="21"/>
      <c r="W99" s="21"/>
      <c r="X99" s="21"/>
      <c r="Y99" s="21"/>
    </row>
    <row r="100" ht="15.75" customHeight="1">
      <c r="A100" s="21">
        <v>831.0</v>
      </c>
      <c r="B100" s="21" t="s">
        <v>2916</v>
      </c>
      <c r="C100" s="21">
        <f>VLOOKUP(B100,Sheet3!B:E,4,0)</f>
        <v>1</v>
      </c>
      <c r="D100" s="21"/>
      <c r="E100" s="21"/>
      <c r="F100" s="21"/>
      <c r="G100" s="21"/>
      <c r="H100" s="21"/>
      <c r="I100" s="21"/>
      <c r="J100" s="21"/>
      <c r="K100" s="21"/>
      <c r="L100" s="21"/>
      <c r="M100" s="21"/>
      <c r="N100" s="21"/>
      <c r="O100" s="21"/>
      <c r="P100" s="21"/>
      <c r="Q100" s="21"/>
      <c r="R100" s="21"/>
      <c r="S100" s="21"/>
      <c r="T100" s="21"/>
      <c r="U100" s="21"/>
      <c r="V100" s="21"/>
      <c r="W100" s="21"/>
      <c r="X100" s="21"/>
      <c r="Y100" s="21"/>
    </row>
    <row r="101" ht="15.75" customHeight="1">
      <c r="A101" s="21">
        <v>832.0</v>
      </c>
      <c r="B101" s="21" t="s">
        <v>2917</v>
      </c>
      <c r="C101" s="21">
        <f>VLOOKUP(B101,Sheet3!B:E,4,0)</f>
        <v>1</v>
      </c>
      <c r="D101" s="21"/>
      <c r="E101" s="21"/>
      <c r="F101" s="21"/>
      <c r="G101" s="21"/>
      <c r="H101" s="21"/>
      <c r="I101" s="21"/>
      <c r="J101" s="21"/>
      <c r="K101" s="21"/>
      <c r="L101" s="21"/>
      <c r="M101" s="21"/>
      <c r="N101" s="21"/>
      <c r="O101" s="21"/>
      <c r="P101" s="21"/>
      <c r="Q101" s="21"/>
      <c r="R101" s="21"/>
      <c r="S101" s="21"/>
      <c r="T101" s="21"/>
      <c r="U101" s="21"/>
      <c r="V101" s="21"/>
      <c r="W101" s="21"/>
      <c r="X101" s="21"/>
      <c r="Y101" s="21"/>
    </row>
    <row r="102" ht="15.75" customHeight="1">
      <c r="A102" s="21">
        <v>833.0</v>
      </c>
      <c r="B102" s="21" t="s">
        <v>2918</v>
      </c>
      <c r="C102" s="21">
        <f>VLOOKUP(B102,Sheet3!B:E,4,0)</f>
        <v>1</v>
      </c>
      <c r="D102" s="21"/>
      <c r="E102" s="21"/>
      <c r="F102" s="21"/>
      <c r="G102" s="21"/>
      <c r="H102" s="21"/>
      <c r="I102" s="21"/>
      <c r="J102" s="21"/>
      <c r="K102" s="21"/>
      <c r="L102" s="21"/>
      <c r="M102" s="21"/>
      <c r="N102" s="21"/>
      <c r="O102" s="21"/>
      <c r="P102" s="21"/>
      <c r="Q102" s="21"/>
      <c r="R102" s="21"/>
      <c r="S102" s="21"/>
      <c r="T102" s="21"/>
      <c r="U102" s="21"/>
      <c r="V102" s="21"/>
      <c r="W102" s="21"/>
      <c r="X102" s="21"/>
      <c r="Y102" s="21"/>
    </row>
    <row r="103" ht="15.75" customHeight="1">
      <c r="A103" s="21">
        <v>834.0</v>
      </c>
      <c r="B103" s="21" t="s">
        <v>2919</v>
      </c>
      <c r="C103" s="21">
        <f>VLOOKUP(B103,Sheet3!B:E,4,0)</f>
        <v>1</v>
      </c>
      <c r="D103" s="21"/>
      <c r="E103" s="21"/>
      <c r="F103" s="21"/>
      <c r="G103" s="21"/>
      <c r="H103" s="21"/>
      <c r="I103" s="21"/>
      <c r="J103" s="21"/>
      <c r="K103" s="21"/>
      <c r="L103" s="21"/>
      <c r="M103" s="21"/>
      <c r="N103" s="21"/>
      <c r="O103" s="21"/>
      <c r="P103" s="21"/>
      <c r="Q103" s="21"/>
      <c r="R103" s="21"/>
      <c r="S103" s="21"/>
      <c r="T103" s="21"/>
      <c r="U103" s="21"/>
      <c r="V103" s="21"/>
      <c r="W103" s="21"/>
      <c r="X103" s="21"/>
      <c r="Y103" s="21"/>
    </row>
    <row r="104" ht="15.75" customHeight="1">
      <c r="A104" s="21">
        <v>835.0</v>
      </c>
      <c r="B104" s="21" t="s">
        <v>2920</v>
      </c>
      <c r="C104" s="21">
        <f>VLOOKUP(B104,Sheet3!B:E,4,0)</f>
        <v>1</v>
      </c>
      <c r="D104" s="21"/>
      <c r="E104" s="21"/>
      <c r="F104" s="21"/>
      <c r="G104" s="21"/>
      <c r="H104" s="21"/>
      <c r="I104" s="21"/>
      <c r="J104" s="21"/>
      <c r="K104" s="21"/>
      <c r="L104" s="21"/>
      <c r="M104" s="21"/>
      <c r="N104" s="21"/>
      <c r="O104" s="21"/>
      <c r="P104" s="21"/>
      <c r="Q104" s="21"/>
      <c r="R104" s="21"/>
      <c r="S104" s="21"/>
      <c r="T104" s="21"/>
      <c r="U104" s="21"/>
      <c r="V104" s="21"/>
      <c r="W104" s="21"/>
      <c r="X104" s="21"/>
      <c r="Y104" s="21"/>
    </row>
    <row r="105" ht="15.75" customHeight="1">
      <c r="A105" s="21">
        <v>836.0</v>
      </c>
      <c r="B105" s="21" t="s">
        <v>2921</v>
      </c>
      <c r="C105" s="21">
        <f>VLOOKUP(B105,Sheet3!B:E,4,0)</f>
        <v>1</v>
      </c>
      <c r="D105" s="21"/>
      <c r="E105" s="21"/>
      <c r="F105" s="21"/>
      <c r="G105" s="21"/>
      <c r="H105" s="21"/>
      <c r="I105" s="21"/>
      <c r="J105" s="21"/>
      <c r="K105" s="21"/>
      <c r="L105" s="21"/>
      <c r="M105" s="21"/>
      <c r="N105" s="21"/>
      <c r="O105" s="21"/>
      <c r="P105" s="21"/>
      <c r="Q105" s="21"/>
      <c r="R105" s="21"/>
      <c r="S105" s="21"/>
      <c r="T105" s="21"/>
      <c r="U105" s="21"/>
      <c r="V105" s="21"/>
      <c r="W105" s="21"/>
      <c r="X105" s="21"/>
      <c r="Y105" s="21"/>
    </row>
    <row r="106" ht="15.75" customHeight="1">
      <c r="A106" s="21">
        <v>837.0</v>
      </c>
      <c r="B106" s="21" t="s">
        <v>2922</v>
      </c>
      <c r="C106" s="21">
        <f>VLOOKUP(B106,Sheet3!B:E,4,0)</f>
        <v>1</v>
      </c>
      <c r="D106" s="21"/>
      <c r="E106" s="21"/>
      <c r="F106" s="21"/>
      <c r="G106" s="21"/>
      <c r="H106" s="21"/>
      <c r="I106" s="21"/>
      <c r="J106" s="21"/>
      <c r="K106" s="21"/>
      <c r="L106" s="21"/>
      <c r="M106" s="21"/>
      <c r="N106" s="21"/>
      <c r="O106" s="21"/>
      <c r="P106" s="21"/>
      <c r="Q106" s="21"/>
      <c r="R106" s="21"/>
      <c r="S106" s="21"/>
      <c r="T106" s="21"/>
      <c r="U106" s="21"/>
      <c r="V106" s="21"/>
      <c r="W106" s="21"/>
      <c r="X106" s="21"/>
      <c r="Y106" s="21"/>
    </row>
    <row r="107" ht="15.75" customHeight="1">
      <c r="A107" s="21">
        <v>848.0</v>
      </c>
      <c r="B107" s="21" t="s">
        <v>2923</v>
      </c>
      <c r="C107" s="21">
        <f>VLOOKUP(B107,Sheet3!B:E,4,0)</f>
        <v>2</v>
      </c>
      <c r="D107" s="21"/>
      <c r="E107" s="21"/>
      <c r="F107" s="21"/>
      <c r="G107" s="21"/>
      <c r="H107" s="21"/>
      <c r="I107" s="21"/>
      <c r="J107" s="21"/>
      <c r="K107" s="21"/>
      <c r="L107" s="21"/>
      <c r="M107" s="21"/>
      <c r="N107" s="21"/>
      <c r="O107" s="21"/>
      <c r="P107" s="21"/>
      <c r="Q107" s="21"/>
      <c r="R107" s="21"/>
      <c r="S107" s="21"/>
      <c r="T107" s="21"/>
      <c r="U107" s="21"/>
      <c r="V107" s="21"/>
      <c r="W107" s="21"/>
      <c r="X107" s="21"/>
      <c r="Y107" s="21"/>
    </row>
    <row r="108" ht="15.75" customHeight="1">
      <c r="A108" s="21">
        <v>856.0</v>
      </c>
      <c r="B108" s="21" t="s">
        <v>2924</v>
      </c>
      <c r="C108" s="21">
        <f>VLOOKUP(B108,Sheet3!B:E,4,0)</f>
        <v>2</v>
      </c>
      <c r="D108" s="21"/>
      <c r="E108" s="21"/>
      <c r="F108" s="21"/>
      <c r="G108" s="21"/>
      <c r="H108" s="21"/>
      <c r="I108" s="21"/>
      <c r="J108" s="21"/>
      <c r="K108" s="21"/>
      <c r="L108" s="21"/>
      <c r="M108" s="21"/>
      <c r="N108" s="21"/>
      <c r="O108" s="21"/>
      <c r="P108" s="21"/>
      <c r="Q108" s="21"/>
      <c r="R108" s="21"/>
      <c r="S108" s="21"/>
      <c r="T108" s="21"/>
      <c r="U108" s="21"/>
      <c r="V108" s="21"/>
      <c r="W108" s="21"/>
      <c r="X108" s="21"/>
      <c r="Y108" s="21"/>
    </row>
    <row r="109" ht="15.75" customHeight="1">
      <c r="A109" s="21">
        <v>885.0</v>
      </c>
      <c r="B109" s="21" t="s">
        <v>2925</v>
      </c>
      <c r="C109" s="21">
        <f>VLOOKUP(B109,Sheet3!B:E,4,0)</f>
        <v>3</v>
      </c>
      <c r="D109" s="21"/>
      <c r="E109" s="21"/>
      <c r="F109" s="21"/>
      <c r="G109" s="21"/>
      <c r="H109" s="21"/>
      <c r="I109" s="21"/>
      <c r="J109" s="21"/>
      <c r="K109" s="21"/>
      <c r="L109" s="21"/>
      <c r="M109" s="21"/>
      <c r="N109" s="21"/>
      <c r="O109" s="21"/>
      <c r="P109" s="21"/>
      <c r="Q109" s="21"/>
      <c r="R109" s="21"/>
      <c r="S109" s="21"/>
      <c r="T109" s="21"/>
      <c r="U109" s="21"/>
      <c r="V109" s="21"/>
      <c r="W109" s="21"/>
      <c r="X109" s="21"/>
      <c r="Y109" s="21"/>
    </row>
    <row r="110" ht="15.75" customHeight="1">
      <c r="A110" s="21">
        <v>889.0</v>
      </c>
      <c r="B110" s="21" t="s">
        <v>2926</v>
      </c>
      <c r="C110" s="21">
        <f>VLOOKUP(B110,Sheet3!B:E,4,0)</f>
        <v>1</v>
      </c>
      <c r="D110" s="21"/>
      <c r="E110" s="21"/>
      <c r="F110" s="21"/>
      <c r="G110" s="21"/>
      <c r="H110" s="21"/>
      <c r="I110" s="21"/>
      <c r="J110" s="21"/>
      <c r="K110" s="21"/>
      <c r="L110" s="21"/>
      <c r="M110" s="21"/>
      <c r="N110" s="21"/>
      <c r="O110" s="21"/>
      <c r="P110" s="21"/>
      <c r="Q110" s="21"/>
      <c r="R110" s="21"/>
      <c r="S110" s="21"/>
      <c r="T110" s="21"/>
      <c r="U110" s="21"/>
      <c r="V110" s="21"/>
      <c r="W110" s="21"/>
      <c r="X110" s="21"/>
      <c r="Y110" s="21"/>
    </row>
    <row r="111" ht="15.75" customHeight="1">
      <c r="A111" s="21">
        <v>891.0</v>
      </c>
      <c r="B111" s="21" t="s">
        <v>2927</v>
      </c>
      <c r="C111" s="21">
        <f>VLOOKUP(B111,Sheet3!B:E,4,0)</f>
        <v>1</v>
      </c>
      <c r="D111" s="21"/>
      <c r="E111" s="21"/>
      <c r="F111" s="21"/>
      <c r="G111" s="21"/>
      <c r="H111" s="21"/>
      <c r="I111" s="21"/>
      <c r="J111" s="21"/>
      <c r="K111" s="21"/>
      <c r="L111" s="21"/>
      <c r="M111" s="21"/>
      <c r="N111" s="21"/>
      <c r="O111" s="21"/>
      <c r="P111" s="21"/>
      <c r="Q111" s="21"/>
      <c r="R111" s="21"/>
      <c r="S111" s="21"/>
      <c r="T111" s="21"/>
      <c r="U111" s="21"/>
      <c r="V111" s="21"/>
      <c r="W111" s="21"/>
      <c r="X111" s="21"/>
      <c r="Y111" s="21"/>
    </row>
    <row r="112" ht="15.75" customHeight="1">
      <c r="A112" s="21">
        <v>892.0</v>
      </c>
      <c r="B112" s="21" t="s">
        <v>2928</v>
      </c>
      <c r="C112" s="21">
        <f>VLOOKUP(B112,Sheet3!B:E,4,0)</f>
        <v>1</v>
      </c>
      <c r="D112" s="21"/>
      <c r="E112" s="21"/>
      <c r="F112" s="21"/>
      <c r="G112" s="21"/>
      <c r="H112" s="21"/>
      <c r="I112" s="21"/>
      <c r="J112" s="21"/>
      <c r="K112" s="21"/>
      <c r="L112" s="21"/>
      <c r="M112" s="21"/>
      <c r="N112" s="21"/>
      <c r="O112" s="21"/>
      <c r="P112" s="21"/>
      <c r="Q112" s="21"/>
      <c r="R112" s="21"/>
      <c r="S112" s="21"/>
      <c r="T112" s="21"/>
      <c r="U112" s="21"/>
      <c r="V112" s="21"/>
      <c r="W112" s="21"/>
      <c r="X112" s="21"/>
      <c r="Y112" s="21"/>
    </row>
    <row r="113" ht="15.75" customHeight="1">
      <c r="A113" s="21">
        <v>893.0</v>
      </c>
      <c r="B113" s="21" t="s">
        <v>2929</v>
      </c>
      <c r="C113" s="21">
        <f>VLOOKUP(B113,Sheet3!B:E,4,0)</f>
        <v>1</v>
      </c>
      <c r="D113" s="21"/>
      <c r="E113" s="21"/>
      <c r="F113" s="21"/>
      <c r="G113" s="21"/>
      <c r="H113" s="21"/>
      <c r="I113" s="21"/>
      <c r="J113" s="21"/>
      <c r="K113" s="21"/>
      <c r="L113" s="21"/>
      <c r="M113" s="21"/>
      <c r="N113" s="21"/>
      <c r="O113" s="21"/>
      <c r="P113" s="21"/>
      <c r="Q113" s="21"/>
      <c r="R113" s="21"/>
      <c r="S113" s="21"/>
      <c r="T113" s="21"/>
      <c r="U113" s="21"/>
      <c r="V113" s="21"/>
      <c r="W113" s="21"/>
      <c r="X113" s="21"/>
      <c r="Y113" s="21"/>
    </row>
    <row r="114" ht="15.75" customHeight="1">
      <c r="A114" s="21">
        <v>894.0</v>
      </c>
      <c r="B114" s="21" t="s">
        <v>2930</v>
      </c>
      <c r="C114" s="21">
        <f>VLOOKUP(B114,Sheet3!B:E,4,0)</f>
        <v>5</v>
      </c>
      <c r="D114" s="21"/>
      <c r="E114" s="21"/>
      <c r="F114" s="21"/>
      <c r="G114" s="21"/>
      <c r="H114" s="21"/>
      <c r="I114" s="21"/>
      <c r="J114" s="21"/>
      <c r="K114" s="21"/>
      <c r="L114" s="21"/>
      <c r="M114" s="21"/>
      <c r="N114" s="21"/>
      <c r="O114" s="21"/>
      <c r="P114" s="21"/>
      <c r="Q114" s="21"/>
      <c r="R114" s="21"/>
      <c r="S114" s="21"/>
      <c r="T114" s="21"/>
      <c r="U114" s="21"/>
      <c r="V114" s="21"/>
      <c r="W114" s="21"/>
      <c r="X114" s="21"/>
      <c r="Y114" s="21"/>
    </row>
    <row r="115" ht="15.75" customHeight="1">
      <c r="A115" s="21">
        <v>895.0</v>
      </c>
      <c r="B115" s="21" t="s">
        <v>2931</v>
      </c>
      <c r="C115" s="21">
        <f>VLOOKUP(B115,Sheet3!B:E,4,0)</f>
        <v>1</v>
      </c>
      <c r="D115" s="21"/>
      <c r="E115" s="21"/>
      <c r="F115" s="21"/>
      <c r="G115" s="21"/>
      <c r="H115" s="21"/>
      <c r="I115" s="21"/>
      <c r="J115" s="21"/>
      <c r="K115" s="21"/>
      <c r="L115" s="21"/>
      <c r="M115" s="21"/>
      <c r="N115" s="21"/>
      <c r="O115" s="21"/>
      <c r="P115" s="21"/>
      <c r="Q115" s="21"/>
      <c r="R115" s="21"/>
      <c r="S115" s="21"/>
      <c r="T115" s="21"/>
      <c r="U115" s="21"/>
      <c r="V115" s="21"/>
      <c r="W115" s="21"/>
      <c r="X115" s="21"/>
      <c r="Y115" s="21"/>
    </row>
    <row r="116" ht="15.75" customHeight="1">
      <c r="A116" s="21">
        <v>897.0</v>
      </c>
      <c r="B116" s="21" t="s">
        <v>2932</v>
      </c>
      <c r="C116" s="21">
        <f>VLOOKUP(B116,Sheet3!B:E,4,0)</f>
        <v>2</v>
      </c>
      <c r="D116" s="21"/>
      <c r="E116" s="21"/>
      <c r="F116" s="21"/>
      <c r="G116" s="21"/>
      <c r="H116" s="21"/>
      <c r="I116" s="21"/>
      <c r="J116" s="21"/>
      <c r="K116" s="21"/>
      <c r="L116" s="21"/>
      <c r="M116" s="21"/>
      <c r="N116" s="21"/>
      <c r="O116" s="21"/>
      <c r="P116" s="21"/>
      <c r="Q116" s="21"/>
      <c r="R116" s="21"/>
      <c r="S116" s="21"/>
      <c r="T116" s="21"/>
      <c r="U116" s="21"/>
      <c r="V116" s="21"/>
      <c r="W116" s="21"/>
      <c r="X116" s="21"/>
      <c r="Y116" s="21"/>
    </row>
    <row r="117" ht="15.75" customHeight="1">
      <c r="A117" s="21">
        <v>899.0</v>
      </c>
      <c r="B117" s="21" t="s">
        <v>2933</v>
      </c>
      <c r="C117" s="21">
        <f>VLOOKUP(B117,Sheet3!B:E,4,0)</f>
        <v>1</v>
      </c>
      <c r="D117" s="21"/>
      <c r="E117" s="21"/>
      <c r="F117" s="21"/>
      <c r="G117" s="21"/>
      <c r="H117" s="21"/>
      <c r="I117" s="21"/>
      <c r="J117" s="21"/>
      <c r="K117" s="21"/>
      <c r="L117" s="21"/>
      <c r="M117" s="21"/>
      <c r="N117" s="21"/>
      <c r="O117" s="21"/>
      <c r="P117" s="21"/>
      <c r="Q117" s="21"/>
      <c r="R117" s="21"/>
      <c r="S117" s="21"/>
      <c r="T117" s="21"/>
      <c r="U117" s="21"/>
      <c r="V117" s="21"/>
      <c r="W117" s="21"/>
      <c r="X117" s="21"/>
      <c r="Y117" s="21"/>
    </row>
    <row r="118" ht="15.75" customHeight="1">
      <c r="A118" s="21">
        <v>900.0</v>
      </c>
      <c r="B118" s="21" t="s">
        <v>2934</v>
      </c>
      <c r="C118" s="21">
        <f>VLOOKUP(B118,Sheet3!B:E,4,0)</f>
        <v>1</v>
      </c>
      <c r="D118" s="21"/>
      <c r="E118" s="21"/>
      <c r="F118" s="21"/>
      <c r="G118" s="21"/>
      <c r="H118" s="21"/>
      <c r="I118" s="21"/>
      <c r="J118" s="21"/>
      <c r="K118" s="21"/>
      <c r="L118" s="21"/>
      <c r="M118" s="21"/>
      <c r="N118" s="21"/>
      <c r="O118" s="21"/>
      <c r="P118" s="21"/>
      <c r="Q118" s="21"/>
      <c r="R118" s="21"/>
      <c r="S118" s="21"/>
      <c r="T118" s="21"/>
      <c r="U118" s="21"/>
      <c r="V118" s="21"/>
      <c r="W118" s="21"/>
      <c r="X118" s="21"/>
      <c r="Y118" s="21"/>
    </row>
    <row r="119" ht="15.75" customHeight="1">
      <c r="A119" s="21">
        <v>901.0</v>
      </c>
      <c r="B119" s="21" t="s">
        <v>2935</v>
      </c>
      <c r="C119" s="21">
        <f>VLOOKUP(B119,Sheet3!B:E,4,0)</f>
        <v>1</v>
      </c>
      <c r="D119" s="21"/>
      <c r="E119" s="21"/>
      <c r="F119" s="21"/>
      <c r="G119" s="21"/>
      <c r="H119" s="21"/>
      <c r="I119" s="21"/>
      <c r="J119" s="21"/>
      <c r="K119" s="21"/>
      <c r="L119" s="21"/>
      <c r="M119" s="21"/>
      <c r="N119" s="21"/>
      <c r="O119" s="21"/>
      <c r="P119" s="21"/>
      <c r="Q119" s="21"/>
      <c r="R119" s="21"/>
      <c r="S119" s="21"/>
      <c r="T119" s="21"/>
      <c r="U119" s="21"/>
      <c r="V119" s="21"/>
      <c r="W119" s="21"/>
      <c r="X119" s="21"/>
      <c r="Y119" s="21"/>
    </row>
    <row r="120" ht="15.75" customHeight="1">
      <c r="A120" s="21">
        <v>902.0</v>
      </c>
      <c r="B120" s="21" t="s">
        <v>2936</v>
      </c>
      <c r="C120" s="21">
        <f>VLOOKUP(B120,Sheet3!B:E,4,0)</f>
        <v>1</v>
      </c>
      <c r="D120" s="21"/>
      <c r="E120" s="21"/>
      <c r="F120" s="21"/>
      <c r="G120" s="21"/>
      <c r="H120" s="21"/>
      <c r="I120" s="21"/>
      <c r="J120" s="21"/>
      <c r="K120" s="21"/>
      <c r="L120" s="21"/>
      <c r="M120" s="21"/>
      <c r="N120" s="21"/>
      <c r="O120" s="21"/>
      <c r="P120" s="21"/>
      <c r="Q120" s="21"/>
      <c r="R120" s="21"/>
      <c r="S120" s="21"/>
      <c r="T120" s="21"/>
      <c r="U120" s="21"/>
      <c r="V120" s="21"/>
      <c r="W120" s="21"/>
      <c r="X120" s="21"/>
      <c r="Y120" s="21"/>
    </row>
    <row r="121" ht="15.75" customHeight="1">
      <c r="A121" s="21">
        <v>903.0</v>
      </c>
      <c r="B121" s="21" t="s">
        <v>2937</v>
      </c>
      <c r="C121" s="21">
        <f>VLOOKUP(B121,Sheet3!B:E,4,0)</f>
        <v>1</v>
      </c>
      <c r="D121" s="21"/>
      <c r="E121" s="21"/>
      <c r="F121" s="21"/>
      <c r="G121" s="21"/>
      <c r="H121" s="21"/>
      <c r="I121" s="21"/>
      <c r="J121" s="21"/>
      <c r="K121" s="21"/>
      <c r="L121" s="21"/>
      <c r="M121" s="21"/>
      <c r="N121" s="21"/>
      <c r="O121" s="21"/>
      <c r="P121" s="21"/>
      <c r="Q121" s="21"/>
      <c r="R121" s="21"/>
      <c r="S121" s="21"/>
      <c r="T121" s="21"/>
      <c r="U121" s="21"/>
      <c r="V121" s="21"/>
      <c r="W121" s="21"/>
      <c r="X121" s="21"/>
      <c r="Y121" s="21"/>
    </row>
    <row r="122" ht="15.75" customHeight="1">
      <c r="A122" s="21">
        <v>904.0</v>
      </c>
      <c r="B122" s="21" t="s">
        <v>2938</v>
      </c>
      <c r="C122" s="21">
        <f>VLOOKUP(B122,Sheet3!B:E,4,0)</f>
        <v>1</v>
      </c>
      <c r="D122" s="21"/>
      <c r="E122" s="21"/>
      <c r="F122" s="21"/>
      <c r="G122" s="21"/>
      <c r="H122" s="21"/>
      <c r="I122" s="21"/>
      <c r="J122" s="21"/>
      <c r="K122" s="21"/>
      <c r="L122" s="21"/>
      <c r="M122" s="21"/>
      <c r="N122" s="21"/>
      <c r="O122" s="21"/>
      <c r="P122" s="21"/>
      <c r="Q122" s="21"/>
      <c r="R122" s="21"/>
      <c r="S122" s="21"/>
      <c r="T122" s="21"/>
      <c r="U122" s="21"/>
      <c r="V122" s="21"/>
      <c r="W122" s="21"/>
      <c r="X122" s="21"/>
      <c r="Y122" s="21"/>
    </row>
    <row r="123" ht="15.75" customHeight="1">
      <c r="A123" s="21">
        <v>905.0</v>
      </c>
      <c r="B123" s="21" t="s">
        <v>2939</v>
      </c>
      <c r="C123" s="21">
        <f>VLOOKUP(B123,Sheet3!B:E,4,0)</f>
        <v>1</v>
      </c>
      <c r="D123" s="21"/>
      <c r="E123" s="21"/>
      <c r="F123" s="21"/>
      <c r="G123" s="21"/>
      <c r="H123" s="21"/>
      <c r="I123" s="21"/>
      <c r="J123" s="21"/>
      <c r="K123" s="21"/>
      <c r="L123" s="21"/>
      <c r="M123" s="21"/>
      <c r="N123" s="21"/>
      <c r="O123" s="21"/>
      <c r="P123" s="21"/>
      <c r="Q123" s="21"/>
      <c r="R123" s="21"/>
      <c r="S123" s="21"/>
      <c r="T123" s="21"/>
      <c r="U123" s="21"/>
      <c r="V123" s="21"/>
      <c r="W123" s="21"/>
      <c r="X123" s="21"/>
      <c r="Y123" s="21"/>
    </row>
    <row r="124" ht="15.75" customHeight="1">
      <c r="A124" s="21">
        <v>907.0</v>
      </c>
      <c r="B124" s="21" t="s">
        <v>2940</v>
      </c>
      <c r="C124" s="21">
        <f>VLOOKUP(B124,Sheet3!B:E,4,0)</f>
        <v>1</v>
      </c>
      <c r="D124" s="21"/>
      <c r="E124" s="21"/>
      <c r="F124" s="21"/>
      <c r="G124" s="21"/>
      <c r="H124" s="21"/>
      <c r="I124" s="21"/>
      <c r="J124" s="21"/>
      <c r="K124" s="21"/>
      <c r="L124" s="21"/>
      <c r="M124" s="21"/>
      <c r="N124" s="21"/>
      <c r="O124" s="21"/>
      <c r="P124" s="21"/>
      <c r="Q124" s="21"/>
      <c r="R124" s="21"/>
      <c r="S124" s="21"/>
      <c r="T124" s="21"/>
      <c r="U124" s="21"/>
      <c r="V124" s="21"/>
      <c r="W124" s="21"/>
      <c r="X124" s="21"/>
      <c r="Y124" s="21"/>
    </row>
    <row r="125" ht="15.75" customHeight="1">
      <c r="A125" s="21">
        <v>908.0</v>
      </c>
      <c r="B125" s="21" t="s">
        <v>2941</v>
      </c>
      <c r="C125" s="21">
        <f>VLOOKUP(B125,Sheet3!B:E,4,0)</f>
        <v>1</v>
      </c>
      <c r="D125" s="21"/>
      <c r="E125" s="21"/>
      <c r="F125" s="21"/>
      <c r="G125" s="21"/>
      <c r="H125" s="21"/>
      <c r="I125" s="21"/>
      <c r="J125" s="21"/>
      <c r="K125" s="21"/>
      <c r="L125" s="21"/>
      <c r="M125" s="21"/>
      <c r="N125" s="21"/>
      <c r="O125" s="21"/>
      <c r="P125" s="21"/>
      <c r="Q125" s="21"/>
      <c r="R125" s="21"/>
      <c r="S125" s="21"/>
      <c r="T125" s="21"/>
      <c r="U125" s="21"/>
      <c r="V125" s="21"/>
      <c r="W125" s="21"/>
      <c r="X125" s="21"/>
      <c r="Y125" s="21"/>
    </row>
    <row r="126" ht="15.75" customHeight="1">
      <c r="A126" s="21">
        <v>910.0</v>
      </c>
      <c r="B126" s="21" t="s">
        <v>2942</v>
      </c>
      <c r="C126" s="21">
        <f>VLOOKUP(B126,Sheet3!B:E,4,0)</f>
        <v>1</v>
      </c>
      <c r="D126" s="21"/>
      <c r="E126" s="21"/>
      <c r="F126" s="21"/>
      <c r="G126" s="21"/>
      <c r="H126" s="21"/>
      <c r="I126" s="21"/>
      <c r="J126" s="21"/>
      <c r="K126" s="21"/>
      <c r="L126" s="21"/>
      <c r="M126" s="21"/>
      <c r="N126" s="21"/>
      <c r="O126" s="21"/>
      <c r="P126" s="21"/>
      <c r="Q126" s="21"/>
      <c r="R126" s="21"/>
      <c r="S126" s="21"/>
      <c r="T126" s="21"/>
      <c r="U126" s="21"/>
      <c r="V126" s="21"/>
      <c r="W126" s="21"/>
      <c r="X126" s="21"/>
      <c r="Y126" s="21"/>
    </row>
    <row r="127" ht="15.75" customHeight="1">
      <c r="A127" s="21">
        <v>911.0</v>
      </c>
      <c r="B127" s="21" t="s">
        <v>2943</v>
      </c>
      <c r="C127" s="21">
        <f>VLOOKUP(B127,Sheet3!B:E,4,0)</f>
        <v>1</v>
      </c>
      <c r="D127" s="21"/>
      <c r="E127" s="21"/>
      <c r="F127" s="21"/>
      <c r="G127" s="21"/>
      <c r="H127" s="21"/>
      <c r="I127" s="21"/>
      <c r="J127" s="21"/>
      <c r="K127" s="21"/>
      <c r="L127" s="21"/>
      <c r="M127" s="21"/>
      <c r="N127" s="21"/>
      <c r="O127" s="21"/>
      <c r="P127" s="21"/>
      <c r="Q127" s="21"/>
      <c r="R127" s="21"/>
      <c r="S127" s="21"/>
      <c r="T127" s="21"/>
      <c r="U127" s="21"/>
      <c r="V127" s="21"/>
      <c r="W127" s="21"/>
      <c r="X127" s="21"/>
      <c r="Y127" s="21"/>
    </row>
    <row r="128" ht="15.75" customHeight="1">
      <c r="A128" s="21">
        <v>912.0</v>
      </c>
      <c r="B128" s="21" t="s">
        <v>2944</v>
      </c>
      <c r="C128" s="21">
        <f>VLOOKUP(B128,Sheet3!B:E,4,0)</f>
        <v>1</v>
      </c>
      <c r="D128" s="21"/>
      <c r="E128" s="21"/>
      <c r="F128" s="21"/>
      <c r="G128" s="21"/>
      <c r="H128" s="21"/>
      <c r="I128" s="21"/>
      <c r="J128" s="21"/>
      <c r="K128" s="21"/>
      <c r="L128" s="21"/>
      <c r="M128" s="21"/>
      <c r="N128" s="21"/>
      <c r="O128" s="21"/>
      <c r="P128" s="21"/>
      <c r="Q128" s="21"/>
      <c r="R128" s="21"/>
      <c r="S128" s="21"/>
      <c r="T128" s="21"/>
      <c r="U128" s="21"/>
      <c r="V128" s="21"/>
      <c r="W128" s="21"/>
      <c r="X128" s="21"/>
      <c r="Y128" s="21"/>
    </row>
    <row r="129" ht="15.75" customHeight="1">
      <c r="A129" s="21">
        <v>913.0</v>
      </c>
      <c r="B129" s="21" t="s">
        <v>2945</v>
      </c>
      <c r="C129" s="21">
        <f>VLOOKUP(B129,Sheet3!B:E,4,0)</f>
        <v>1</v>
      </c>
      <c r="D129" s="21"/>
      <c r="E129" s="21"/>
      <c r="F129" s="21"/>
      <c r="G129" s="21"/>
      <c r="H129" s="21"/>
      <c r="I129" s="21"/>
      <c r="J129" s="21"/>
      <c r="K129" s="21"/>
      <c r="L129" s="21"/>
      <c r="M129" s="21"/>
      <c r="N129" s="21"/>
      <c r="O129" s="21"/>
      <c r="P129" s="21"/>
      <c r="Q129" s="21"/>
      <c r="R129" s="21"/>
      <c r="S129" s="21"/>
      <c r="T129" s="21"/>
      <c r="U129" s="21"/>
      <c r="V129" s="21"/>
      <c r="W129" s="21"/>
      <c r="X129" s="21"/>
      <c r="Y129" s="21"/>
    </row>
    <row r="130" ht="15.75" customHeight="1">
      <c r="A130" s="21">
        <v>915.0</v>
      </c>
      <c r="B130" s="21" t="s">
        <v>2946</v>
      </c>
      <c r="C130" s="21">
        <f>VLOOKUP(B130,Sheet3!B:E,4,0)</f>
        <v>1</v>
      </c>
      <c r="D130" s="21"/>
      <c r="E130" s="21"/>
      <c r="F130" s="21"/>
      <c r="G130" s="21"/>
      <c r="H130" s="21"/>
      <c r="I130" s="21"/>
      <c r="J130" s="21"/>
      <c r="K130" s="21"/>
      <c r="L130" s="21"/>
      <c r="M130" s="21"/>
      <c r="N130" s="21"/>
      <c r="O130" s="21"/>
      <c r="P130" s="21"/>
      <c r="Q130" s="21"/>
      <c r="R130" s="21"/>
      <c r="S130" s="21"/>
      <c r="T130" s="21"/>
      <c r="U130" s="21"/>
      <c r="V130" s="21"/>
      <c r="W130" s="21"/>
      <c r="X130" s="21"/>
      <c r="Y130" s="21"/>
    </row>
    <row r="131" ht="15.75" customHeight="1">
      <c r="A131" s="21">
        <v>916.0</v>
      </c>
      <c r="B131" s="21" t="s">
        <v>2947</v>
      </c>
      <c r="C131" s="21">
        <f>VLOOKUP(B131,Sheet3!B:E,4,0)</f>
        <v>2</v>
      </c>
      <c r="D131" s="21"/>
      <c r="E131" s="21"/>
      <c r="F131" s="21"/>
      <c r="G131" s="21"/>
      <c r="H131" s="21"/>
      <c r="I131" s="21"/>
      <c r="J131" s="21"/>
      <c r="K131" s="21"/>
      <c r="L131" s="21"/>
      <c r="M131" s="21"/>
      <c r="N131" s="21"/>
      <c r="O131" s="21"/>
      <c r="P131" s="21"/>
      <c r="Q131" s="21"/>
      <c r="R131" s="21"/>
      <c r="S131" s="21"/>
      <c r="T131" s="21"/>
      <c r="U131" s="21"/>
      <c r="V131" s="21"/>
      <c r="W131" s="21"/>
      <c r="X131" s="21"/>
      <c r="Y131" s="21"/>
    </row>
    <row r="132" ht="15.75" customHeight="1">
      <c r="A132" s="21">
        <v>919.0</v>
      </c>
      <c r="B132" s="21" t="s">
        <v>2948</v>
      </c>
      <c r="C132" s="21">
        <f>VLOOKUP(B132,Sheet3!B:E,4,0)</f>
        <v>1</v>
      </c>
      <c r="D132" s="21"/>
      <c r="E132" s="21"/>
      <c r="F132" s="21"/>
      <c r="G132" s="21"/>
      <c r="H132" s="21"/>
      <c r="I132" s="21"/>
      <c r="J132" s="21"/>
      <c r="K132" s="21"/>
      <c r="L132" s="21"/>
      <c r="M132" s="21"/>
      <c r="N132" s="21"/>
      <c r="O132" s="21"/>
      <c r="P132" s="21"/>
      <c r="Q132" s="21"/>
      <c r="R132" s="21"/>
      <c r="S132" s="21"/>
      <c r="T132" s="21"/>
      <c r="U132" s="21"/>
      <c r="V132" s="21"/>
      <c r="W132" s="21"/>
      <c r="X132" s="21"/>
      <c r="Y132" s="21"/>
    </row>
    <row r="133" ht="15.75" customHeight="1">
      <c r="A133" s="21">
        <v>920.0</v>
      </c>
      <c r="B133" s="21" t="s">
        <v>2949</v>
      </c>
      <c r="C133" s="21">
        <f>VLOOKUP(B133,Sheet3!B:E,4,0)</f>
        <v>1</v>
      </c>
      <c r="D133" s="21"/>
      <c r="E133" s="21"/>
      <c r="F133" s="21"/>
      <c r="G133" s="21"/>
      <c r="H133" s="21"/>
      <c r="I133" s="21"/>
      <c r="J133" s="21"/>
      <c r="K133" s="21"/>
      <c r="L133" s="21"/>
      <c r="M133" s="21"/>
      <c r="N133" s="21"/>
      <c r="O133" s="21"/>
      <c r="P133" s="21"/>
      <c r="Q133" s="21"/>
      <c r="R133" s="21"/>
      <c r="S133" s="21"/>
      <c r="T133" s="21"/>
      <c r="U133" s="21"/>
      <c r="V133" s="21"/>
      <c r="W133" s="21"/>
      <c r="X133" s="21"/>
      <c r="Y133" s="21"/>
    </row>
    <row r="134" ht="15.75" customHeight="1">
      <c r="A134" s="21">
        <v>921.0</v>
      </c>
      <c r="B134" s="21" t="s">
        <v>2950</v>
      </c>
      <c r="C134" s="21">
        <f>VLOOKUP(B134,Sheet3!B:E,4,0)</f>
        <v>1</v>
      </c>
      <c r="D134" s="21"/>
      <c r="E134" s="21"/>
      <c r="F134" s="21"/>
      <c r="G134" s="21"/>
      <c r="H134" s="21"/>
      <c r="I134" s="21"/>
      <c r="J134" s="21"/>
      <c r="K134" s="21"/>
      <c r="L134" s="21"/>
      <c r="M134" s="21"/>
      <c r="N134" s="21"/>
      <c r="O134" s="21"/>
      <c r="P134" s="21"/>
      <c r="Q134" s="21"/>
      <c r="R134" s="21"/>
      <c r="S134" s="21"/>
      <c r="T134" s="21"/>
      <c r="U134" s="21"/>
      <c r="V134" s="21"/>
      <c r="W134" s="21"/>
      <c r="X134" s="21"/>
      <c r="Y134" s="21"/>
    </row>
    <row r="135" ht="15.75" customHeight="1">
      <c r="A135" s="21">
        <v>922.0</v>
      </c>
      <c r="B135" s="21" t="s">
        <v>2951</v>
      </c>
      <c r="C135" s="21">
        <f>VLOOKUP(B135,Sheet3!B:E,4,0)</f>
        <v>1</v>
      </c>
      <c r="D135" s="21"/>
      <c r="E135" s="21"/>
      <c r="F135" s="21"/>
      <c r="G135" s="21"/>
      <c r="H135" s="21"/>
      <c r="I135" s="21"/>
      <c r="J135" s="21"/>
      <c r="K135" s="21"/>
      <c r="L135" s="21"/>
      <c r="M135" s="21"/>
      <c r="N135" s="21"/>
      <c r="O135" s="21"/>
      <c r="P135" s="21"/>
      <c r="Q135" s="21"/>
      <c r="R135" s="21"/>
      <c r="S135" s="21"/>
      <c r="T135" s="21"/>
      <c r="U135" s="21"/>
      <c r="V135" s="21"/>
      <c r="W135" s="21"/>
      <c r="X135" s="21"/>
      <c r="Y135" s="21"/>
    </row>
    <row r="136" ht="15.75" customHeight="1">
      <c r="A136" s="21">
        <v>924.0</v>
      </c>
      <c r="B136" s="21" t="s">
        <v>2952</v>
      </c>
      <c r="C136" s="21">
        <f>VLOOKUP(B136,Sheet3!B:E,4,0)</f>
        <v>1</v>
      </c>
      <c r="D136" s="21"/>
      <c r="E136" s="21"/>
      <c r="F136" s="21"/>
      <c r="G136" s="21"/>
      <c r="H136" s="21"/>
      <c r="I136" s="21"/>
      <c r="J136" s="21"/>
      <c r="K136" s="21"/>
      <c r="L136" s="21"/>
      <c r="M136" s="21"/>
      <c r="N136" s="21"/>
      <c r="O136" s="21"/>
      <c r="P136" s="21"/>
      <c r="Q136" s="21"/>
      <c r="R136" s="21"/>
      <c r="S136" s="21"/>
      <c r="T136" s="21"/>
      <c r="U136" s="21"/>
      <c r="V136" s="21"/>
      <c r="W136" s="21"/>
      <c r="X136" s="21"/>
      <c r="Y136" s="21"/>
    </row>
    <row r="137" ht="15.75" customHeight="1">
      <c r="A137" s="21">
        <v>925.0</v>
      </c>
      <c r="B137" s="21" t="s">
        <v>2953</v>
      </c>
      <c r="C137" s="21">
        <f>VLOOKUP(B137,Sheet3!B:E,4,0)</f>
        <v>1</v>
      </c>
      <c r="D137" s="21"/>
      <c r="E137" s="21"/>
      <c r="F137" s="21"/>
      <c r="G137" s="21"/>
      <c r="H137" s="21"/>
      <c r="I137" s="21"/>
      <c r="J137" s="21"/>
      <c r="K137" s="21"/>
      <c r="L137" s="21"/>
      <c r="M137" s="21"/>
      <c r="N137" s="21"/>
      <c r="O137" s="21"/>
      <c r="P137" s="21"/>
      <c r="Q137" s="21"/>
      <c r="R137" s="21"/>
      <c r="S137" s="21"/>
      <c r="T137" s="21"/>
      <c r="U137" s="21"/>
      <c r="V137" s="21"/>
      <c r="W137" s="21"/>
      <c r="X137" s="21"/>
      <c r="Y137" s="21"/>
    </row>
    <row r="138" ht="15.75" customHeight="1">
      <c r="A138" s="21">
        <v>926.0</v>
      </c>
      <c r="B138" s="21" t="s">
        <v>2954</v>
      </c>
      <c r="C138" s="21">
        <f>VLOOKUP(B138,Sheet3!B:E,4,0)</f>
        <v>1</v>
      </c>
      <c r="D138" s="21"/>
      <c r="E138" s="21"/>
      <c r="F138" s="21"/>
      <c r="G138" s="21"/>
      <c r="H138" s="21"/>
      <c r="I138" s="21"/>
      <c r="J138" s="21"/>
      <c r="K138" s="21"/>
      <c r="L138" s="21"/>
      <c r="M138" s="21"/>
      <c r="N138" s="21"/>
      <c r="O138" s="21"/>
      <c r="P138" s="21"/>
      <c r="Q138" s="21"/>
      <c r="R138" s="21"/>
      <c r="S138" s="21"/>
      <c r="T138" s="21"/>
      <c r="U138" s="21"/>
      <c r="V138" s="21"/>
      <c r="W138" s="21"/>
      <c r="X138" s="21"/>
      <c r="Y138" s="21"/>
    </row>
    <row r="139" ht="15.75" customHeight="1">
      <c r="A139" s="21">
        <v>927.0</v>
      </c>
      <c r="B139" s="21" t="s">
        <v>2955</v>
      </c>
      <c r="C139" s="21">
        <f>VLOOKUP(B139,Sheet3!B:E,4,0)</f>
        <v>1</v>
      </c>
      <c r="D139" s="21"/>
      <c r="E139" s="21"/>
      <c r="F139" s="21"/>
      <c r="G139" s="21"/>
      <c r="H139" s="21"/>
      <c r="I139" s="21"/>
      <c r="J139" s="21"/>
      <c r="K139" s="21"/>
      <c r="L139" s="21"/>
      <c r="M139" s="21"/>
      <c r="N139" s="21"/>
      <c r="O139" s="21"/>
      <c r="P139" s="21"/>
      <c r="Q139" s="21"/>
      <c r="R139" s="21"/>
      <c r="S139" s="21"/>
      <c r="T139" s="21"/>
      <c r="U139" s="21"/>
      <c r="V139" s="21"/>
      <c r="W139" s="21"/>
      <c r="X139" s="21"/>
      <c r="Y139" s="21"/>
    </row>
    <row r="140" ht="15.75" customHeight="1">
      <c r="A140" s="21">
        <v>929.0</v>
      </c>
      <c r="B140" s="21" t="s">
        <v>2956</v>
      </c>
      <c r="C140" s="21">
        <f>VLOOKUP(B140,Sheet3!B:E,4,0)</f>
        <v>1</v>
      </c>
      <c r="D140" s="21"/>
      <c r="E140" s="21"/>
      <c r="F140" s="21"/>
      <c r="G140" s="21"/>
      <c r="H140" s="21"/>
      <c r="I140" s="21"/>
      <c r="J140" s="21"/>
      <c r="K140" s="21"/>
      <c r="L140" s="21"/>
      <c r="M140" s="21"/>
      <c r="N140" s="21"/>
      <c r="O140" s="21"/>
      <c r="P140" s="21"/>
      <c r="Q140" s="21"/>
      <c r="R140" s="21"/>
      <c r="S140" s="21"/>
      <c r="T140" s="21"/>
      <c r="U140" s="21"/>
      <c r="V140" s="21"/>
      <c r="W140" s="21"/>
      <c r="X140" s="21"/>
      <c r="Y140" s="21"/>
    </row>
    <row r="141" ht="15.75" customHeight="1">
      <c r="A141" s="21">
        <v>930.0</v>
      </c>
      <c r="B141" s="21" t="s">
        <v>2957</v>
      </c>
      <c r="C141" s="21">
        <f>VLOOKUP(B141,Sheet3!B:E,4,0)</f>
        <v>1</v>
      </c>
      <c r="D141" s="21"/>
      <c r="E141" s="21"/>
      <c r="F141" s="21"/>
      <c r="G141" s="21"/>
      <c r="H141" s="21"/>
      <c r="I141" s="21"/>
      <c r="J141" s="21"/>
      <c r="K141" s="21"/>
      <c r="L141" s="21"/>
      <c r="M141" s="21"/>
      <c r="N141" s="21"/>
      <c r="O141" s="21"/>
      <c r="P141" s="21"/>
      <c r="Q141" s="21"/>
      <c r="R141" s="21"/>
      <c r="S141" s="21"/>
      <c r="T141" s="21"/>
      <c r="U141" s="21"/>
      <c r="V141" s="21"/>
      <c r="W141" s="21"/>
      <c r="X141" s="21"/>
      <c r="Y141" s="21"/>
    </row>
    <row r="142" ht="15.75" customHeight="1">
      <c r="A142" s="21">
        <v>931.0</v>
      </c>
      <c r="B142" s="21" t="s">
        <v>2958</v>
      </c>
      <c r="C142" s="21">
        <f>VLOOKUP(B142,Sheet3!B:E,4,0)</f>
        <v>1</v>
      </c>
      <c r="D142" s="21"/>
      <c r="E142" s="21"/>
      <c r="F142" s="21"/>
      <c r="G142" s="21"/>
      <c r="H142" s="21"/>
      <c r="I142" s="21"/>
      <c r="J142" s="21"/>
      <c r="K142" s="21"/>
      <c r="L142" s="21"/>
      <c r="M142" s="21"/>
      <c r="N142" s="21"/>
      <c r="O142" s="21"/>
      <c r="P142" s="21"/>
      <c r="Q142" s="21"/>
      <c r="R142" s="21"/>
      <c r="S142" s="21"/>
      <c r="T142" s="21"/>
      <c r="U142" s="21"/>
      <c r="V142" s="21"/>
      <c r="W142" s="21"/>
      <c r="X142" s="21"/>
      <c r="Y142" s="21"/>
    </row>
    <row r="143" ht="15.75" customHeight="1">
      <c r="A143" s="21">
        <v>932.0</v>
      </c>
      <c r="B143" s="21" t="s">
        <v>2959</v>
      </c>
      <c r="C143" s="21">
        <f>VLOOKUP(B143,Sheet3!B:E,4,0)</f>
        <v>1</v>
      </c>
      <c r="D143" s="21"/>
      <c r="E143" s="21"/>
      <c r="F143" s="21"/>
      <c r="G143" s="21"/>
      <c r="H143" s="21"/>
      <c r="I143" s="21"/>
      <c r="J143" s="21"/>
      <c r="K143" s="21"/>
      <c r="L143" s="21"/>
      <c r="M143" s="21"/>
      <c r="N143" s="21"/>
      <c r="O143" s="21"/>
      <c r="P143" s="21"/>
      <c r="Q143" s="21"/>
      <c r="R143" s="21"/>
      <c r="S143" s="21"/>
      <c r="T143" s="21"/>
      <c r="U143" s="21"/>
      <c r="V143" s="21"/>
      <c r="W143" s="21"/>
      <c r="X143" s="21"/>
      <c r="Y143" s="21"/>
    </row>
    <row r="144" ht="15.75" customHeight="1">
      <c r="A144" s="21">
        <v>933.0</v>
      </c>
      <c r="B144" s="21" t="s">
        <v>2960</v>
      </c>
      <c r="C144" s="21">
        <f>VLOOKUP(B144,Sheet3!B:E,4,0)</f>
        <v>1</v>
      </c>
      <c r="D144" s="21"/>
      <c r="E144" s="21"/>
      <c r="F144" s="21"/>
      <c r="G144" s="21"/>
      <c r="H144" s="21"/>
      <c r="I144" s="21"/>
      <c r="J144" s="21"/>
      <c r="K144" s="21"/>
      <c r="L144" s="21"/>
      <c r="M144" s="21"/>
      <c r="N144" s="21"/>
      <c r="O144" s="21"/>
      <c r="P144" s="21"/>
      <c r="Q144" s="21"/>
      <c r="R144" s="21"/>
      <c r="S144" s="21"/>
      <c r="T144" s="21"/>
      <c r="U144" s="21"/>
      <c r="V144" s="21"/>
      <c r="W144" s="21"/>
      <c r="X144" s="21"/>
      <c r="Y144" s="21"/>
    </row>
    <row r="145" ht="15.75" customHeight="1">
      <c r="A145" s="21">
        <v>934.0</v>
      </c>
      <c r="B145" s="21" t="s">
        <v>2961</v>
      </c>
      <c r="C145" s="21">
        <f>VLOOKUP(B145,Sheet3!B:E,4,0)</f>
        <v>1</v>
      </c>
      <c r="D145" s="21"/>
      <c r="E145" s="21"/>
      <c r="F145" s="21"/>
      <c r="G145" s="21"/>
      <c r="H145" s="21"/>
      <c r="I145" s="21"/>
      <c r="J145" s="21"/>
      <c r="K145" s="21"/>
      <c r="L145" s="21"/>
      <c r="M145" s="21"/>
      <c r="N145" s="21"/>
      <c r="O145" s="21"/>
      <c r="P145" s="21"/>
      <c r="Q145" s="21"/>
      <c r="R145" s="21"/>
      <c r="S145" s="21"/>
      <c r="T145" s="21"/>
      <c r="U145" s="21"/>
      <c r="V145" s="21"/>
      <c r="W145" s="21"/>
      <c r="X145" s="21"/>
      <c r="Y145" s="21"/>
    </row>
    <row r="146" ht="15.75" customHeight="1">
      <c r="A146" s="21">
        <v>935.0</v>
      </c>
      <c r="B146" s="21" t="s">
        <v>2962</v>
      </c>
      <c r="C146" s="21">
        <f>VLOOKUP(B146,Sheet3!B:E,4,0)</f>
        <v>1</v>
      </c>
      <c r="D146" s="21"/>
      <c r="E146" s="21"/>
      <c r="F146" s="21"/>
      <c r="G146" s="21"/>
      <c r="H146" s="21"/>
      <c r="I146" s="21"/>
      <c r="J146" s="21"/>
      <c r="K146" s="21"/>
      <c r="L146" s="21"/>
      <c r="M146" s="21"/>
      <c r="N146" s="21"/>
      <c r="O146" s="21"/>
      <c r="P146" s="21"/>
      <c r="Q146" s="21"/>
      <c r="R146" s="21"/>
      <c r="S146" s="21"/>
      <c r="T146" s="21"/>
      <c r="U146" s="21"/>
      <c r="V146" s="21"/>
      <c r="W146" s="21"/>
      <c r="X146" s="21"/>
      <c r="Y146" s="21"/>
    </row>
    <row r="147" ht="15.75" customHeight="1">
      <c r="A147" s="21">
        <v>936.0</v>
      </c>
      <c r="B147" s="21" t="s">
        <v>2963</v>
      </c>
      <c r="C147" s="21">
        <f>VLOOKUP(B147,Sheet3!B:E,4,0)</f>
        <v>1</v>
      </c>
      <c r="D147" s="21"/>
      <c r="E147" s="21"/>
      <c r="F147" s="21"/>
      <c r="G147" s="21"/>
      <c r="H147" s="21"/>
      <c r="I147" s="21"/>
      <c r="J147" s="21"/>
      <c r="K147" s="21"/>
      <c r="L147" s="21"/>
      <c r="M147" s="21"/>
      <c r="N147" s="21"/>
      <c r="O147" s="21"/>
      <c r="P147" s="21"/>
      <c r="Q147" s="21"/>
      <c r="R147" s="21"/>
      <c r="S147" s="21"/>
      <c r="T147" s="21"/>
      <c r="U147" s="21"/>
      <c r="V147" s="21"/>
      <c r="W147" s="21"/>
      <c r="X147" s="21"/>
      <c r="Y147" s="21"/>
    </row>
    <row r="148" ht="15.75" customHeight="1">
      <c r="A148" s="21">
        <v>937.0</v>
      </c>
      <c r="B148" s="21" t="s">
        <v>2964</v>
      </c>
      <c r="C148" s="21">
        <f>VLOOKUP(B148,Sheet3!B:E,4,0)</f>
        <v>1</v>
      </c>
      <c r="D148" s="21"/>
      <c r="E148" s="21"/>
      <c r="F148" s="21"/>
      <c r="G148" s="21"/>
      <c r="H148" s="21"/>
      <c r="I148" s="21"/>
      <c r="J148" s="21"/>
      <c r="K148" s="21"/>
      <c r="L148" s="21"/>
      <c r="M148" s="21"/>
      <c r="N148" s="21"/>
      <c r="O148" s="21"/>
      <c r="P148" s="21"/>
      <c r="Q148" s="21"/>
      <c r="R148" s="21"/>
      <c r="S148" s="21"/>
      <c r="T148" s="21"/>
      <c r="U148" s="21"/>
      <c r="V148" s="21"/>
      <c r="W148" s="21"/>
      <c r="X148" s="21"/>
      <c r="Y148" s="21"/>
    </row>
    <row r="149" ht="15.75" customHeight="1">
      <c r="A149" s="21">
        <v>938.0</v>
      </c>
      <c r="B149" s="21" t="s">
        <v>2965</v>
      </c>
      <c r="C149" s="21">
        <f>VLOOKUP(B149,Sheet3!B:E,4,0)</f>
        <v>1</v>
      </c>
      <c r="D149" s="21"/>
      <c r="E149" s="21"/>
      <c r="F149" s="21"/>
      <c r="G149" s="21"/>
      <c r="H149" s="21"/>
      <c r="I149" s="21"/>
      <c r="J149" s="21"/>
      <c r="K149" s="21"/>
      <c r="L149" s="21"/>
      <c r="M149" s="21"/>
      <c r="N149" s="21"/>
      <c r="O149" s="21"/>
      <c r="P149" s="21"/>
      <c r="Q149" s="21"/>
      <c r="R149" s="21"/>
      <c r="S149" s="21"/>
      <c r="T149" s="21"/>
      <c r="U149" s="21"/>
      <c r="V149" s="21"/>
      <c r="W149" s="21"/>
      <c r="X149" s="21"/>
      <c r="Y149" s="21"/>
    </row>
    <row r="150" ht="15.75" customHeight="1">
      <c r="A150" s="21">
        <v>939.0</v>
      </c>
      <c r="B150" s="21" t="s">
        <v>2966</v>
      </c>
      <c r="C150" s="21">
        <f>VLOOKUP(B150,Sheet3!B:E,4,0)</f>
        <v>1</v>
      </c>
      <c r="D150" s="21"/>
      <c r="E150" s="21"/>
      <c r="F150" s="21"/>
      <c r="G150" s="21"/>
      <c r="H150" s="21"/>
      <c r="I150" s="21"/>
      <c r="J150" s="21"/>
      <c r="K150" s="21"/>
      <c r="L150" s="21"/>
      <c r="M150" s="21"/>
      <c r="N150" s="21"/>
      <c r="O150" s="21"/>
      <c r="P150" s="21"/>
      <c r="Q150" s="21"/>
      <c r="R150" s="21"/>
      <c r="S150" s="21"/>
      <c r="T150" s="21"/>
      <c r="U150" s="21"/>
      <c r="V150" s="21"/>
      <c r="W150" s="21"/>
      <c r="X150" s="21"/>
      <c r="Y150" s="21"/>
    </row>
    <row r="151" ht="15.75" customHeight="1">
      <c r="A151" s="21">
        <v>940.0</v>
      </c>
      <c r="B151" s="21" t="s">
        <v>2967</v>
      </c>
      <c r="C151" s="21">
        <f>VLOOKUP(B151,Sheet3!B:E,4,0)</f>
        <v>1</v>
      </c>
      <c r="D151" s="21"/>
      <c r="E151" s="21"/>
      <c r="F151" s="21"/>
      <c r="G151" s="21"/>
      <c r="H151" s="21"/>
      <c r="I151" s="21"/>
      <c r="J151" s="21"/>
      <c r="K151" s="21"/>
      <c r="L151" s="21"/>
      <c r="M151" s="21"/>
      <c r="N151" s="21"/>
      <c r="O151" s="21"/>
      <c r="P151" s="21"/>
      <c r="Q151" s="21"/>
      <c r="R151" s="21"/>
      <c r="S151" s="21"/>
      <c r="T151" s="21"/>
      <c r="U151" s="21"/>
      <c r="V151" s="21"/>
      <c r="W151" s="21"/>
      <c r="X151" s="21"/>
      <c r="Y151" s="21"/>
    </row>
    <row r="152" ht="15.75" customHeight="1">
      <c r="A152" s="21">
        <v>941.0</v>
      </c>
      <c r="B152" s="21" t="s">
        <v>2968</v>
      </c>
      <c r="C152" s="21">
        <f>VLOOKUP(B152,Sheet3!B:E,4,0)</f>
        <v>1</v>
      </c>
      <c r="D152" s="21"/>
      <c r="E152" s="21"/>
      <c r="F152" s="21"/>
      <c r="G152" s="21"/>
      <c r="H152" s="21"/>
      <c r="I152" s="21"/>
      <c r="J152" s="21"/>
      <c r="K152" s="21"/>
      <c r="L152" s="21"/>
      <c r="M152" s="21"/>
      <c r="N152" s="21"/>
      <c r="O152" s="21"/>
      <c r="P152" s="21"/>
      <c r="Q152" s="21"/>
      <c r="R152" s="21"/>
      <c r="S152" s="21"/>
      <c r="T152" s="21"/>
      <c r="U152" s="21"/>
      <c r="V152" s="21"/>
      <c r="W152" s="21"/>
      <c r="X152" s="21"/>
      <c r="Y152" s="21"/>
    </row>
    <row r="153" ht="15.75" customHeight="1">
      <c r="A153" s="21">
        <v>942.0</v>
      </c>
      <c r="B153" s="21" t="s">
        <v>2969</v>
      </c>
      <c r="C153" s="21">
        <f>VLOOKUP(B153,Sheet3!B:E,4,0)</f>
        <v>1</v>
      </c>
      <c r="D153" s="21"/>
      <c r="E153" s="21"/>
      <c r="F153" s="21"/>
      <c r="G153" s="21"/>
      <c r="H153" s="21"/>
      <c r="I153" s="21"/>
      <c r="J153" s="21"/>
      <c r="K153" s="21"/>
      <c r="L153" s="21"/>
      <c r="M153" s="21"/>
      <c r="N153" s="21"/>
      <c r="O153" s="21"/>
      <c r="P153" s="21"/>
      <c r="Q153" s="21"/>
      <c r="R153" s="21"/>
      <c r="S153" s="21"/>
      <c r="T153" s="21"/>
      <c r="U153" s="21"/>
      <c r="V153" s="21"/>
      <c r="W153" s="21"/>
      <c r="X153" s="21"/>
      <c r="Y153" s="21"/>
    </row>
    <row r="154" ht="15.75" customHeight="1">
      <c r="A154" s="21">
        <v>944.0</v>
      </c>
      <c r="B154" s="21" t="s">
        <v>2970</v>
      </c>
      <c r="C154" s="21">
        <f>VLOOKUP(B154,Sheet3!B:E,4,0)</f>
        <v>1</v>
      </c>
      <c r="D154" s="21"/>
      <c r="E154" s="21"/>
      <c r="F154" s="21"/>
      <c r="G154" s="21"/>
      <c r="H154" s="21"/>
      <c r="I154" s="21"/>
      <c r="J154" s="21"/>
      <c r="K154" s="21"/>
      <c r="L154" s="21"/>
      <c r="M154" s="21"/>
      <c r="N154" s="21"/>
      <c r="O154" s="21"/>
      <c r="P154" s="21"/>
      <c r="Q154" s="21"/>
      <c r="R154" s="21"/>
      <c r="S154" s="21"/>
      <c r="T154" s="21"/>
      <c r="U154" s="21"/>
      <c r="V154" s="21"/>
      <c r="W154" s="21"/>
      <c r="X154" s="21"/>
      <c r="Y154" s="21"/>
    </row>
    <row r="155" ht="15.75" customHeight="1">
      <c r="A155" s="21">
        <v>945.0</v>
      </c>
      <c r="B155" s="21" t="s">
        <v>2971</v>
      </c>
      <c r="C155" s="21">
        <f>VLOOKUP(B155,Sheet3!B:E,4,0)</f>
        <v>1</v>
      </c>
      <c r="D155" s="21"/>
      <c r="E155" s="21"/>
      <c r="F155" s="21"/>
      <c r="G155" s="21"/>
      <c r="H155" s="21"/>
      <c r="I155" s="21"/>
      <c r="J155" s="21"/>
      <c r="K155" s="21"/>
      <c r="L155" s="21"/>
      <c r="M155" s="21"/>
      <c r="N155" s="21"/>
      <c r="O155" s="21"/>
      <c r="P155" s="21"/>
      <c r="Q155" s="21"/>
      <c r="R155" s="21"/>
      <c r="S155" s="21"/>
      <c r="T155" s="21"/>
      <c r="U155" s="21"/>
      <c r="V155" s="21"/>
      <c r="W155" s="21"/>
      <c r="X155" s="21"/>
      <c r="Y155" s="21"/>
    </row>
    <row r="156" ht="15.75" customHeight="1">
      <c r="A156" s="21">
        <v>946.0</v>
      </c>
      <c r="B156" s="21" t="s">
        <v>2972</v>
      </c>
      <c r="C156" s="21">
        <f>VLOOKUP(B156,Sheet3!B:E,4,0)</f>
        <v>1</v>
      </c>
      <c r="D156" s="21"/>
      <c r="E156" s="21"/>
      <c r="F156" s="21"/>
      <c r="G156" s="21"/>
      <c r="H156" s="21"/>
      <c r="I156" s="21"/>
      <c r="J156" s="21"/>
      <c r="K156" s="21"/>
      <c r="L156" s="21"/>
      <c r="M156" s="21"/>
      <c r="N156" s="21"/>
      <c r="O156" s="21"/>
      <c r="P156" s="21"/>
      <c r="Q156" s="21"/>
      <c r="R156" s="21"/>
      <c r="S156" s="21"/>
      <c r="T156" s="21"/>
      <c r="U156" s="21"/>
      <c r="V156" s="21"/>
      <c r="W156" s="21"/>
      <c r="X156" s="21"/>
      <c r="Y156" s="21"/>
    </row>
    <row r="157" ht="15.75" customHeight="1">
      <c r="A157" s="21">
        <v>947.0</v>
      </c>
      <c r="B157" s="21" t="s">
        <v>2973</v>
      </c>
      <c r="C157" s="21">
        <f>VLOOKUP(B157,Sheet3!B:E,4,0)</f>
        <v>1</v>
      </c>
      <c r="D157" s="21"/>
      <c r="E157" s="21"/>
      <c r="F157" s="21"/>
      <c r="G157" s="21"/>
      <c r="H157" s="21"/>
      <c r="I157" s="21"/>
      <c r="J157" s="21"/>
      <c r="K157" s="21"/>
      <c r="L157" s="21"/>
      <c r="M157" s="21"/>
      <c r="N157" s="21"/>
      <c r="O157" s="21"/>
      <c r="P157" s="21"/>
      <c r="Q157" s="21"/>
      <c r="R157" s="21"/>
      <c r="S157" s="21"/>
      <c r="T157" s="21"/>
      <c r="U157" s="21"/>
      <c r="V157" s="21"/>
      <c r="W157" s="21"/>
      <c r="X157" s="21"/>
      <c r="Y157" s="21"/>
    </row>
    <row r="158" ht="15.75" customHeight="1">
      <c r="A158" s="21">
        <v>950.0</v>
      </c>
      <c r="B158" s="21" t="s">
        <v>2974</v>
      </c>
      <c r="C158" s="21">
        <f>VLOOKUP(B158,Sheet3!B:E,4,0)</f>
        <v>1</v>
      </c>
      <c r="D158" s="21"/>
      <c r="E158" s="21"/>
      <c r="F158" s="21"/>
      <c r="G158" s="21"/>
      <c r="H158" s="21"/>
      <c r="I158" s="21"/>
      <c r="J158" s="21"/>
      <c r="K158" s="21"/>
      <c r="L158" s="21"/>
      <c r="M158" s="21"/>
      <c r="N158" s="21"/>
      <c r="O158" s="21"/>
      <c r="P158" s="21"/>
      <c r="Q158" s="21"/>
      <c r="R158" s="21"/>
      <c r="S158" s="21"/>
      <c r="T158" s="21"/>
      <c r="U158" s="21"/>
      <c r="V158" s="21"/>
      <c r="W158" s="21"/>
      <c r="X158" s="21"/>
      <c r="Y158" s="21"/>
    </row>
    <row r="159" ht="15.75" customHeight="1">
      <c r="A159" s="21">
        <v>951.0</v>
      </c>
      <c r="B159" s="21" t="s">
        <v>2975</v>
      </c>
      <c r="C159" s="21">
        <f>VLOOKUP(B159,Sheet3!B:E,4,0)</f>
        <v>1</v>
      </c>
      <c r="D159" s="21"/>
      <c r="E159" s="21"/>
      <c r="F159" s="21"/>
      <c r="G159" s="21"/>
      <c r="H159" s="21"/>
      <c r="I159" s="21"/>
      <c r="J159" s="21"/>
      <c r="K159" s="21"/>
      <c r="L159" s="21"/>
      <c r="M159" s="21"/>
      <c r="N159" s="21"/>
      <c r="O159" s="21"/>
      <c r="P159" s="21"/>
      <c r="Q159" s="21"/>
      <c r="R159" s="21"/>
      <c r="S159" s="21"/>
      <c r="T159" s="21"/>
      <c r="U159" s="21"/>
      <c r="V159" s="21"/>
      <c r="W159" s="21"/>
      <c r="X159" s="21"/>
      <c r="Y159" s="21"/>
    </row>
    <row r="160" ht="15.75" customHeight="1">
      <c r="A160" s="21">
        <v>952.0</v>
      </c>
      <c r="B160" s="21" t="s">
        <v>2976</v>
      </c>
      <c r="C160" s="21">
        <f>VLOOKUP(B160,Sheet3!B:E,4,0)</f>
        <v>1</v>
      </c>
      <c r="D160" s="21"/>
      <c r="E160" s="21"/>
      <c r="F160" s="21"/>
      <c r="G160" s="21"/>
      <c r="H160" s="21"/>
      <c r="I160" s="21"/>
      <c r="J160" s="21"/>
      <c r="K160" s="21"/>
      <c r="L160" s="21"/>
      <c r="M160" s="21"/>
      <c r="N160" s="21"/>
      <c r="O160" s="21"/>
      <c r="P160" s="21"/>
      <c r="Q160" s="21"/>
      <c r="R160" s="21"/>
      <c r="S160" s="21"/>
      <c r="T160" s="21"/>
      <c r="U160" s="21"/>
      <c r="V160" s="21"/>
      <c r="W160" s="21"/>
      <c r="X160" s="21"/>
      <c r="Y160" s="21"/>
    </row>
    <row r="161" ht="15.75" customHeight="1">
      <c r="A161" s="21">
        <v>953.0</v>
      </c>
      <c r="B161" s="21" t="s">
        <v>2977</v>
      </c>
      <c r="C161" s="21">
        <f>VLOOKUP(B161,Sheet3!B:E,4,0)</f>
        <v>1</v>
      </c>
      <c r="D161" s="21"/>
      <c r="E161" s="21"/>
      <c r="F161" s="21"/>
      <c r="G161" s="21"/>
      <c r="H161" s="21"/>
      <c r="I161" s="21"/>
      <c r="J161" s="21"/>
      <c r="K161" s="21"/>
      <c r="L161" s="21"/>
      <c r="M161" s="21"/>
      <c r="N161" s="21"/>
      <c r="O161" s="21"/>
      <c r="P161" s="21"/>
      <c r="Q161" s="21"/>
      <c r="R161" s="21"/>
      <c r="S161" s="21"/>
      <c r="T161" s="21"/>
      <c r="U161" s="21"/>
      <c r="V161" s="21"/>
      <c r="W161" s="21"/>
      <c r="X161" s="21"/>
      <c r="Y161" s="21"/>
    </row>
    <row r="162" ht="15.75" customHeight="1">
      <c r="A162" s="21">
        <v>957.0</v>
      </c>
      <c r="B162" s="21" t="s">
        <v>2978</v>
      </c>
      <c r="C162" s="21">
        <f>VLOOKUP(B162,Sheet3!B:E,4,0)</f>
        <v>1</v>
      </c>
      <c r="D162" s="21"/>
      <c r="E162" s="21"/>
      <c r="F162" s="21"/>
      <c r="G162" s="21"/>
      <c r="H162" s="21"/>
      <c r="I162" s="21"/>
      <c r="J162" s="21"/>
      <c r="K162" s="21"/>
      <c r="L162" s="21"/>
      <c r="M162" s="21"/>
      <c r="N162" s="21"/>
      <c r="O162" s="21"/>
      <c r="P162" s="21"/>
      <c r="Q162" s="21"/>
      <c r="R162" s="21"/>
      <c r="S162" s="21"/>
      <c r="T162" s="21"/>
      <c r="U162" s="21"/>
      <c r="V162" s="21"/>
      <c r="W162" s="21"/>
      <c r="X162" s="21"/>
      <c r="Y162" s="21"/>
    </row>
    <row r="163" ht="15.75" customHeight="1">
      <c r="A163" s="21">
        <v>958.0</v>
      </c>
      <c r="B163" s="21" t="s">
        <v>2979</v>
      </c>
      <c r="C163" s="21">
        <f>VLOOKUP(B163,Sheet3!B:E,4,0)</f>
        <v>1</v>
      </c>
      <c r="D163" s="21"/>
      <c r="E163" s="21"/>
      <c r="F163" s="21"/>
      <c r="G163" s="21"/>
      <c r="H163" s="21"/>
      <c r="I163" s="21"/>
      <c r="J163" s="21"/>
      <c r="K163" s="21"/>
      <c r="L163" s="21"/>
      <c r="M163" s="21"/>
      <c r="N163" s="21"/>
      <c r="O163" s="21"/>
      <c r="P163" s="21"/>
      <c r="Q163" s="21"/>
      <c r="R163" s="21"/>
      <c r="S163" s="21"/>
      <c r="T163" s="21"/>
      <c r="U163" s="21"/>
      <c r="V163" s="21"/>
      <c r="W163" s="21"/>
      <c r="X163" s="21"/>
      <c r="Y163" s="21"/>
    </row>
    <row r="164" ht="15.75" customHeight="1">
      <c r="A164" s="21">
        <v>961.0</v>
      </c>
      <c r="B164" s="21" t="s">
        <v>2980</v>
      </c>
      <c r="C164" s="21">
        <f>VLOOKUP(B164,Sheet3!B:E,4,0)</f>
        <v>1</v>
      </c>
      <c r="D164" s="21"/>
      <c r="E164" s="21"/>
      <c r="F164" s="21"/>
      <c r="G164" s="21"/>
      <c r="H164" s="21"/>
      <c r="I164" s="21"/>
      <c r="J164" s="21"/>
      <c r="K164" s="21"/>
      <c r="L164" s="21"/>
      <c r="M164" s="21"/>
      <c r="N164" s="21"/>
      <c r="O164" s="21"/>
      <c r="P164" s="21"/>
      <c r="Q164" s="21"/>
      <c r="R164" s="21"/>
      <c r="S164" s="21"/>
      <c r="T164" s="21"/>
      <c r="U164" s="21"/>
      <c r="V164" s="21"/>
      <c r="W164" s="21"/>
      <c r="X164" s="21"/>
      <c r="Y164" s="21"/>
    </row>
    <row r="165" ht="15.75" customHeight="1">
      <c r="A165" s="21">
        <v>962.0</v>
      </c>
      <c r="B165" s="21" t="s">
        <v>2981</v>
      </c>
      <c r="C165" s="21">
        <f>VLOOKUP(B165,Sheet3!B:E,4,0)</f>
        <v>1</v>
      </c>
      <c r="D165" s="21"/>
      <c r="E165" s="21"/>
      <c r="F165" s="21"/>
      <c r="G165" s="21"/>
      <c r="H165" s="21"/>
      <c r="I165" s="21"/>
      <c r="J165" s="21"/>
      <c r="K165" s="21"/>
      <c r="L165" s="21"/>
      <c r="M165" s="21"/>
      <c r="N165" s="21"/>
      <c r="O165" s="21"/>
      <c r="P165" s="21"/>
      <c r="Q165" s="21"/>
      <c r="R165" s="21"/>
      <c r="S165" s="21"/>
      <c r="T165" s="21"/>
      <c r="U165" s="21"/>
      <c r="V165" s="21"/>
      <c r="W165" s="21"/>
      <c r="X165" s="21"/>
      <c r="Y165" s="21"/>
    </row>
    <row r="166" ht="15.75" customHeight="1">
      <c r="A166" s="21">
        <v>963.0</v>
      </c>
      <c r="B166" s="21" t="s">
        <v>2982</v>
      </c>
      <c r="C166" s="21">
        <f>VLOOKUP(B166,Sheet3!B:E,4,0)</f>
        <v>1</v>
      </c>
      <c r="D166" s="21"/>
      <c r="E166" s="21"/>
      <c r="F166" s="21"/>
      <c r="G166" s="21"/>
      <c r="H166" s="21"/>
      <c r="I166" s="21"/>
      <c r="J166" s="21"/>
      <c r="K166" s="21"/>
      <c r="L166" s="21"/>
      <c r="M166" s="21"/>
      <c r="N166" s="21"/>
      <c r="O166" s="21"/>
      <c r="P166" s="21"/>
      <c r="Q166" s="21"/>
      <c r="R166" s="21"/>
      <c r="S166" s="21"/>
      <c r="T166" s="21"/>
      <c r="U166" s="21"/>
      <c r="V166" s="21"/>
      <c r="W166" s="21"/>
      <c r="X166" s="21"/>
      <c r="Y166" s="21"/>
    </row>
    <row r="167" ht="15.75" customHeight="1">
      <c r="A167" s="21">
        <v>964.0</v>
      </c>
      <c r="B167" s="21" t="s">
        <v>2983</v>
      </c>
      <c r="C167" s="21">
        <f>VLOOKUP(B167,Sheet3!B:E,4,0)</f>
        <v>1</v>
      </c>
      <c r="D167" s="21"/>
      <c r="E167" s="21"/>
      <c r="F167" s="21"/>
      <c r="G167" s="21"/>
      <c r="H167" s="21"/>
      <c r="I167" s="21"/>
      <c r="J167" s="21"/>
      <c r="K167" s="21"/>
      <c r="L167" s="21"/>
      <c r="M167" s="21"/>
      <c r="N167" s="21"/>
      <c r="O167" s="21"/>
      <c r="P167" s="21"/>
      <c r="Q167" s="21"/>
      <c r="R167" s="21"/>
      <c r="S167" s="21"/>
      <c r="T167" s="21"/>
      <c r="U167" s="21"/>
      <c r="V167" s="21"/>
      <c r="W167" s="21"/>
      <c r="X167" s="21"/>
      <c r="Y167" s="21"/>
    </row>
    <row r="168" ht="15.75" customHeight="1">
      <c r="A168" s="21">
        <v>965.0</v>
      </c>
      <c r="B168" s="21" t="s">
        <v>2984</v>
      </c>
      <c r="C168" s="21">
        <f>VLOOKUP(B168,Sheet3!B:E,4,0)</f>
        <v>1</v>
      </c>
      <c r="D168" s="21"/>
      <c r="E168" s="21"/>
      <c r="F168" s="21"/>
      <c r="G168" s="21"/>
      <c r="H168" s="21"/>
      <c r="I168" s="21"/>
      <c r="J168" s="21"/>
      <c r="K168" s="21"/>
      <c r="L168" s="21"/>
      <c r="M168" s="21"/>
      <c r="N168" s="21"/>
      <c r="O168" s="21"/>
      <c r="P168" s="21"/>
      <c r="Q168" s="21"/>
      <c r="R168" s="21"/>
      <c r="S168" s="21"/>
      <c r="T168" s="21"/>
      <c r="U168" s="21"/>
      <c r="V168" s="21"/>
      <c r="W168" s="21"/>
      <c r="X168" s="21"/>
      <c r="Y168" s="21"/>
    </row>
    <row r="169" ht="15.75" customHeight="1">
      <c r="A169" s="21">
        <v>966.0</v>
      </c>
      <c r="B169" s="21" t="s">
        <v>2985</v>
      </c>
      <c r="C169" s="21">
        <f>VLOOKUP(B169,Sheet3!B:E,4,0)</f>
        <v>1</v>
      </c>
      <c r="D169" s="21"/>
      <c r="E169" s="21"/>
      <c r="F169" s="21"/>
      <c r="G169" s="21"/>
      <c r="H169" s="21"/>
      <c r="I169" s="21"/>
      <c r="J169" s="21"/>
      <c r="K169" s="21"/>
      <c r="L169" s="21"/>
      <c r="M169" s="21"/>
      <c r="N169" s="21"/>
      <c r="O169" s="21"/>
      <c r="P169" s="21"/>
      <c r="Q169" s="21"/>
      <c r="R169" s="21"/>
      <c r="S169" s="21"/>
      <c r="T169" s="21"/>
      <c r="U169" s="21"/>
      <c r="V169" s="21"/>
      <c r="W169" s="21"/>
      <c r="X169" s="21"/>
      <c r="Y169" s="21"/>
    </row>
    <row r="170" ht="15.75" customHeight="1">
      <c r="A170" s="21">
        <v>967.0</v>
      </c>
      <c r="B170" s="21" t="s">
        <v>2986</v>
      </c>
      <c r="C170" s="21">
        <f>VLOOKUP(B170,Sheet3!B:E,4,0)</f>
        <v>1</v>
      </c>
      <c r="D170" s="21"/>
      <c r="E170" s="21"/>
      <c r="F170" s="21"/>
      <c r="G170" s="21"/>
      <c r="H170" s="21"/>
      <c r="I170" s="21"/>
      <c r="J170" s="21"/>
      <c r="K170" s="21"/>
      <c r="L170" s="21"/>
      <c r="M170" s="21"/>
      <c r="N170" s="21"/>
      <c r="O170" s="21"/>
      <c r="P170" s="21"/>
      <c r="Q170" s="21"/>
      <c r="R170" s="21"/>
      <c r="S170" s="21"/>
      <c r="T170" s="21"/>
      <c r="U170" s="21"/>
      <c r="V170" s="21"/>
      <c r="W170" s="21"/>
      <c r="X170" s="21"/>
      <c r="Y170" s="21"/>
    </row>
    <row r="171" ht="15.75" customHeight="1">
      <c r="A171" s="21">
        <v>968.0</v>
      </c>
      <c r="B171" s="21" t="s">
        <v>2987</v>
      </c>
      <c r="C171" s="21">
        <f>VLOOKUP(B171,Sheet3!B:E,4,0)</f>
        <v>1</v>
      </c>
      <c r="D171" s="21"/>
      <c r="E171" s="21"/>
      <c r="F171" s="21"/>
      <c r="G171" s="21"/>
      <c r="H171" s="21"/>
      <c r="I171" s="21"/>
      <c r="J171" s="21"/>
      <c r="K171" s="21"/>
      <c r="L171" s="21"/>
      <c r="M171" s="21"/>
      <c r="N171" s="21"/>
      <c r="O171" s="21"/>
      <c r="P171" s="21"/>
      <c r="Q171" s="21"/>
      <c r="R171" s="21"/>
      <c r="S171" s="21"/>
      <c r="T171" s="21"/>
      <c r="U171" s="21"/>
      <c r="V171" s="21"/>
      <c r="W171" s="21"/>
      <c r="X171" s="21"/>
      <c r="Y171" s="21"/>
    </row>
    <row r="172" ht="15.75" customHeight="1">
      <c r="A172" s="21">
        <v>969.0</v>
      </c>
      <c r="B172" s="21" t="s">
        <v>2988</v>
      </c>
      <c r="C172" s="21">
        <f>VLOOKUP(B172,Sheet3!B:E,4,0)</f>
        <v>1</v>
      </c>
      <c r="D172" s="21"/>
      <c r="E172" s="21"/>
      <c r="F172" s="21"/>
      <c r="G172" s="21"/>
      <c r="H172" s="21"/>
      <c r="I172" s="21"/>
      <c r="J172" s="21"/>
      <c r="K172" s="21"/>
      <c r="L172" s="21"/>
      <c r="M172" s="21"/>
      <c r="N172" s="21"/>
      <c r="O172" s="21"/>
      <c r="P172" s="21"/>
      <c r="Q172" s="21"/>
      <c r="R172" s="21"/>
      <c r="S172" s="21"/>
      <c r="T172" s="21"/>
      <c r="U172" s="21"/>
      <c r="V172" s="21"/>
      <c r="W172" s="21"/>
      <c r="X172" s="21"/>
      <c r="Y172" s="21"/>
    </row>
    <row r="173" ht="15.75" customHeight="1">
      <c r="A173" s="21">
        <v>970.0</v>
      </c>
      <c r="B173" s="21" t="s">
        <v>2989</v>
      </c>
      <c r="C173" s="21">
        <f>VLOOKUP(B173,Sheet3!B:E,4,0)</f>
        <v>1</v>
      </c>
      <c r="D173" s="21"/>
      <c r="E173" s="21"/>
      <c r="F173" s="21"/>
      <c r="G173" s="21"/>
      <c r="H173" s="21"/>
      <c r="I173" s="21"/>
      <c r="J173" s="21"/>
      <c r="K173" s="21"/>
      <c r="L173" s="21"/>
      <c r="M173" s="21"/>
      <c r="N173" s="21"/>
      <c r="O173" s="21"/>
      <c r="P173" s="21"/>
      <c r="Q173" s="21"/>
      <c r="R173" s="21"/>
      <c r="S173" s="21"/>
      <c r="T173" s="21"/>
      <c r="U173" s="21"/>
      <c r="V173" s="21"/>
      <c r="W173" s="21"/>
      <c r="X173" s="21"/>
      <c r="Y173" s="21"/>
    </row>
    <row r="174" ht="15.75" customHeight="1">
      <c r="A174" s="21">
        <v>971.0</v>
      </c>
      <c r="B174" s="21" t="s">
        <v>2990</v>
      </c>
      <c r="C174" s="21">
        <f>VLOOKUP(B174,Sheet3!B:E,4,0)</f>
        <v>1</v>
      </c>
      <c r="D174" s="21"/>
      <c r="E174" s="21"/>
      <c r="F174" s="21"/>
      <c r="G174" s="21"/>
      <c r="H174" s="21"/>
      <c r="I174" s="21"/>
      <c r="J174" s="21"/>
      <c r="K174" s="21"/>
      <c r="L174" s="21"/>
      <c r="M174" s="21"/>
      <c r="N174" s="21"/>
      <c r="O174" s="21"/>
      <c r="P174" s="21"/>
      <c r="Q174" s="21"/>
      <c r="R174" s="21"/>
      <c r="S174" s="21"/>
      <c r="T174" s="21"/>
      <c r="U174" s="21"/>
      <c r="V174" s="21"/>
      <c r="W174" s="21"/>
      <c r="X174" s="21"/>
      <c r="Y174" s="21"/>
    </row>
    <row r="175" ht="15.75" customHeight="1">
      <c r="A175" s="21">
        <v>973.0</v>
      </c>
      <c r="B175" s="21" t="s">
        <v>2991</v>
      </c>
      <c r="C175" s="21">
        <f>VLOOKUP(B175,Sheet3!B:E,4,0)</f>
        <v>1</v>
      </c>
      <c r="D175" s="21"/>
      <c r="E175" s="21"/>
      <c r="F175" s="21"/>
      <c r="G175" s="21"/>
      <c r="H175" s="21"/>
      <c r="I175" s="21"/>
      <c r="J175" s="21"/>
      <c r="K175" s="21"/>
      <c r="L175" s="21"/>
      <c r="M175" s="21"/>
      <c r="N175" s="21"/>
      <c r="O175" s="21"/>
      <c r="P175" s="21"/>
      <c r="Q175" s="21"/>
      <c r="R175" s="21"/>
      <c r="S175" s="21"/>
      <c r="T175" s="21"/>
      <c r="U175" s="21"/>
      <c r="V175" s="21"/>
      <c r="W175" s="21"/>
      <c r="X175" s="21"/>
      <c r="Y175" s="21"/>
    </row>
    <row r="176" ht="15.75" customHeight="1">
      <c r="A176" s="21">
        <v>974.0</v>
      </c>
      <c r="B176" s="21" t="s">
        <v>2992</v>
      </c>
      <c r="C176" s="21">
        <f>VLOOKUP(B176,Sheet3!B:E,4,0)</f>
        <v>1</v>
      </c>
      <c r="D176" s="21"/>
      <c r="E176" s="21"/>
      <c r="F176" s="21"/>
      <c r="G176" s="21"/>
      <c r="H176" s="21"/>
      <c r="I176" s="21"/>
      <c r="J176" s="21"/>
      <c r="K176" s="21"/>
      <c r="L176" s="21"/>
      <c r="M176" s="21"/>
      <c r="N176" s="21"/>
      <c r="O176" s="21"/>
      <c r="P176" s="21"/>
      <c r="Q176" s="21"/>
      <c r="R176" s="21"/>
      <c r="S176" s="21"/>
      <c r="T176" s="21"/>
      <c r="U176" s="21"/>
      <c r="V176" s="21"/>
      <c r="W176" s="21"/>
      <c r="X176" s="21"/>
      <c r="Y176" s="21"/>
    </row>
    <row r="177" ht="15.75" customHeight="1">
      <c r="A177" s="21">
        <v>977.0</v>
      </c>
      <c r="B177" s="21" t="s">
        <v>2993</v>
      </c>
      <c r="C177" s="21">
        <f>VLOOKUP(B177,Sheet3!B:E,4,0)</f>
        <v>1</v>
      </c>
      <c r="D177" s="21"/>
      <c r="E177" s="21"/>
      <c r="F177" s="21"/>
      <c r="G177" s="21"/>
      <c r="H177" s="21"/>
      <c r="I177" s="21"/>
      <c r="J177" s="21"/>
      <c r="K177" s="21"/>
      <c r="L177" s="21"/>
      <c r="M177" s="21"/>
      <c r="N177" s="21"/>
      <c r="O177" s="21"/>
      <c r="P177" s="21"/>
      <c r="Q177" s="21"/>
      <c r="R177" s="21"/>
      <c r="S177" s="21"/>
      <c r="T177" s="21"/>
      <c r="U177" s="21"/>
      <c r="V177" s="21"/>
      <c r="W177" s="21"/>
      <c r="X177" s="21"/>
      <c r="Y177" s="21"/>
    </row>
    <row r="178" ht="15.75" customHeight="1">
      <c r="A178" s="21">
        <v>978.0</v>
      </c>
      <c r="B178" s="21" t="s">
        <v>2994</v>
      </c>
      <c r="C178" s="21">
        <f>VLOOKUP(B178,Sheet3!B:E,4,0)</f>
        <v>1</v>
      </c>
      <c r="D178" s="21"/>
      <c r="E178" s="21"/>
      <c r="F178" s="21"/>
      <c r="G178" s="21"/>
      <c r="H178" s="21"/>
      <c r="I178" s="21"/>
      <c r="J178" s="21"/>
      <c r="K178" s="21"/>
      <c r="L178" s="21"/>
      <c r="M178" s="21"/>
      <c r="N178" s="21"/>
      <c r="O178" s="21"/>
      <c r="P178" s="21"/>
      <c r="Q178" s="21"/>
      <c r="R178" s="21"/>
      <c r="S178" s="21"/>
      <c r="T178" s="21"/>
      <c r="U178" s="21"/>
      <c r="V178" s="21"/>
      <c r="W178" s="21"/>
      <c r="X178" s="21"/>
      <c r="Y178" s="21"/>
    </row>
    <row r="179" ht="15.75" customHeight="1">
      <c r="A179" s="21">
        <v>979.0</v>
      </c>
      <c r="B179" s="21" t="s">
        <v>2995</v>
      </c>
      <c r="C179" s="21">
        <f>VLOOKUP(B179,Sheet3!B:E,4,0)</f>
        <v>1</v>
      </c>
      <c r="D179" s="21"/>
      <c r="E179" s="21"/>
      <c r="F179" s="21"/>
      <c r="G179" s="21"/>
      <c r="H179" s="21"/>
      <c r="I179" s="21"/>
      <c r="J179" s="21"/>
      <c r="K179" s="21"/>
      <c r="L179" s="21"/>
      <c r="M179" s="21"/>
      <c r="N179" s="21"/>
      <c r="O179" s="21"/>
      <c r="P179" s="21"/>
      <c r="Q179" s="21"/>
      <c r="R179" s="21"/>
      <c r="S179" s="21"/>
      <c r="T179" s="21"/>
      <c r="U179" s="21"/>
      <c r="V179" s="21"/>
      <c r="W179" s="21"/>
      <c r="X179" s="21"/>
      <c r="Y179" s="21"/>
    </row>
    <row r="180" ht="15.75" customHeight="1">
      <c r="A180" s="21">
        <v>982.0</v>
      </c>
      <c r="B180" s="21" t="s">
        <v>2996</v>
      </c>
      <c r="C180" s="21">
        <f>VLOOKUP(B180,Sheet3!B:E,4,0)</f>
        <v>1</v>
      </c>
      <c r="D180" s="21"/>
      <c r="E180" s="21"/>
      <c r="F180" s="21"/>
      <c r="G180" s="21"/>
      <c r="H180" s="21"/>
      <c r="I180" s="21"/>
      <c r="J180" s="21"/>
      <c r="K180" s="21"/>
      <c r="L180" s="21"/>
      <c r="M180" s="21"/>
      <c r="N180" s="21"/>
      <c r="O180" s="21"/>
      <c r="P180" s="21"/>
      <c r="Q180" s="21"/>
      <c r="R180" s="21"/>
      <c r="S180" s="21"/>
      <c r="T180" s="21"/>
      <c r="U180" s="21"/>
      <c r="V180" s="21"/>
      <c r="W180" s="21"/>
      <c r="X180" s="21"/>
      <c r="Y180" s="21"/>
    </row>
    <row r="181" ht="15.75" customHeight="1">
      <c r="A181" s="21">
        <v>983.0</v>
      </c>
      <c r="B181" s="21" t="s">
        <v>2997</v>
      </c>
      <c r="C181" s="21">
        <f>VLOOKUP(B181,Sheet3!B:E,4,0)</f>
        <v>1</v>
      </c>
      <c r="D181" s="21"/>
      <c r="E181" s="21"/>
      <c r="F181" s="21"/>
      <c r="G181" s="21"/>
      <c r="H181" s="21"/>
      <c r="I181" s="21"/>
      <c r="J181" s="21"/>
      <c r="K181" s="21"/>
      <c r="L181" s="21"/>
      <c r="M181" s="21"/>
      <c r="N181" s="21"/>
      <c r="O181" s="21"/>
      <c r="P181" s="21"/>
      <c r="Q181" s="21"/>
      <c r="R181" s="21"/>
      <c r="S181" s="21"/>
      <c r="T181" s="21"/>
      <c r="U181" s="21"/>
      <c r="V181" s="21"/>
      <c r="W181" s="21"/>
      <c r="X181" s="21"/>
      <c r="Y181" s="21"/>
    </row>
    <row r="182" ht="15.75" customHeight="1">
      <c r="A182" s="21">
        <v>985.0</v>
      </c>
      <c r="B182" s="21" t="s">
        <v>2998</v>
      </c>
      <c r="C182" s="21">
        <f>VLOOKUP(B182,Sheet3!B:E,4,0)</f>
        <v>1</v>
      </c>
      <c r="D182" s="21"/>
      <c r="E182" s="21"/>
      <c r="F182" s="21"/>
      <c r="G182" s="21"/>
      <c r="H182" s="21"/>
      <c r="I182" s="21"/>
      <c r="J182" s="21"/>
      <c r="K182" s="21"/>
      <c r="L182" s="21"/>
      <c r="M182" s="21"/>
      <c r="N182" s="21"/>
      <c r="O182" s="21"/>
      <c r="P182" s="21"/>
      <c r="Q182" s="21"/>
      <c r="R182" s="21"/>
      <c r="S182" s="21"/>
      <c r="T182" s="21"/>
      <c r="U182" s="21"/>
      <c r="V182" s="21"/>
      <c r="W182" s="21"/>
      <c r="X182" s="21"/>
      <c r="Y182" s="21"/>
    </row>
    <row r="183" ht="15.75" customHeight="1">
      <c r="A183" s="21">
        <v>987.0</v>
      </c>
      <c r="B183" s="21" t="s">
        <v>2999</v>
      </c>
      <c r="C183" s="21">
        <f>VLOOKUP(B183,Sheet3!B:E,4,0)</f>
        <v>1</v>
      </c>
      <c r="D183" s="21"/>
      <c r="E183" s="21"/>
      <c r="F183" s="21"/>
      <c r="G183" s="21"/>
      <c r="H183" s="21"/>
      <c r="I183" s="21"/>
      <c r="J183" s="21"/>
      <c r="K183" s="21"/>
      <c r="L183" s="21"/>
      <c r="M183" s="21"/>
      <c r="N183" s="21"/>
      <c r="O183" s="21"/>
      <c r="P183" s="21"/>
      <c r="Q183" s="21"/>
      <c r="R183" s="21"/>
      <c r="S183" s="21"/>
      <c r="T183" s="21"/>
      <c r="U183" s="21"/>
      <c r="V183" s="21"/>
      <c r="W183" s="21"/>
      <c r="X183" s="21"/>
      <c r="Y183" s="21"/>
    </row>
    <row r="184" ht="15.75" customHeight="1">
      <c r="A184" s="21">
        <v>988.0</v>
      </c>
      <c r="B184" s="21" t="s">
        <v>3000</v>
      </c>
      <c r="C184" s="21">
        <f>VLOOKUP(B184,Sheet3!B:E,4,0)</f>
        <v>1</v>
      </c>
      <c r="D184" s="21"/>
      <c r="E184" s="21"/>
      <c r="F184" s="21"/>
      <c r="G184" s="21"/>
      <c r="H184" s="21"/>
      <c r="I184" s="21"/>
      <c r="J184" s="21"/>
      <c r="K184" s="21"/>
      <c r="L184" s="21"/>
      <c r="M184" s="21"/>
      <c r="N184" s="21"/>
      <c r="O184" s="21"/>
      <c r="P184" s="21"/>
      <c r="Q184" s="21"/>
      <c r="R184" s="21"/>
      <c r="S184" s="21"/>
      <c r="T184" s="21"/>
      <c r="U184" s="21"/>
      <c r="V184" s="21"/>
      <c r="W184" s="21"/>
      <c r="X184" s="21"/>
      <c r="Y184" s="21"/>
    </row>
    <row r="185" ht="15.75" customHeight="1">
      <c r="A185" s="21">
        <v>989.0</v>
      </c>
      <c r="B185" s="21" t="s">
        <v>3001</v>
      </c>
      <c r="C185" s="21">
        <f>VLOOKUP(B185,Sheet3!B:E,4,0)</f>
        <v>1</v>
      </c>
      <c r="D185" s="21"/>
      <c r="E185" s="21"/>
      <c r="F185" s="21"/>
      <c r="G185" s="21"/>
      <c r="H185" s="21"/>
      <c r="I185" s="21"/>
      <c r="J185" s="21"/>
      <c r="K185" s="21"/>
      <c r="L185" s="21"/>
      <c r="M185" s="21"/>
      <c r="N185" s="21"/>
      <c r="O185" s="21"/>
      <c r="P185" s="21"/>
      <c r="Q185" s="21"/>
      <c r="R185" s="21"/>
      <c r="S185" s="21"/>
      <c r="T185" s="21"/>
      <c r="U185" s="21"/>
      <c r="V185" s="21"/>
      <c r="W185" s="21"/>
      <c r="X185" s="21"/>
      <c r="Y185" s="21"/>
    </row>
    <row r="186" ht="15.75" customHeight="1">
      <c r="A186" s="21">
        <v>990.0</v>
      </c>
      <c r="B186" s="21" t="s">
        <v>3002</v>
      </c>
      <c r="C186" s="21">
        <f>VLOOKUP(B186,Sheet3!B:E,4,0)</f>
        <v>1</v>
      </c>
      <c r="D186" s="21"/>
      <c r="E186" s="21"/>
      <c r="F186" s="21"/>
      <c r="G186" s="21"/>
      <c r="H186" s="21"/>
      <c r="I186" s="21"/>
      <c r="J186" s="21"/>
      <c r="K186" s="21"/>
      <c r="L186" s="21"/>
      <c r="M186" s="21"/>
      <c r="N186" s="21"/>
      <c r="O186" s="21"/>
      <c r="P186" s="21"/>
      <c r="Q186" s="21"/>
      <c r="R186" s="21"/>
      <c r="S186" s="21"/>
      <c r="T186" s="21"/>
      <c r="U186" s="21"/>
      <c r="V186" s="21"/>
      <c r="W186" s="21"/>
      <c r="X186" s="21"/>
      <c r="Y186" s="21"/>
    </row>
    <row r="187" ht="15.75" customHeight="1">
      <c r="A187" s="21">
        <v>992.0</v>
      </c>
      <c r="B187" s="21" t="s">
        <v>3003</v>
      </c>
      <c r="C187" s="21">
        <f>VLOOKUP(B187,Sheet3!B:E,4,0)</f>
        <v>5</v>
      </c>
      <c r="D187" s="21"/>
      <c r="E187" s="21"/>
      <c r="F187" s="21"/>
      <c r="G187" s="21"/>
      <c r="H187" s="21"/>
      <c r="I187" s="21"/>
      <c r="J187" s="21"/>
      <c r="K187" s="21"/>
      <c r="L187" s="21"/>
      <c r="M187" s="21"/>
      <c r="N187" s="21"/>
      <c r="O187" s="21"/>
      <c r="P187" s="21"/>
      <c r="Q187" s="21"/>
      <c r="R187" s="21"/>
      <c r="S187" s="21"/>
      <c r="T187" s="21"/>
      <c r="U187" s="21"/>
      <c r="V187" s="21"/>
      <c r="W187" s="21"/>
      <c r="X187" s="21"/>
      <c r="Y187" s="21"/>
    </row>
    <row r="188" ht="15.75" customHeight="1">
      <c r="A188" s="21">
        <v>993.0</v>
      </c>
      <c r="B188" s="21" t="s">
        <v>3004</v>
      </c>
      <c r="C188" s="21">
        <f>VLOOKUP(B188,Sheet3!B:E,4,0)</f>
        <v>2</v>
      </c>
      <c r="D188" s="21"/>
      <c r="E188" s="21"/>
      <c r="F188" s="21"/>
      <c r="G188" s="21"/>
      <c r="H188" s="21"/>
      <c r="I188" s="21"/>
      <c r="J188" s="21"/>
      <c r="K188" s="21"/>
      <c r="L188" s="21"/>
      <c r="M188" s="21"/>
      <c r="N188" s="21"/>
      <c r="O188" s="21"/>
      <c r="P188" s="21"/>
      <c r="Q188" s="21"/>
      <c r="R188" s="21"/>
      <c r="S188" s="21"/>
      <c r="T188" s="21"/>
      <c r="U188" s="21"/>
      <c r="V188" s="21"/>
      <c r="W188" s="21"/>
      <c r="X188" s="21"/>
      <c r="Y188" s="21"/>
    </row>
    <row r="189" ht="15.75" customHeight="1">
      <c r="A189" s="21">
        <v>994.0</v>
      </c>
      <c r="B189" s="21" t="s">
        <v>3005</v>
      </c>
      <c r="C189" s="21">
        <f>VLOOKUP(B189,Sheet3!B:E,4,0)</f>
        <v>1</v>
      </c>
      <c r="D189" s="21"/>
      <c r="E189" s="21"/>
      <c r="F189" s="21"/>
      <c r="G189" s="21"/>
      <c r="H189" s="21"/>
      <c r="I189" s="21"/>
      <c r="J189" s="21"/>
      <c r="K189" s="21"/>
      <c r="L189" s="21"/>
      <c r="M189" s="21"/>
      <c r="N189" s="21"/>
      <c r="O189" s="21"/>
      <c r="P189" s="21"/>
      <c r="Q189" s="21"/>
      <c r="R189" s="21"/>
      <c r="S189" s="21"/>
      <c r="T189" s="21"/>
      <c r="U189" s="21"/>
      <c r="V189" s="21"/>
      <c r="W189" s="21"/>
      <c r="X189" s="21"/>
      <c r="Y189" s="21"/>
    </row>
    <row r="190" ht="15.75" customHeight="1">
      <c r="A190" s="21">
        <v>995.0</v>
      </c>
      <c r="B190" s="21" t="s">
        <v>3006</v>
      </c>
      <c r="C190" s="21">
        <f>VLOOKUP(B190,Sheet3!B:E,4,0)</f>
        <v>1</v>
      </c>
      <c r="D190" s="21"/>
      <c r="E190" s="21"/>
      <c r="F190" s="21"/>
      <c r="G190" s="21"/>
      <c r="H190" s="21"/>
      <c r="I190" s="21"/>
      <c r="J190" s="21"/>
      <c r="K190" s="21"/>
      <c r="L190" s="21"/>
      <c r="M190" s="21"/>
      <c r="N190" s="21"/>
      <c r="O190" s="21"/>
      <c r="P190" s="21"/>
      <c r="Q190" s="21"/>
      <c r="R190" s="21"/>
      <c r="S190" s="21"/>
      <c r="T190" s="21"/>
      <c r="U190" s="21"/>
      <c r="V190" s="21"/>
      <c r="W190" s="21"/>
      <c r="X190" s="21"/>
      <c r="Y190" s="21"/>
    </row>
    <row r="191" ht="15.75" customHeight="1">
      <c r="A191" s="21">
        <v>997.0</v>
      </c>
      <c r="B191" s="21" t="s">
        <v>3007</v>
      </c>
      <c r="C191" s="21">
        <f>VLOOKUP(B191,Sheet3!B:E,4,0)</f>
        <v>1</v>
      </c>
      <c r="D191" s="21"/>
      <c r="E191" s="21"/>
      <c r="F191" s="21"/>
      <c r="G191" s="21"/>
      <c r="H191" s="21"/>
      <c r="I191" s="21"/>
      <c r="J191" s="21"/>
      <c r="K191" s="21"/>
      <c r="L191" s="21"/>
      <c r="M191" s="21"/>
      <c r="N191" s="21"/>
      <c r="O191" s="21"/>
      <c r="P191" s="21"/>
      <c r="Q191" s="21"/>
      <c r="R191" s="21"/>
      <c r="S191" s="21"/>
      <c r="T191" s="21"/>
      <c r="U191" s="21"/>
      <c r="V191" s="21"/>
      <c r="W191" s="21"/>
      <c r="X191" s="21"/>
      <c r="Y191" s="21"/>
    </row>
    <row r="192" ht="15.75" customHeight="1">
      <c r="A192" s="21">
        <v>998.0</v>
      </c>
      <c r="B192" s="21" t="s">
        <v>3008</v>
      </c>
      <c r="C192" s="21">
        <f>VLOOKUP(B192,Sheet3!B:E,4,0)</f>
        <v>1</v>
      </c>
      <c r="D192" s="21"/>
      <c r="E192" s="21"/>
      <c r="F192" s="21"/>
      <c r="G192" s="21"/>
      <c r="H192" s="21"/>
      <c r="I192" s="21"/>
      <c r="J192" s="21"/>
      <c r="K192" s="21"/>
      <c r="L192" s="21"/>
      <c r="M192" s="21"/>
      <c r="N192" s="21"/>
      <c r="O192" s="21"/>
      <c r="P192" s="21"/>
      <c r="Q192" s="21"/>
      <c r="R192" s="21"/>
      <c r="S192" s="21"/>
      <c r="T192" s="21"/>
      <c r="U192" s="21"/>
      <c r="V192" s="21"/>
      <c r="W192" s="21"/>
      <c r="X192" s="21"/>
      <c r="Y192" s="21"/>
    </row>
    <row r="193" ht="15.75" customHeight="1">
      <c r="A193" s="21">
        <v>999.0</v>
      </c>
      <c r="B193" s="21" t="s">
        <v>3009</v>
      </c>
      <c r="C193" s="21">
        <f>VLOOKUP(B193,Sheet3!B:E,4,0)</f>
        <v>1</v>
      </c>
      <c r="D193" s="21"/>
      <c r="E193" s="21"/>
      <c r="F193" s="21"/>
      <c r="G193" s="21"/>
      <c r="H193" s="21"/>
      <c r="I193" s="21"/>
      <c r="J193" s="21"/>
      <c r="K193" s="21"/>
      <c r="L193" s="21"/>
      <c r="M193" s="21"/>
      <c r="N193" s="21"/>
      <c r="O193" s="21"/>
      <c r="P193" s="21"/>
      <c r="Q193" s="21"/>
      <c r="R193" s="21"/>
      <c r="S193" s="21"/>
      <c r="T193" s="21"/>
      <c r="U193" s="21"/>
      <c r="V193" s="21"/>
      <c r="W193" s="21"/>
      <c r="X193" s="21"/>
      <c r="Y193" s="21"/>
    </row>
    <row r="194" ht="15.75" customHeight="1">
      <c r="A194" s="21">
        <v>1000.0</v>
      </c>
      <c r="B194" s="21" t="s">
        <v>3010</v>
      </c>
      <c r="C194" s="21">
        <f>VLOOKUP(B194,Sheet3!B:E,4,0)</f>
        <v>1</v>
      </c>
      <c r="D194" s="21"/>
      <c r="E194" s="21"/>
      <c r="F194" s="21"/>
      <c r="G194" s="21"/>
      <c r="H194" s="21"/>
      <c r="I194" s="21"/>
      <c r="J194" s="21"/>
      <c r="K194" s="21"/>
      <c r="L194" s="21"/>
      <c r="M194" s="21"/>
      <c r="N194" s="21"/>
      <c r="O194" s="21"/>
      <c r="P194" s="21"/>
      <c r="Q194" s="21"/>
      <c r="R194" s="21"/>
      <c r="S194" s="21"/>
      <c r="T194" s="21"/>
      <c r="U194" s="21"/>
      <c r="V194" s="21"/>
      <c r="W194" s="21"/>
      <c r="X194" s="21"/>
      <c r="Y194" s="21"/>
    </row>
    <row r="195" ht="15.75" customHeight="1">
      <c r="A195" s="21">
        <v>1001.0</v>
      </c>
      <c r="B195" s="21" t="s">
        <v>3011</v>
      </c>
      <c r="C195" s="21">
        <f>VLOOKUP(B195,Sheet3!B:E,4,0)</f>
        <v>1</v>
      </c>
      <c r="D195" s="21"/>
      <c r="E195" s="21"/>
      <c r="F195" s="21"/>
      <c r="G195" s="21"/>
      <c r="H195" s="21"/>
      <c r="I195" s="21"/>
      <c r="J195" s="21"/>
      <c r="K195" s="21"/>
      <c r="L195" s="21"/>
      <c r="M195" s="21"/>
      <c r="N195" s="21"/>
      <c r="O195" s="21"/>
      <c r="P195" s="21"/>
      <c r="Q195" s="21"/>
      <c r="R195" s="21"/>
      <c r="S195" s="21"/>
      <c r="T195" s="21"/>
      <c r="U195" s="21"/>
      <c r="V195" s="21"/>
      <c r="W195" s="21"/>
      <c r="X195" s="21"/>
      <c r="Y195" s="21"/>
    </row>
    <row r="196" ht="15.75" customHeight="1">
      <c r="A196" s="21">
        <v>1004.0</v>
      </c>
      <c r="B196" s="21" t="s">
        <v>3012</v>
      </c>
      <c r="C196" s="21">
        <f>VLOOKUP(B196,Sheet3!B:E,4,0)</f>
        <v>1</v>
      </c>
      <c r="D196" s="21"/>
      <c r="E196" s="21"/>
      <c r="F196" s="21"/>
      <c r="G196" s="21"/>
      <c r="H196" s="21"/>
      <c r="I196" s="21"/>
      <c r="J196" s="21"/>
      <c r="K196" s="21"/>
      <c r="L196" s="21"/>
      <c r="M196" s="21"/>
      <c r="N196" s="21"/>
      <c r="O196" s="21"/>
      <c r="P196" s="21"/>
      <c r="Q196" s="21"/>
      <c r="R196" s="21"/>
      <c r="S196" s="21"/>
      <c r="T196" s="21"/>
      <c r="U196" s="21"/>
      <c r="V196" s="21"/>
      <c r="W196" s="21"/>
      <c r="X196" s="21"/>
      <c r="Y196" s="21"/>
    </row>
    <row r="197" ht="15.75" customHeight="1">
      <c r="A197" s="21">
        <v>1005.0</v>
      </c>
      <c r="B197" s="21" t="s">
        <v>3013</v>
      </c>
      <c r="C197" s="21">
        <f>VLOOKUP(B197,Sheet3!B:E,4,0)</f>
        <v>1</v>
      </c>
      <c r="D197" s="21"/>
      <c r="E197" s="21"/>
      <c r="F197" s="21"/>
      <c r="G197" s="21"/>
      <c r="H197" s="21"/>
      <c r="I197" s="21"/>
      <c r="J197" s="21"/>
      <c r="K197" s="21"/>
      <c r="L197" s="21"/>
      <c r="M197" s="21"/>
      <c r="N197" s="21"/>
      <c r="O197" s="21"/>
      <c r="P197" s="21"/>
      <c r="Q197" s="21"/>
      <c r="R197" s="21"/>
      <c r="S197" s="21"/>
      <c r="T197" s="21"/>
      <c r="U197" s="21"/>
      <c r="V197" s="21"/>
      <c r="W197" s="21"/>
      <c r="X197" s="21"/>
      <c r="Y197" s="21"/>
    </row>
    <row r="198" ht="15.75" customHeight="1">
      <c r="A198" s="21">
        <v>1006.0</v>
      </c>
      <c r="B198" s="21" t="s">
        <v>3014</v>
      </c>
      <c r="C198" s="21">
        <f>VLOOKUP(B198,Sheet3!B:E,4,0)</f>
        <v>1</v>
      </c>
      <c r="D198" s="21"/>
      <c r="E198" s="21"/>
      <c r="F198" s="21"/>
      <c r="G198" s="21"/>
      <c r="H198" s="21"/>
      <c r="I198" s="21"/>
      <c r="J198" s="21"/>
      <c r="K198" s="21"/>
      <c r="L198" s="21"/>
      <c r="M198" s="21"/>
      <c r="N198" s="21"/>
      <c r="O198" s="21"/>
      <c r="P198" s="21"/>
      <c r="Q198" s="21"/>
      <c r="R198" s="21"/>
      <c r="S198" s="21"/>
      <c r="T198" s="21"/>
      <c r="U198" s="21"/>
      <c r="V198" s="21"/>
      <c r="W198" s="21"/>
      <c r="X198" s="21"/>
      <c r="Y198" s="21"/>
    </row>
    <row r="199" ht="15.75" customHeight="1">
      <c r="A199" s="21">
        <v>1008.0</v>
      </c>
      <c r="B199" s="21" t="s">
        <v>3015</v>
      </c>
      <c r="C199" s="21">
        <f>VLOOKUP(B199,Sheet3!B:E,4,0)</f>
        <v>1</v>
      </c>
      <c r="D199" s="21"/>
      <c r="E199" s="21"/>
      <c r="F199" s="21"/>
      <c r="G199" s="21"/>
      <c r="H199" s="21"/>
      <c r="I199" s="21"/>
      <c r="J199" s="21"/>
      <c r="K199" s="21"/>
      <c r="L199" s="21"/>
      <c r="M199" s="21"/>
      <c r="N199" s="21"/>
      <c r="O199" s="21"/>
      <c r="P199" s="21"/>
      <c r="Q199" s="21"/>
      <c r="R199" s="21"/>
      <c r="S199" s="21"/>
      <c r="T199" s="21"/>
      <c r="U199" s="21"/>
      <c r="V199" s="21"/>
      <c r="W199" s="21"/>
      <c r="X199" s="21"/>
      <c r="Y199" s="21"/>
    </row>
    <row r="200" ht="15.75" customHeight="1">
      <c r="A200" s="21">
        <v>1013.0</v>
      </c>
      <c r="B200" s="21" t="s">
        <v>3016</v>
      </c>
      <c r="C200" s="21">
        <f>VLOOKUP(B200,Sheet3!B:E,4,0)</f>
        <v>1</v>
      </c>
      <c r="D200" s="21"/>
      <c r="E200" s="21"/>
      <c r="F200" s="21"/>
      <c r="G200" s="21"/>
      <c r="H200" s="21"/>
      <c r="I200" s="21"/>
      <c r="J200" s="21"/>
      <c r="K200" s="21"/>
      <c r="L200" s="21"/>
      <c r="M200" s="21"/>
      <c r="N200" s="21"/>
      <c r="O200" s="21"/>
      <c r="P200" s="21"/>
      <c r="Q200" s="21"/>
      <c r="R200" s="21"/>
      <c r="S200" s="21"/>
      <c r="T200" s="21"/>
      <c r="U200" s="21"/>
      <c r="V200" s="21"/>
      <c r="W200" s="21"/>
      <c r="X200" s="21"/>
      <c r="Y200" s="21"/>
    </row>
    <row r="201" ht="15.75" customHeight="1">
      <c r="A201" s="21">
        <v>1014.0</v>
      </c>
      <c r="B201" s="21" t="s">
        <v>3017</v>
      </c>
      <c r="C201" s="21">
        <f>VLOOKUP(B201,Sheet3!B:E,4,0)</f>
        <v>1</v>
      </c>
      <c r="D201" s="21"/>
      <c r="E201" s="21"/>
      <c r="F201" s="21"/>
      <c r="G201" s="21"/>
      <c r="H201" s="21"/>
      <c r="I201" s="21"/>
      <c r="J201" s="21"/>
      <c r="K201" s="21"/>
      <c r="L201" s="21"/>
      <c r="M201" s="21"/>
      <c r="N201" s="21"/>
      <c r="O201" s="21"/>
      <c r="P201" s="21"/>
      <c r="Q201" s="21"/>
      <c r="R201" s="21"/>
      <c r="S201" s="21"/>
      <c r="T201" s="21"/>
      <c r="U201" s="21"/>
      <c r="V201" s="21"/>
      <c r="W201" s="21"/>
      <c r="X201" s="21"/>
      <c r="Y201" s="21"/>
    </row>
    <row r="202" ht="15.75" customHeight="1">
      <c r="A202" s="21">
        <v>1015.0</v>
      </c>
      <c r="B202" s="21" t="s">
        <v>3018</v>
      </c>
      <c r="C202" s="21">
        <f>VLOOKUP(B202,Sheet3!B:E,4,0)</f>
        <v>1</v>
      </c>
      <c r="D202" s="21"/>
      <c r="E202" s="21"/>
      <c r="F202" s="21"/>
      <c r="G202" s="21"/>
      <c r="H202" s="21"/>
      <c r="I202" s="21"/>
      <c r="J202" s="21"/>
      <c r="K202" s="21"/>
      <c r="L202" s="21"/>
      <c r="M202" s="21"/>
      <c r="N202" s="21"/>
      <c r="O202" s="21"/>
      <c r="P202" s="21"/>
      <c r="Q202" s="21"/>
      <c r="R202" s="21"/>
      <c r="S202" s="21"/>
      <c r="T202" s="21"/>
      <c r="U202" s="21"/>
      <c r="V202" s="21"/>
      <c r="W202" s="21"/>
      <c r="X202" s="21"/>
      <c r="Y202" s="21"/>
    </row>
    <row r="203" ht="15.75" customHeight="1">
      <c r="A203" s="21">
        <v>1016.0</v>
      </c>
      <c r="B203" s="21" t="s">
        <v>3019</v>
      </c>
      <c r="C203" s="21">
        <f>VLOOKUP(B203,Sheet3!B:E,4,0)</f>
        <v>1</v>
      </c>
      <c r="D203" s="21"/>
      <c r="E203" s="21"/>
      <c r="F203" s="21"/>
      <c r="G203" s="21"/>
      <c r="H203" s="21"/>
      <c r="I203" s="21"/>
      <c r="J203" s="21"/>
      <c r="K203" s="21"/>
      <c r="L203" s="21"/>
      <c r="M203" s="21"/>
      <c r="N203" s="21"/>
      <c r="O203" s="21"/>
      <c r="P203" s="21"/>
      <c r="Q203" s="21"/>
      <c r="R203" s="21"/>
      <c r="S203" s="21"/>
      <c r="T203" s="21"/>
      <c r="U203" s="21"/>
      <c r="V203" s="21"/>
      <c r="W203" s="21"/>
      <c r="X203" s="21"/>
      <c r="Y203" s="21"/>
    </row>
    <row r="204" ht="15.75" customHeight="1">
      <c r="A204" s="21">
        <v>1021.0</v>
      </c>
      <c r="B204" s="21" t="s">
        <v>3020</v>
      </c>
      <c r="C204" s="21">
        <f>VLOOKUP(B204,Sheet3!B:E,4,0)</f>
        <v>1</v>
      </c>
      <c r="D204" s="21"/>
      <c r="E204" s="21"/>
      <c r="F204" s="21"/>
      <c r="G204" s="21"/>
      <c r="H204" s="21"/>
      <c r="I204" s="21"/>
      <c r="J204" s="21"/>
      <c r="K204" s="21"/>
      <c r="L204" s="21"/>
      <c r="M204" s="21"/>
      <c r="N204" s="21"/>
      <c r="O204" s="21"/>
      <c r="P204" s="21"/>
      <c r="Q204" s="21"/>
      <c r="R204" s="21"/>
      <c r="S204" s="21"/>
      <c r="T204" s="21"/>
      <c r="U204" s="21"/>
      <c r="V204" s="21"/>
      <c r="W204" s="21"/>
      <c r="X204" s="21"/>
      <c r="Y204" s="21"/>
    </row>
    <row r="205" ht="15.75" customHeight="1">
      <c r="A205" s="21">
        <v>1022.0</v>
      </c>
      <c r="B205" s="21" t="s">
        <v>3021</v>
      </c>
      <c r="C205" s="21">
        <f>VLOOKUP(B205,Sheet3!B:E,4,0)</f>
        <v>1</v>
      </c>
      <c r="D205" s="21"/>
      <c r="E205" s="21"/>
      <c r="F205" s="21"/>
      <c r="G205" s="21"/>
      <c r="H205" s="21"/>
      <c r="I205" s="21"/>
      <c r="J205" s="21"/>
      <c r="K205" s="21"/>
      <c r="L205" s="21"/>
      <c r="M205" s="21"/>
      <c r="N205" s="21"/>
      <c r="O205" s="21"/>
      <c r="P205" s="21"/>
      <c r="Q205" s="21"/>
      <c r="R205" s="21"/>
      <c r="S205" s="21"/>
      <c r="T205" s="21"/>
      <c r="U205" s="21"/>
      <c r="V205" s="21"/>
      <c r="W205" s="21"/>
      <c r="X205" s="21"/>
      <c r="Y205" s="21"/>
    </row>
    <row r="206" ht="15.75" customHeight="1">
      <c r="A206" s="21">
        <v>1023.0</v>
      </c>
      <c r="B206" s="21" t="s">
        <v>3022</v>
      </c>
      <c r="C206" s="21">
        <f>VLOOKUP(B206,Sheet3!B:E,4,0)</f>
        <v>1</v>
      </c>
      <c r="D206" s="21"/>
      <c r="E206" s="21"/>
      <c r="F206" s="21"/>
      <c r="G206" s="21"/>
      <c r="H206" s="21"/>
      <c r="I206" s="21"/>
      <c r="J206" s="21"/>
      <c r="K206" s="21"/>
      <c r="L206" s="21"/>
      <c r="M206" s="21"/>
      <c r="N206" s="21"/>
      <c r="O206" s="21"/>
      <c r="P206" s="21"/>
      <c r="Q206" s="21"/>
      <c r="R206" s="21"/>
      <c r="S206" s="21"/>
      <c r="T206" s="21"/>
      <c r="U206" s="21"/>
      <c r="V206" s="21"/>
      <c r="W206" s="21"/>
      <c r="X206" s="21"/>
      <c r="Y206" s="21"/>
    </row>
    <row r="207" ht="15.75" customHeight="1">
      <c r="A207" s="21">
        <v>1024.0</v>
      </c>
      <c r="B207" s="21" t="s">
        <v>3023</v>
      </c>
      <c r="C207" s="21">
        <f>VLOOKUP(B207,Sheet3!B:E,4,0)</f>
        <v>1</v>
      </c>
      <c r="D207" s="21"/>
      <c r="E207" s="21"/>
      <c r="F207" s="21"/>
      <c r="G207" s="21"/>
      <c r="H207" s="21"/>
      <c r="I207" s="21"/>
      <c r="J207" s="21"/>
      <c r="K207" s="21"/>
      <c r="L207" s="21"/>
      <c r="M207" s="21"/>
      <c r="N207" s="21"/>
      <c r="O207" s="21"/>
      <c r="P207" s="21"/>
      <c r="Q207" s="21"/>
      <c r="R207" s="21"/>
      <c r="S207" s="21"/>
      <c r="T207" s="21"/>
      <c r="U207" s="21"/>
      <c r="V207" s="21"/>
      <c r="W207" s="21"/>
      <c r="X207" s="21"/>
      <c r="Y207" s="21"/>
    </row>
    <row r="208" ht="15.75" customHeight="1">
      <c r="A208" s="21">
        <v>1028.0</v>
      </c>
      <c r="B208" s="21" t="s">
        <v>3024</v>
      </c>
      <c r="C208" s="21">
        <f>VLOOKUP(B208,Sheet3!B:E,4,0)</f>
        <v>1</v>
      </c>
      <c r="D208" s="21"/>
      <c r="E208" s="21"/>
      <c r="F208" s="21"/>
      <c r="G208" s="21"/>
      <c r="H208" s="21"/>
      <c r="I208" s="21"/>
      <c r="J208" s="21"/>
      <c r="K208" s="21"/>
      <c r="L208" s="21"/>
      <c r="M208" s="21"/>
      <c r="N208" s="21"/>
      <c r="O208" s="21"/>
      <c r="P208" s="21"/>
      <c r="Q208" s="21"/>
      <c r="R208" s="21"/>
      <c r="S208" s="21"/>
      <c r="T208" s="21"/>
      <c r="U208" s="21"/>
      <c r="V208" s="21"/>
      <c r="W208" s="21"/>
      <c r="X208" s="21"/>
      <c r="Y208" s="21"/>
    </row>
    <row r="209" ht="15.75" customHeight="1">
      <c r="A209" s="21">
        <v>1029.0</v>
      </c>
      <c r="B209" s="21" t="s">
        <v>3025</v>
      </c>
      <c r="C209" s="21">
        <f>VLOOKUP(B209,Sheet3!B:E,4,0)</f>
        <v>1</v>
      </c>
      <c r="D209" s="21"/>
      <c r="E209" s="21"/>
      <c r="F209" s="21"/>
      <c r="G209" s="21"/>
      <c r="H209" s="21"/>
      <c r="I209" s="21"/>
      <c r="J209" s="21"/>
      <c r="K209" s="21"/>
      <c r="L209" s="21"/>
      <c r="M209" s="21"/>
      <c r="N209" s="21"/>
      <c r="O209" s="21"/>
      <c r="P209" s="21"/>
      <c r="Q209" s="21"/>
      <c r="R209" s="21"/>
      <c r="S209" s="21"/>
      <c r="T209" s="21"/>
      <c r="U209" s="21"/>
      <c r="V209" s="21"/>
      <c r="W209" s="21"/>
      <c r="X209" s="21"/>
      <c r="Y209" s="21"/>
    </row>
    <row r="210" ht="15.75" customHeight="1">
      <c r="A210" s="21">
        <v>1031.0</v>
      </c>
      <c r="B210" s="21" t="s">
        <v>3026</v>
      </c>
      <c r="C210" s="21">
        <f>VLOOKUP(B210,Sheet3!B:E,4,0)</f>
        <v>1</v>
      </c>
      <c r="D210" s="21"/>
      <c r="E210" s="21"/>
      <c r="F210" s="21"/>
      <c r="G210" s="21"/>
      <c r="H210" s="21"/>
      <c r="I210" s="21"/>
      <c r="J210" s="21"/>
      <c r="K210" s="21"/>
      <c r="L210" s="21"/>
      <c r="M210" s="21"/>
      <c r="N210" s="21"/>
      <c r="O210" s="21"/>
      <c r="P210" s="21"/>
      <c r="Q210" s="21"/>
      <c r="R210" s="21"/>
      <c r="S210" s="21"/>
      <c r="T210" s="21"/>
      <c r="U210" s="21"/>
      <c r="V210" s="21"/>
      <c r="W210" s="21"/>
      <c r="X210" s="21"/>
      <c r="Y210" s="21"/>
    </row>
    <row r="211" ht="15.75" customHeight="1">
      <c r="A211" s="21">
        <v>1032.0</v>
      </c>
      <c r="B211" s="21" t="s">
        <v>3027</v>
      </c>
      <c r="C211" s="21">
        <f>VLOOKUP(B211,Sheet3!B:E,4,0)</f>
        <v>1</v>
      </c>
      <c r="D211" s="21"/>
      <c r="E211" s="21"/>
      <c r="F211" s="21"/>
      <c r="G211" s="21"/>
      <c r="H211" s="21"/>
      <c r="I211" s="21"/>
      <c r="J211" s="21"/>
      <c r="K211" s="21"/>
      <c r="L211" s="21"/>
      <c r="M211" s="21"/>
      <c r="N211" s="21"/>
      <c r="O211" s="21"/>
      <c r="P211" s="21"/>
      <c r="Q211" s="21"/>
      <c r="R211" s="21"/>
      <c r="S211" s="21"/>
      <c r="T211" s="21"/>
      <c r="U211" s="21"/>
      <c r="V211" s="21"/>
      <c r="W211" s="21"/>
      <c r="X211" s="21"/>
      <c r="Y211" s="21"/>
    </row>
    <row r="212" ht="15.75" customHeight="1">
      <c r="A212" s="21">
        <v>1033.0</v>
      </c>
      <c r="B212" s="21" t="s">
        <v>3028</v>
      </c>
      <c r="C212" s="21">
        <f>VLOOKUP(B212,Sheet3!B:E,4,0)</f>
        <v>1</v>
      </c>
      <c r="D212" s="21"/>
      <c r="E212" s="21"/>
      <c r="F212" s="21"/>
      <c r="G212" s="21"/>
      <c r="H212" s="21"/>
      <c r="I212" s="21"/>
      <c r="J212" s="21"/>
      <c r="K212" s="21"/>
      <c r="L212" s="21"/>
      <c r="M212" s="21"/>
      <c r="N212" s="21"/>
      <c r="O212" s="21"/>
      <c r="P212" s="21"/>
      <c r="Q212" s="21"/>
      <c r="R212" s="21"/>
      <c r="S212" s="21"/>
      <c r="T212" s="21"/>
      <c r="U212" s="21"/>
      <c r="V212" s="21"/>
      <c r="W212" s="21"/>
      <c r="X212" s="21"/>
      <c r="Y212" s="21"/>
    </row>
    <row r="213" ht="15.75" customHeight="1">
      <c r="A213" s="21">
        <v>1035.0</v>
      </c>
      <c r="B213" s="21" t="s">
        <v>3029</v>
      </c>
      <c r="C213" s="21">
        <f>VLOOKUP(B213,Sheet3!B:E,4,0)</f>
        <v>1</v>
      </c>
      <c r="D213" s="21"/>
      <c r="E213" s="21"/>
      <c r="F213" s="21"/>
      <c r="G213" s="21"/>
      <c r="H213" s="21"/>
      <c r="I213" s="21"/>
      <c r="J213" s="21"/>
      <c r="K213" s="21"/>
      <c r="L213" s="21"/>
      <c r="M213" s="21"/>
      <c r="N213" s="21"/>
      <c r="O213" s="21"/>
      <c r="P213" s="21"/>
      <c r="Q213" s="21"/>
      <c r="R213" s="21"/>
      <c r="S213" s="21"/>
      <c r="T213" s="21"/>
      <c r="U213" s="21"/>
      <c r="V213" s="21"/>
      <c r="W213" s="21"/>
      <c r="X213" s="21"/>
      <c r="Y213" s="21"/>
    </row>
    <row r="214" ht="15.75" customHeight="1">
      <c r="A214" s="21">
        <v>1036.0</v>
      </c>
      <c r="B214" s="21" t="s">
        <v>3030</v>
      </c>
      <c r="C214" s="21">
        <f>VLOOKUP(B214,Sheet3!B:E,4,0)</f>
        <v>1</v>
      </c>
      <c r="D214" s="21"/>
      <c r="E214" s="21"/>
      <c r="F214" s="21"/>
      <c r="G214" s="21"/>
      <c r="H214" s="21"/>
      <c r="I214" s="21"/>
      <c r="J214" s="21"/>
      <c r="K214" s="21"/>
      <c r="L214" s="21"/>
      <c r="M214" s="21"/>
      <c r="N214" s="21"/>
      <c r="O214" s="21"/>
      <c r="P214" s="21"/>
      <c r="Q214" s="21"/>
      <c r="R214" s="21"/>
      <c r="S214" s="21"/>
      <c r="T214" s="21"/>
      <c r="U214" s="21"/>
      <c r="V214" s="21"/>
      <c r="W214" s="21"/>
      <c r="X214" s="21"/>
      <c r="Y214" s="21"/>
    </row>
    <row r="215" ht="15.75" customHeight="1">
      <c r="A215" s="21">
        <v>1037.0</v>
      </c>
      <c r="B215" s="21" t="s">
        <v>3031</v>
      </c>
      <c r="C215" s="21">
        <f>VLOOKUP(B215,Sheet3!B:E,4,0)</f>
        <v>1</v>
      </c>
      <c r="D215" s="21"/>
      <c r="E215" s="21"/>
      <c r="F215" s="21"/>
      <c r="G215" s="21"/>
      <c r="H215" s="21"/>
      <c r="I215" s="21"/>
      <c r="J215" s="21"/>
      <c r="K215" s="21"/>
      <c r="L215" s="21"/>
      <c r="M215" s="21"/>
      <c r="N215" s="21"/>
      <c r="O215" s="21"/>
      <c r="P215" s="21"/>
      <c r="Q215" s="21"/>
      <c r="R215" s="21"/>
      <c r="S215" s="21"/>
      <c r="T215" s="21"/>
      <c r="U215" s="21"/>
      <c r="V215" s="21"/>
      <c r="W215" s="21"/>
      <c r="X215" s="21"/>
      <c r="Y215" s="21"/>
    </row>
    <row r="216" ht="15.75" customHeight="1">
      <c r="A216" s="21">
        <v>1039.0</v>
      </c>
      <c r="B216" s="21" t="s">
        <v>3032</v>
      </c>
      <c r="C216" s="21">
        <f>VLOOKUP(B216,Sheet3!B:E,4,0)</f>
        <v>1</v>
      </c>
      <c r="D216" s="21"/>
      <c r="E216" s="21"/>
      <c r="F216" s="21"/>
      <c r="G216" s="21"/>
      <c r="H216" s="21"/>
      <c r="I216" s="21"/>
      <c r="J216" s="21"/>
      <c r="K216" s="21"/>
      <c r="L216" s="21"/>
      <c r="M216" s="21"/>
      <c r="N216" s="21"/>
      <c r="O216" s="21"/>
      <c r="P216" s="21"/>
      <c r="Q216" s="21"/>
      <c r="R216" s="21"/>
      <c r="S216" s="21"/>
      <c r="T216" s="21"/>
      <c r="U216" s="21"/>
      <c r="V216" s="21"/>
      <c r="W216" s="21"/>
      <c r="X216" s="21"/>
      <c r="Y216" s="21"/>
    </row>
    <row r="217" ht="15.75" customHeight="1">
      <c r="A217" s="21">
        <v>1040.0</v>
      </c>
      <c r="B217" s="21" t="s">
        <v>3033</v>
      </c>
      <c r="C217" s="21">
        <f>VLOOKUP(B217,Sheet3!B:E,4,0)</f>
        <v>1</v>
      </c>
      <c r="D217" s="21"/>
      <c r="E217" s="21"/>
      <c r="F217" s="21"/>
      <c r="G217" s="21"/>
      <c r="H217" s="21"/>
      <c r="I217" s="21"/>
      <c r="J217" s="21"/>
      <c r="K217" s="21"/>
      <c r="L217" s="21"/>
      <c r="M217" s="21"/>
      <c r="N217" s="21"/>
      <c r="O217" s="21"/>
      <c r="P217" s="21"/>
      <c r="Q217" s="21"/>
      <c r="R217" s="21"/>
      <c r="S217" s="21"/>
      <c r="T217" s="21"/>
      <c r="U217" s="21"/>
      <c r="V217" s="21"/>
      <c r="W217" s="21"/>
      <c r="X217" s="21"/>
      <c r="Y217" s="21"/>
    </row>
    <row r="218" ht="15.75" customHeight="1">
      <c r="A218" s="21">
        <v>1042.0</v>
      </c>
      <c r="B218" s="21" t="s">
        <v>3034</v>
      </c>
      <c r="C218" s="21">
        <f>VLOOKUP(B218,Sheet3!B:E,4,0)</f>
        <v>1</v>
      </c>
      <c r="D218" s="21"/>
      <c r="E218" s="21"/>
      <c r="F218" s="21"/>
      <c r="G218" s="21"/>
      <c r="H218" s="21"/>
      <c r="I218" s="21"/>
      <c r="J218" s="21"/>
      <c r="K218" s="21"/>
      <c r="L218" s="21"/>
      <c r="M218" s="21"/>
      <c r="N218" s="21"/>
      <c r="O218" s="21"/>
      <c r="P218" s="21"/>
      <c r="Q218" s="21"/>
      <c r="R218" s="21"/>
      <c r="S218" s="21"/>
      <c r="T218" s="21"/>
      <c r="U218" s="21"/>
      <c r="V218" s="21"/>
      <c r="W218" s="21"/>
      <c r="X218" s="21"/>
      <c r="Y218" s="21"/>
    </row>
    <row r="219" ht="15.75" customHeight="1">
      <c r="A219" s="21">
        <v>1056.0</v>
      </c>
      <c r="B219" s="21" t="s">
        <v>3035</v>
      </c>
      <c r="C219" s="21">
        <f>VLOOKUP(B219,Sheet3!B:E,4,0)</f>
        <v>1</v>
      </c>
      <c r="D219" s="21"/>
      <c r="E219" s="21"/>
      <c r="F219" s="21"/>
      <c r="G219" s="21"/>
      <c r="H219" s="21"/>
      <c r="I219" s="21"/>
      <c r="J219" s="21"/>
      <c r="K219" s="21"/>
      <c r="L219" s="21"/>
      <c r="M219" s="21"/>
      <c r="N219" s="21"/>
      <c r="O219" s="21"/>
      <c r="P219" s="21"/>
      <c r="Q219" s="21"/>
      <c r="R219" s="21"/>
      <c r="S219" s="21"/>
      <c r="T219" s="21"/>
      <c r="U219" s="21"/>
      <c r="V219" s="21"/>
      <c r="W219" s="21"/>
      <c r="X219" s="21"/>
      <c r="Y219" s="21"/>
    </row>
    <row r="220" ht="15.75" customHeight="1">
      <c r="A220" s="21">
        <v>1057.0</v>
      </c>
      <c r="B220" s="21" t="s">
        <v>3036</v>
      </c>
      <c r="C220" s="21">
        <f>VLOOKUP(B220,Sheet3!B:E,4,0)</f>
        <v>1</v>
      </c>
      <c r="D220" s="21"/>
      <c r="E220" s="21"/>
      <c r="F220" s="21"/>
      <c r="G220" s="21"/>
      <c r="H220" s="21"/>
      <c r="I220" s="21"/>
      <c r="J220" s="21"/>
      <c r="K220" s="21"/>
      <c r="L220" s="21"/>
      <c r="M220" s="21"/>
      <c r="N220" s="21"/>
      <c r="O220" s="21"/>
      <c r="P220" s="21"/>
      <c r="Q220" s="21"/>
      <c r="R220" s="21"/>
      <c r="S220" s="21"/>
      <c r="T220" s="21"/>
      <c r="U220" s="21"/>
      <c r="V220" s="21"/>
      <c r="W220" s="21"/>
      <c r="X220" s="21"/>
      <c r="Y220" s="21"/>
    </row>
    <row r="221" ht="15.75" customHeight="1">
      <c r="A221" s="21">
        <v>1058.0</v>
      </c>
      <c r="B221" s="21" t="s">
        <v>3037</v>
      </c>
      <c r="C221" s="21">
        <f>VLOOKUP(B221,Sheet3!B:E,4,0)</f>
        <v>1</v>
      </c>
      <c r="D221" s="21"/>
      <c r="E221" s="21"/>
      <c r="F221" s="21"/>
      <c r="G221" s="21"/>
      <c r="H221" s="21"/>
      <c r="I221" s="21"/>
      <c r="J221" s="21"/>
      <c r="K221" s="21"/>
      <c r="L221" s="21"/>
      <c r="M221" s="21"/>
      <c r="N221" s="21"/>
      <c r="O221" s="21"/>
      <c r="P221" s="21"/>
      <c r="Q221" s="21"/>
      <c r="R221" s="21"/>
      <c r="S221" s="21"/>
      <c r="T221" s="21"/>
      <c r="U221" s="21"/>
      <c r="V221" s="21"/>
      <c r="W221" s="21"/>
      <c r="X221" s="21"/>
      <c r="Y221" s="21"/>
    </row>
    <row r="222" ht="15.75" customHeight="1">
      <c r="A222" s="21">
        <v>1059.0</v>
      </c>
      <c r="B222" s="21" t="s">
        <v>3038</v>
      </c>
      <c r="C222" s="21">
        <f>VLOOKUP(B222,Sheet3!B:E,4,0)</f>
        <v>1</v>
      </c>
      <c r="D222" s="21"/>
      <c r="E222" s="21"/>
      <c r="F222" s="21"/>
      <c r="G222" s="21"/>
      <c r="H222" s="21"/>
      <c r="I222" s="21"/>
      <c r="J222" s="21"/>
      <c r="K222" s="21"/>
      <c r="L222" s="21"/>
      <c r="M222" s="21"/>
      <c r="N222" s="21"/>
      <c r="O222" s="21"/>
      <c r="P222" s="21"/>
      <c r="Q222" s="21"/>
      <c r="R222" s="21"/>
      <c r="S222" s="21"/>
      <c r="T222" s="21"/>
      <c r="U222" s="21"/>
      <c r="V222" s="21"/>
      <c r="W222" s="21"/>
      <c r="X222" s="21"/>
      <c r="Y222" s="21"/>
    </row>
    <row r="223" ht="15.75" customHeight="1">
      <c r="A223" s="21">
        <v>1060.0</v>
      </c>
      <c r="B223" s="21" t="s">
        <v>3039</v>
      </c>
      <c r="C223" s="21">
        <f>VLOOKUP(B223,Sheet3!B:E,4,0)</f>
        <v>1</v>
      </c>
      <c r="D223" s="21"/>
      <c r="E223" s="21"/>
      <c r="F223" s="21"/>
      <c r="G223" s="21"/>
      <c r="H223" s="21"/>
      <c r="I223" s="21"/>
      <c r="J223" s="21"/>
      <c r="K223" s="21"/>
      <c r="L223" s="21"/>
      <c r="M223" s="21"/>
      <c r="N223" s="21"/>
      <c r="O223" s="21"/>
      <c r="P223" s="21"/>
      <c r="Q223" s="21"/>
      <c r="R223" s="21"/>
      <c r="S223" s="21"/>
      <c r="T223" s="21"/>
      <c r="U223" s="21"/>
      <c r="V223" s="21"/>
      <c r="W223" s="21"/>
      <c r="X223" s="21"/>
      <c r="Y223" s="21"/>
    </row>
    <row r="224" ht="15.75" customHeight="1">
      <c r="A224" s="21">
        <v>1061.0</v>
      </c>
      <c r="B224" s="21" t="s">
        <v>3040</v>
      </c>
      <c r="C224" s="21">
        <f>VLOOKUP(B224,Sheet3!B:E,4,0)</f>
        <v>1</v>
      </c>
      <c r="D224" s="21"/>
      <c r="E224" s="21"/>
      <c r="F224" s="21"/>
      <c r="G224" s="21"/>
      <c r="H224" s="21"/>
      <c r="I224" s="21"/>
      <c r="J224" s="21"/>
      <c r="K224" s="21"/>
      <c r="L224" s="21"/>
      <c r="M224" s="21"/>
      <c r="N224" s="21"/>
      <c r="O224" s="21"/>
      <c r="P224" s="21"/>
      <c r="Q224" s="21"/>
      <c r="R224" s="21"/>
      <c r="S224" s="21"/>
      <c r="T224" s="21"/>
      <c r="U224" s="21"/>
      <c r="V224" s="21"/>
      <c r="W224" s="21"/>
      <c r="X224" s="21"/>
      <c r="Y224" s="21"/>
    </row>
    <row r="225" ht="15.75" customHeight="1">
      <c r="A225" s="21">
        <v>1063.0</v>
      </c>
      <c r="B225" s="21" t="s">
        <v>3041</v>
      </c>
      <c r="C225" s="21">
        <f>VLOOKUP(B225,Sheet3!B:E,4,0)</f>
        <v>1</v>
      </c>
      <c r="D225" s="21"/>
      <c r="E225" s="21"/>
      <c r="F225" s="21"/>
      <c r="G225" s="21"/>
      <c r="H225" s="21"/>
      <c r="I225" s="21"/>
      <c r="J225" s="21"/>
      <c r="K225" s="21"/>
      <c r="L225" s="21"/>
      <c r="M225" s="21"/>
      <c r="N225" s="21"/>
      <c r="O225" s="21"/>
      <c r="P225" s="21"/>
      <c r="Q225" s="21"/>
      <c r="R225" s="21"/>
      <c r="S225" s="21"/>
      <c r="T225" s="21"/>
      <c r="U225" s="21"/>
      <c r="V225" s="21"/>
      <c r="W225" s="21"/>
      <c r="X225" s="21"/>
      <c r="Y225" s="21"/>
    </row>
    <row r="226" ht="15.75" customHeight="1">
      <c r="A226" s="21">
        <v>1065.0</v>
      </c>
      <c r="B226" s="21" t="s">
        <v>3042</v>
      </c>
      <c r="C226" s="21">
        <f>VLOOKUP(B226,Sheet3!B:E,4,0)</f>
        <v>1</v>
      </c>
      <c r="D226" s="21"/>
      <c r="E226" s="21"/>
      <c r="F226" s="21"/>
      <c r="G226" s="21"/>
      <c r="H226" s="21"/>
      <c r="I226" s="21"/>
      <c r="J226" s="21"/>
      <c r="K226" s="21"/>
      <c r="L226" s="21"/>
      <c r="M226" s="21"/>
      <c r="N226" s="21"/>
      <c r="O226" s="21"/>
      <c r="P226" s="21"/>
      <c r="Q226" s="21"/>
      <c r="R226" s="21"/>
      <c r="S226" s="21"/>
      <c r="T226" s="21"/>
      <c r="U226" s="21"/>
      <c r="V226" s="21"/>
      <c r="W226" s="21"/>
      <c r="X226" s="21"/>
      <c r="Y226" s="21"/>
    </row>
    <row r="227" ht="15.75" customHeight="1">
      <c r="A227" s="21">
        <v>1066.0</v>
      </c>
      <c r="B227" s="21" t="s">
        <v>3043</v>
      </c>
      <c r="C227" s="21">
        <f>VLOOKUP(B227,Sheet3!B:E,4,0)</f>
        <v>1</v>
      </c>
      <c r="D227" s="21"/>
      <c r="E227" s="21"/>
      <c r="F227" s="21"/>
      <c r="G227" s="21"/>
      <c r="H227" s="21"/>
      <c r="I227" s="21"/>
      <c r="J227" s="21"/>
      <c r="K227" s="21"/>
      <c r="L227" s="21"/>
      <c r="M227" s="21"/>
      <c r="N227" s="21"/>
      <c r="O227" s="21"/>
      <c r="P227" s="21"/>
      <c r="Q227" s="21"/>
      <c r="R227" s="21"/>
      <c r="S227" s="21"/>
      <c r="T227" s="21"/>
      <c r="U227" s="21"/>
      <c r="V227" s="21"/>
      <c r="W227" s="21"/>
      <c r="X227" s="21"/>
      <c r="Y227" s="21"/>
    </row>
    <row r="228" ht="15.75" customHeight="1">
      <c r="A228" s="21">
        <v>1067.0</v>
      </c>
      <c r="B228" s="21" t="s">
        <v>3044</v>
      </c>
      <c r="C228" s="21">
        <f>VLOOKUP(B228,Sheet3!B:E,4,0)</f>
        <v>1</v>
      </c>
      <c r="D228" s="21"/>
      <c r="E228" s="21"/>
      <c r="F228" s="21"/>
      <c r="G228" s="21"/>
      <c r="H228" s="21"/>
      <c r="I228" s="21"/>
      <c r="J228" s="21"/>
      <c r="K228" s="21"/>
      <c r="L228" s="21"/>
      <c r="M228" s="21"/>
      <c r="N228" s="21"/>
      <c r="O228" s="21"/>
      <c r="P228" s="21"/>
      <c r="Q228" s="21"/>
      <c r="R228" s="21"/>
      <c r="S228" s="21"/>
      <c r="T228" s="21"/>
      <c r="U228" s="21"/>
      <c r="V228" s="21"/>
      <c r="W228" s="21"/>
      <c r="X228" s="21"/>
      <c r="Y228" s="21"/>
    </row>
    <row r="229" ht="15.75" customHeight="1">
      <c r="A229" s="21">
        <v>1068.0</v>
      </c>
      <c r="B229" s="21" t="s">
        <v>3045</v>
      </c>
      <c r="C229" s="21">
        <f>VLOOKUP(B229,Sheet3!B:E,4,0)</f>
        <v>1</v>
      </c>
      <c r="D229" s="21"/>
      <c r="E229" s="21"/>
      <c r="F229" s="21"/>
      <c r="G229" s="21"/>
      <c r="H229" s="21"/>
      <c r="I229" s="21"/>
      <c r="J229" s="21"/>
      <c r="K229" s="21"/>
      <c r="L229" s="21"/>
      <c r="M229" s="21"/>
      <c r="N229" s="21"/>
      <c r="O229" s="21"/>
      <c r="P229" s="21"/>
      <c r="Q229" s="21"/>
      <c r="R229" s="21"/>
      <c r="S229" s="21"/>
      <c r="T229" s="21"/>
      <c r="U229" s="21"/>
      <c r="V229" s="21"/>
      <c r="W229" s="21"/>
      <c r="X229" s="21"/>
      <c r="Y229" s="21"/>
    </row>
    <row r="230" ht="15.75" customHeight="1">
      <c r="A230" s="21">
        <v>1069.0</v>
      </c>
      <c r="B230" s="21" t="s">
        <v>3046</v>
      </c>
      <c r="C230" s="21">
        <f>VLOOKUP(B230,Sheet3!B:E,4,0)</f>
        <v>1</v>
      </c>
      <c r="D230" s="21"/>
      <c r="E230" s="21"/>
      <c r="F230" s="21"/>
      <c r="G230" s="21"/>
      <c r="H230" s="21"/>
      <c r="I230" s="21"/>
      <c r="J230" s="21"/>
      <c r="K230" s="21"/>
      <c r="L230" s="21"/>
      <c r="M230" s="21"/>
      <c r="N230" s="21"/>
      <c r="O230" s="21"/>
      <c r="P230" s="21"/>
      <c r="Q230" s="21"/>
      <c r="R230" s="21"/>
      <c r="S230" s="21"/>
      <c r="T230" s="21"/>
      <c r="U230" s="21"/>
      <c r="V230" s="21"/>
      <c r="W230" s="21"/>
      <c r="X230" s="21"/>
      <c r="Y230" s="21"/>
    </row>
    <row r="231" ht="15.75" customHeight="1">
      <c r="A231" s="21">
        <v>1070.0</v>
      </c>
      <c r="B231" s="21" t="s">
        <v>3047</v>
      </c>
      <c r="C231" s="21">
        <f>VLOOKUP(B231,Sheet3!B:E,4,0)</f>
        <v>1</v>
      </c>
      <c r="D231" s="21"/>
      <c r="E231" s="21"/>
      <c r="F231" s="21"/>
      <c r="G231" s="21"/>
      <c r="H231" s="21"/>
      <c r="I231" s="21"/>
      <c r="J231" s="21"/>
      <c r="K231" s="21"/>
      <c r="L231" s="21"/>
      <c r="M231" s="21"/>
      <c r="N231" s="21"/>
      <c r="O231" s="21"/>
      <c r="P231" s="21"/>
      <c r="Q231" s="21"/>
      <c r="R231" s="21"/>
      <c r="S231" s="21"/>
      <c r="T231" s="21"/>
      <c r="U231" s="21"/>
      <c r="V231" s="21"/>
      <c r="W231" s="21"/>
      <c r="X231" s="21"/>
      <c r="Y231" s="21"/>
    </row>
    <row r="232" ht="15.75" customHeight="1">
      <c r="A232" s="21">
        <v>1071.0</v>
      </c>
      <c r="B232" s="21" t="s">
        <v>3048</v>
      </c>
      <c r="C232" s="21">
        <f>VLOOKUP(B232,Sheet3!B:E,4,0)</f>
        <v>1</v>
      </c>
      <c r="D232" s="21"/>
      <c r="E232" s="21"/>
      <c r="F232" s="21"/>
      <c r="G232" s="21"/>
      <c r="H232" s="21"/>
      <c r="I232" s="21"/>
      <c r="J232" s="21"/>
      <c r="K232" s="21"/>
      <c r="L232" s="21"/>
      <c r="M232" s="21"/>
      <c r="N232" s="21"/>
      <c r="O232" s="21"/>
      <c r="P232" s="21"/>
      <c r="Q232" s="21"/>
      <c r="R232" s="21"/>
      <c r="S232" s="21"/>
      <c r="T232" s="21"/>
      <c r="U232" s="21"/>
      <c r="V232" s="21"/>
      <c r="W232" s="21"/>
      <c r="X232" s="21"/>
      <c r="Y232" s="21"/>
    </row>
    <row r="233" ht="15.75" customHeight="1">
      <c r="A233" s="21">
        <v>1073.0</v>
      </c>
      <c r="B233" s="21" t="s">
        <v>3049</v>
      </c>
      <c r="C233" s="21">
        <f>VLOOKUP(B233,Sheet3!B:E,4,0)</f>
        <v>1</v>
      </c>
      <c r="D233" s="21"/>
      <c r="E233" s="21"/>
      <c r="F233" s="21"/>
      <c r="G233" s="21"/>
      <c r="H233" s="21"/>
      <c r="I233" s="21"/>
      <c r="J233" s="21"/>
      <c r="K233" s="21"/>
      <c r="L233" s="21"/>
      <c r="M233" s="21"/>
      <c r="N233" s="21"/>
      <c r="O233" s="21"/>
      <c r="P233" s="21"/>
      <c r="Q233" s="21"/>
      <c r="R233" s="21"/>
      <c r="S233" s="21"/>
      <c r="T233" s="21"/>
      <c r="U233" s="21"/>
      <c r="V233" s="21"/>
      <c r="W233" s="21"/>
      <c r="X233" s="21"/>
      <c r="Y233" s="21"/>
    </row>
    <row r="234" ht="15.75" customHeight="1">
      <c r="A234" s="21">
        <v>1074.0</v>
      </c>
      <c r="B234" s="21" t="s">
        <v>3050</v>
      </c>
      <c r="C234" s="21">
        <f>VLOOKUP(B234,Sheet3!B:E,4,0)</f>
        <v>1</v>
      </c>
      <c r="D234" s="21"/>
      <c r="E234" s="21"/>
      <c r="F234" s="21"/>
      <c r="G234" s="21"/>
      <c r="H234" s="21"/>
      <c r="I234" s="21"/>
      <c r="J234" s="21"/>
      <c r="K234" s="21"/>
      <c r="L234" s="21"/>
      <c r="M234" s="21"/>
      <c r="N234" s="21"/>
      <c r="O234" s="21"/>
      <c r="P234" s="21"/>
      <c r="Q234" s="21"/>
      <c r="R234" s="21"/>
      <c r="S234" s="21"/>
      <c r="T234" s="21"/>
      <c r="U234" s="21"/>
      <c r="V234" s="21"/>
      <c r="W234" s="21"/>
      <c r="X234" s="21"/>
      <c r="Y234" s="21"/>
    </row>
    <row r="235" ht="15.75" customHeight="1">
      <c r="A235" s="21">
        <v>1078.0</v>
      </c>
      <c r="B235" s="21" t="s">
        <v>3051</v>
      </c>
      <c r="C235" s="21">
        <f>VLOOKUP(B235,Sheet3!B:E,4,0)</f>
        <v>1</v>
      </c>
      <c r="D235" s="21"/>
      <c r="E235" s="21"/>
      <c r="F235" s="21"/>
      <c r="G235" s="21"/>
      <c r="H235" s="21"/>
      <c r="I235" s="21"/>
      <c r="J235" s="21"/>
      <c r="K235" s="21"/>
      <c r="L235" s="21"/>
      <c r="M235" s="21"/>
      <c r="N235" s="21"/>
      <c r="O235" s="21"/>
      <c r="P235" s="21"/>
      <c r="Q235" s="21"/>
      <c r="R235" s="21"/>
      <c r="S235" s="21"/>
      <c r="T235" s="21"/>
      <c r="U235" s="21"/>
      <c r="V235" s="21"/>
      <c r="W235" s="21"/>
      <c r="X235" s="21"/>
      <c r="Y235" s="21"/>
    </row>
    <row r="236" ht="15.75" customHeight="1">
      <c r="A236" s="21">
        <v>1079.0</v>
      </c>
      <c r="B236" s="21" t="s">
        <v>3052</v>
      </c>
      <c r="C236" s="21">
        <f>VLOOKUP(B236,Sheet3!B:E,4,0)</f>
        <v>1</v>
      </c>
      <c r="D236" s="21"/>
      <c r="E236" s="21"/>
      <c r="F236" s="21"/>
      <c r="G236" s="21"/>
      <c r="H236" s="21"/>
      <c r="I236" s="21"/>
      <c r="J236" s="21"/>
      <c r="K236" s="21"/>
      <c r="L236" s="21"/>
      <c r="M236" s="21"/>
      <c r="N236" s="21"/>
      <c r="O236" s="21"/>
      <c r="P236" s="21"/>
      <c r="Q236" s="21"/>
      <c r="R236" s="21"/>
      <c r="S236" s="21"/>
      <c r="T236" s="21"/>
      <c r="U236" s="21"/>
      <c r="V236" s="21"/>
      <c r="W236" s="21"/>
      <c r="X236" s="21"/>
      <c r="Y236" s="21"/>
    </row>
    <row r="237" ht="15.75" customHeight="1">
      <c r="A237" s="21">
        <v>1080.0</v>
      </c>
      <c r="B237" s="21" t="s">
        <v>3053</v>
      </c>
      <c r="C237" s="21">
        <f>VLOOKUP(B237,Sheet3!B:E,4,0)</f>
        <v>1</v>
      </c>
      <c r="D237" s="21"/>
      <c r="E237" s="21"/>
      <c r="F237" s="21"/>
      <c r="G237" s="21"/>
      <c r="H237" s="21"/>
      <c r="I237" s="21"/>
      <c r="J237" s="21"/>
      <c r="K237" s="21"/>
      <c r="L237" s="21"/>
      <c r="M237" s="21"/>
      <c r="N237" s="21"/>
      <c r="O237" s="21"/>
      <c r="P237" s="21"/>
      <c r="Q237" s="21"/>
      <c r="R237" s="21"/>
      <c r="S237" s="21"/>
      <c r="T237" s="21"/>
      <c r="U237" s="21"/>
      <c r="V237" s="21"/>
      <c r="W237" s="21"/>
      <c r="X237" s="21"/>
      <c r="Y237" s="21"/>
    </row>
    <row r="238" ht="15.75" customHeight="1">
      <c r="A238" s="21">
        <v>1081.0</v>
      </c>
      <c r="B238" s="21" t="s">
        <v>3054</v>
      </c>
      <c r="C238" s="21">
        <f>VLOOKUP(B238,Sheet3!B:E,4,0)</f>
        <v>1</v>
      </c>
      <c r="D238" s="21"/>
      <c r="E238" s="21"/>
      <c r="F238" s="21"/>
      <c r="G238" s="21"/>
      <c r="H238" s="21"/>
      <c r="I238" s="21"/>
      <c r="J238" s="21"/>
      <c r="K238" s="21"/>
      <c r="L238" s="21"/>
      <c r="M238" s="21"/>
      <c r="N238" s="21"/>
      <c r="O238" s="21"/>
      <c r="P238" s="21"/>
      <c r="Q238" s="21"/>
      <c r="R238" s="21"/>
      <c r="S238" s="21"/>
      <c r="T238" s="21"/>
      <c r="U238" s="21"/>
      <c r="V238" s="21"/>
      <c r="W238" s="21"/>
      <c r="X238" s="21"/>
      <c r="Y238" s="21"/>
    </row>
    <row r="239" ht="15.75" customHeight="1">
      <c r="A239" s="21">
        <v>1082.0</v>
      </c>
      <c r="B239" s="21" t="s">
        <v>3055</v>
      </c>
      <c r="C239" s="21">
        <f>VLOOKUP(B239,Sheet3!B:E,4,0)</f>
        <v>1</v>
      </c>
      <c r="D239" s="21"/>
      <c r="E239" s="21"/>
      <c r="F239" s="21"/>
      <c r="G239" s="21"/>
      <c r="H239" s="21"/>
      <c r="I239" s="21"/>
      <c r="J239" s="21"/>
      <c r="K239" s="21"/>
      <c r="L239" s="21"/>
      <c r="M239" s="21"/>
      <c r="N239" s="21"/>
      <c r="O239" s="21"/>
      <c r="P239" s="21"/>
      <c r="Q239" s="21"/>
      <c r="R239" s="21"/>
      <c r="S239" s="21"/>
      <c r="T239" s="21"/>
      <c r="U239" s="21"/>
      <c r="V239" s="21"/>
      <c r="W239" s="21"/>
      <c r="X239" s="21"/>
      <c r="Y239" s="21"/>
    </row>
    <row r="240" ht="15.75" customHeight="1">
      <c r="A240" s="21">
        <v>1084.0</v>
      </c>
      <c r="B240" s="21" t="s">
        <v>3056</v>
      </c>
      <c r="C240" s="21">
        <f>VLOOKUP(B240,Sheet3!B:E,4,0)</f>
        <v>1</v>
      </c>
      <c r="D240" s="21"/>
      <c r="E240" s="21"/>
      <c r="F240" s="21"/>
      <c r="G240" s="21"/>
      <c r="H240" s="21"/>
      <c r="I240" s="21"/>
      <c r="J240" s="21"/>
      <c r="K240" s="21"/>
      <c r="L240" s="21"/>
      <c r="M240" s="21"/>
      <c r="N240" s="21"/>
      <c r="O240" s="21"/>
      <c r="P240" s="21"/>
      <c r="Q240" s="21"/>
      <c r="R240" s="21"/>
      <c r="S240" s="21"/>
      <c r="T240" s="21"/>
      <c r="U240" s="21"/>
      <c r="V240" s="21"/>
      <c r="W240" s="21"/>
      <c r="X240" s="21"/>
      <c r="Y240" s="21"/>
    </row>
    <row r="241" ht="15.75" customHeight="1">
      <c r="A241" s="21">
        <v>1085.0</v>
      </c>
      <c r="B241" s="21" t="s">
        <v>3057</v>
      </c>
      <c r="C241" s="21">
        <f>VLOOKUP(B241,Sheet3!B:E,4,0)</f>
        <v>1</v>
      </c>
      <c r="D241" s="21"/>
      <c r="E241" s="21"/>
      <c r="F241" s="21"/>
      <c r="G241" s="21"/>
      <c r="H241" s="21"/>
      <c r="I241" s="21"/>
      <c r="J241" s="21"/>
      <c r="K241" s="21"/>
      <c r="L241" s="21"/>
      <c r="M241" s="21"/>
      <c r="N241" s="21"/>
      <c r="O241" s="21"/>
      <c r="P241" s="21"/>
      <c r="Q241" s="21"/>
      <c r="R241" s="21"/>
      <c r="S241" s="21"/>
      <c r="T241" s="21"/>
      <c r="U241" s="21"/>
      <c r="V241" s="21"/>
      <c r="W241" s="21"/>
      <c r="X241" s="21"/>
      <c r="Y241" s="21"/>
    </row>
    <row r="242" ht="15.75" customHeight="1">
      <c r="A242" s="21">
        <v>1086.0</v>
      </c>
      <c r="B242" s="21" t="s">
        <v>3058</v>
      </c>
      <c r="C242" s="21">
        <f>VLOOKUP(B242,Sheet3!B:E,4,0)</f>
        <v>1</v>
      </c>
      <c r="D242" s="21"/>
      <c r="E242" s="21"/>
      <c r="F242" s="21"/>
      <c r="G242" s="21"/>
      <c r="H242" s="21"/>
      <c r="I242" s="21"/>
      <c r="J242" s="21"/>
      <c r="K242" s="21"/>
      <c r="L242" s="21"/>
      <c r="M242" s="21"/>
      <c r="N242" s="21"/>
      <c r="O242" s="21"/>
      <c r="P242" s="21"/>
      <c r="Q242" s="21"/>
      <c r="R242" s="21"/>
      <c r="S242" s="21"/>
      <c r="T242" s="21"/>
      <c r="U242" s="21"/>
      <c r="V242" s="21"/>
      <c r="W242" s="21"/>
      <c r="X242" s="21"/>
      <c r="Y242" s="21"/>
    </row>
    <row r="243" ht="15.75" customHeight="1">
      <c r="A243" s="21">
        <v>1095.0</v>
      </c>
      <c r="B243" s="21" t="s">
        <v>3059</v>
      </c>
      <c r="C243" s="21">
        <f>VLOOKUP(B243,Sheet3!B:E,4,0)</f>
        <v>1</v>
      </c>
      <c r="D243" s="21"/>
      <c r="E243" s="21"/>
      <c r="F243" s="21"/>
      <c r="G243" s="21"/>
      <c r="H243" s="21"/>
      <c r="I243" s="21"/>
      <c r="J243" s="21"/>
      <c r="K243" s="21"/>
      <c r="L243" s="21"/>
      <c r="M243" s="21"/>
      <c r="N243" s="21"/>
      <c r="O243" s="21"/>
      <c r="P243" s="21"/>
      <c r="Q243" s="21"/>
      <c r="R243" s="21"/>
      <c r="S243" s="21"/>
      <c r="T243" s="21"/>
      <c r="U243" s="21"/>
      <c r="V243" s="21"/>
      <c r="W243" s="21"/>
      <c r="X243" s="21"/>
      <c r="Y243" s="21"/>
    </row>
    <row r="244" ht="15.75" customHeight="1">
      <c r="A244" s="21">
        <v>1096.0</v>
      </c>
      <c r="B244" s="21" t="s">
        <v>3060</v>
      </c>
      <c r="C244" s="21">
        <f>VLOOKUP(B244,Sheet3!B:E,4,0)</f>
        <v>1</v>
      </c>
      <c r="D244" s="21"/>
      <c r="E244" s="21"/>
      <c r="F244" s="21"/>
      <c r="G244" s="21"/>
      <c r="H244" s="21"/>
      <c r="I244" s="21"/>
      <c r="J244" s="21"/>
      <c r="K244" s="21"/>
      <c r="L244" s="21"/>
      <c r="M244" s="21"/>
      <c r="N244" s="21"/>
      <c r="O244" s="21"/>
      <c r="P244" s="21"/>
      <c r="Q244" s="21"/>
      <c r="R244" s="21"/>
      <c r="S244" s="21"/>
      <c r="T244" s="21"/>
      <c r="U244" s="21"/>
      <c r="V244" s="21"/>
      <c r="W244" s="21"/>
      <c r="X244" s="21"/>
      <c r="Y244" s="21"/>
    </row>
    <row r="245" ht="15.75" customHeight="1">
      <c r="A245" s="21">
        <v>1097.0</v>
      </c>
      <c r="B245" s="21" t="s">
        <v>3061</v>
      </c>
      <c r="C245" s="21">
        <f>VLOOKUP(B245,Sheet3!B:E,4,0)</f>
        <v>1</v>
      </c>
      <c r="D245" s="21"/>
      <c r="E245" s="21"/>
      <c r="F245" s="21"/>
      <c r="G245" s="21"/>
      <c r="H245" s="21"/>
      <c r="I245" s="21"/>
      <c r="J245" s="21"/>
      <c r="K245" s="21"/>
      <c r="L245" s="21"/>
      <c r="M245" s="21"/>
      <c r="N245" s="21"/>
      <c r="O245" s="21"/>
      <c r="P245" s="21"/>
      <c r="Q245" s="21"/>
      <c r="R245" s="21"/>
      <c r="S245" s="21"/>
      <c r="T245" s="21"/>
      <c r="U245" s="21"/>
      <c r="V245" s="21"/>
      <c r="W245" s="21"/>
      <c r="X245" s="21"/>
      <c r="Y245" s="21"/>
    </row>
    <row r="246" ht="15.75" customHeight="1">
      <c r="A246" s="21">
        <v>1098.0</v>
      </c>
      <c r="B246" s="21" t="s">
        <v>3062</v>
      </c>
      <c r="C246" s="21">
        <f>VLOOKUP(B246,Sheet3!B:E,4,0)</f>
        <v>1</v>
      </c>
      <c r="D246" s="21"/>
      <c r="E246" s="21"/>
      <c r="F246" s="21"/>
      <c r="G246" s="21"/>
      <c r="H246" s="21"/>
      <c r="I246" s="21"/>
      <c r="J246" s="21"/>
      <c r="K246" s="21"/>
      <c r="L246" s="21"/>
      <c r="M246" s="21"/>
      <c r="N246" s="21"/>
      <c r="O246" s="21"/>
      <c r="P246" s="21"/>
      <c r="Q246" s="21"/>
      <c r="R246" s="21"/>
      <c r="S246" s="21"/>
      <c r="T246" s="21"/>
      <c r="U246" s="21"/>
      <c r="V246" s="21"/>
      <c r="W246" s="21"/>
      <c r="X246" s="21"/>
      <c r="Y246" s="21"/>
    </row>
    <row r="247" ht="15.75" customHeight="1">
      <c r="A247" s="21">
        <v>1099.0</v>
      </c>
      <c r="B247" s="21" t="s">
        <v>3063</v>
      </c>
      <c r="C247" s="21">
        <f>VLOOKUP(B247,Sheet3!B:E,4,0)</f>
        <v>1</v>
      </c>
      <c r="D247" s="21"/>
      <c r="E247" s="21"/>
      <c r="F247" s="21"/>
      <c r="G247" s="21"/>
      <c r="H247" s="21"/>
      <c r="I247" s="21"/>
      <c r="J247" s="21"/>
      <c r="K247" s="21"/>
      <c r="L247" s="21"/>
      <c r="M247" s="21"/>
      <c r="N247" s="21"/>
      <c r="O247" s="21"/>
      <c r="P247" s="21"/>
      <c r="Q247" s="21"/>
      <c r="R247" s="21"/>
      <c r="S247" s="21"/>
      <c r="T247" s="21"/>
      <c r="U247" s="21"/>
      <c r="V247" s="21"/>
      <c r="W247" s="21"/>
      <c r="X247" s="21"/>
      <c r="Y247" s="21"/>
    </row>
    <row r="248" ht="15.75" customHeight="1">
      <c r="A248" s="21">
        <v>1100.0</v>
      </c>
      <c r="B248" s="21" t="s">
        <v>3064</v>
      </c>
      <c r="C248" s="21">
        <f>VLOOKUP(B248,Sheet3!B:E,4,0)</f>
        <v>1</v>
      </c>
      <c r="D248" s="21"/>
      <c r="E248" s="21"/>
      <c r="F248" s="21"/>
      <c r="G248" s="21"/>
      <c r="H248" s="21"/>
      <c r="I248" s="21"/>
      <c r="J248" s="21"/>
      <c r="K248" s="21"/>
      <c r="L248" s="21"/>
      <c r="M248" s="21"/>
      <c r="N248" s="21"/>
      <c r="O248" s="21"/>
      <c r="P248" s="21"/>
      <c r="Q248" s="21"/>
      <c r="R248" s="21"/>
      <c r="S248" s="21"/>
      <c r="T248" s="21"/>
      <c r="U248" s="21"/>
      <c r="V248" s="21"/>
      <c r="W248" s="21"/>
      <c r="X248" s="21"/>
      <c r="Y248" s="21"/>
    </row>
    <row r="249" ht="15.75" customHeight="1">
      <c r="A249" s="21">
        <v>1101.0</v>
      </c>
      <c r="B249" s="21" t="s">
        <v>3065</v>
      </c>
      <c r="C249" s="21">
        <f>VLOOKUP(B249,Sheet3!B:E,4,0)</f>
        <v>1</v>
      </c>
      <c r="D249" s="21"/>
      <c r="E249" s="21"/>
      <c r="F249" s="21"/>
      <c r="G249" s="21"/>
      <c r="H249" s="21"/>
      <c r="I249" s="21"/>
      <c r="J249" s="21"/>
      <c r="K249" s="21"/>
      <c r="L249" s="21"/>
      <c r="M249" s="21"/>
      <c r="N249" s="21"/>
      <c r="O249" s="21"/>
      <c r="P249" s="21"/>
      <c r="Q249" s="21"/>
      <c r="R249" s="21"/>
      <c r="S249" s="21"/>
      <c r="T249" s="21"/>
      <c r="U249" s="21"/>
      <c r="V249" s="21"/>
      <c r="W249" s="21"/>
      <c r="X249" s="21"/>
      <c r="Y249" s="21"/>
    </row>
    <row r="250" ht="15.75" customHeight="1">
      <c r="A250" s="21">
        <v>1102.0</v>
      </c>
      <c r="B250" s="21" t="s">
        <v>3066</v>
      </c>
      <c r="C250" s="21">
        <f>VLOOKUP(B250,Sheet3!B:E,4,0)</f>
        <v>1</v>
      </c>
      <c r="D250" s="21"/>
      <c r="E250" s="21"/>
      <c r="F250" s="21"/>
      <c r="G250" s="21"/>
      <c r="H250" s="21"/>
      <c r="I250" s="21"/>
      <c r="J250" s="21"/>
      <c r="K250" s="21"/>
      <c r="L250" s="21"/>
      <c r="M250" s="21"/>
      <c r="N250" s="21"/>
      <c r="O250" s="21"/>
      <c r="P250" s="21"/>
      <c r="Q250" s="21"/>
      <c r="R250" s="21"/>
      <c r="S250" s="21"/>
      <c r="T250" s="21"/>
      <c r="U250" s="21"/>
      <c r="V250" s="21"/>
      <c r="W250" s="21"/>
      <c r="X250" s="21"/>
      <c r="Y250" s="21"/>
    </row>
    <row r="251" ht="15.75" customHeight="1">
      <c r="A251" s="21">
        <v>1103.0</v>
      </c>
      <c r="B251" s="21" t="s">
        <v>3067</v>
      </c>
      <c r="C251" s="21">
        <f>VLOOKUP(B251,Sheet3!B:E,4,0)</f>
        <v>1</v>
      </c>
      <c r="D251" s="21"/>
      <c r="E251" s="21"/>
      <c r="F251" s="21"/>
      <c r="G251" s="21"/>
      <c r="H251" s="21"/>
      <c r="I251" s="21"/>
      <c r="J251" s="21"/>
      <c r="K251" s="21"/>
      <c r="L251" s="21"/>
      <c r="M251" s="21"/>
      <c r="N251" s="21"/>
      <c r="O251" s="21"/>
      <c r="P251" s="21"/>
      <c r="Q251" s="21"/>
      <c r="R251" s="21"/>
      <c r="S251" s="21"/>
      <c r="T251" s="21"/>
      <c r="U251" s="21"/>
      <c r="V251" s="21"/>
      <c r="W251" s="21"/>
      <c r="X251" s="21"/>
      <c r="Y251" s="21"/>
    </row>
    <row r="252" ht="15.75" customHeight="1">
      <c r="A252" s="21">
        <v>1104.0</v>
      </c>
      <c r="B252" s="21" t="s">
        <v>3068</v>
      </c>
      <c r="C252" s="21">
        <f>VLOOKUP(B252,Sheet3!B:E,4,0)</f>
        <v>1</v>
      </c>
      <c r="D252" s="21"/>
      <c r="E252" s="21"/>
      <c r="F252" s="21"/>
      <c r="G252" s="21"/>
      <c r="H252" s="21"/>
      <c r="I252" s="21"/>
      <c r="J252" s="21"/>
      <c r="K252" s="21"/>
      <c r="L252" s="21"/>
      <c r="M252" s="21"/>
      <c r="N252" s="21"/>
      <c r="O252" s="21"/>
      <c r="P252" s="21"/>
      <c r="Q252" s="21"/>
      <c r="R252" s="21"/>
      <c r="S252" s="21"/>
      <c r="T252" s="21"/>
      <c r="U252" s="21"/>
      <c r="V252" s="21"/>
      <c r="W252" s="21"/>
      <c r="X252" s="21"/>
      <c r="Y252" s="21"/>
    </row>
    <row r="253" ht="15.75" customHeight="1">
      <c r="A253" s="21">
        <v>1105.0</v>
      </c>
      <c r="B253" s="21" t="s">
        <v>3069</v>
      </c>
      <c r="C253" s="21">
        <f>VLOOKUP(B253,Sheet3!B:E,4,0)</f>
        <v>1</v>
      </c>
      <c r="D253" s="21"/>
      <c r="E253" s="21"/>
      <c r="F253" s="21"/>
      <c r="G253" s="21"/>
      <c r="H253" s="21"/>
      <c r="I253" s="21"/>
      <c r="J253" s="21"/>
      <c r="K253" s="21"/>
      <c r="L253" s="21"/>
      <c r="M253" s="21"/>
      <c r="N253" s="21"/>
      <c r="O253" s="21"/>
      <c r="P253" s="21"/>
      <c r="Q253" s="21"/>
      <c r="R253" s="21"/>
      <c r="S253" s="21"/>
      <c r="T253" s="21"/>
      <c r="U253" s="21"/>
      <c r="V253" s="21"/>
      <c r="W253" s="21"/>
      <c r="X253" s="21"/>
      <c r="Y253" s="21"/>
    </row>
    <row r="254" ht="15.75" customHeight="1">
      <c r="A254" s="21">
        <v>1106.0</v>
      </c>
      <c r="B254" s="21" t="s">
        <v>3070</v>
      </c>
      <c r="C254" s="21">
        <f>VLOOKUP(B254,Sheet3!B:E,4,0)</f>
        <v>1</v>
      </c>
      <c r="D254" s="21"/>
      <c r="E254" s="21"/>
      <c r="F254" s="21"/>
      <c r="G254" s="21"/>
      <c r="H254" s="21"/>
      <c r="I254" s="21"/>
      <c r="J254" s="21"/>
      <c r="K254" s="21"/>
      <c r="L254" s="21"/>
      <c r="M254" s="21"/>
      <c r="N254" s="21"/>
      <c r="O254" s="21"/>
      <c r="P254" s="21"/>
      <c r="Q254" s="21"/>
      <c r="R254" s="21"/>
      <c r="S254" s="21"/>
      <c r="T254" s="21"/>
      <c r="U254" s="21"/>
      <c r="V254" s="21"/>
      <c r="W254" s="21"/>
      <c r="X254" s="21"/>
      <c r="Y254" s="21"/>
    </row>
    <row r="255" ht="15.75" customHeight="1">
      <c r="A255" s="21">
        <v>1107.0</v>
      </c>
      <c r="B255" s="21" t="s">
        <v>3071</v>
      </c>
      <c r="C255" s="21">
        <f>VLOOKUP(B255,Sheet3!B:E,4,0)</f>
        <v>1</v>
      </c>
      <c r="D255" s="21"/>
      <c r="E255" s="21"/>
      <c r="F255" s="21"/>
      <c r="G255" s="21"/>
      <c r="H255" s="21"/>
      <c r="I255" s="21"/>
      <c r="J255" s="21"/>
      <c r="K255" s="21"/>
      <c r="L255" s="21"/>
      <c r="M255" s="21"/>
      <c r="N255" s="21"/>
      <c r="O255" s="21"/>
      <c r="P255" s="21"/>
      <c r="Q255" s="21"/>
      <c r="R255" s="21"/>
      <c r="S255" s="21"/>
      <c r="T255" s="21"/>
      <c r="U255" s="21"/>
      <c r="V255" s="21"/>
      <c r="W255" s="21"/>
      <c r="X255" s="21"/>
      <c r="Y255" s="21"/>
    </row>
    <row r="256" ht="15.75" customHeight="1">
      <c r="A256" s="21">
        <v>1108.0</v>
      </c>
      <c r="B256" s="21" t="s">
        <v>3072</v>
      </c>
      <c r="C256" s="21">
        <f>VLOOKUP(B256,Sheet3!B:E,4,0)</f>
        <v>1</v>
      </c>
      <c r="D256" s="21"/>
      <c r="E256" s="21"/>
      <c r="F256" s="21"/>
      <c r="G256" s="21"/>
      <c r="H256" s="21"/>
      <c r="I256" s="21"/>
      <c r="J256" s="21"/>
      <c r="K256" s="21"/>
      <c r="L256" s="21"/>
      <c r="M256" s="21"/>
      <c r="N256" s="21"/>
      <c r="O256" s="21"/>
      <c r="P256" s="21"/>
      <c r="Q256" s="21"/>
      <c r="R256" s="21"/>
      <c r="S256" s="21"/>
      <c r="T256" s="21"/>
      <c r="U256" s="21"/>
      <c r="V256" s="21"/>
      <c r="W256" s="21"/>
      <c r="X256" s="21"/>
      <c r="Y256" s="21"/>
    </row>
    <row r="257" ht="15.75" customHeight="1">
      <c r="A257" s="21">
        <v>1109.0</v>
      </c>
      <c r="B257" s="21" t="s">
        <v>3073</v>
      </c>
      <c r="C257" s="21">
        <f>VLOOKUP(B257,Sheet3!B:E,4,0)</f>
        <v>1</v>
      </c>
      <c r="D257" s="21"/>
      <c r="E257" s="21"/>
      <c r="F257" s="21"/>
      <c r="G257" s="21"/>
      <c r="H257" s="21"/>
      <c r="I257" s="21"/>
      <c r="J257" s="21"/>
      <c r="K257" s="21"/>
      <c r="L257" s="21"/>
      <c r="M257" s="21"/>
      <c r="N257" s="21"/>
      <c r="O257" s="21"/>
      <c r="P257" s="21"/>
      <c r="Q257" s="21"/>
      <c r="R257" s="21"/>
      <c r="S257" s="21"/>
      <c r="T257" s="21"/>
      <c r="U257" s="21"/>
      <c r="V257" s="21"/>
      <c r="W257" s="21"/>
      <c r="X257" s="21"/>
      <c r="Y257" s="21"/>
    </row>
    <row r="258" ht="15.75" customHeight="1">
      <c r="A258" s="21">
        <v>1113.0</v>
      </c>
      <c r="B258" s="21" t="s">
        <v>3074</v>
      </c>
      <c r="C258" s="21">
        <f>VLOOKUP(B258,Sheet3!B:E,4,0)</f>
        <v>1</v>
      </c>
      <c r="D258" s="21"/>
      <c r="E258" s="21"/>
      <c r="F258" s="21"/>
      <c r="G258" s="21"/>
      <c r="H258" s="21"/>
      <c r="I258" s="21"/>
      <c r="J258" s="21"/>
      <c r="K258" s="21"/>
      <c r="L258" s="21"/>
      <c r="M258" s="21"/>
      <c r="N258" s="21"/>
      <c r="O258" s="21"/>
      <c r="P258" s="21"/>
      <c r="Q258" s="21"/>
      <c r="R258" s="21"/>
      <c r="S258" s="21"/>
      <c r="T258" s="21"/>
      <c r="U258" s="21"/>
      <c r="V258" s="21"/>
      <c r="W258" s="21"/>
      <c r="X258" s="21"/>
      <c r="Y258" s="21"/>
    </row>
    <row r="259" ht="15.75" customHeight="1">
      <c r="A259" s="21">
        <v>1115.0</v>
      </c>
      <c r="B259" s="21" t="s">
        <v>3075</v>
      </c>
      <c r="C259" s="21">
        <f>VLOOKUP(B259,Sheet3!B:E,4,0)</f>
        <v>1</v>
      </c>
      <c r="D259" s="21"/>
      <c r="E259" s="21"/>
      <c r="F259" s="21"/>
      <c r="G259" s="21"/>
      <c r="H259" s="21"/>
      <c r="I259" s="21"/>
      <c r="J259" s="21"/>
      <c r="K259" s="21"/>
      <c r="L259" s="21"/>
      <c r="M259" s="21"/>
      <c r="N259" s="21"/>
      <c r="O259" s="21"/>
      <c r="P259" s="21"/>
      <c r="Q259" s="21"/>
      <c r="R259" s="21"/>
      <c r="S259" s="21"/>
      <c r="T259" s="21"/>
      <c r="U259" s="21"/>
      <c r="V259" s="21"/>
      <c r="W259" s="21"/>
      <c r="X259" s="21"/>
      <c r="Y259" s="21"/>
    </row>
    <row r="260" ht="15.75" customHeight="1">
      <c r="A260" s="21">
        <v>1116.0</v>
      </c>
      <c r="B260" s="21" t="s">
        <v>3076</v>
      </c>
      <c r="C260" s="21">
        <f>VLOOKUP(B260,Sheet3!B:E,4,0)</f>
        <v>1</v>
      </c>
      <c r="D260" s="21"/>
      <c r="E260" s="21"/>
      <c r="F260" s="21"/>
      <c r="G260" s="21"/>
      <c r="H260" s="21"/>
      <c r="I260" s="21"/>
      <c r="J260" s="21"/>
      <c r="K260" s="21"/>
      <c r="L260" s="21"/>
      <c r="M260" s="21"/>
      <c r="N260" s="21"/>
      <c r="O260" s="21"/>
      <c r="P260" s="21"/>
      <c r="Q260" s="21"/>
      <c r="R260" s="21"/>
      <c r="S260" s="21"/>
      <c r="T260" s="21"/>
      <c r="U260" s="21"/>
      <c r="V260" s="21"/>
      <c r="W260" s="21"/>
      <c r="X260" s="21"/>
      <c r="Y260" s="21"/>
    </row>
    <row r="261" ht="15.75" customHeight="1">
      <c r="A261" s="21">
        <v>1117.0</v>
      </c>
      <c r="B261" s="21" t="s">
        <v>3077</v>
      </c>
      <c r="C261" s="21">
        <f>VLOOKUP(B261,Sheet3!B:E,4,0)</f>
        <v>1</v>
      </c>
      <c r="D261" s="21"/>
      <c r="E261" s="21"/>
      <c r="F261" s="21"/>
      <c r="G261" s="21"/>
      <c r="H261" s="21"/>
      <c r="I261" s="21"/>
      <c r="J261" s="21"/>
      <c r="K261" s="21"/>
      <c r="L261" s="21"/>
      <c r="M261" s="21"/>
      <c r="N261" s="21"/>
      <c r="O261" s="21"/>
      <c r="P261" s="21"/>
      <c r="Q261" s="21"/>
      <c r="R261" s="21"/>
      <c r="S261" s="21"/>
      <c r="T261" s="21"/>
      <c r="U261" s="21"/>
      <c r="V261" s="21"/>
      <c r="W261" s="21"/>
      <c r="X261" s="21"/>
      <c r="Y261" s="21"/>
    </row>
    <row r="262" ht="15.75" customHeight="1">
      <c r="A262" s="21">
        <v>1118.0</v>
      </c>
      <c r="B262" s="21" t="s">
        <v>3078</v>
      </c>
      <c r="C262" s="21">
        <f>VLOOKUP(B262,Sheet3!B:E,4,0)</f>
        <v>1</v>
      </c>
      <c r="D262" s="21"/>
      <c r="E262" s="21"/>
      <c r="F262" s="21"/>
      <c r="G262" s="21"/>
      <c r="H262" s="21"/>
      <c r="I262" s="21"/>
      <c r="J262" s="21"/>
      <c r="K262" s="21"/>
      <c r="L262" s="21"/>
      <c r="M262" s="21"/>
      <c r="N262" s="21"/>
      <c r="O262" s="21"/>
      <c r="P262" s="21"/>
      <c r="Q262" s="21"/>
      <c r="R262" s="21"/>
      <c r="S262" s="21"/>
      <c r="T262" s="21"/>
      <c r="U262" s="21"/>
      <c r="V262" s="21"/>
      <c r="W262" s="21"/>
      <c r="X262" s="21"/>
      <c r="Y262" s="21"/>
    </row>
    <row r="263" ht="15.75" customHeight="1">
      <c r="A263" s="21">
        <v>1131.0</v>
      </c>
      <c r="B263" s="21" t="s">
        <v>3079</v>
      </c>
      <c r="C263" s="21">
        <f>VLOOKUP(B263,Sheet3!B:E,4,0)</f>
        <v>1</v>
      </c>
      <c r="D263" s="21"/>
      <c r="E263" s="21"/>
      <c r="F263" s="21"/>
      <c r="G263" s="21"/>
      <c r="H263" s="21"/>
      <c r="I263" s="21"/>
      <c r="J263" s="21"/>
      <c r="K263" s="21"/>
      <c r="L263" s="21"/>
      <c r="M263" s="21"/>
      <c r="N263" s="21"/>
      <c r="O263" s="21"/>
      <c r="P263" s="21"/>
      <c r="Q263" s="21"/>
      <c r="R263" s="21"/>
      <c r="S263" s="21"/>
      <c r="T263" s="21"/>
      <c r="U263" s="21"/>
      <c r="V263" s="21"/>
      <c r="W263" s="21"/>
      <c r="X263" s="21"/>
      <c r="Y263" s="21"/>
    </row>
    <row r="264" ht="15.75" customHeight="1">
      <c r="A264" s="21">
        <v>1132.0</v>
      </c>
      <c r="B264" s="21" t="s">
        <v>3080</v>
      </c>
      <c r="C264" s="21">
        <f>VLOOKUP(B264,Sheet3!B:E,4,0)</f>
        <v>1</v>
      </c>
      <c r="D264" s="21"/>
      <c r="E264" s="21"/>
      <c r="F264" s="21"/>
      <c r="G264" s="21"/>
      <c r="H264" s="21"/>
      <c r="I264" s="21"/>
      <c r="J264" s="21"/>
      <c r="K264" s="21"/>
      <c r="L264" s="21"/>
      <c r="M264" s="21"/>
      <c r="N264" s="21"/>
      <c r="O264" s="21"/>
      <c r="P264" s="21"/>
      <c r="Q264" s="21"/>
      <c r="R264" s="21"/>
      <c r="S264" s="21"/>
      <c r="T264" s="21"/>
      <c r="U264" s="21"/>
      <c r="V264" s="21"/>
      <c r="W264" s="21"/>
      <c r="X264" s="21"/>
      <c r="Y264" s="21"/>
    </row>
    <row r="265" ht="15.75" customHeight="1">
      <c r="A265" s="21">
        <v>1133.0</v>
      </c>
      <c r="B265" s="21" t="s">
        <v>3081</v>
      </c>
      <c r="C265" s="21">
        <f>VLOOKUP(B265,Sheet3!B:E,4,0)</f>
        <v>1</v>
      </c>
      <c r="D265" s="21"/>
      <c r="E265" s="21"/>
      <c r="F265" s="21"/>
      <c r="G265" s="21"/>
      <c r="H265" s="21"/>
      <c r="I265" s="21"/>
      <c r="J265" s="21"/>
      <c r="K265" s="21"/>
      <c r="L265" s="21"/>
      <c r="M265" s="21"/>
      <c r="N265" s="21"/>
      <c r="O265" s="21"/>
      <c r="P265" s="21"/>
      <c r="Q265" s="21"/>
      <c r="R265" s="21"/>
      <c r="S265" s="21"/>
      <c r="T265" s="21"/>
      <c r="U265" s="21"/>
      <c r="V265" s="21"/>
      <c r="W265" s="21"/>
      <c r="X265" s="21"/>
      <c r="Y265" s="21"/>
    </row>
    <row r="266" ht="15.75" customHeight="1">
      <c r="A266" s="21">
        <v>1134.0</v>
      </c>
      <c r="B266" s="21" t="s">
        <v>3082</v>
      </c>
      <c r="C266" s="21">
        <f>VLOOKUP(B266,Sheet3!B:E,4,0)</f>
        <v>1</v>
      </c>
      <c r="D266" s="21"/>
      <c r="E266" s="21"/>
      <c r="F266" s="21"/>
      <c r="G266" s="21"/>
      <c r="H266" s="21"/>
      <c r="I266" s="21"/>
      <c r="J266" s="21"/>
      <c r="K266" s="21"/>
      <c r="L266" s="21"/>
      <c r="M266" s="21"/>
      <c r="N266" s="21"/>
      <c r="O266" s="21"/>
      <c r="P266" s="21"/>
      <c r="Q266" s="21"/>
      <c r="R266" s="21"/>
      <c r="S266" s="21"/>
      <c r="T266" s="21"/>
      <c r="U266" s="21"/>
      <c r="V266" s="21"/>
      <c r="W266" s="21"/>
      <c r="X266" s="21"/>
      <c r="Y266" s="21"/>
    </row>
    <row r="267" ht="15.75" customHeight="1">
      <c r="A267" s="21">
        <v>1135.0</v>
      </c>
      <c r="B267" s="21" t="s">
        <v>3083</v>
      </c>
      <c r="C267" s="21">
        <f>VLOOKUP(B267,Sheet3!B:E,4,0)</f>
        <v>1</v>
      </c>
      <c r="D267" s="21"/>
      <c r="E267" s="21"/>
      <c r="F267" s="21"/>
      <c r="G267" s="21"/>
      <c r="H267" s="21"/>
      <c r="I267" s="21"/>
      <c r="J267" s="21"/>
      <c r="K267" s="21"/>
      <c r="L267" s="21"/>
      <c r="M267" s="21"/>
      <c r="N267" s="21"/>
      <c r="O267" s="21"/>
      <c r="P267" s="21"/>
      <c r="Q267" s="21"/>
      <c r="R267" s="21"/>
      <c r="S267" s="21"/>
      <c r="T267" s="21"/>
      <c r="U267" s="21"/>
      <c r="V267" s="21"/>
      <c r="W267" s="21"/>
      <c r="X267" s="21"/>
      <c r="Y267" s="21"/>
    </row>
    <row r="268" ht="15.75" customHeight="1">
      <c r="A268" s="21">
        <v>1136.0</v>
      </c>
      <c r="B268" s="21" t="s">
        <v>3084</v>
      </c>
      <c r="C268" s="21">
        <f>VLOOKUP(B268,Sheet3!B:E,4,0)</f>
        <v>1</v>
      </c>
      <c r="D268" s="21"/>
      <c r="E268" s="21"/>
      <c r="F268" s="21"/>
      <c r="G268" s="21"/>
      <c r="H268" s="21"/>
      <c r="I268" s="21"/>
      <c r="J268" s="21"/>
      <c r="K268" s="21"/>
      <c r="L268" s="21"/>
      <c r="M268" s="21"/>
      <c r="N268" s="21"/>
      <c r="O268" s="21"/>
      <c r="P268" s="21"/>
      <c r="Q268" s="21"/>
      <c r="R268" s="21"/>
      <c r="S268" s="21"/>
      <c r="T268" s="21"/>
      <c r="U268" s="21"/>
      <c r="V268" s="21"/>
      <c r="W268" s="21"/>
      <c r="X268" s="21"/>
      <c r="Y268" s="21"/>
    </row>
    <row r="269" ht="15.75" customHeight="1">
      <c r="A269" s="21">
        <v>1138.0</v>
      </c>
      <c r="B269" s="21" t="s">
        <v>3085</v>
      </c>
      <c r="C269" s="21">
        <f>VLOOKUP(B269,Sheet3!B:E,4,0)</f>
        <v>1</v>
      </c>
      <c r="D269" s="21"/>
      <c r="E269" s="21"/>
      <c r="F269" s="21"/>
      <c r="G269" s="21"/>
      <c r="H269" s="21"/>
      <c r="I269" s="21"/>
      <c r="J269" s="21"/>
      <c r="K269" s="21"/>
      <c r="L269" s="21"/>
      <c r="M269" s="21"/>
      <c r="N269" s="21"/>
      <c r="O269" s="21"/>
      <c r="P269" s="21"/>
      <c r="Q269" s="21"/>
      <c r="R269" s="21"/>
      <c r="S269" s="21"/>
      <c r="T269" s="21"/>
      <c r="U269" s="21"/>
      <c r="V269" s="21"/>
      <c r="W269" s="21"/>
      <c r="X269" s="21"/>
      <c r="Y269" s="21"/>
    </row>
    <row r="270" ht="15.75" customHeight="1">
      <c r="A270" s="21">
        <v>1151.0</v>
      </c>
      <c r="B270" s="21" t="s">
        <v>3086</v>
      </c>
      <c r="C270" s="21">
        <f>VLOOKUP(B270,Sheet3!B:E,4,0)</f>
        <v>1</v>
      </c>
      <c r="D270" s="21"/>
      <c r="E270" s="21"/>
      <c r="F270" s="21"/>
      <c r="G270" s="21"/>
      <c r="H270" s="21"/>
      <c r="I270" s="21"/>
      <c r="J270" s="21"/>
      <c r="K270" s="21"/>
      <c r="L270" s="21"/>
      <c r="M270" s="21"/>
      <c r="N270" s="21"/>
      <c r="O270" s="21"/>
      <c r="P270" s="21"/>
      <c r="Q270" s="21"/>
      <c r="R270" s="21"/>
      <c r="S270" s="21"/>
      <c r="T270" s="21"/>
      <c r="U270" s="21"/>
      <c r="V270" s="21"/>
      <c r="W270" s="21"/>
      <c r="X270" s="21"/>
      <c r="Y270" s="21"/>
    </row>
    <row r="271" ht="15.75" customHeight="1">
      <c r="A271" s="21">
        <v>1153.0</v>
      </c>
      <c r="B271" s="21" t="s">
        <v>3087</v>
      </c>
      <c r="C271" s="21">
        <f>VLOOKUP(B271,Sheet3!B:E,4,0)</f>
        <v>1</v>
      </c>
      <c r="D271" s="21"/>
      <c r="E271" s="21"/>
      <c r="F271" s="21"/>
      <c r="G271" s="21"/>
      <c r="H271" s="21"/>
      <c r="I271" s="21"/>
      <c r="J271" s="21"/>
      <c r="K271" s="21"/>
      <c r="L271" s="21"/>
      <c r="M271" s="21"/>
      <c r="N271" s="21"/>
      <c r="O271" s="21"/>
      <c r="P271" s="21"/>
      <c r="Q271" s="21"/>
      <c r="R271" s="21"/>
      <c r="S271" s="21"/>
      <c r="T271" s="21"/>
      <c r="U271" s="21"/>
      <c r="V271" s="21"/>
      <c r="W271" s="21"/>
      <c r="X271" s="21"/>
      <c r="Y271" s="21"/>
    </row>
    <row r="272" ht="15.75" customHeight="1">
      <c r="A272" s="21">
        <v>1156.0</v>
      </c>
      <c r="B272" s="21" t="s">
        <v>3088</v>
      </c>
      <c r="C272" s="21">
        <f>VLOOKUP(B272,Sheet3!B:E,4,0)</f>
        <v>1</v>
      </c>
      <c r="D272" s="21"/>
      <c r="E272" s="21"/>
      <c r="F272" s="21"/>
      <c r="G272" s="21"/>
      <c r="H272" s="21"/>
      <c r="I272" s="21"/>
      <c r="J272" s="21"/>
      <c r="K272" s="21"/>
      <c r="L272" s="21"/>
      <c r="M272" s="21"/>
      <c r="N272" s="21"/>
      <c r="O272" s="21"/>
      <c r="P272" s="21"/>
      <c r="Q272" s="21"/>
      <c r="R272" s="21"/>
      <c r="S272" s="21"/>
      <c r="T272" s="21"/>
      <c r="U272" s="21"/>
      <c r="V272" s="21"/>
      <c r="W272" s="21"/>
      <c r="X272" s="21"/>
      <c r="Y272" s="21"/>
    </row>
    <row r="273" ht="15.75" customHeight="1">
      <c r="A273" s="21">
        <v>1159.0</v>
      </c>
      <c r="B273" s="21" t="s">
        <v>3089</v>
      </c>
      <c r="C273" s="21">
        <f>VLOOKUP(B273,Sheet3!B:E,4,0)</f>
        <v>1</v>
      </c>
      <c r="D273" s="21"/>
      <c r="E273" s="21"/>
      <c r="F273" s="21"/>
      <c r="G273" s="21"/>
      <c r="H273" s="21"/>
      <c r="I273" s="21"/>
      <c r="J273" s="21"/>
      <c r="K273" s="21"/>
      <c r="L273" s="21"/>
      <c r="M273" s="21"/>
      <c r="N273" s="21"/>
      <c r="O273" s="21"/>
      <c r="P273" s="21"/>
      <c r="Q273" s="21"/>
      <c r="R273" s="21"/>
      <c r="S273" s="21"/>
      <c r="T273" s="21"/>
      <c r="U273" s="21"/>
      <c r="V273" s="21"/>
      <c r="W273" s="21"/>
      <c r="X273" s="21"/>
      <c r="Y273" s="21"/>
    </row>
    <row r="274" ht="15.75" customHeight="1">
      <c r="A274" s="21">
        <v>1160.0</v>
      </c>
      <c r="B274" s="21" t="s">
        <v>3090</v>
      </c>
      <c r="C274" s="21">
        <f>VLOOKUP(B274,Sheet3!B:E,4,0)</f>
        <v>3</v>
      </c>
      <c r="D274" s="21"/>
      <c r="E274" s="21"/>
      <c r="F274" s="21"/>
      <c r="G274" s="21"/>
      <c r="H274" s="21"/>
      <c r="I274" s="21"/>
      <c r="J274" s="21"/>
      <c r="K274" s="21"/>
      <c r="L274" s="21"/>
      <c r="M274" s="21"/>
      <c r="N274" s="21"/>
      <c r="O274" s="21"/>
      <c r="P274" s="21"/>
      <c r="Q274" s="21"/>
      <c r="R274" s="21"/>
      <c r="S274" s="21"/>
      <c r="T274" s="21"/>
      <c r="U274" s="21"/>
      <c r="V274" s="21"/>
      <c r="W274" s="21"/>
      <c r="X274" s="21"/>
      <c r="Y274" s="21"/>
    </row>
    <row r="275" ht="15.75" customHeight="1">
      <c r="A275" s="21">
        <v>1161.0</v>
      </c>
      <c r="B275" s="21" t="s">
        <v>3091</v>
      </c>
      <c r="C275" s="21">
        <f>VLOOKUP(B275,Sheet3!B:E,4,0)</f>
        <v>3</v>
      </c>
      <c r="D275" s="21"/>
      <c r="E275" s="21"/>
      <c r="F275" s="21"/>
      <c r="G275" s="21"/>
      <c r="H275" s="21"/>
      <c r="I275" s="21"/>
      <c r="J275" s="21"/>
      <c r="K275" s="21"/>
      <c r="L275" s="21"/>
      <c r="M275" s="21"/>
      <c r="N275" s="21"/>
      <c r="O275" s="21"/>
      <c r="P275" s="21"/>
      <c r="Q275" s="21"/>
      <c r="R275" s="21"/>
      <c r="S275" s="21"/>
      <c r="T275" s="21"/>
      <c r="U275" s="21"/>
      <c r="V275" s="21"/>
      <c r="W275" s="21"/>
      <c r="X275" s="21"/>
      <c r="Y275" s="21"/>
    </row>
    <row r="276" ht="15.75" customHeight="1">
      <c r="A276" s="21">
        <v>1166.0</v>
      </c>
      <c r="B276" s="21" t="s">
        <v>3092</v>
      </c>
      <c r="C276" s="21">
        <f>VLOOKUP(B276,Sheet3!B:E,4,0)</f>
        <v>3</v>
      </c>
      <c r="D276" s="21"/>
      <c r="E276" s="21"/>
      <c r="F276" s="21"/>
      <c r="G276" s="21"/>
      <c r="H276" s="21"/>
      <c r="I276" s="21"/>
      <c r="J276" s="21"/>
      <c r="K276" s="21"/>
      <c r="L276" s="21"/>
      <c r="M276" s="21"/>
      <c r="N276" s="21"/>
      <c r="O276" s="21"/>
      <c r="P276" s="21"/>
      <c r="Q276" s="21"/>
      <c r="R276" s="21"/>
      <c r="S276" s="21"/>
      <c r="T276" s="21"/>
      <c r="U276" s="21"/>
      <c r="V276" s="21"/>
      <c r="W276" s="21"/>
      <c r="X276" s="21"/>
      <c r="Y276" s="21"/>
    </row>
    <row r="277" ht="15.75" customHeight="1">
      <c r="A277" s="21">
        <v>1167.0</v>
      </c>
      <c r="B277" s="21" t="s">
        <v>3093</v>
      </c>
      <c r="C277" s="21">
        <f>VLOOKUP(B277,Sheet3!B:E,4,0)</f>
        <v>3</v>
      </c>
      <c r="D277" s="21"/>
      <c r="E277" s="21"/>
      <c r="F277" s="21"/>
      <c r="G277" s="21"/>
      <c r="H277" s="21"/>
      <c r="I277" s="21"/>
      <c r="J277" s="21"/>
      <c r="K277" s="21"/>
      <c r="L277" s="21"/>
      <c r="M277" s="21"/>
      <c r="N277" s="21"/>
      <c r="O277" s="21"/>
      <c r="P277" s="21"/>
      <c r="Q277" s="21"/>
      <c r="R277" s="21"/>
      <c r="S277" s="21"/>
      <c r="T277" s="21"/>
      <c r="U277" s="21"/>
      <c r="V277" s="21"/>
      <c r="W277" s="21"/>
      <c r="X277" s="21"/>
      <c r="Y277" s="21"/>
    </row>
    <row r="278" ht="15.75" customHeight="1">
      <c r="A278" s="21">
        <v>1168.0</v>
      </c>
      <c r="B278" s="21" t="s">
        <v>3094</v>
      </c>
      <c r="C278" s="21">
        <f>VLOOKUP(B278,Sheet3!B:E,4,0)</f>
        <v>1</v>
      </c>
      <c r="D278" s="21"/>
      <c r="E278" s="21"/>
      <c r="F278" s="21"/>
      <c r="G278" s="21"/>
      <c r="H278" s="21"/>
      <c r="I278" s="21"/>
      <c r="J278" s="21"/>
      <c r="K278" s="21"/>
      <c r="L278" s="21"/>
      <c r="M278" s="21"/>
      <c r="N278" s="21"/>
      <c r="O278" s="21"/>
      <c r="P278" s="21"/>
      <c r="Q278" s="21"/>
      <c r="R278" s="21"/>
      <c r="S278" s="21"/>
      <c r="T278" s="21"/>
      <c r="U278" s="21"/>
      <c r="V278" s="21"/>
      <c r="W278" s="21"/>
      <c r="X278" s="21"/>
      <c r="Y278" s="21"/>
    </row>
    <row r="279" ht="15.75" customHeight="1">
      <c r="A279" s="21">
        <v>1169.0</v>
      </c>
      <c r="B279" s="21" t="s">
        <v>3095</v>
      </c>
      <c r="C279" s="21">
        <f>VLOOKUP(B279,Sheet3!B:E,4,0)</f>
        <v>1</v>
      </c>
      <c r="D279" s="21"/>
      <c r="E279" s="21"/>
      <c r="F279" s="21"/>
      <c r="G279" s="21"/>
      <c r="H279" s="21"/>
      <c r="I279" s="21"/>
      <c r="J279" s="21"/>
      <c r="K279" s="21"/>
      <c r="L279" s="21"/>
      <c r="M279" s="21"/>
      <c r="N279" s="21"/>
      <c r="O279" s="21"/>
      <c r="P279" s="21"/>
      <c r="Q279" s="21"/>
      <c r="R279" s="21"/>
      <c r="S279" s="21"/>
      <c r="T279" s="21"/>
      <c r="U279" s="21"/>
      <c r="V279" s="21"/>
      <c r="W279" s="21"/>
      <c r="X279" s="21"/>
      <c r="Y279" s="21"/>
    </row>
    <row r="280" ht="15.75" customHeight="1">
      <c r="A280" s="21">
        <v>1171.0</v>
      </c>
      <c r="B280" s="21" t="s">
        <v>3096</v>
      </c>
      <c r="C280" s="21">
        <f>VLOOKUP(B280,Sheet3!B:E,4,0)</f>
        <v>3</v>
      </c>
      <c r="D280" s="21"/>
      <c r="E280" s="21"/>
      <c r="F280" s="21"/>
      <c r="G280" s="21"/>
      <c r="H280" s="21"/>
      <c r="I280" s="21"/>
      <c r="J280" s="21"/>
      <c r="K280" s="21"/>
      <c r="L280" s="21"/>
      <c r="M280" s="21"/>
      <c r="N280" s="21"/>
      <c r="O280" s="21"/>
      <c r="P280" s="21"/>
      <c r="Q280" s="21"/>
      <c r="R280" s="21"/>
      <c r="S280" s="21"/>
      <c r="T280" s="21"/>
      <c r="U280" s="21"/>
      <c r="V280" s="21"/>
      <c r="W280" s="21"/>
      <c r="X280" s="21"/>
      <c r="Y280" s="21"/>
    </row>
    <row r="281" ht="15.75" customHeight="1">
      <c r="A281" s="21">
        <v>1172.0</v>
      </c>
      <c r="B281" s="21" t="s">
        <v>3097</v>
      </c>
      <c r="C281" s="21">
        <f>VLOOKUP(B281,Sheet3!B:E,4,0)</f>
        <v>3</v>
      </c>
      <c r="D281" s="21"/>
      <c r="E281" s="21"/>
      <c r="F281" s="21"/>
      <c r="G281" s="21"/>
      <c r="H281" s="21"/>
      <c r="I281" s="21"/>
      <c r="J281" s="21"/>
      <c r="K281" s="21"/>
      <c r="L281" s="21"/>
      <c r="M281" s="21"/>
      <c r="N281" s="21"/>
      <c r="O281" s="21"/>
      <c r="P281" s="21"/>
      <c r="Q281" s="21"/>
      <c r="R281" s="21"/>
      <c r="S281" s="21"/>
      <c r="T281" s="21"/>
      <c r="U281" s="21"/>
      <c r="V281" s="21"/>
      <c r="W281" s="21"/>
      <c r="X281" s="21"/>
      <c r="Y281" s="21"/>
    </row>
    <row r="282" ht="15.75" customHeight="1">
      <c r="A282" s="21">
        <v>1174.0</v>
      </c>
      <c r="B282" s="21" t="s">
        <v>3098</v>
      </c>
      <c r="C282" s="21">
        <f>VLOOKUP(B282,Sheet3!B:E,4,0)</f>
        <v>3</v>
      </c>
      <c r="D282" s="21"/>
      <c r="E282" s="21"/>
      <c r="F282" s="21"/>
      <c r="G282" s="21"/>
      <c r="H282" s="21"/>
      <c r="I282" s="21"/>
      <c r="J282" s="21"/>
      <c r="K282" s="21"/>
      <c r="L282" s="21"/>
      <c r="M282" s="21"/>
      <c r="N282" s="21"/>
      <c r="O282" s="21"/>
      <c r="P282" s="21"/>
      <c r="Q282" s="21"/>
      <c r="R282" s="21"/>
      <c r="S282" s="21"/>
      <c r="T282" s="21"/>
      <c r="U282" s="21"/>
      <c r="V282" s="21"/>
      <c r="W282" s="21"/>
      <c r="X282" s="21"/>
      <c r="Y282" s="21"/>
    </row>
    <row r="283" ht="15.75" customHeight="1">
      <c r="A283" s="21">
        <v>1175.0</v>
      </c>
      <c r="B283" s="21" t="s">
        <v>3099</v>
      </c>
      <c r="C283" s="21">
        <f>VLOOKUP(B283,Sheet3!B:E,4,0)</f>
        <v>3</v>
      </c>
      <c r="D283" s="21"/>
      <c r="E283" s="21"/>
      <c r="F283" s="21"/>
      <c r="G283" s="21"/>
      <c r="H283" s="21"/>
      <c r="I283" s="21"/>
      <c r="J283" s="21"/>
      <c r="K283" s="21"/>
      <c r="L283" s="21"/>
      <c r="M283" s="21"/>
      <c r="N283" s="21"/>
      <c r="O283" s="21"/>
      <c r="P283" s="21"/>
      <c r="Q283" s="21"/>
      <c r="R283" s="21"/>
      <c r="S283" s="21"/>
      <c r="T283" s="21"/>
      <c r="U283" s="21"/>
      <c r="V283" s="21"/>
      <c r="W283" s="21"/>
      <c r="X283" s="21"/>
      <c r="Y283" s="21"/>
    </row>
    <row r="284" ht="15.75" customHeight="1">
      <c r="A284" s="21">
        <v>1176.0</v>
      </c>
      <c r="B284" s="21" t="s">
        <v>3100</v>
      </c>
      <c r="C284" s="21">
        <f>VLOOKUP(B284,Sheet3!B:E,4,0)</f>
        <v>3</v>
      </c>
      <c r="D284" s="21"/>
      <c r="E284" s="21"/>
      <c r="F284" s="21"/>
      <c r="G284" s="21"/>
      <c r="H284" s="21"/>
      <c r="I284" s="21"/>
      <c r="J284" s="21"/>
      <c r="K284" s="21"/>
      <c r="L284" s="21"/>
      <c r="M284" s="21"/>
      <c r="N284" s="21"/>
      <c r="O284" s="21"/>
      <c r="P284" s="21"/>
      <c r="Q284" s="21"/>
      <c r="R284" s="21"/>
      <c r="S284" s="21"/>
      <c r="T284" s="21"/>
      <c r="U284" s="21"/>
      <c r="V284" s="21"/>
      <c r="W284" s="21"/>
      <c r="X284" s="21"/>
      <c r="Y284" s="21"/>
    </row>
    <row r="285" ht="15.75" customHeight="1">
      <c r="A285" s="21">
        <v>1178.0</v>
      </c>
      <c r="B285" s="21" t="s">
        <v>3101</v>
      </c>
      <c r="C285" s="21">
        <f>VLOOKUP(B285,Sheet3!B:E,4,0)</f>
        <v>2</v>
      </c>
      <c r="D285" s="21"/>
      <c r="E285" s="21"/>
      <c r="F285" s="21"/>
      <c r="G285" s="21"/>
      <c r="H285" s="21"/>
      <c r="I285" s="21"/>
      <c r="J285" s="21"/>
      <c r="K285" s="21"/>
      <c r="L285" s="21"/>
      <c r="M285" s="21"/>
      <c r="N285" s="21"/>
      <c r="O285" s="21"/>
      <c r="P285" s="21"/>
      <c r="Q285" s="21"/>
      <c r="R285" s="21"/>
      <c r="S285" s="21"/>
      <c r="T285" s="21"/>
      <c r="U285" s="21"/>
      <c r="V285" s="21"/>
      <c r="W285" s="21"/>
      <c r="X285" s="21"/>
      <c r="Y285" s="21"/>
    </row>
    <row r="286" ht="15.75" customHeight="1">
      <c r="A286" s="21">
        <v>1181.0</v>
      </c>
      <c r="B286" s="21" t="s">
        <v>3102</v>
      </c>
      <c r="C286" s="21">
        <f>VLOOKUP(B286,Sheet3!B:E,4,0)</f>
        <v>2</v>
      </c>
      <c r="D286" s="21"/>
      <c r="E286" s="21"/>
      <c r="F286" s="21"/>
      <c r="G286" s="21"/>
      <c r="H286" s="21"/>
      <c r="I286" s="21"/>
      <c r="J286" s="21"/>
      <c r="K286" s="21"/>
      <c r="L286" s="21"/>
      <c r="M286" s="21"/>
      <c r="N286" s="21"/>
      <c r="O286" s="21"/>
      <c r="P286" s="21"/>
      <c r="Q286" s="21"/>
      <c r="R286" s="21"/>
      <c r="S286" s="21"/>
      <c r="T286" s="21"/>
      <c r="U286" s="21"/>
      <c r="V286" s="21"/>
      <c r="W286" s="21"/>
      <c r="X286" s="21"/>
      <c r="Y286" s="21"/>
    </row>
    <row r="287" ht="15.75" customHeight="1">
      <c r="A287" s="21">
        <v>1182.0</v>
      </c>
      <c r="B287" s="21" t="s">
        <v>3103</v>
      </c>
      <c r="C287" s="21">
        <f>VLOOKUP(B287,Sheet3!B:E,4,0)</f>
        <v>2</v>
      </c>
      <c r="D287" s="21"/>
      <c r="E287" s="21"/>
      <c r="F287" s="21"/>
      <c r="G287" s="21"/>
      <c r="H287" s="21"/>
      <c r="I287" s="21"/>
      <c r="J287" s="21"/>
      <c r="K287" s="21"/>
      <c r="L287" s="21"/>
      <c r="M287" s="21"/>
      <c r="N287" s="21"/>
      <c r="O287" s="21"/>
      <c r="P287" s="21"/>
      <c r="Q287" s="21"/>
      <c r="R287" s="21"/>
      <c r="S287" s="21"/>
      <c r="T287" s="21"/>
      <c r="U287" s="21"/>
      <c r="V287" s="21"/>
      <c r="W287" s="21"/>
      <c r="X287" s="21"/>
      <c r="Y287" s="21"/>
    </row>
    <row r="288" ht="15.75" customHeight="1">
      <c r="A288" s="21">
        <v>1186.0</v>
      </c>
      <c r="B288" s="21" t="s">
        <v>3104</v>
      </c>
      <c r="C288" s="21">
        <f>VLOOKUP(B288,Sheet3!B:E,4,0)</f>
        <v>2</v>
      </c>
      <c r="D288" s="21"/>
      <c r="E288" s="21"/>
      <c r="F288" s="21"/>
      <c r="G288" s="21"/>
      <c r="H288" s="21"/>
      <c r="I288" s="21"/>
      <c r="J288" s="21"/>
      <c r="K288" s="21"/>
      <c r="L288" s="21"/>
      <c r="M288" s="21"/>
      <c r="N288" s="21"/>
      <c r="O288" s="21"/>
      <c r="P288" s="21"/>
      <c r="Q288" s="21"/>
      <c r="R288" s="21"/>
      <c r="S288" s="21"/>
      <c r="T288" s="21"/>
      <c r="U288" s="21"/>
      <c r="V288" s="21"/>
      <c r="W288" s="21"/>
      <c r="X288" s="21"/>
      <c r="Y288" s="21"/>
    </row>
    <row r="289" ht="15.75" customHeight="1">
      <c r="A289" s="21">
        <v>1189.0</v>
      </c>
      <c r="B289" s="21" t="s">
        <v>3105</v>
      </c>
      <c r="C289" s="21">
        <f>VLOOKUP(B289,Sheet3!B:E,4,0)</f>
        <v>1</v>
      </c>
      <c r="D289" s="21"/>
      <c r="E289" s="21"/>
      <c r="F289" s="21"/>
      <c r="G289" s="21"/>
      <c r="H289" s="21"/>
      <c r="I289" s="21"/>
      <c r="J289" s="21"/>
      <c r="K289" s="21"/>
      <c r="L289" s="21"/>
      <c r="M289" s="21"/>
      <c r="N289" s="21"/>
      <c r="O289" s="21"/>
      <c r="P289" s="21"/>
      <c r="Q289" s="21"/>
      <c r="R289" s="21"/>
      <c r="S289" s="21"/>
      <c r="T289" s="21"/>
      <c r="U289" s="21"/>
      <c r="V289" s="21"/>
      <c r="W289" s="21"/>
      <c r="X289" s="21"/>
      <c r="Y289" s="21"/>
    </row>
    <row r="290" ht="15.75" customHeight="1">
      <c r="A290" s="21">
        <v>1190.0</v>
      </c>
      <c r="B290" s="21" t="s">
        <v>3106</v>
      </c>
      <c r="C290" s="21">
        <f>VLOOKUP(B290,Sheet3!B:E,4,0)</f>
        <v>3</v>
      </c>
      <c r="D290" s="21"/>
      <c r="E290" s="21"/>
      <c r="F290" s="21"/>
      <c r="G290" s="21"/>
      <c r="H290" s="21"/>
      <c r="I290" s="21"/>
      <c r="J290" s="21"/>
      <c r="K290" s="21"/>
      <c r="L290" s="21"/>
      <c r="M290" s="21"/>
      <c r="N290" s="21"/>
      <c r="O290" s="21"/>
      <c r="P290" s="21"/>
      <c r="Q290" s="21"/>
      <c r="R290" s="21"/>
      <c r="S290" s="21"/>
      <c r="T290" s="21"/>
      <c r="U290" s="21"/>
      <c r="V290" s="21"/>
      <c r="W290" s="21"/>
      <c r="X290" s="21"/>
      <c r="Y290" s="21"/>
    </row>
    <row r="291" ht="15.75" customHeight="1">
      <c r="A291" s="21">
        <v>1191.0</v>
      </c>
      <c r="B291" s="21" t="s">
        <v>3107</v>
      </c>
      <c r="C291" s="21">
        <f>VLOOKUP(B291,Sheet3!B:E,4,0)</f>
        <v>3</v>
      </c>
      <c r="D291" s="21"/>
      <c r="E291" s="21"/>
      <c r="F291" s="21"/>
      <c r="G291" s="21"/>
      <c r="H291" s="21"/>
      <c r="I291" s="21"/>
      <c r="J291" s="21"/>
      <c r="K291" s="21"/>
      <c r="L291" s="21"/>
      <c r="M291" s="21"/>
      <c r="N291" s="21"/>
      <c r="O291" s="21"/>
      <c r="P291" s="21"/>
      <c r="Q291" s="21"/>
      <c r="R291" s="21"/>
      <c r="S291" s="21"/>
      <c r="T291" s="21"/>
      <c r="U291" s="21"/>
      <c r="V291" s="21"/>
      <c r="W291" s="21"/>
      <c r="X291" s="21"/>
      <c r="Y291" s="21"/>
    </row>
    <row r="292" ht="15.75" customHeight="1">
      <c r="A292" s="21">
        <v>1193.0</v>
      </c>
      <c r="B292" s="21" t="s">
        <v>3108</v>
      </c>
      <c r="C292" s="21">
        <f>VLOOKUP(B292,Sheet3!B:E,4,0)</f>
        <v>3</v>
      </c>
      <c r="D292" s="21"/>
      <c r="E292" s="21"/>
      <c r="F292" s="21"/>
      <c r="G292" s="21"/>
      <c r="H292" s="21"/>
      <c r="I292" s="21"/>
      <c r="J292" s="21"/>
      <c r="K292" s="21"/>
      <c r="L292" s="21"/>
      <c r="M292" s="21"/>
      <c r="N292" s="21"/>
      <c r="O292" s="21"/>
      <c r="P292" s="21"/>
      <c r="Q292" s="21"/>
      <c r="R292" s="21"/>
      <c r="S292" s="21"/>
      <c r="T292" s="21"/>
      <c r="U292" s="21"/>
      <c r="V292" s="21"/>
      <c r="W292" s="21"/>
      <c r="X292" s="21"/>
      <c r="Y292" s="21"/>
    </row>
    <row r="293" ht="15.75" customHeight="1">
      <c r="A293" s="21">
        <v>1195.0</v>
      </c>
      <c r="B293" s="21" t="s">
        <v>3109</v>
      </c>
      <c r="C293" s="21">
        <f>VLOOKUP(B293,Sheet3!B:E,4,0)</f>
        <v>3</v>
      </c>
      <c r="D293" s="21"/>
      <c r="E293" s="21"/>
      <c r="F293" s="21"/>
      <c r="G293" s="21"/>
      <c r="H293" s="21"/>
      <c r="I293" s="21"/>
      <c r="J293" s="21"/>
      <c r="K293" s="21"/>
      <c r="L293" s="21"/>
      <c r="M293" s="21"/>
      <c r="N293" s="21"/>
      <c r="O293" s="21"/>
      <c r="P293" s="21"/>
      <c r="Q293" s="21"/>
      <c r="R293" s="21"/>
      <c r="S293" s="21"/>
      <c r="T293" s="21"/>
      <c r="U293" s="21"/>
      <c r="V293" s="21"/>
      <c r="W293" s="21"/>
      <c r="X293" s="21"/>
      <c r="Y293" s="21"/>
    </row>
    <row r="294" ht="15.75" customHeight="1">
      <c r="A294" s="21">
        <v>1196.0</v>
      </c>
      <c r="B294" s="21" t="s">
        <v>3110</v>
      </c>
      <c r="C294" s="21">
        <f>VLOOKUP(B294,Sheet3!B:E,4,0)</f>
        <v>3</v>
      </c>
      <c r="D294" s="21"/>
      <c r="E294" s="21"/>
      <c r="F294" s="21"/>
      <c r="G294" s="21"/>
      <c r="H294" s="21"/>
      <c r="I294" s="21"/>
      <c r="J294" s="21"/>
      <c r="K294" s="21"/>
      <c r="L294" s="21"/>
      <c r="M294" s="21"/>
      <c r="N294" s="21"/>
      <c r="O294" s="21"/>
      <c r="P294" s="21"/>
      <c r="Q294" s="21"/>
      <c r="R294" s="21"/>
      <c r="S294" s="21"/>
      <c r="T294" s="21"/>
      <c r="U294" s="21"/>
      <c r="V294" s="21"/>
      <c r="W294" s="21"/>
      <c r="X294" s="21"/>
      <c r="Y294" s="21"/>
    </row>
    <row r="295" ht="15.75" customHeight="1">
      <c r="A295" s="21">
        <v>1197.0</v>
      </c>
      <c r="B295" s="21" t="s">
        <v>3111</v>
      </c>
      <c r="C295" s="21">
        <f>VLOOKUP(B295,Sheet3!B:E,4,0)</f>
        <v>3</v>
      </c>
      <c r="D295" s="21"/>
      <c r="E295" s="21"/>
      <c r="F295" s="21"/>
      <c r="G295" s="21"/>
      <c r="H295" s="21"/>
      <c r="I295" s="21"/>
      <c r="J295" s="21"/>
      <c r="K295" s="21"/>
      <c r="L295" s="21"/>
      <c r="M295" s="21"/>
      <c r="N295" s="21"/>
      <c r="O295" s="21"/>
      <c r="P295" s="21"/>
      <c r="Q295" s="21"/>
      <c r="R295" s="21"/>
      <c r="S295" s="21"/>
      <c r="T295" s="21"/>
      <c r="U295" s="21"/>
      <c r="V295" s="21"/>
      <c r="W295" s="21"/>
      <c r="X295" s="21"/>
      <c r="Y295" s="21"/>
    </row>
    <row r="296" ht="15.75" customHeight="1">
      <c r="A296" s="21">
        <v>1199.0</v>
      </c>
      <c r="B296" s="21" t="s">
        <v>3112</v>
      </c>
      <c r="C296" s="21">
        <f>VLOOKUP(B296,Sheet3!B:E,4,0)</f>
        <v>3</v>
      </c>
      <c r="D296" s="21"/>
      <c r="E296" s="21"/>
      <c r="F296" s="21"/>
      <c r="G296" s="21"/>
      <c r="H296" s="21"/>
      <c r="I296" s="21"/>
      <c r="J296" s="21"/>
      <c r="K296" s="21"/>
      <c r="L296" s="21"/>
      <c r="M296" s="21"/>
      <c r="N296" s="21"/>
      <c r="O296" s="21"/>
      <c r="P296" s="21"/>
      <c r="Q296" s="21"/>
      <c r="R296" s="21"/>
      <c r="S296" s="21"/>
      <c r="T296" s="21"/>
      <c r="U296" s="21"/>
      <c r="V296" s="21"/>
      <c r="W296" s="21"/>
      <c r="X296" s="21"/>
      <c r="Y296" s="21"/>
    </row>
    <row r="297" ht="15.75" customHeight="1">
      <c r="A297" s="21">
        <v>1201.0</v>
      </c>
      <c r="B297" s="21" t="s">
        <v>3113</v>
      </c>
      <c r="C297" s="21">
        <f>VLOOKUP(B297,Sheet3!B:E,4,0)</f>
        <v>2</v>
      </c>
      <c r="D297" s="21"/>
      <c r="E297" s="21"/>
      <c r="F297" s="21"/>
      <c r="G297" s="21"/>
      <c r="H297" s="21"/>
      <c r="I297" s="21"/>
      <c r="J297" s="21"/>
      <c r="K297" s="21"/>
      <c r="L297" s="21"/>
      <c r="M297" s="21"/>
      <c r="N297" s="21"/>
      <c r="O297" s="21"/>
      <c r="P297" s="21"/>
      <c r="Q297" s="21"/>
      <c r="R297" s="21"/>
      <c r="S297" s="21"/>
      <c r="T297" s="21"/>
      <c r="U297" s="21"/>
      <c r="V297" s="21"/>
      <c r="W297" s="21"/>
      <c r="X297" s="21"/>
      <c r="Y297" s="21"/>
    </row>
    <row r="298" ht="15.75" customHeight="1">
      <c r="A298" s="21">
        <v>1202.0</v>
      </c>
      <c r="B298" s="21" t="s">
        <v>3114</v>
      </c>
      <c r="C298" s="21">
        <f>VLOOKUP(B298,Sheet3!B:E,4,0)</f>
        <v>2</v>
      </c>
      <c r="D298" s="21"/>
      <c r="E298" s="21"/>
      <c r="F298" s="21"/>
      <c r="G298" s="21"/>
      <c r="H298" s="21"/>
      <c r="I298" s="21"/>
      <c r="J298" s="21"/>
      <c r="K298" s="21"/>
      <c r="L298" s="21"/>
      <c r="M298" s="21"/>
      <c r="N298" s="21"/>
      <c r="O298" s="21"/>
      <c r="P298" s="21"/>
      <c r="Q298" s="21"/>
      <c r="R298" s="21"/>
      <c r="S298" s="21"/>
      <c r="T298" s="21"/>
      <c r="U298" s="21"/>
      <c r="V298" s="21"/>
      <c r="W298" s="21"/>
      <c r="X298" s="21"/>
      <c r="Y298" s="21"/>
    </row>
    <row r="299" ht="15.75" customHeight="1">
      <c r="A299" s="21">
        <v>1203.0</v>
      </c>
      <c r="B299" s="21" t="s">
        <v>3115</v>
      </c>
      <c r="C299" s="21">
        <f>VLOOKUP(B299,Sheet3!B:E,4,0)</f>
        <v>2</v>
      </c>
      <c r="D299" s="21"/>
      <c r="E299" s="21"/>
      <c r="F299" s="21"/>
      <c r="G299" s="21"/>
      <c r="H299" s="21"/>
      <c r="I299" s="21"/>
      <c r="J299" s="21"/>
      <c r="K299" s="21"/>
      <c r="L299" s="21"/>
      <c r="M299" s="21"/>
      <c r="N299" s="21"/>
      <c r="O299" s="21"/>
      <c r="P299" s="21"/>
      <c r="Q299" s="21"/>
      <c r="R299" s="21"/>
      <c r="S299" s="21"/>
      <c r="T299" s="21"/>
      <c r="U299" s="21"/>
      <c r="V299" s="21"/>
      <c r="W299" s="21"/>
      <c r="X299" s="21"/>
      <c r="Y299" s="21"/>
    </row>
    <row r="300" ht="15.75" customHeight="1">
      <c r="A300" s="21">
        <v>1206.0</v>
      </c>
      <c r="B300" s="21" t="s">
        <v>3116</v>
      </c>
      <c r="C300" s="21">
        <f>VLOOKUP(B300,Sheet3!B:E,4,0)</f>
        <v>2</v>
      </c>
      <c r="D300" s="21"/>
      <c r="E300" s="21"/>
      <c r="F300" s="21"/>
      <c r="G300" s="21"/>
      <c r="H300" s="21"/>
      <c r="I300" s="21"/>
      <c r="J300" s="21"/>
      <c r="K300" s="21"/>
      <c r="L300" s="21"/>
      <c r="M300" s="21"/>
      <c r="N300" s="21"/>
      <c r="O300" s="21"/>
      <c r="P300" s="21"/>
      <c r="Q300" s="21"/>
      <c r="R300" s="21"/>
      <c r="S300" s="21"/>
      <c r="T300" s="21"/>
      <c r="U300" s="21"/>
      <c r="V300" s="21"/>
      <c r="W300" s="21"/>
      <c r="X300" s="21"/>
      <c r="Y300" s="21"/>
    </row>
    <row r="301" ht="15.75" customHeight="1">
      <c r="A301" s="21">
        <v>1208.0</v>
      </c>
      <c r="B301" s="21" t="s">
        <v>3117</v>
      </c>
      <c r="C301" s="21">
        <f>VLOOKUP(B301,Sheet3!B:E,4,0)</f>
        <v>3</v>
      </c>
      <c r="D301" s="21"/>
      <c r="E301" s="21"/>
      <c r="F301" s="21"/>
      <c r="G301" s="21"/>
      <c r="H301" s="21"/>
      <c r="I301" s="21"/>
      <c r="J301" s="21"/>
      <c r="K301" s="21"/>
      <c r="L301" s="21"/>
      <c r="M301" s="21"/>
      <c r="N301" s="21"/>
      <c r="O301" s="21"/>
      <c r="P301" s="21"/>
      <c r="Q301" s="21"/>
      <c r="R301" s="21"/>
      <c r="S301" s="21"/>
      <c r="T301" s="21"/>
      <c r="U301" s="21"/>
      <c r="V301" s="21"/>
      <c r="W301" s="21"/>
      <c r="X301" s="21"/>
      <c r="Y301" s="21"/>
    </row>
    <row r="302" ht="15.75" customHeight="1">
      <c r="A302" s="21">
        <v>1209.0</v>
      </c>
      <c r="B302" s="21" t="s">
        <v>3118</v>
      </c>
      <c r="C302" s="21">
        <f>VLOOKUP(B302,Sheet3!B:E,4,0)</f>
        <v>3</v>
      </c>
      <c r="D302" s="21"/>
      <c r="E302" s="21"/>
      <c r="F302" s="21"/>
      <c r="G302" s="21"/>
      <c r="H302" s="21"/>
      <c r="I302" s="21"/>
      <c r="J302" s="21"/>
      <c r="K302" s="21"/>
      <c r="L302" s="21"/>
      <c r="M302" s="21"/>
      <c r="N302" s="21"/>
      <c r="O302" s="21"/>
      <c r="P302" s="21"/>
      <c r="Q302" s="21"/>
      <c r="R302" s="21"/>
      <c r="S302" s="21"/>
      <c r="T302" s="21"/>
      <c r="U302" s="21"/>
      <c r="V302" s="21"/>
      <c r="W302" s="21"/>
      <c r="X302" s="21"/>
      <c r="Y302" s="21"/>
    </row>
    <row r="303" ht="15.75" customHeight="1">
      <c r="A303" s="21">
        <v>1210.0</v>
      </c>
      <c r="B303" s="21" t="s">
        <v>3119</v>
      </c>
      <c r="C303" s="21">
        <f>VLOOKUP(B303,Sheet3!B:E,4,0)</f>
        <v>3</v>
      </c>
      <c r="D303" s="21"/>
      <c r="E303" s="21"/>
      <c r="F303" s="21"/>
      <c r="G303" s="21"/>
      <c r="H303" s="21"/>
      <c r="I303" s="21"/>
      <c r="J303" s="21"/>
      <c r="K303" s="21"/>
      <c r="L303" s="21"/>
      <c r="M303" s="21"/>
      <c r="N303" s="21"/>
      <c r="O303" s="21"/>
      <c r="P303" s="21"/>
      <c r="Q303" s="21"/>
      <c r="R303" s="21"/>
      <c r="S303" s="21"/>
      <c r="T303" s="21"/>
      <c r="U303" s="21"/>
      <c r="V303" s="21"/>
      <c r="W303" s="21"/>
      <c r="X303" s="21"/>
      <c r="Y303" s="21"/>
    </row>
    <row r="304" ht="15.75" customHeight="1">
      <c r="A304" s="21">
        <v>1212.0</v>
      </c>
      <c r="B304" s="21" t="s">
        <v>3120</v>
      </c>
      <c r="C304" s="21">
        <f>VLOOKUP(B304,Sheet3!B:E,4,0)</f>
        <v>1</v>
      </c>
      <c r="D304" s="21"/>
      <c r="E304" s="21"/>
      <c r="F304" s="21"/>
      <c r="G304" s="21"/>
      <c r="H304" s="21"/>
      <c r="I304" s="21"/>
      <c r="J304" s="21"/>
      <c r="K304" s="21"/>
      <c r="L304" s="21"/>
      <c r="M304" s="21"/>
      <c r="N304" s="21"/>
      <c r="O304" s="21"/>
      <c r="P304" s="21"/>
      <c r="Q304" s="21"/>
      <c r="R304" s="21"/>
      <c r="S304" s="21"/>
      <c r="T304" s="21"/>
      <c r="U304" s="21"/>
      <c r="V304" s="21"/>
      <c r="W304" s="21"/>
      <c r="X304" s="21"/>
      <c r="Y304" s="21"/>
    </row>
    <row r="305" ht="15.75" customHeight="1">
      <c r="A305" s="21">
        <v>1213.0</v>
      </c>
      <c r="B305" s="21" t="s">
        <v>3121</v>
      </c>
      <c r="C305" s="21">
        <f>VLOOKUP(B305,Sheet3!B:E,4,0)</f>
        <v>1</v>
      </c>
      <c r="D305" s="21"/>
      <c r="E305" s="21"/>
      <c r="F305" s="21"/>
      <c r="G305" s="21"/>
      <c r="H305" s="21"/>
      <c r="I305" s="21"/>
      <c r="J305" s="21"/>
      <c r="K305" s="21"/>
      <c r="L305" s="21"/>
      <c r="M305" s="21"/>
      <c r="N305" s="21"/>
      <c r="O305" s="21"/>
      <c r="P305" s="21"/>
      <c r="Q305" s="21"/>
      <c r="R305" s="21"/>
      <c r="S305" s="21"/>
      <c r="T305" s="21"/>
      <c r="U305" s="21"/>
      <c r="V305" s="21"/>
      <c r="W305" s="21"/>
      <c r="X305" s="21"/>
      <c r="Y305" s="21"/>
    </row>
    <row r="306" ht="15.75" customHeight="1">
      <c r="A306" s="21">
        <v>1214.0</v>
      </c>
      <c r="B306" s="21" t="s">
        <v>3122</v>
      </c>
      <c r="C306" s="21">
        <f>VLOOKUP(B306,Sheet3!B:E,4,0)</f>
        <v>1</v>
      </c>
      <c r="D306" s="21"/>
      <c r="E306" s="21"/>
      <c r="F306" s="21"/>
      <c r="G306" s="21"/>
      <c r="H306" s="21"/>
      <c r="I306" s="21"/>
      <c r="J306" s="21"/>
      <c r="K306" s="21"/>
      <c r="L306" s="21"/>
      <c r="M306" s="21"/>
      <c r="N306" s="21"/>
      <c r="O306" s="21"/>
      <c r="P306" s="21"/>
      <c r="Q306" s="21"/>
      <c r="R306" s="21"/>
      <c r="S306" s="21"/>
      <c r="T306" s="21"/>
      <c r="U306" s="21"/>
      <c r="V306" s="21"/>
      <c r="W306" s="21"/>
      <c r="X306" s="21"/>
      <c r="Y306" s="21"/>
    </row>
    <row r="307" ht="15.75" customHeight="1">
      <c r="A307" s="21">
        <v>1218.0</v>
      </c>
      <c r="B307" s="21" t="s">
        <v>3123</v>
      </c>
      <c r="C307" s="21">
        <f>VLOOKUP(B307,Sheet3!B:E,4,0)</f>
        <v>3</v>
      </c>
      <c r="D307" s="21"/>
      <c r="E307" s="21"/>
      <c r="F307" s="21"/>
      <c r="G307" s="21"/>
      <c r="H307" s="21"/>
      <c r="I307" s="21"/>
      <c r="J307" s="21"/>
      <c r="K307" s="21"/>
      <c r="L307" s="21"/>
      <c r="M307" s="21"/>
      <c r="N307" s="21"/>
      <c r="O307" s="21"/>
      <c r="P307" s="21"/>
      <c r="Q307" s="21"/>
      <c r="R307" s="21"/>
      <c r="S307" s="21"/>
      <c r="T307" s="21"/>
      <c r="U307" s="21"/>
      <c r="V307" s="21"/>
      <c r="W307" s="21"/>
      <c r="X307" s="21"/>
      <c r="Y307" s="21"/>
    </row>
    <row r="308" ht="15.75" customHeight="1">
      <c r="A308" s="21">
        <v>1223.0</v>
      </c>
      <c r="B308" s="21" t="s">
        <v>3124</v>
      </c>
      <c r="C308" s="21">
        <f>VLOOKUP(B308,Sheet3!B:E,4,0)</f>
        <v>3</v>
      </c>
      <c r="D308" s="21"/>
      <c r="E308" s="21"/>
      <c r="F308" s="21"/>
      <c r="G308" s="21"/>
      <c r="H308" s="21"/>
      <c r="I308" s="21"/>
      <c r="J308" s="21"/>
      <c r="K308" s="21"/>
      <c r="L308" s="21"/>
      <c r="M308" s="21"/>
      <c r="N308" s="21"/>
      <c r="O308" s="21"/>
      <c r="P308" s="21"/>
      <c r="Q308" s="21"/>
      <c r="R308" s="21"/>
      <c r="S308" s="21"/>
      <c r="T308" s="21"/>
      <c r="U308" s="21"/>
      <c r="V308" s="21"/>
      <c r="W308" s="21"/>
      <c r="X308" s="21"/>
      <c r="Y308" s="21"/>
    </row>
    <row r="309" ht="15.75" customHeight="1">
      <c r="A309" s="21">
        <v>1227.0</v>
      </c>
      <c r="B309" s="21" t="s">
        <v>3125</v>
      </c>
      <c r="C309" s="21">
        <f>VLOOKUP(B309,Sheet3!B:E,4,0)</f>
        <v>1</v>
      </c>
      <c r="D309" s="21"/>
      <c r="E309" s="21"/>
      <c r="F309" s="21"/>
      <c r="G309" s="21"/>
      <c r="H309" s="21"/>
      <c r="I309" s="21"/>
      <c r="J309" s="21"/>
      <c r="K309" s="21"/>
      <c r="L309" s="21"/>
      <c r="M309" s="21"/>
      <c r="N309" s="21"/>
      <c r="O309" s="21"/>
      <c r="P309" s="21"/>
      <c r="Q309" s="21"/>
      <c r="R309" s="21"/>
      <c r="S309" s="21"/>
      <c r="T309" s="21"/>
      <c r="U309" s="21"/>
      <c r="V309" s="21"/>
      <c r="W309" s="21"/>
      <c r="X309" s="21"/>
      <c r="Y309" s="21"/>
    </row>
    <row r="310" ht="15.75" customHeight="1">
      <c r="A310" s="21">
        <v>1228.0</v>
      </c>
      <c r="B310" s="21" t="s">
        <v>3126</v>
      </c>
      <c r="C310" s="21">
        <f>VLOOKUP(B310,Sheet3!B:E,4,0)</f>
        <v>1</v>
      </c>
      <c r="D310" s="21"/>
      <c r="E310" s="21"/>
      <c r="F310" s="21"/>
      <c r="G310" s="21"/>
      <c r="H310" s="21"/>
      <c r="I310" s="21"/>
      <c r="J310" s="21"/>
      <c r="K310" s="21"/>
      <c r="L310" s="21"/>
      <c r="M310" s="21"/>
      <c r="N310" s="21"/>
      <c r="O310" s="21"/>
      <c r="P310" s="21"/>
      <c r="Q310" s="21"/>
      <c r="R310" s="21"/>
      <c r="S310" s="21"/>
      <c r="T310" s="21"/>
      <c r="U310" s="21"/>
      <c r="V310" s="21"/>
      <c r="W310" s="21"/>
      <c r="X310" s="21"/>
      <c r="Y310" s="21"/>
    </row>
    <row r="311" ht="15.75" customHeight="1">
      <c r="A311" s="21">
        <v>1229.0</v>
      </c>
      <c r="B311" s="21" t="s">
        <v>3127</v>
      </c>
      <c r="C311" s="21">
        <f>VLOOKUP(B311,Sheet3!B:E,4,0)</f>
        <v>1</v>
      </c>
      <c r="D311" s="21"/>
      <c r="E311" s="21"/>
      <c r="F311" s="21"/>
      <c r="G311" s="21"/>
      <c r="H311" s="21"/>
      <c r="I311" s="21"/>
      <c r="J311" s="21"/>
      <c r="K311" s="21"/>
      <c r="L311" s="21"/>
      <c r="M311" s="21"/>
      <c r="N311" s="21"/>
      <c r="O311" s="21"/>
      <c r="P311" s="21"/>
      <c r="Q311" s="21"/>
      <c r="R311" s="21"/>
      <c r="S311" s="21"/>
      <c r="T311" s="21"/>
      <c r="U311" s="21"/>
      <c r="V311" s="21"/>
      <c r="W311" s="21"/>
      <c r="X311" s="21"/>
      <c r="Y311" s="21"/>
    </row>
    <row r="312" ht="15.75" customHeight="1">
      <c r="A312" s="21">
        <v>1235.0</v>
      </c>
      <c r="B312" s="21" t="s">
        <v>3128</v>
      </c>
      <c r="C312" s="21">
        <f>VLOOKUP(B312,Sheet3!B:E,4,0)</f>
        <v>1</v>
      </c>
      <c r="D312" s="21"/>
      <c r="E312" s="21"/>
      <c r="F312" s="21"/>
      <c r="G312" s="21"/>
      <c r="H312" s="21"/>
      <c r="I312" s="21"/>
      <c r="J312" s="21"/>
      <c r="K312" s="21"/>
      <c r="L312" s="21"/>
      <c r="M312" s="21"/>
      <c r="N312" s="21"/>
      <c r="O312" s="21"/>
      <c r="P312" s="21"/>
      <c r="Q312" s="21"/>
      <c r="R312" s="21"/>
      <c r="S312" s="21"/>
      <c r="T312" s="21"/>
      <c r="U312" s="21"/>
      <c r="V312" s="21"/>
      <c r="W312" s="21"/>
      <c r="X312" s="21"/>
      <c r="Y312" s="21"/>
    </row>
    <row r="313" ht="15.75" customHeight="1">
      <c r="A313" s="21">
        <v>1236.0</v>
      </c>
      <c r="B313" s="21" t="s">
        <v>3129</v>
      </c>
      <c r="C313" s="21">
        <f>VLOOKUP(B313,Sheet3!B:E,4,0)</f>
        <v>1</v>
      </c>
      <c r="D313" s="21"/>
      <c r="E313" s="21"/>
      <c r="F313" s="21"/>
      <c r="G313" s="21"/>
      <c r="H313" s="21"/>
      <c r="I313" s="21"/>
      <c r="J313" s="21"/>
      <c r="K313" s="21"/>
      <c r="L313" s="21"/>
      <c r="M313" s="21"/>
      <c r="N313" s="21"/>
      <c r="O313" s="21"/>
      <c r="P313" s="21"/>
      <c r="Q313" s="21"/>
      <c r="R313" s="21"/>
      <c r="S313" s="21"/>
      <c r="T313" s="21"/>
      <c r="U313" s="21"/>
      <c r="V313" s="21"/>
      <c r="W313" s="21"/>
      <c r="X313" s="21"/>
      <c r="Y313" s="21"/>
    </row>
    <row r="314" ht="15.75" customHeight="1">
      <c r="A314" s="21">
        <v>1239.0</v>
      </c>
      <c r="B314" s="21" t="s">
        <v>3130</v>
      </c>
      <c r="C314" s="21">
        <f>VLOOKUP(B314,Sheet3!B:E,4,0)</f>
        <v>1</v>
      </c>
      <c r="D314" s="21"/>
      <c r="E314" s="21"/>
      <c r="F314" s="21"/>
      <c r="G314" s="21"/>
      <c r="H314" s="21"/>
      <c r="I314" s="21"/>
      <c r="J314" s="21"/>
      <c r="K314" s="21"/>
      <c r="L314" s="21"/>
      <c r="M314" s="21"/>
      <c r="N314" s="21"/>
      <c r="O314" s="21"/>
      <c r="P314" s="21"/>
      <c r="Q314" s="21"/>
      <c r="R314" s="21"/>
      <c r="S314" s="21"/>
      <c r="T314" s="21"/>
      <c r="U314" s="21"/>
      <c r="V314" s="21"/>
      <c r="W314" s="21"/>
      <c r="X314" s="21"/>
      <c r="Y314" s="21"/>
    </row>
    <row r="315" ht="15.75" customHeight="1">
      <c r="A315" s="21">
        <v>1240.0</v>
      </c>
      <c r="B315" s="21" t="s">
        <v>3131</v>
      </c>
      <c r="C315" s="21">
        <f>VLOOKUP(B315,Sheet3!B:E,4,0)</f>
        <v>1</v>
      </c>
      <c r="D315" s="21"/>
      <c r="E315" s="21"/>
      <c r="F315" s="21"/>
      <c r="G315" s="21"/>
      <c r="H315" s="21"/>
      <c r="I315" s="21"/>
      <c r="J315" s="21"/>
      <c r="K315" s="21"/>
      <c r="L315" s="21"/>
      <c r="M315" s="21"/>
      <c r="N315" s="21"/>
      <c r="O315" s="21"/>
      <c r="P315" s="21"/>
      <c r="Q315" s="21"/>
      <c r="R315" s="21"/>
      <c r="S315" s="21"/>
      <c r="T315" s="21"/>
      <c r="U315" s="21"/>
      <c r="V315" s="21"/>
      <c r="W315" s="21"/>
      <c r="X315" s="21"/>
      <c r="Y315" s="21"/>
    </row>
    <row r="316" ht="15.75" customHeight="1">
      <c r="A316" s="21">
        <v>1242.0</v>
      </c>
      <c r="B316" s="21" t="s">
        <v>3132</v>
      </c>
      <c r="C316" s="21">
        <f>VLOOKUP(B316,Sheet3!B:E,4,0)</f>
        <v>1</v>
      </c>
      <c r="D316" s="21"/>
      <c r="E316" s="21"/>
      <c r="F316" s="21"/>
      <c r="G316" s="21"/>
      <c r="H316" s="21"/>
      <c r="I316" s="21"/>
      <c r="J316" s="21"/>
      <c r="K316" s="21"/>
      <c r="L316" s="21"/>
      <c r="M316" s="21"/>
      <c r="N316" s="21"/>
      <c r="O316" s="21"/>
      <c r="P316" s="21"/>
      <c r="Q316" s="21"/>
      <c r="R316" s="21"/>
      <c r="S316" s="21"/>
      <c r="T316" s="21"/>
      <c r="U316" s="21"/>
      <c r="V316" s="21"/>
      <c r="W316" s="21"/>
      <c r="X316" s="21"/>
      <c r="Y316" s="21"/>
    </row>
    <row r="317" ht="15.75" customHeight="1">
      <c r="A317" s="21">
        <v>1245.0</v>
      </c>
      <c r="B317" s="21" t="s">
        <v>3133</v>
      </c>
      <c r="C317" s="21">
        <f>VLOOKUP(B317,Sheet3!B:E,4,0)</f>
        <v>1</v>
      </c>
      <c r="D317" s="21"/>
      <c r="E317" s="21"/>
      <c r="F317" s="21"/>
      <c r="G317" s="21"/>
      <c r="H317" s="21"/>
      <c r="I317" s="21"/>
      <c r="J317" s="21"/>
      <c r="K317" s="21"/>
      <c r="L317" s="21"/>
      <c r="M317" s="21"/>
      <c r="N317" s="21"/>
      <c r="O317" s="21"/>
      <c r="P317" s="21"/>
      <c r="Q317" s="21"/>
      <c r="R317" s="21"/>
      <c r="S317" s="21"/>
      <c r="T317" s="21"/>
      <c r="U317" s="21"/>
      <c r="V317" s="21"/>
      <c r="W317" s="21"/>
      <c r="X317" s="21"/>
      <c r="Y317" s="21"/>
    </row>
    <row r="318" ht="15.75" customHeight="1">
      <c r="A318" s="21">
        <v>1247.0</v>
      </c>
      <c r="B318" s="21" t="s">
        <v>3134</v>
      </c>
      <c r="C318" s="21">
        <f>VLOOKUP(B318,Sheet3!B:E,4,0)</f>
        <v>1</v>
      </c>
      <c r="D318" s="21"/>
      <c r="E318" s="21"/>
      <c r="F318" s="21"/>
      <c r="G318" s="21"/>
      <c r="H318" s="21"/>
      <c r="I318" s="21"/>
      <c r="J318" s="21"/>
      <c r="K318" s="21"/>
      <c r="L318" s="21"/>
      <c r="M318" s="21"/>
      <c r="N318" s="21"/>
      <c r="O318" s="21"/>
      <c r="P318" s="21"/>
      <c r="Q318" s="21"/>
      <c r="R318" s="21"/>
      <c r="S318" s="21"/>
      <c r="T318" s="21"/>
      <c r="U318" s="21"/>
      <c r="V318" s="21"/>
      <c r="W318" s="21"/>
      <c r="X318" s="21"/>
      <c r="Y318" s="21"/>
    </row>
    <row r="319" ht="15.75" customHeight="1">
      <c r="A319" s="21">
        <v>1248.0</v>
      </c>
      <c r="B319" s="21" t="s">
        <v>3135</v>
      </c>
      <c r="C319" s="21">
        <f>VLOOKUP(B319,Sheet3!B:E,4,0)</f>
        <v>1</v>
      </c>
      <c r="D319" s="21"/>
      <c r="E319" s="21"/>
      <c r="F319" s="21"/>
      <c r="G319" s="21"/>
      <c r="H319" s="21"/>
      <c r="I319" s="21"/>
      <c r="J319" s="21"/>
      <c r="K319" s="21"/>
      <c r="L319" s="21"/>
      <c r="M319" s="21"/>
      <c r="N319" s="21"/>
      <c r="O319" s="21"/>
      <c r="P319" s="21"/>
      <c r="Q319" s="21"/>
      <c r="R319" s="21"/>
      <c r="S319" s="21"/>
      <c r="T319" s="21"/>
      <c r="U319" s="21"/>
      <c r="V319" s="21"/>
      <c r="W319" s="21"/>
      <c r="X319" s="21"/>
      <c r="Y319" s="21"/>
    </row>
    <row r="320" ht="15.75" customHeight="1">
      <c r="A320" s="21">
        <v>1250.0</v>
      </c>
      <c r="B320" s="21" t="s">
        <v>3136</v>
      </c>
      <c r="C320" s="21">
        <f>VLOOKUP(B320,Sheet3!B:E,4,0)</f>
        <v>1</v>
      </c>
      <c r="D320" s="21"/>
      <c r="E320" s="21"/>
      <c r="F320" s="21"/>
      <c r="G320" s="21"/>
      <c r="H320" s="21"/>
      <c r="I320" s="21"/>
      <c r="J320" s="21"/>
      <c r="K320" s="21"/>
      <c r="L320" s="21"/>
      <c r="M320" s="21"/>
      <c r="N320" s="21"/>
      <c r="O320" s="21"/>
      <c r="P320" s="21"/>
      <c r="Q320" s="21"/>
      <c r="R320" s="21"/>
      <c r="S320" s="21"/>
      <c r="T320" s="21"/>
      <c r="U320" s="21"/>
      <c r="V320" s="21"/>
      <c r="W320" s="21"/>
      <c r="X320" s="21"/>
      <c r="Y320" s="21"/>
    </row>
    <row r="321" ht="15.75" customHeight="1">
      <c r="A321" s="21">
        <v>1252.0</v>
      </c>
      <c r="B321" s="21" t="s">
        <v>3137</v>
      </c>
      <c r="C321" s="21">
        <f>VLOOKUP(B321,Sheet3!B:E,4,0)</f>
        <v>1</v>
      </c>
      <c r="D321" s="21"/>
      <c r="E321" s="21"/>
      <c r="F321" s="21"/>
      <c r="G321" s="21"/>
      <c r="H321" s="21"/>
      <c r="I321" s="21"/>
      <c r="J321" s="21"/>
      <c r="K321" s="21"/>
      <c r="L321" s="21"/>
      <c r="M321" s="21"/>
      <c r="N321" s="21"/>
      <c r="O321" s="21"/>
      <c r="P321" s="21"/>
      <c r="Q321" s="21"/>
      <c r="R321" s="21"/>
      <c r="S321" s="21"/>
      <c r="T321" s="21"/>
      <c r="U321" s="21"/>
      <c r="V321" s="21"/>
      <c r="W321" s="21"/>
      <c r="X321" s="21"/>
      <c r="Y321" s="21"/>
    </row>
    <row r="322" ht="15.75" customHeight="1">
      <c r="A322" s="21">
        <v>1253.0</v>
      </c>
      <c r="B322" s="21" t="s">
        <v>3138</v>
      </c>
      <c r="C322" s="21">
        <f>VLOOKUP(B322,Sheet3!B:E,4,0)</f>
        <v>1</v>
      </c>
      <c r="D322" s="21"/>
      <c r="E322" s="21"/>
      <c r="F322" s="21"/>
      <c r="G322" s="21"/>
      <c r="H322" s="21"/>
      <c r="I322" s="21"/>
      <c r="J322" s="21"/>
      <c r="K322" s="21"/>
      <c r="L322" s="21"/>
      <c r="M322" s="21"/>
      <c r="N322" s="21"/>
      <c r="O322" s="21"/>
      <c r="P322" s="21"/>
      <c r="Q322" s="21"/>
      <c r="R322" s="21"/>
      <c r="S322" s="21"/>
      <c r="T322" s="21"/>
      <c r="U322" s="21"/>
      <c r="V322" s="21"/>
      <c r="W322" s="21"/>
      <c r="X322" s="21"/>
      <c r="Y322" s="21"/>
    </row>
    <row r="323" ht="15.75" customHeight="1">
      <c r="A323" s="21">
        <v>1256.0</v>
      </c>
      <c r="B323" s="21" t="s">
        <v>3139</v>
      </c>
      <c r="C323" s="21">
        <f>VLOOKUP(B323,Sheet3!B:E,4,0)</f>
        <v>1</v>
      </c>
      <c r="D323" s="21"/>
      <c r="E323" s="21"/>
      <c r="F323" s="21"/>
      <c r="G323" s="21"/>
      <c r="H323" s="21"/>
      <c r="I323" s="21"/>
      <c r="J323" s="21"/>
      <c r="K323" s="21"/>
      <c r="L323" s="21"/>
      <c r="M323" s="21"/>
      <c r="N323" s="21"/>
      <c r="O323" s="21"/>
      <c r="P323" s="21"/>
      <c r="Q323" s="21"/>
      <c r="R323" s="21"/>
      <c r="S323" s="21"/>
      <c r="T323" s="21"/>
      <c r="U323" s="21"/>
      <c r="V323" s="21"/>
      <c r="W323" s="21"/>
      <c r="X323" s="21"/>
      <c r="Y323" s="21"/>
    </row>
    <row r="324" ht="15.75" customHeight="1">
      <c r="A324" s="21">
        <v>1257.0</v>
      </c>
      <c r="B324" s="21" t="s">
        <v>3140</v>
      </c>
      <c r="C324" s="21">
        <f>VLOOKUP(B324,Sheet3!B:E,4,0)</f>
        <v>1</v>
      </c>
      <c r="D324" s="21"/>
      <c r="E324" s="21"/>
      <c r="F324" s="21"/>
      <c r="G324" s="21"/>
      <c r="H324" s="21"/>
      <c r="I324" s="21"/>
      <c r="J324" s="21"/>
      <c r="K324" s="21"/>
      <c r="L324" s="21"/>
      <c r="M324" s="21"/>
      <c r="N324" s="21"/>
      <c r="O324" s="21"/>
      <c r="P324" s="21"/>
      <c r="Q324" s="21"/>
      <c r="R324" s="21"/>
      <c r="S324" s="21"/>
      <c r="T324" s="21"/>
      <c r="U324" s="21"/>
      <c r="V324" s="21"/>
      <c r="W324" s="21"/>
      <c r="X324" s="21"/>
      <c r="Y324" s="21"/>
    </row>
    <row r="325" ht="15.75" customHeight="1">
      <c r="A325" s="21">
        <v>1258.0</v>
      </c>
      <c r="B325" s="21" t="s">
        <v>3141</v>
      </c>
      <c r="C325" s="21">
        <f>VLOOKUP(B325,Sheet3!B:E,4,0)</f>
        <v>1</v>
      </c>
      <c r="D325" s="21"/>
      <c r="E325" s="21"/>
      <c r="F325" s="21"/>
      <c r="G325" s="21"/>
      <c r="H325" s="21"/>
      <c r="I325" s="21"/>
      <c r="J325" s="21"/>
      <c r="K325" s="21"/>
      <c r="L325" s="21"/>
      <c r="M325" s="21"/>
      <c r="N325" s="21"/>
      <c r="O325" s="21"/>
      <c r="P325" s="21"/>
      <c r="Q325" s="21"/>
      <c r="R325" s="21"/>
      <c r="S325" s="21"/>
      <c r="T325" s="21"/>
      <c r="U325" s="21"/>
      <c r="V325" s="21"/>
      <c r="W325" s="21"/>
      <c r="X325" s="21"/>
      <c r="Y325" s="21"/>
    </row>
    <row r="326" ht="15.75" customHeight="1">
      <c r="A326" s="21">
        <v>1259.0</v>
      </c>
      <c r="B326" s="21" t="s">
        <v>3142</v>
      </c>
      <c r="C326" s="21">
        <f>VLOOKUP(B326,Sheet3!B:E,4,0)</f>
        <v>1</v>
      </c>
      <c r="D326" s="21"/>
      <c r="E326" s="21"/>
      <c r="F326" s="21"/>
      <c r="G326" s="21"/>
      <c r="H326" s="21"/>
      <c r="I326" s="21"/>
      <c r="J326" s="21"/>
      <c r="K326" s="21"/>
      <c r="L326" s="21"/>
      <c r="M326" s="21"/>
      <c r="N326" s="21"/>
      <c r="O326" s="21"/>
      <c r="P326" s="21"/>
      <c r="Q326" s="21"/>
      <c r="R326" s="21"/>
      <c r="S326" s="21"/>
      <c r="T326" s="21"/>
      <c r="U326" s="21"/>
      <c r="V326" s="21"/>
      <c r="W326" s="21"/>
      <c r="X326" s="21"/>
      <c r="Y326" s="21"/>
    </row>
    <row r="327" ht="15.75" customHeight="1">
      <c r="A327" s="21">
        <v>1262.0</v>
      </c>
      <c r="B327" s="21" t="s">
        <v>3143</v>
      </c>
      <c r="C327" s="21">
        <f>VLOOKUP(B327,Sheet3!B:E,4,0)</f>
        <v>1</v>
      </c>
      <c r="D327" s="21"/>
      <c r="E327" s="21"/>
      <c r="F327" s="21"/>
      <c r="G327" s="21"/>
      <c r="H327" s="21"/>
      <c r="I327" s="21"/>
      <c r="J327" s="21"/>
      <c r="K327" s="21"/>
      <c r="L327" s="21"/>
      <c r="M327" s="21"/>
      <c r="N327" s="21"/>
      <c r="O327" s="21"/>
      <c r="P327" s="21"/>
      <c r="Q327" s="21"/>
      <c r="R327" s="21"/>
      <c r="S327" s="21"/>
      <c r="T327" s="21"/>
      <c r="U327" s="21"/>
      <c r="V327" s="21"/>
      <c r="W327" s="21"/>
      <c r="X327" s="21"/>
      <c r="Y327" s="21"/>
    </row>
    <row r="328" ht="15.75" customHeight="1">
      <c r="A328" s="21">
        <v>1263.0</v>
      </c>
      <c r="B328" s="21" t="s">
        <v>3144</v>
      </c>
      <c r="C328" s="21">
        <f>VLOOKUP(B328,Sheet3!B:E,4,0)</f>
        <v>1</v>
      </c>
      <c r="D328" s="21"/>
      <c r="E328" s="21"/>
      <c r="F328" s="21"/>
      <c r="G328" s="21"/>
      <c r="H328" s="21"/>
      <c r="I328" s="21"/>
      <c r="J328" s="21"/>
      <c r="K328" s="21"/>
      <c r="L328" s="21"/>
      <c r="M328" s="21"/>
      <c r="N328" s="21"/>
      <c r="O328" s="21"/>
      <c r="P328" s="21"/>
      <c r="Q328" s="21"/>
      <c r="R328" s="21"/>
      <c r="S328" s="21"/>
      <c r="T328" s="21"/>
      <c r="U328" s="21"/>
      <c r="V328" s="21"/>
      <c r="W328" s="21"/>
      <c r="X328" s="21"/>
      <c r="Y328" s="21"/>
    </row>
    <row r="329" ht="15.75" customHeight="1">
      <c r="A329" s="21">
        <v>1264.0</v>
      </c>
      <c r="B329" s="21" t="s">
        <v>3145</v>
      </c>
      <c r="C329" s="21">
        <f>VLOOKUP(B329,Sheet3!B:E,4,0)</f>
        <v>1</v>
      </c>
      <c r="D329" s="21"/>
      <c r="E329" s="21"/>
      <c r="F329" s="21"/>
      <c r="G329" s="21"/>
      <c r="H329" s="21"/>
      <c r="I329" s="21"/>
      <c r="J329" s="21"/>
      <c r="K329" s="21"/>
      <c r="L329" s="21"/>
      <c r="M329" s="21"/>
      <c r="N329" s="21"/>
      <c r="O329" s="21"/>
      <c r="P329" s="21"/>
      <c r="Q329" s="21"/>
      <c r="R329" s="21"/>
      <c r="S329" s="21"/>
      <c r="T329" s="21"/>
      <c r="U329" s="21"/>
      <c r="V329" s="21"/>
      <c r="W329" s="21"/>
      <c r="X329" s="21"/>
      <c r="Y329" s="21"/>
    </row>
    <row r="330" ht="15.75" customHeight="1">
      <c r="A330" s="21">
        <v>1266.0</v>
      </c>
      <c r="B330" s="21" t="s">
        <v>3146</v>
      </c>
      <c r="C330" s="21">
        <f>VLOOKUP(B330,Sheet3!B:E,4,0)</f>
        <v>1</v>
      </c>
      <c r="D330" s="21"/>
      <c r="E330" s="21"/>
      <c r="F330" s="21"/>
      <c r="G330" s="21"/>
      <c r="H330" s="21"/>
      <c r="I330" s="21"/>
      <c r="J330" s="21"/>
      <c r="K330" s="21"/>
      <c r="L330" s="21"/>
      <c r="M330" s="21"/>
      <c r="N330" s="21"/>
      <c r="O330" s="21"/>
      <c r="P330" s="21"/>
      <c r="Q330" s="21"/>
      <c r="R330" s="21"/>
      <c r="S330" s="21"/>
      <c r="T330" s="21"/>
      <c r="U330" s="21"/>
      <c r="V330" s="21"/>
      <c r="W330" s="21"/>
      <c r="X330" s="21"/>
      <c r="Y330" s="21"/>
    </row>
    <row r="331" ht="15.75" customHeight="1">
      <c r="A331" s="21">
        <v>1268.0</v>
      </c>
      <c r="B331" s="21" t="s">
        <v>3147</v>
      </c>
      <c r="C331" s="21">
        <f>VLOOKUP(B331,Sheet3!B:E,4,0)</f>
        <v>1</v>
      </c>
      <c r="D331" s="21"/>
      <c r="E331" s="21"/>
      <c r="F331" s="21"/>
      <c r="G331" s="21"/>
      <c r="H331" s="21"/>
      <c r="I331" s="21"/>
      <c r="J331" s="21"/>
      <c r="K331" s="21"/>
      <c r="L331" s="21"/>
      <c r="M331" s="21"/>
      <c r="N331" s="21"/>
      <c r="O331" s="21"/>
      <c r="P331" s="21"/>
      <c r="Q331" s="21"/>
      <c r="R331" s="21"/>
      <c r="S331" s="21"/>
      <c r="T331" s="21"/>
      <c r="U331" s="21"/>
      <c r="V331" s="21"/>
      <c r="W331" s="21"/>
      <c r="X331" s="21"/>
      <c r="Y331" s="21"/>
    </row>
    <row r="332" ht="15.75" customHeight="1">
      <c r="A332" s="21">
        <v>1272.0</v>
      </c>
      <c r="B332" s="21" t="s">
        <v>3148</v>
      </c>
      <c r="C332" s="21">
        <f>VLOOKUP(B332,Sheet3!B:E,4,0)</f>
        <v>1</v>
      </c>
      <c r="D332" s="21"/>
      <c r="E332" s="21"/>
      <c r="F332" s="21"/>
      <c r="G332" s="21"/>
      <c r="H332" s="21"/>
      <c r="I332" s="21"/>
      <c r="J332" s="21"/>
      <c r="K332" s="21"/>
      <c r="L332" s="21"/>
      <c r="M332" s="21"/>
      <c r="N332" s="21"/>
      <c r="O332" s="21"/>
      <c r="P332" s="21"/>
      <c r="Q332" s="21"/>
      <c r="R332" s="21"/>
      <c r="S332" s="21"/>
      <c r="T332" s="21"/>
      <c r="U332" s="21"/>
      <c r="V332" s="21"/>
      <c r="W332" s="21"/>
      <c r="X332" s="21"/>
      <c r="Y332" s="21"/>
    </row>
    <row r="333" ht="15.75" customHeight="1">
      <c r="A333" s="21">
        <v>1274.0</v>
      </c>
      <c r="B333" s="21" t="s">
        <v>0</v>
      </c>
      <c r="C333" s="21">
        <f>VLOOKUP(B333,Sheet3!B:E,4,0)</f>
        <v>1</v>
      </c>
      <c r="D333" s="21"/>
      <c r="E333" s="21"/>
      <c r="F333" s="21"/>
      <c r="G333" s="21"/>
      <c r="H333" s="21"/>
      <c r="I333" s="21"/>
      <c r="J333" s="21"/>
      <c r="K333" s="21"/>
      <c r="L333" s="21"/>
      <c r="M333" s="21"/>
      <c r="N333" s="21"/>
      <c r="O333" s="21"/>
      <c r="P333" s="21"/>
      <c r="Q333" s="21"/>
      <c r="R333" s="21"/>
      <c r="S333" s="21"/>
      <c r="T333" s="21"/>
      <c r="U333" s="21"/>
      <c r="V333" s="21"/>
      <c r="W333" s="21"/>
      <c r="X333" s="21"/>
      <c r="Y333" s="21"/>
    </row>
    <row r="334" ht="15.75" customHeight="1">
      <c r="A334" s="21">
        <v>1276.0</v>
      </c>
      <c r="B334" s="21" t="s">
        <v>3149</v>
      </c>
      <c r="C334" s="21">
        <f>VLOOKUP(B334,Sheet3!B:E,4,0)</f>
        <v>1</v>
      </c>
      <c r="D334" s="21"/>
      <c r="E334" s="21"/>
      <c r="F334" s="21"/>
      <c r="G334" s="21"/>
      <c r="H334" s="21"/>
      <c r="I334" s="21"/>
      <c r="J334" s="21"/>
      <c r="K334" s="21"/>
      <c r="L334" s="21"/>
      <c r="M334" s="21"/>
      <c r="N334" s="21"/>
      <c r="O334" s="21"/>
      <c r="P334" s="21"/>
      <c r="Q334" s="21"/>
      <c r="R334" s="21"/>
      <c r="S334" s="21"/>
      <c r="T334" s="21"/>
      <c r="U334" s="21"/>
      <c r="V334" s="21"/>
      <c r="W334" s="21"/>
      <c r="X334" s="21"/>
      <c r="Y334" s="21"/>
    </row>
    <row r="335" ht="15.75" customHeight="1">
      <c r="A335" s="21">
        <v>1277.0</v>
      </c>
      <c r="B335" s="21" t="s">
        <v>3150</v>
      </c>
      <c r="C335" s="21">
        <f>VLOOKUP(B335,Sheet3!B:E,4,0)</f>
        <v>1</v>
      </c>
      <c r="D335" s="21"/>
      <c r="E335" s="21"/>
      <c r="F335" s="21"/>
      <c r="G335" s="21"/>
      <c r="H335" s="21"/>
      <c r="I335" s="21"/>
      <c r="J335" s="21"/>
      <c r="K335" s="21"/>
      <c r="L335" s="21"/>
      <c r="M335" s="21"/>
      <c r="N335" s="21"/>
      <c r="O335" s="21"/>
      <c r="P335" s="21"/>
      <c r="Q335" s="21"/>
      <c r="R335" s="21"/>
      <c r="S335" s="21"/>
      <c r="T335" s="21"/>
      <c r="U335" s="21"/>
      <c r="V335" s="21"/>
      <c r="W335" s="21"/>
      <c r="X335" s="21"/>
      <c r="Y335" s="21"/>
    </row>
    <row r="336" ht="15.75" customHeight="1">
      <c r="A336" s="21">
        <v>1283.0</v>
      </c>
      <c r="B336" s="21" t="s">
        <v>3151</v>
      </c>
      <c r="C336" s="21">
        <f>VLOOKUP(B336,Sheet3!B:E,4,0)</f>
        <v>1</v>
      </c>
      <c r="D336" s="21"/>
      <c r="E336" s="21"/>
      <c r="F336" s="21"/>
      <c r="G336" s="21"/>
      <c r="H336" s="21"/>
      <c r="I336" s="21"/>
      <c r="J336" s="21"/>
      <c r="K336" s="21"/>
      <c r="L336" s="21"/>
      <c r="M336" s="21"/>
      <c r="N336" s="21"/>
      <c r="O336" s="21"/>
      <c r="P336" s="21"/>
      <c r="Q336" s="21"/>
      <c r="R336" s="21"/>
      <c r="S336" s="21"/>
      <c r="T336" s="21"/>
      <c r="U336" s="21"/>
      <c r="V336" s="21"/>
      <c r="W336" s="21"/>
      <c r="X336" s="21"/>
      <c r="Y336" s="21"/>
    </row>
    <row r="337" ht="15.75" customHeight="1">
      <c r="A337" s="21">
        <v>1287.0</v>
      </c>
      <c r="B337" s="21" t="s">
        <v>3152</v>
      </c>
      <c r="C337" s="21">
        <f>VLOOKUP(B337,Sheet3!B:E,4,0)</f>
        <v>1</v>
      </c>
      <c r="D337" s="21"/>
      <c r="E337" s="21"/>
      <c r="F337" s="21"/>
      <c r="G337" s="21"/>
      <c r="H337" s="21"/>
      <c r="I337" s="21"/>
      <c r="J337" s="21"/>
      <c r="K337" s="21"/>
      <c r="L337" s="21"/>
      <c r="M337" s="21"/>
      <c r="N337" s="21"/>
      <c r="O337" s="21"/>
      <c r="P337" s="21"/>
      <c r="Q337" s="21"/>
      <c r="R337" s="21"/>
      <c r="S337" s="21"/>
      <c r="T337" s="21"/>
      <c r="U337" s="21"/>
      <c r="V337" s="21"/>
      <c r="W337" s="21"/>
      <c r="X337" s="21"/>
      <c r="Y337" s="21"/>
    </row>
    <row r="338" ht="15.75" customHeight="1">
      <c r="A338" s="21">
        <v>1288.0</v>
      </c>
      <c r="B338" s="21" t="s">
        <v>3153</v>
      </c>
      <c r="C338" s="21">
        <f>VLOOKUP(B338,Sheet3!B:E,4,0)</f>
        <v>1</v>
      </c>
      <c r="D338" s="21"/>
      <c r="E338" s="21"/>
      <c r="F338" s="21"/>
      <c r="G338" s="21"/>
      <c r="H338" s="21"/>
      <c r="I338" s="21"/>
      <c r="J338" s="21"/>
      <c r="K338" s="21"/>
      <c r="L338" s="21"/>
      <c r="M338" s="21"/>
      <c r="N338" s="21"/>
      <c r="O338" s="21"/>
      <c r="P338" s="21"/>
      <c r="Q338" s="21"/>
      <c r="R338" s="21"/>
      <c r="S338" s="21"/>
      <c r="T338" s="21"/>
      <c r="U338" s="21"/>
      <c r="V338" s="21"/>
      <c r="W338" s="21"/>
      <c r="X338" s="21"/>
      <c r="Y338" s="21"/>
    </row>
    <row r="339" ht="15.75" customHeight="1">
      <c r="A339" s="21">
        <v>1290.0</v>
      </c>
      <c r="B339" s="21" t="s">
        <v>3154</v>
      </c>
      <c r="C339" s="21">
        <f>VLOOKUP(B339,Sheet3!B:E,4,0)</f>
        <v>1</v>
      </c>
      <c r="D339" s="21"/>
      <c r="E339" s="21"/>
      <c r="F339" s="21"/>
      <c r="G339" s="21"/>
      <c r="H339" s="21"/>
      <c r="I339" s="21"/>
      <c r="J339" s="21"/>
      <c r="K339" s="21"/>
      <c r="L339" s="21"/>
      <c r="M339" s="21"/>
      <c r="N339" s="21"/>
      <c r="O339" s="21"/>
      <c r="P339" s="21"/>
      <c r="Q339" s="21"/>
      <c r="R339" s="21"/>
      <c r="S339" s="21"/>
      <c r="T339" s="21"/>
      <c r="U339" s="21"/>
      <c r="V339" s="21"/>
      <c r="W339" s="21"/>
      <c r="X339" s="21"/>
      <c r="Y339" s="21"/>
    </row>
    <row r="340" ht="15.75" customHeight="1">
      <c r="A340" s="21">
        <v>1291.0</v>
      </c>
      <c r="B340" s="21" t="s">
        <v>3155</v>
      </c>
      <c r="C340" s="21">
        <f>VLOOKUP(B340,Sheet3!B:E,4,0)</f>
        <v>1</v>
      </c>
      <c r="D340" s="21"/>
      <c r="E340" s="21"/>
      <c r="F340" s="21"/>
      <c r="G340" s="21"/>
      <c r="H340" s="21"/>
      <c r="I340" s="21"/>
      <c r="J340" s="21"/>
      <c r="K340" s="21"/>
      <c r="L340" s="21"/>
      <c r="M340" s="21"/>
      <c r="N340" s="21"/>
      <c r="O340" s="21"/>
      <c r="P340" s="21"/>
      <c r="Q340" s="21"/>
      <c r="R340" s="21"/>
      <c r="S340" s="21"/>
      <c r="T340" s="21"/>
      <c r="U340" s="21"/>
      <c r="V340" s="21"/>
      <c r="W340" s="21"/>
      <c r="X340" s="21"/>
      <c r="Y340" s="21"/>
    </row>
    <row r="341" ht="15.75" customHeight="1">
      <c r="A341" s="21">
        <v>1292.0</v>
      </c>
      <c r="B341" s="21" t="s">
        <v>3156</v>
      </c>
      <c r="C341" s="21">
        <f>VLOOKUP(B341,Sheet3!B:E,4,0)</f>
        <v>1</v>
      </c>
      <c r="D341" s="21"/>
      <c r="E341" s="21"/>
      <c r="F341" s="21"/>
      <c r="G341" s="21"/>
      <c r="H341" s="21"/>
      <c r="I341" s="21"/>
      <c r="J341" s="21"/>
      <c r="K341" s="21"/>
      <c r="L341" s="21"/>
      <c r="M341" s="21"/>
      <c r="N341" s="21"/>
      <c r="O341" s="21"/>
      <c r="P341" s="21"/>
      <c r="Q341" s="21"/>
      <c r="R341" s="21"/>
      <c r="S341" s="21"/>
      <c r="T341" s="21"/>
      <c r="U341" s="21"/>
      <c r="V341" s="21"/>
      <c r="W341" s="21"/>
      <c r="X341" s="21"/>
      <c r="Y341" s="21"/>
    </row>
    <row r="342" ht="15.75" customHeight="1">
      <c r="A342" s="21">
        <v>1295.0</v>
      </c>
      <c r="B342" s="21" t="s">
        <v>3157</v>
      </c>
      <c r="C342" s="21">
        <f>VLOOKUP(B342,Sheet3!B:E,4,0)</f>
        <v>1</v>
      </c>
      <c r="D342" s="21"/>
      <c r="E342" s="21"/>
      <c r="F342" s="21"/>
      <c r="G342" s="21"/>
      <c r="H342" s="21"/>
      <c r="I342" s="21"/>
      <c r="J342" s="21"/>
      <c r="K342" s="21"/>
      <c r="L342" s="21"/>
      <c r="M342" s="21"/>
      <c r="N342" s="21"/>
      <c r="O342" s="21"/>
      <c r="P342" s="21"/>
      <c r="Q342" s="21"/>
      <c r="R342" s="21"/>
      <c r="S342" s="21"/>
      <c r="T342" s="21"/>
      <c r="U342" s="21"/>
      <c r="V342" s="21"/>
      <c r="W342" s="21"/>
      <c r="X342" s="21"/>
      <c r="Y342" s="21"/>
    </row>
    <row r="343" ht="15.75" customHeight="1">
      <c r="A343" s="21">
        <v>1297.0</v>
      </c>
      <c r="B343" s="21" t="s">
        <v>3158</v>
      </c>
      <c r="C343" s="21">
        <f>VLOOKUP(B343,Sheet3!B:E,4,0)</f>
        <v>1</v>
      </c>
      <c r="D343" s="21"/>
      <c r="E343" s="21"/>
      <c r="F343" s="21"/>
      <c r="G343" s="21"/>
      <c r="H343" s="21"/>
      <c r="I343" s="21"/>
      <c r="J343" s="21"/>
      <c r="K343" s="21"/>
      <c r="L343" s="21"/>
      <c r="M343" s="21"/>
      <c r="N343" s="21"/>
      <c r="O343" s="21"/>
      <c r="P343" s="21"/>
      <c r="Q343" s="21"/>
      <c r="R343" s="21"/>
      <c r="S343" s="21"/>
      <c r="T343" s="21"/>
      <c r="U343" s="21"/>
      <c r="V343" s="21"/>
      <c r="W343" s="21"/>
      <c r="X343" s="21"/>
      <c r="Y343" s="21"/>
    </row>
    <row r="344" ht="15.75" customHeight="1">
      <c r="A344" s="21">
        <v>1302.0</v>
      </c>
      <c r="B344" s="21" t="s">
        <v>3159</v>
      </c>
      <c r="C344" s="21">
        <f>VLOOKUP(B344,Sheet3!B:E,4,0)</f>
        <v>1</v>
      </c>
      <c r="D344" s="21"/>
      <c r="E344" s="21"/>
      <c r="F344" s="21"/>
      <c r="G344" s="21"/>
      <c r="H344" s="21"/>
      <c r="I344" s="21"/>
      <c r="J344" s="21"/>
      <c r="K344" s="21"/>
      <c r="L344" s="21"/>
      <c r="M344" s="21"/>
      <c r="N344" s="21"/>
      <c r="O344" s="21"/>
      <c r="P344" s="21"/>
      <c r="Q344" s="21"/>
      <c r="R344" s="21"/>
      <c r="S344" s="21"/>
      <c r="T344" s="21"/>
      <c r="U344" s="21"/>
      <c r="V344" s="21"/>
      <c r="W344" s="21"/>
      <c r="X344" s="21"/>
      <c r="Y344" s="21"/>
    </row>
    <row r="345" ht="15.75" customHeight="1">
      <c r="A345" s="21">
        <v>1304.0</v>
      </c>
      <c r="B345" s="21" t="s">
        <v>3160</v>
      </c>
      <c r="C345" s="21">
        <f>VLOOKUP(B345,Sheet3!B:E,4,0)</f>
        <v>1</v>
      </c>
      <c r="D345" s="21"/>
      <c r="E345" s="21"/>
      <c r="F345" s="21"/>
      <c r="G345" s="21"/>
      <c r="H345" s="21"/>
      <c r="I345" s="21"/>
      <c r="J345" s="21"/>
      <c r="K345" s="21"/>
      <c r="L345" s="21"/>
      <c r="M345" s="21"/>
      <c r="N345" s="21"/>
      <c r="O345" s="21"/>
      <c r="P345" s="21"/>
      <c r="Q345" s="21"/>
      <c r="R345" s="21"/>
      <c r="S345" s="21"/>
      <c r="T345" s="21"/>
      <c r="U345" s="21"/>
      <c r="V345" s="21"/>
      <c r="W345" s="21"/>
      <c r="X345" s="21"/>
      <c r="Y345" s="21"/>
    </row>
    <row r="346" ht="15.75" customHeight="1">
      <c r="A346" s="21">
        <v>1305.0</v>
      </c>
      <c r="B346" s="21" t="s">
        <v>3161</v>
      </c>
      <c r="C346" s="21">
        <f>VLOOKUP(B346,Sheet3!B:E,4,0)</f>
        <v>1</v>
      </c>
      <c r="D346" s="21"/>
      <c r="E346" s="21"/>
      <c r="F346" s="21"/>
      <c r="G346" s="21"/>
      <c r="H346" s="21"/>
      <c r="I346" s="21"/>
      <c r="J346" s="21"/>
      <c r="K346" s="21"/>
      <c r="L346" s="21"/>
      <c r="M346" s="21"/>
      <c r="N346" s="21"/>
      <c r="O346" s="21"/>
      <c r="P346" s="21"/>
      <c r="Q346" s="21"/>
      <c r="R346" s="21"/>
      <c r="S346" s="21"/>
      <c r="T346" s="21"/>
      <c r="U346" s="21"/>
      <c r="V346" s="21"/>
      <c r="W346" s="21"/>
      <c r="X346" s="21"/>
      <c r="Y346" s="21"/>
    </row>
    <row r="347" ht="15.75" customHeight="1">
      <c r="A347" s="21">
        <v>1307.0</v>
      </c>
      <c r="B347" s="21" t="s">
        <v>3162</v>
      </c>
      <c r="C347" s="21">
        <f>VLOOKUP(B347,Sheet3!B:E,4,0)</f>
        <v>1</v>
      </c>
      <c r="D347" s="21"/>
      <c r="E347" s="21"/>
      <c r="F347" s="21"/>
      <c r="G347" s="21"/>
      <c r="H347" s="21"/>
      <c r="I347" s="21"/>
      <c r="J347" s="21"/>
      <c r="K347" s="21"/>
      <c r="L347" s="21"/>
      <c r="M347" s="21"/>
      <c r="N347" s="21"/>
      <c r="O347" s="21"/>
      <c r="P347" s="21"/>
      <c r="Q347" s="21"/>
      <c r="R347" s="21"/>
      <c r="S347" s="21"/>
      <c r="T347" s="21"/>
      <c r="U347" s="21"/>
      <c r="V347" s="21"/>
      <c r="W347" s="21"/>
      <c r="X347" s="21"/>
      <c r="Y347" s="21"/>
    </row>
    <row r="348" ht="15.75" customHeight="1">
      <c r="A348" s="21">
        <v>1308.0</v>
      </c>
      <c r="B348" s="21" t="s">
        <v>3163</v>
      </c>
      <c r="C348" s="21">
        <f>VLOOKUP(B348,Sheet3!B:E,4,0)</f>
        <v>1</v>
      </c>
      <c r="D348" s="21"/>
      <c r="E348" s="21"/>
      <c r="F348" s="21"/>
      <c r="G348" s="21"/>
      <c r="H348" s="21"/>
      <c r="I348" s="21"/>
      <c r="J348" s="21"/>
      <c r="K348" s="21"/>
      <c r="L348" s="21"/>
      <c r="M348" s="21"/>
      <c r="N348" s="21"/>
      <c r="O348" s="21"/>
      <c r="P348" s="21"/>
      <c r="Q348" s="21"/>
      <c r="R348" s="21"/>
      <c r="S348" s="21"/>
      <c r="T348" s="21"/>
      <c r="U348" s="21"/>
      <c r="V348" s="21"/>
      <c r="W348" s="21"/>
      <c r="X348" s="21"/>
      <c r="Y348" s="21"/>
    </row>
    <row r="349" ht="15.75" customHeight="1">
      <c r="A349" s="21">
        <v>1310.0</v>
      </c>
      <c r="B349" s="21" t="s">
        <v>3164</v>
      </c>
      <c r="C349" s="21">
        <f>VLOOKUP(B349,Sheet3!B:E,4,0)</f>
        <v>1</v>
      </c>
      <c r="D349" s="21"/>
      <c r="E349" s="21"/>
      <c r="F349" s="21"/>
      <c r="G349" s="21"/>
      <c r="H349" s="21"/>
      <c r="I349" s="21"/>
      <c r="J349" s="21"/>
      <c r="K349" s="21"/>
      <c r="L349" s="21"/>
      <c r="M349" s="21"/>
      <c r="N349" s="21"/>
      <c r="O349" s="21"/>
      <c r="P349" s="21"/>
      <c r="Q349" s="21"/>
      <c r="R349" s="21"/>
      <c r="S349" s="21"/>
      <c r="T349" s="21"/>
      <c r="U349" s="21"/>
      <c r="V349" s="21"/>
      <c r="W349" s="21"/>
      <c r="X349" s="21"/>
      <c r="Y349" s="21"/>
    </row>
    <row r="350" ht="15.75" customHeight="1">
      <c r="A350" s="21">
        <v>1311.0</v>
      </c>
      <c r="B350" s="21" t="s">
        <v>3165</v>
      </c>
      <c r="C350" s="21">
        <f>VLOOKUP(B350,Sheet3!B:E,4,0)</f>
        <v>1</v>
      </c>
      <c r="D350" s="21"/>
      <c r="E350" s="21"/>
      <c r="F350" s="21"/>
      <c r="G350" s="21"/>
      <c r="H350" s="21"/>
      <c r="I350" s="21"/>
      <c r="J350" s="21"/>
      <c r="K350" s="21"/>
      <c r="L350" s="21"/>
      <c r="M350" s="21"/>
      <c r="N350" s="21"/>
      <c r="O350" s="21"/>
      <c r="P350" s="21"/>
      <c r="Q350" s="21"/>
      <c r="R350" s="21"/>
      <c r="S350" s="21"/>
      <c r="T350" s="21"/>
      <c r="U350" s="21"/>
      <c r="V350" s="21"/>
      <c r="W350" s="21"/>
      <c r="X350" s="21"/>
      <c r="Y350" s="21"/>
    </row>
    <row r="351" ht="15.75" customHeight="1">
      <c r="A351" s="21">
        <v>1312.0</v>
      </c>
      <c r="B351" s="21" t="s">
        <v>3166</v>
      </c>
      <c r="C351" s="21">
        <f>VLOOKUP(B351,Sheet3!B:E,4,0)</f>
        <v>1</v>
      </c>
      <c r="D351" s="21"/>
      <c r="E351" s="21"/>
      <c r="F351" s="21"/>
      <c r="G351" s="21"/>
      <c r="H351" s="21"/>
      <c r="I351" s="21"/>
      <c r="J351" s="21"/>
      <c r="K351" s="21"/>
      <c r="L351" s="21"/>
      <c r="M351" s="21"/>
      <c r="N351" s="21"/>
      <c r="O351" s="21"/>
      <c r="P351" s="21"/>
      <c r="Q351" s="21"/>
      <c r="R351" s="21"/>
      <c r="S351" s="21"/>
      <c r="T351" s="21"/>
      <c r="U351" s="21"/>
      <c r="V351" s="21"/>
      <c r="W351" s="21"/>
      <c r="X351" s="21"/>
      <c r="Y351" s="21"/>
    </row>
    <row r="352" ht="15.75" customHeight="1">
      <c r="A352" s="21">
        <v>1313.0</v>
      </c>
      <c r="B352" s="21" t="s">
        <v>3167</v>
      </c>
      <c r="C352" s="21">
        <f>VLOOKUP(B352,Sheet3!B:E,4,0)</f>
        <v>1</v>
      </c>
      <c r="D352" s="21"/>
      <c r="E352" s="21"/>
      <c r="F352" s="21"/>
      <c r="G352" s="21"/>
      <c r="H352" s="21"/>
      <c r="I352" s="21"/>
      <c r="J352" s="21"/>
      <c r="K352" s="21"/>
      <c r="L352" s="21"/>
      <c r="M352" s="21"/>
      <c r="N352" s="21"/>
      <c r="O352" s="21"/>
      <c r="P352" s="21"/>
      <c r="Q352" s="21"/>
      <c r="R352" s="21"/>
      <c r="S352" s="21"/>
      <c r="T352" s="21"/>
      <c r="U352" s="21"/>
      <c r="V352" s="21"/>
      <c r="W352" s="21"/>
      <c r="X352" s="21"/>
      <c r="Y352" s="21"/>
    </row>
    <row r="353" ht="15.75" customHeight="1">
      <c r="A353" s="21">
        <v>1314.0</v>
      </c>
      <c r="B353" s="21" t="s">
        <v>3168</v>
      </c>
      <c r="C353" s="21">
        <f>VLOOKUP(B353,Sheet3!B:E,4,0)</f>
        <v>1</v>
      </c>
      <c r="D353" s="21"/>
      <c r="E353" s="21"/>
      <c r="F353" s="21"/>
      <c r="G353" s="21"/>
      <c r="H353" s="21"/>
      <c r="I353" s="21"/>
      <c r="J353" s="21"/>
      <c r="K353" s="21"/>
      <c r="L353" s="21"/>
      <c r="M353" s="21"/>
      <c r="N353" s="21"/>
      <c r="O353" s="21"/>
      <c r="P353" s="21"/>
      <c r="Q353" s="21"/>
      <c r="R353" s="21"/>
      <c r="S353" s="21"/>
      <c r="T353" s="21"/>
      <c r="U353" s="21"/>
      <c r="V353" s="21"/>
      <c r="W353" s="21"/>
      <c r="X353" s="21"/>
      <c r="Y353" s="21"/>
    </row>
    <row r="354" ht="15.75" customHeight="1">
      <c r="A354" s="21">
        <v>1315.0</v>
      </c>
      <c r="B354" s="21" t="s">
        <v>3169</v>
      </c>
      <c r="C354" s="21">
        <f>VLOOKUP(B354,Sheet3!B:E,4,0)</f>
        <v>1</v>
      </c>
      <c r="D354" s="21"/>
      <c r="E354" s="21"/>
      <c r="F354" s="21"/>
      <c r="G354" s="21"/>
      <c r="H354" s="21"/>
      <c r="I354" s="21"/>
      <c r="J354" s="21"/>
      <c r="K354" s="21"/>
      <c r="L354" s="21"/>
      <c r="M354" s="21"/>
      <c r="N354" s="21"/>
      <c r="O354" s="21"/>
      <c r="P354" s="21"/>
      <c r="Q354" s="21"/>
      <c r="R354" s="21"/>
      <c r="S354" s="21"/>
      <c r="T354" s="21"/>
      <c r="U354" s="21"/>
      <c r="V354" s="21"/>
      <c r="W354" s="21"/>
      <c r="X354" s="21"/>
      <c r="Y354" s="21"/>
    </row>
    <row r="355" ht="15.75" customHeight="1">
      <c r="A355" s="21">
        <v>1316.0</v>
      </c>
      <c r="B355" s="21" t="s">
        <v>3170</v>
      </c>
      <c r="C355" s="21">
        <f>VLOOKUP(B355,Sheet3!B:E,4,0)</f>
        <v>1</v>
      </c>
      <c r="D355" s="21"/>
      <c r="E355" s="21"/>
      <c r="F355" s="21"/>
      <c r="G355" s="21"/>
      <c r="H355" s="21"/>
      <c r="I355" s="21"/>
      <c r="J355" s="21"/>
      <c r="K355" s="21"/>
      <c r="L355" s="21"/>
      <c r="M355" s="21"/>
      <c r="N355" s="21"/>
      <c r="O355" s="21"/>
      <c r="P355" s="21"/>
      <c r="Q355" s="21"/>
      <c r="R355" s="21"/>
      <c r="S355" s="21"/>
      <c r="T355" s="21"/>
      <c r="U355" s="21"/>
      <c r="V355" s="21"/>
      <c r="W355" s="21"/>
      <c r="X355" s="21"/>
      <c r="Y355" s="21"/>
    </row>
    <row r="356" ht="15.75" customHeight="1">
      <c r="A356" s="21">
        <v>1318.0</v>
      </c>
      <c r="B356" s="21" t="s">
        <v>3171</v>
      </c>
      <c r="C356" s="21">
        <f>VLOOKUP(B356,Sheet3!B:E,4,0)</f>
        <v>2</v>
      </c>
      <c r="D356" s="21"/>
      <c r="E356" s="21"/>
      <c r="F356" s="21"/>
      <c r="G356" s="21"/>
      <c r="H356" s="21"/>
      <c r="I356" s="21"/>
      <c r="J356" s="21"/>
      <c r="K356" s="21"/>
      <c r="L356" s="21"/>
      <c r="M356" s="21"/>
      <c r="N356" s="21"/>
      <c r="O356" s="21"/>
      <c r="P356" s="21"/>
      <c r="Q356" s="21"/>
      <c r="R356" s="21"/>
      <c r="S356" s="21"/>
      <c r="T356" s="21"/>
      <c r="U356" s="21"/>
      <c r="V356" s="21"/>
      <c r="W356" s="21"/>
      <c r="X356" s="21"/>
      <c r="Y356" s="21"/>
    </row>
    <row r="357" ht="15.75" customHeight="1">
      <c r="A357" s="21">
        <v>1319.0</v>
      </c>
      <c r="B357" s="21" t="s">
        <v>3172</v>
      </c>
      <c r="C357" s="21">
        <f>VLOOKUP(B357,Sheet3!B:E,4,0)</f>
        <v>2</v>
      </c>
      <c r="D357" s="21"/>
      <c r="E357" s="21"/>
      <c r="F357" s="21"/>
      <c r="G357" s="21"/>
      <c r="H357" s="21"/>
      <c r="I357" s="21"/>
      <c r="J357" s="21"/>
      <c r="K357" s="21"/>
      <c r="L357" s="21"/>
      <c r="M357" s="21"/>
      <c r="N357" s="21"/>
      <c r="O357" s="21"/>
      <c r="P357" s="21"/>
      <c r="Q357" s="21"/>
      <c r="R357" s="21"/>
      <c r="S357" s="21"/>
      <c r="T357" s="21"/>
      <c r="U357" s="21"/>
      <c r="V357" s="21"/>
      <c r="W357" s="21"/>
      <c r="X357" s="21"/>
      <c r="Y357" s="21"/>
    </row>
    <row r="358" ht="15.75" customHeight="1">
      <c r="A358" s="21">
        <v>1321.0</v>
      </c>
      <c r="B358" s="21" t="s">
        <v>3173</v>
      </c>
      <c r="C358" s="21">
        <f>VLOOKUP(B358,Sheet3!B:E,4,0)</f>
        <v>2</v>
      </c>
      <c r="D358" s="21"/>
      <c r="E358" s="21"/>
      <c r="F358" s="21"/>
      <c r="G358" s="21"/>
      <c r="H358" s="21"/>
      <c r="I358" s="21"/>
      <c r="J358" s="21"/>
      <c r="K358" s="21"/>
      <c r="L358" s="21"/>
      <c r="M358" s="21"/>
      <c r="N358" s="21"/>
      <c r="O358" s="21"/>
      <c r="P358" s="21"/>
      <c r="Q358" s="21"/>
      <c r="R358" s="21"/>
      <c r="S358" s="21"/>
      <c r="T358" s="21"/>
      <c r="U358" s="21"/>
      <c r="V358" s="21"/>
      <c r="W358" s="21"/>
      <c r="X358" s="21"/>
      <c r="Y358" s="21"/>
    </row>
    <row r="359" ht="15.75" customHeight="1">
      <c r="A359" s="21">
        <v>1323.0</v>
      </c>
      <c r="B359" s="21" t="s">
        <v>3174</v>
      </c>
      <c r="C359" s="21">
        <f>VLOOKUP(B359,Sheet3!B:E,4,0)</f>
        <v>2</v>
      </c>
      <c r="D359" s="21"/>
      <c r="E359" s="21"/>
      <c r="F359" s="21"/>
      <c r="G359" s="21"/>
      <c r="H359" s="21"/>
      <c r="I359" s="21"/>
      <c r="J359" s="21"/>
      <c r="K359" s="21"/>
      <c r="L359" s="21"/>
      <c r="M359" s="21"/>
      <c r="N359" s="21"/>
      <c r="O359" s="21"/>
      <c r="P359" s="21"/>
      <c r="Q359" s="21"/>
      <c r="R359" s="21"/>
      <c r="S359" s="21"/>
      <c r="T359" s="21"/>
      <c r="U359" s="21"/>
      <c r="V359" s="21"/>
      <c r="W359" s="21"/>
      <c r="X359" s="21"/>
      <c r="Y359" s="21"/>
    </row>
    <row r="360" ht="15.75" customHeight="1">
      <c r="A360" s="21">
        <v>1328.0</v>
      </c>
      <c r="B360" s="21" t="s">
        <v>3175</v>
      </c>
      <c r="C360" s="21">
        <f>VLOOKUP(B360,Sheet3!B:E,4,0)</f>
        <v>2</v>
      </c>
      <c r="D360" s="21"/>
      <c r="E360" s="21"/>
      <c r="F360" s="21"/>
      <c r="G360" s="21"/>
      <c r="H360" s="21"/>
      <c r="I360" s="21"/>
      <c r="J360" s="21"/>
      <c r="K360" s="21"/>
      <c r="L360" s="21"/>
      <c r="M360" s="21"/>
      <c r="N360" s="21"/>
      <c r="O360" s="21"/>
      <c r="P360" s="21"/>
      <c r="Q360" s="21"/>
      <c r="R360" s="21"/>
      <c r="S360" s="21"/>
      <c r="T360" s="21"/>
      <c r="U360" s="21"/>
      <c r="V360" s="21"/>
      <c r="W360" s="21"/>
      <c r="X360" s="21"/>
      <c r="Y360" s="21"/>
    </row>
    <row r="361" ht="15.75" customHeight="1">
      <c r="A361" s="21">
        <v>1333.0</v>
      </c>
      <c r="B361" s="21" t="s">
        <v>3176</v>
      </c>
      <c r="C361" s="21">
        <f>VLOOKUP(B361,Sheet3!B:E,4,0)</f>
        <v>1</v>
      </c>
      <c r="D361" s="21"/>
      <c r="E361" s="21"/>
      <c r="F361" s="21"/>
      <c r="G361" s="21"/>
      <c r="H361" s="21"/>
      <c r="I361" s="21"/>
      <c r="J361" s="21"/>
      <c r="K361" s="21"/>
      <c r="L361" s="21"/>
      <c r="M361" s="21"/>
      <c r="N361" s="21"/>
      <c r="O361" s="21"/>
      <c r="P361" s="21"/>
      <c r="Q361" s="21"/>
      <c r="R361" s="21"/>
      <c r="S361" s="21"/>
      <c r="T361" s="21"/>
      <c r="U361" s="21"/>
      <c r="V361" s="21"/>
      <c r="W361" s="21"/>
      <c r="X361" s="21"/>
      <c r="Y361" s="21"/>
    </row>
    <row r="362" ht="15.75" customHeight="1">
      <c r="A362" s="21">
        <v>1334.0</v>
      </c>
      <c r="B362" s="21" t="s">
        <v>3177</v>
      </c>
      <c r="C362" s="21">
        <f>VLOOKUP(B362,Sheet3!B:E,4,0)</f>
        <v>1</v>
      </c>
      <c r="D362" s="21"/>
      <c r="E362" s="21"/>
      <c r="F362" s="21"/>
      <c r="G362" s="21"/>
      <c r="H362" s="21"/>
      <c r="I362" s="21"/>
      <c r="J362" s="21"/>
      <c r="K362" s="21"/>
      <c r="L362" s="21"/>
      <c r="M362" s="21"/>
      <c r="N362" s="21"/>
      <c r="O362" s="21"/>
      <c r="P362" s="21"/>
      <c r="Q362" s="21"/>
      <c r="R362" s="21"/>
      <c r="S362" s="21"/>
      <c r="T362" s="21"/>
      <c r="U362" s="21"/>
      <c r="V362" s="21"/>
      <c r="W362" s="21"/>
      <c r="X362" s="21"/>
      <c r="Y362" s="21"/>
    </row>
    <row r="363" ht="15.75" customHeight="1">
      <c r="A363" s="21">
        <v>1335.0</v>
      </c>
      <c r="B363" s="21" t="s">
        <v>3178</v>
      </c>
      <c r="C363" s="21">
        <f>VLOOKUP(B363,Sheet3!B:E,4,0)</f>
        <v>1</v>
      </c>
      <c r="D363" s="21"/>
      <c r="E363" s="21"/>
      <c r="F363" s="21"/>
      <c r="G363" s="21"/>
      <c r="H363" s="21"/>
      <c r="I363" s="21"/>
      <c r="J363" s="21"/>
      <c r="K363" s="21"/>
      <c r="L363" s="21"/>
      <c r="M363" s="21"/>
      <c r="N363" s="21"/>
      <c r="O363" s="21"/>
      <c r="P363" s="21"/>
      <c r="Q363" s="21"/>
      <c r="R363" s="21"/>
      <c r="S363" s="21"/>
      <c r="T363" s="21"/>
      <c r="U363" s="21"/>
      <c r="V363" s="21"/>
      <c r="W363" s="21"/>
      <c r="X363" s="21"/>
      <c r="Y363" s="21"/>
    </row>
    <row r="364" ht="15.75" customHeight="1">
      <c r="A364" s="21">
        <v>1337.0</v>
      </c>
      <c r="B364" s="21" t="s">
        <v>3179</v>
      </c>
      <c r="C364" s="21">
        <f>VLOOKUP(B364,Sheet3!B:E,4,0)</f>
        <v>1</v>
      </c>
      <c r="D364" s="21"/>
      <c r="E364" s="21"/>
      <c r="F364" s="21"/>
      <c r="G364" s="21"/>
      <c r="H364" s="21"/>
      <c r="I364" s="21"/>
      <c r="J364" s="21"/>
      <c r="K364" s="21"/>
      <c r="L364" s="21"/>
      <c r="M364" s="21"/>
      <c r="N364" s="21"/>
      <c r="O364" s="21"/>
      <c r="P364" s="21"/>
      <c r="Q364" s="21"/>
      <c r="R364" s="21"/>
      <c r="S364" s="21"/>
      <c r="T364" s="21"/>
      <c r="U364" s="21"/>
      <c r="V364" s="21"/>
      <c r="W364" s="21"/>
      <c r="X364" s="21"/>
      <c r="Y364" s="21"/>
    </row>
    <row r="365" ht="15.75" customHeight="1">
      <c r="A365" s="21">
        <v>1339.0</v>
      </c>
      <c r="B365" s="21" t="s">
        <v>3180</v>
      </c>
      <c r="C365" s="21">
        <f>VLOOKUP(B365,Sheet3!B:E,4,0)</f>
        <v>2</v>
      </c>
      <c r="D365" s="21"/>
      <c r="E365" s="21"/>
      <c r="F365" s="21"/>
      <c r="G365" s="21"/>
      <c r="H365" s="21"/>
      <c r="I365" s="21"/>
      <c r="J365" s="21"/>
      <c r="K365" s="21"/>
      <c r="L365" s="21"/>
      <c r="M365" s="21"/>
      <c r="N365" s="21"/>
      <c r="O365" s="21"/>
      <c r="P365" s="21"/>
      <c r="Q365" s="21"/>
      <c r="R365" s="21"/>
      <c r="S365" s="21"/>
      <c r="T365" s="21"/>
      <c r="U365" s="21"/>
      <c r="V365" s="21"/>
      <c r="W365" s="21"/>
      <c r="X365" s="21"/>
      <c r="Y365" s="21"/>
    </row>
    <row r="366" ht="15.75" customHeight="1">
      <c r="A366" s="21">
        <v>1342.0</v>
      </c>
      <c r="B366" s="21" t="s">
        <v>3181</v>
      </c>
      <c r="C366" s="21">
        <f>VLOOKUP(B366,Sheet3!B:E,4,0)</f>
        <v>2</v>
      </c>
      <c r="D366" s="21"/>
      <c r="E366" s="21"/>
      <c r="F366" s="21"/>
      <c r="G366" s="21"/>
      <c r="H366" s="21"/>
      <c r="I366" s="21"/>
      <c r="J366" s="21"/>
      <c r="K366" s="21"/>
      <c r="L366" s="21"/>
      <c r="M366" s="21"/>
      <c r="N366" s="21"/>
      <c r="O366" s="21"/>
      <c r="P366" s="21"/>
      <c r="Q366" s="21"/>
      <c r="R366" s="21"/>
      <c r="S366" s="21"/>
      <c r="T366" s="21"/>
      <c r="U366" s="21"/>
      <c r="V366" s="21"/>
      <c r="W366" s="21"/>
      <c r="X366" s="21"/>
      <c r="Y366" s="21"/>
    </row>
    <row r="367" ht="15.75" customHeight="1">
      <c r="A367" s="21">
        <v>1346.0</v>
      </c>
      <c r="B367" s="21" t="s">
        <v>3182</v>
      </c>
      <c r="C367" s="21">
        <f>VLOOKUP(B367,Sheet3!B:E,4,0)</f>
        <v>2</v>
      </c>
      <c r="D367" s="21"/>
      <c r="E367" s="21"/>
      <c r="F367" s="21"/>
      <c r="G367" s="21"/>
      <c r="H367" s="21"/>
      <c r="I367" s="21"/>
      <c r="J367" s="21"/>
      <c r="K367" s="21"/>
      <c r="L367" s="21"/>
      <c r="M367" s="21"/>
      <c r="N367" s="21"/>
      <c r="O367" s="21"/>
      <c r="P367" s="21"/>
      <c r="Q367" s="21"/>
      <c r="R367" s="21"/>
      <c r="S367" s="21"/>
      <c r="T367" s="21"/>
      <c r="U367" s="21"/>
      <c r="V367" s="21"/>
      <c r="W367" s="21"/>
      <c r="X367" s="21"/>
      <c r="Y367" s="21"/>
    </row>
    <row r="368" ht="15.75" customHeight="1">
      <c r="A368" s="21">
        <v>1349.0</v>
      </c>
      <c r="B368" s="21" t="s">
        <v>3183</v>
      </c>
      <c r="C368" s="21">
        <f>VLOOKUP(B368,Sheet3!B:E,4,0)</f>
        <v>2</v>
      </c>
      <c r="D368" s="21"/>
      <c r="E368" s="21"/>
      <c r="F368" s="21"/>
      <c r="G368" s="21"/>
      <c r="H368" s="21"/>
      <c r="I368" s="21"/>
      <c r="J368" s="21"/>
      <c r="K368" s="21"/>
      <c r="L368" s="21"/>
      <c r="M368" s="21"/>
      <c r="N368" s="21"/>
      <c r="O368" s="21"/>
      <c r="P368" s="21"/>
      <c r="Q368" s="21"/>
      <c r="R368" s="21"/>
      <c r="S368" s="21"/>
      <c r="T368" s="21"/>
      <c r="U368" s="21"/>
      <c r="V368" s="21"/>
      <c r="W368" s="21"/>
      <c r="X368" s="21"/>
      <c r="Y368" s="21"/>
    </row>
    <row r="369" ht="15.75" customHeight="1">
      <c r="A369" s="21">
        <v>1350.0</v>
      </c>
      <c r="B369" s="21" t="s">
        <v>3184</v>
      </c>
      <c r="C369" s="21">
        <f>VLOOKUP(B369,Sheet3!B:E,4,0)</f>
        <v>2</v>
      </c>
      <c r="D369" s="21"/>
      <c r="E369" s="21"/>
      <c r="F369" s="21"/>
      <c r="G369" s="21"/>
      <c r="H369" s="21"/>
      <c r="I369" s="21"/>
      <c r="J369" s="21"/>
      <c r="K369" s="21"/>
      <c r="L369" s="21"/>
      <c r="M369" s="21"/>
      <c r="N369" s="21"/>
      <c r="O369" s="21"/>
      <c r="P369" s="21"/>
      <c r="Q369" s="21"/>
      <c r="R369" s="21"/>
      <c r="S369" s="21"/>
      <c r="T369" s="21"/>
      <c r="U369" s="21"/>
      <c r="V369" s="21"/>
      <c r="W369" s="21"/>
      <c r="X369" s="21"/>
      <c r="Y369" s="21"/>
    </row>
    <row r="370" ht="15.75" customHeight="1">
      <c r="A370" s="21">
        <v>1352.0</v>
      </c>
      <c r="B370" s="21" t="s">
        <v>3185</v>
      </c>
      <c r="C370" s="21">
        <f>VLOOKUP(B370,Sheet3!B:E,4,0)</f>
        <v>2</v>
      </c>
      <c r="D370" s="21"/>
      <c r="E370" s="21"/>
      <c r="F370" s="21"/>
      <c r="G370" s="21"/>
      <c r="H370" s="21"/>
      <c r="I370" s="21"/>
      <c r="J370" s="21"/>
      <c r="K370" s="21"/>
      <c r="L370" s="21"/>
      <c r="M370" s="21"/>
      <c r="N370" s="21"/>
      <c r="O370" s="21"/>
      <c r="P370" s="21"/>
      <c r="Q370" s="21"/>
      <c r="R370" s="21"/>
      <c r="S370" s="21"/>
      <c r="T370" s="21"/>
      <c r="U370" s="21"/>
      <c r="V370" s="21"/>
      <c r="W370" s="21"/>
      <c r="X370" s="21"/>
      <c r="Y370" s="21"/>
    </row>
    <row r="371" ht="15.75" customHeight="1">
      <c r="A371" s="21">
        <v>1353.0</v>
      </c>
      <c r="B371" s="21" t="s">
        <v>3186</v>
      </c>
      <c r="C371" s="21">
        <f>VLOOKUP(B371,Sheet3!B:E,4,0)</f>
        <v>2</v>
      </c>
      <c r="D371" s="21"/>
      <c r="E371" s="21"/>
      <c r="F371" s="21"/>
      <c r="G371" s="21"/>
      <c r="H371" s="21"/>
      <c r="I371" s="21"/>
      <c r="J371" s="21"/>
      <c r="K371" s="21"/>
      <c r="L371" s="21"/>
      <c r="M371" s="21"/>
      <c r="N371" s="21"/>
      <c r="O371" s="21"/>
      <c r="P371" s="21"/>
      <c r="Q371" s="21"/>
      <c r="R371" s="21"/>
      <c r="S371" s="21"/>
      <c r="T371" s="21"/>
      <c r="U371" s="21"/>
      <c r="V371" s="21"/>
      <c r="W371" s="21"/>
      <c r="X371" s="21"/>
      <c r="Y371" s="21"/>
    </row>
    <row r="372" ht="15.75" customHeight="1">
      <c r="A372" s="21">
        <v>1355.0</v>
      </c>
      <c r="B372" s="21" t="s">
        <v>3187</v>
      </c>
      <c r="C372" s="21">
        <f>VLOOKUP(B372,Sheet3!B:E,4,0)</f>
        <v>1</v>
      </c>
      <c r="D372" s="21"/>
      <c r="E372" s="21"/>
      <c r="F372" s="21"/>
      <c r="G372" s="21"/>
      <c r="H372" s="21"/>
      <c r="I372" s="21"/>
      <c r="J372" s="21"/>
      <c r="K372" s="21"/>
      <c r="L372" s="21"/>
      <c r="M372" s="21"/>
      <c r="N372" s="21"/>
      <c r="O372" s="21"/>
      <c r="P372" s="21"/>
      <c r="Q372" s="21"/>
      <c r="R372" s="21"/>
      <c r="S372" s="21"/>
      <c r="T372" s="21"/>
      <c r="U372" s="21"/>
      <c r="V372" s="21"/>
      <c r="W372" s="21"/>
      <c r="X372" s="21"/>
      <c r="Y372" s="21"/>
    </row>
    <row r="373" ht="15.75" customHeight="1">
      <c r="A373" s="21">
        <v>1356.0</v>
      </c>
      <c r="B373" s="21" t="s">
        <v>3188</v>
      </c>
      <c r="C373" s="21">
        <f>VLOOKUP(B373,Sheet3!B:E,4,0)</f>
        <v>1</v>
      </c>
      <c r="D373" s="21"/>
      <c r="E373" s="21"/>
      <c r="F373" s="21"/>
      <c r="G373" s="21"/>
      <c r="H373" s="21"/>
      <c r="I373" s="21"/>
      <c r="J373" s="21"/>
      <c r="K373" s="21"/>
      <c r="L373" s="21"/>
      <c r="M373" s="21"/>
      <c r="N373" s="21"/>
      <c r="O373" s="21"/>
      <c r="P373" s="21"/>
      <c r="Q373" s="21"/>
      <c r="R373" s="21"/>
      <c r="S373" s="21"/>
      <c r="T373" s="21"/>
      <c r="U373" s="21"/>
      <c r="V373" s="21"/>
      <c r="W373" s="21"/>
      <c r="X373" s="21"/>
      <c r="Y373" s="21"/>
    </row>
    <row r="374" ht="15.75" customHeight="1">
      <c r="A374" s="21">
        <v>1358.0</v>
      </c>
      <c r="B374" s="21" t="s">
        <v>3189</v>
      </c>
      <c r="C374" s="21">
        <f>VLOOKUP(B374,Sheet3!B:E,4,0)</f>
        <v>1</v>
      </c>
      <c r="D374" s="21"/>
      <c r="E374" s="21"/>
      <c r="F374" s="21"/>
      <c r="G374" s="21"/>
      <c r="H374" s="21"/>
      <c r="I374" s="21"/>
      <c r="J374" s="21"/>
      <c r="K374" s="21"/>
      <c r="L374" s="21"/>
      <c r="M374" s="21"/>
      <c r="N374" s="21"/>
      <c r="O374" s="21"/>
      <c r="P374" s="21"/>
      <c r="Q374" s="21"/>
      <c r="R374" s="21"/>
      <c r="S374" s="21"/>
      <c r="T374" s="21"/>
      <c r="U374" s="21"/>
      <c r="V374" s="21"/>
      <c r="W374" s="21"/>
      <c r="X374" s="21"/>
      <c r="Y374" s="21"/>
    </row>
    <row r="375" ht="15.75" customHeight="1">
      <c r="A375" s="21">
        <v>1360.0</v>
      </c>
      <c r="B375" s="21" t="s">
        <v>3190</v>
      </c>
      <c r="C375" s="21">
        <f>VLOOKUP(B375,Sheet3!B:E,4,0)</f>
        <v>1</v>
      </c>
      <c r="D375" s="21"/>
      <c r="E375" s="21"/>
      <c r="F375" s="21"/>
      <c r="G375" s="21"/>
      <c r="H375" s="21"/>
      <c r="I375" s="21"/>
      <c r="J375" s="21"/>
      <c r="K375" s="21"/>
      <c r="L375" s="21"/>
      <c r="M375" s="21"/>
      <c r="N375" s="21"/>
      <c r="O375" s="21"/>
      <c r="P375" s="21"/>
      <c r="Q375" s="21"/>
      <c r="R375" s="21"/>
      <c r="S375" s="21"/>
      <c r="T375" s="21"/>
      <c r="U375" s="21"/>
      <c r="V375" s="21"/>
      <c r="W375" s="21"/>
      <c r="X375" s="21"/>
      <c r="Y375" s="21"/>
    </row>
    <row r="376" ht="15.75" customHeight="1">
      <c r="A376" s="21">
        <v>1369.0</v>
      </c>
      <c r="B376" s="21" t="s">
        <v>3191</v>
      </c>
      <c r="C376" s="21">
        <f>VLOOKUP(B376,Sheet3!B:E,4,0)</f>
        <v>2</v>
      </c>
      <c r="D376" s="21"/>
      <c r="E376" s="21"/>
      <c r="F376" s="21"/>
      <c r="G376" s="21"/>
      <c r="H376" s="21"/>
      <c r="I376" s="21"/>
      <c r="J376" s="21"/>
      <c r="K376" s="21"/>
      <c r="L376" s="21"/>
      <c r="M376" s="21"/>
      <c r="N376" s="21"/>
      <c r="O376" s="21"/>
      <c r="P376" s="21"/>
      <c r="Q376" s="21"/>
      <c r="R376" s="21"/>
      <c r="S376" s="21"/>
      <c r="T376" s="21"/>
      <c r="U376" s="21"/>
      <c r="V376" s="21"/>
      <c r="W376" s="21"/>
      <c r="X376" s="21"/>
      <c r="Y376" s="21"/>
    </row>
    <row r="377" ht="15.75" customHeight="1">
      <c r="A377" s="21">
        <v>1371.0</v>
      </c>
      <c r="B377" s="21" t="s">
        <v>3192</v>
      </c>
      <c r="C377" s="21">
        <f>VLOOKUP(B377,Sheet3!B:E,4,0)</f>
        <v>2</v>
      </c>
      <c r="D377" s="21"/>
      <c r="E377" s="21"/>
      <c r="F377" s="21"/>
      <c r="G377" s="21"/>
      <c r="H377" s="21"/>
      <c r="I377" s="21"/>
      <c r="J377" s="21"/>
      <c r="K377" s="21"/>
      <c r="L377" s="21"/>
      <c r="M377" s="21"/>
      <c r="N377" s="21"/>
      <c r="O377" s="21"/>
      <c r="P377" s="21"/>
      <c r="Q377" s="21"/>
      <c r="R377" s="21"/>
      <c r="S377" s="21"/>
      <c r="T377" s="21"/>
      <c r="U377" s="21"/>
      <c r="V377" s="21"/>
      <c r="W377" s="21"/>
      <c r="X377" s="21"/>
      <c r="Y377" s="21"/>
    </row>
    <row r="378" ht="15.75" customHeight="1">
      <c r="A378" s="21">
        <v>1375.0</v>
      </c>
      <c r="B378" s="21" t="s">
        <v>3193</v>
      </c>
      <c r="C378" s="21">
        <f>VLOOKUP(B378,Sheet3!B:E,4,0)</f>
        <v>2</v>
      </c>
      <c r="D378" s="21"/>
      <c r="E378" s="21"/>
      <c r="F378" s="21"/>
      <c r="G378" s="21"/>
      <c r="H378" s="21"/>
      <c r="I378" s="21"/>
      <c r="J378" s="21"/>
      <c r="K378" s="21"/>
      <c r="L378" s="21"/>
      <c r="M378" s="21"/>
      <c r="N378" s="21"/>
      <c r="O378" s="21"/>
      <c r="P378" s="21"/>
      <c r="Q378" s="21"/>
      <c r="R378" s="21"/>
      <c r="S378" s="21"/>
      <c r="T378" s="21"/>
      <c r="U378" s="21"/>
      <c r="V378" s="21"/>
      <c r="W378" s="21"/>
      <c r="X378" s="21"/>
      <c r="Y378" s="21"/>
    </row>
    <row r="379" ht="15.75" customHeight="1">
      <c r="A379" s="21">
        <v>1377.0</v>
      </c>
      <c r="B379" s="21" t="s">
        <v>3194</v>
      </c>
      <c r="C379" s="21">
        <f>VLOOKUP(B379,Sheet3!B:E,4,0)</f>
        <v>2</v>
      </c>
      <c r="D379" s="21"/>
      <c r="E379" s="21"/>
      <c r="F379" s="21"/>
      <c r="G379" s="21"/>
      <c r="H379" s="21"/>
      <c r="I379" s="21"/>
      <c r="J379" s="21"/>
      <c r="K379" s="21"/>
      <c r="L379" s="21"/>
      <c r="M379" s="21"/>
      <c r="N379" s="21"/>
      <c r="O379" s="21"/>
      <c r="P379" s="21"/>
      <c r="Q379" s="21"/>
      <c r="R379" s="21"/>
      <c r="S379" s="21"/>
      <c r="T379" s="21"/>
      <c r="U379" s="21"/>
      <c r="V379" s="21"/>
      <c r="W379" s="21"/>
      <c r="X379" s="21"/>
      <c r="Y379" s="21"/>
    </row>
    <row r="380" ht="15.75" customHeight="1">
      <c r="A380" s="21">
        <v>1385.0</v>
      </c>
      <c r="B380" s="21" t="s">
        <v>3195</v>
      </c>
      <c r="C380" s="21">
        <f>VLOOKUP(B380,Sheet3!B:E,4,0)</f>
        <v>1</v>
      </c>
      <c r="D380" s="21"/>
      <c r="E380" s="21"/>
      <c r="F380" s="21"/>
      <c r="G380" s="21"/>
      <c r="H380" s="21"/>
      <c r="I380" s="21"/>
      <c r="J380" s="21"/>
      <c r="K380" s="21"/>
      <c r="L380" s="21"/>
      <c r="M380" s="21"/>
      <c r="N380" s="21"/>
      <c r="O380" s="21"/>
      <c r="P380" s="21"/>
      <c r="Q380" s="21"/>
      <c r="R380" s="21"/>
      <c r="S380" s="21"/>
      <c r="T380" s="21"/>
      <c r="U380" s="21"/>
      <c r="V380" s="21"/>
      <c r="W380" s="21"/>
      <c r="X380" s="21"/>
      <c r="Y380" s="21"/>
    </row>
    <row r="381" ht="15.75" customHeight="1">
      <c r="A381" s="21">
        <v>1386.0</v>
      </c>
      <c r="B381" s="21" t="s">
        <v>3196</v>
      </c>
      <c r="C381" s="21">
        <f>VLOOKUP(B381,Sheet3!B:E,4,0)</f>
        <v>1</v>
      </c>
      <c r="D381" s="21"/>
      <c r="E381" s="21"/>
      <c r="F381" s="21"/>
      <c r="G381" s="21"/>
      <c r="H381" s="21"/>
      <c r="I381" s="21"/>
      <c r="J381" s="21"/>
      <c r="K381" s="21"/>
      <c r="L381" s="21"/>
      <c r="M381" s="21"/>
      <c r="N381" s="21"/>
      <c r="O381" s="21"/>
      <c r="P381" s="21"/>
      <c r="Q381" s="21"/>
      <c r="R381" s="21"/>
      <c r="S381" s="21"/>
      <c r="T381" s="21"/>
      <c r="U381" s="21"/>
      <c r="V381" s="21"/>
      <c r="W381" s="21"/>
      <c r="X381" s="21"/>
      <c r="Y381" s="21"/>
    </row>
    <row r="382" ht="15.75" customHeight="1">
      <c r="A382" s="21">
        <v>1387.0</v>
      </c>
      <c r="B382" s="21" t="s">
        <v>3197</v>
      </c>
      <c r="C382" s="21">
        <f>VLOOKUP(B382,Sheet3!B:E,4,0)</f>
        <v>1</v>
      </c>
      <c r="D382" s="21"/>
      <c r="E382" s="21"/>
      <c r="F382" s="21"/>
      <c r="G382" s="21"/>
      <c r="H382" s="21"/>
      <c r="I382" s="21"/>
      <c r="J382" s="21"/>
      <c r="K382" s="21"/>
      <c r="L382" s="21"/>
      <c r="M382" s="21"/>
      <c r="N382" s="21"/>
      <c r="O382" s="21"/>
      <c r="P382" s="21"/>
      <c r="Q382" s="21"/>
      <c r="R382" s="21"/>
      <c r="S382" s="21"/>
      <c r="T382" s="21"/>
      <c r="U382" s="21"/>
      <c r="V382" s="21"/>
      <c r="W382" s="21"/>
      <c r="X382" s="21"/>
      <c r="Y382" s="21"/>
    </row>
    <row r="383" ht="15.75" customHeight="1">
      <c r="A383" s="21">
        <v>1389.0</v>
      </c>
      <c r="B383" s="21" t="s">
        <v>3198</v>
      </c>
      <c r="C383" s="21">
        <f>VLOOKUP(B383,Sheet3!B:E,4,0)</f>
        <v>1</v>
      </c>
      <c r="D383" s="21"/>
      <c r="E383" s="21"/>
      <c r="F383" s="21"/>
      <c r="G383" s="21"/>
      <c r="H383" s="21"/>
      <c r="I383" s="21"/>
      <c r="J383" s="21"/>
      <c r="K383" s="21"/>
      <c r="L383" s="21"/>
      <c r="M383" s="21"/>
      <c r="N383" s="21"/>
      <c r="O383" s="21"/>
      <c r="P383" s="21"/>
      <c r="Q383" s="21"/>
      <c r="R383" s="21"/>
      <c r="S383" s="21"/>
      <c r="T383" s="21"/>
      <c r="U383" s="21"/>
      <c r="V383" s="21"/>
      <c r="W383" s="21"/>
      <c r="X383" s="21"/>
      <c r="Y383" s="21"/>
    </row>
    <row r="384" ht="15.75" customHeight="1">
      <c r="A384" s="21">
        <v>1395.0</v>
      </c>
      <c r="B384" s="21" t="s">
        <v>3199</v>
      </c>
      <c r="C384" s="21">
        <f>VLOOKUP(B384,Sheet3!B:E,4,0)</f>
        <v>1</v>
      </c>
      <c r="D384" s="21"/>
      <c r="E384" s="21"/>
      <c r="F384" s="21"/>
      <c r="G384" s="21"/>
      <c r="H384" s="21"/>
      <c r="I384" s="21"/>
      <c r="J384" s="21"/>
      <c r="K384" s="21"/>
      <c r="L384" s="21"/>
      <c r="M384" s="21"/>
      <c r="N384" s="21"/>
      <c r="O384" s="21"/>
      <c r="P384" s="21"/>
      <c r="Q384" s="21"/>
      <c r="R384" s="21"/>
      <c r="S384" s="21"/>
      <c r="T384" s="21"/>
      <c r="U384" s="21"/>
      <c r="V384" s="21"/>
      <c r="W384" s="21"/>
      <c r="X384" s="21"/>
      <c r="Y384" s="21"/>
    </row>
    <row r="385" ht="15.75" customHeight="1">
      <c r="A385" s="21">
        <v>1396.0</v>
      </c>
      <c r="B385" s="21" t="s">
        <v>3200</v>
      </c>
      <c r="C385" s="21">
        <f>VLOOKUP(B385,Sheet3!B:E,4,0)</f>
        <v>1</v>
      </c>
      <c r="D385" s="21"/>
      <c r="E385" s="21"/>
      <c r="F385" s="21"/>
      <c r="G385" s="21"/>
      <c r="H385" s="21"/>
      <c r="I385" s="21"/>
      <c r="J385" s="21"/>
      <c r="K385" s="21"/>
      <c r="L385" s="21"/>
      <c r="M385" s="21"/>
      <c r="N385" s="21"/>
      <c r="O385" s="21"/>
      <c r="P385" s="21"/>
      <c r="Q385" s="21"/>
      <c r="R385" s="21"/>
      <c r="S385" s="21"/>
      <c r="T385" s="21"/>
      <c r="U385" s="21"/>
      <c r="V385" s="21"/>
      <c r="W385" s="21"/>
      <c r="X385" s="21"/>
      <c r="Y385" s="21"/>
    </row>
    <row r="386" ht="15.75" customHeight="1">
      <c r="A386" s="21">
        <v>1397.0</v>
      </c>
      <c r="B386" s="21" t="s">
        <v>3201</v>
      </c>
      <c r="C386" s="21">
        <f>VLOOKUP(B386,Sheet3!B:E,4,0)</f>
        <v>1</v>
      </c>
      <c r="D386" s="21"/>
      <c r="E386" s="21"/>
      <c r="F386" s="21"/>
      <c r="G386" s="21"/>
      <c r="H386" s="21"/>
      <c r="I386" s="21"/>
      <c r="J386" s="21"/>
      <c r="K386" s="21"/>
      <c r="L386" s="21"/>
      <c r="M386" s="21"/>
      <c r="N386" s="21"/>
      <c r="O386" s="21"/>
      <c r="P386" s="21"/>
      <c r="Q386" s="21"/>
      <c r="R386" s="21"/>
      <c r="S386" s="21"/>
      <c r="T386" s="21"/>
      <c r="U386" s="21"/>
      <c r="V386" s="21"/>
      <c r="W386" s="21"/>
      <c r="X386" s="21"/>
      <c r="Y386" s="21"/>
    </row>
    <row r="387" ht="15.75" customHeight="1">
      <c r="A387" s="21">
        <v>1401.0</v>
      </c>
      <c r="B387" s="21" t="s">
        <v>3202</v>
      </c>
      <c r="C387" s="21">
        <f>VLOOKUP(B387,Sheet3!B:E,4,0)</f>
        <v>2</v>
      </c>
      <c r="D387" s="21"/>
      <c r="E387" s="21"/>
      <c r="F387" s="21"/>
      <c r="G387" s="21"/>
      <c r="H387" s="21"/>
      <c r="I387" s="21"/>
      <c r="J387" s="21"/>
      <c r="K387" s="21"/>
      <c r="L387" s="21"/>
      <c r="M387" s="21"/>
      <c r="N387" s="21"/>
      <c r="O387" s="21"/>
      <c r="P387" s="21"/>
      <c r="Q387" s="21"/>
      <c r="R387" s="21"/>
      <c r="S387" s="21"/>
      <c r="T387" s="21"/>
      <c r="U387" s="21"/>
      <c r="V387" s="21"/>
      <c r="W387" s="21"/>
      <c r="X387" s="21"/>
      <c r="Y387" s="21"/>
    </row>
    <row r="388" ht="15.75" customHeight="1">
      <c r="A388" s="21">
        <v>1402.0</v>
      </c>
      <c r="B388" s="21" t="s">
        <v>3203</v>
      </c>
      <c r="C388" s="21">
        <f>VLOOKUP(B388,Sheet3!B:E,4,0)</f>
        <v>2</v>
      </c>
      <c r="D388" s="21"/>
      <c r="E388" s="21"/>
      <c r="F388" s="21"/>
      <c r="G388" s="21"/>
      <c r="H388" s="21"/>
      <c r="I388" s="21"/>
      <c r="J388" s="21"/>
      <c r="K388" s="21"/>
      <c r="L388" s="21"/>
      <c r="M388" s="21"/>
      <c r="N388" s="21"/>
      <c r="O388" s="21"/>
      <c r="P388" s="21"/>
      <c r="Q388" s="21"/>
      <c r="R388" s="21"/>
      <c r="S388" s="21"/>
      <c r="T388" s="21"/>
      <c r="U388" s="21"/>
      <c r="V388" s="21"/>
      <c r="W388" s="21"/>
      <c r="X388" s="21"/>
      <c r="Y388" s="21"/>
    </row>
    <row r="389" ht="15.75" customHeight="1">
      <c r="A389" s="21">
        <v>1405.0</v>
      </c>
      <c r="B389" s="21" t="s">
        <v>3204</v>
      </c>
      <c r="C389" s="21">
        <f>VLOOKUP(B389,Sheet3!B:E,4,0)</f>
        <v>2</v>
      </c>
      <c r="D389" s="21"/>
      <c r="E389" s="21"/>
      <c r="F389" s="21"/>
      <c r="G389" s="21"/>
      <c r="H389" s="21"/>
      <c r="I389" s="21"/>
      <c r="J389" s="21"/>
      <c r="K389" s="21"/>
      <c r="L389" s="21"/>
      <c r="M389" s="21"/>
      <c r="N389" s="21"/>
      <c r="O389" s="21"/>
      <c r="P389" s="21"/>
      <c r="Q389" s="21"/>
      <c r="R389" s="21"/>
      <c r="S389" s="21"/>
      <c r="T389" s="21"/>
      <c r="U389" s="21"/>
      <c r="V389" s="21"/>
      <c r="W389" s="21"/>
      <c r="X389" s="21"/>
      <c r="Y389" s="21"/>
    </row>
    <row r="390" ht="15.75" customHeight="1">
      <c r="A390" s="21">
        <v>1406.0</v>
      </c>
      <c r="B390" s="21" t="s">
        <v>3205</v>
      </c>
      <c r="C390" s="21">
        <f>VLOOKUP(B390,Sheet3!B:E,4,0)</f>
        <v>2</v>
      </c>
      <c r="D390" s="21"/>
      <c r="E390" s="21"/>
      <c r="F390" s="21"/>
      <c r="G390" s="21"/>
      <c r="H390" s="21"/>
      <c r="I390" s="21"/>
      <c r="J390" s="21"/>
      <c r="K390" s="21"/>
      <c r="L390" s="21"/>
      <c r="M390" s="21"/>
      <c r="N390" s="21"/>
      <c r="O390" s="21"/>
      <c r="P390" s="21"/>
      <c r="Q390" s="21"/>
      <c r="R390" s="21"/>
      <c r="S390" s="21"/>
      <c r="T390" s="21"/>
      <c r="U390" s="21"/>
      <c r="V390" s="21"/>
      <c r="W390" s="21"/>
      <c r="X390" s="21"/>
      <c r="Y390" s="21"/>
    </row>
    <row r="391" ht="15.75" customHeight="1">
      <c r="A391" s="21">
        <v>1410.0</v>
      </c>
      <c r="B391" s="21" t="s">
        <v>3206</v>
      </c>
      <c r="C391" s="21">
        <f>VLOOKUP(B391,Sheet3!B:E,4,0)</f>
        <v>1</v>
      </c>
      <c r="D391" s="21"/>
      <c r="E391" s="21"/>
      <c r="F391" s="21"/>
      <c r="G391" s="21"/>
      <c r="H391" s="21"/>
      <c r="I391" s="21"/>
      <c r="J391" s="21"/>
      <c r="K391" s="21"/>
      <c r="L391" s="21"/>
      <c r="M391" s="21"/>
      <c r="N391" s="21"/>
      <c r="O391" s="21"/>
      <c r="P391" s="21"/>
      <c r="Q391" s="21"/>
      <c r="R391" s="21"/>
      <c r="S391" s="21"/>
      <c r="T391" s="21"/>
      <c r="U391" s="21"/>
      <c r="V391" s="21"/>
      <c r="W391" s="21"/>
      <c r="X391" s="21"/>
      <c r="Y391" s="21"/>
    </row>
    <row r="392" ht="15.75" customHeight="1">
      <c r="A392" s="21">
        <v>1412.0</v>
      </c>
      <c r="B392" s="21" t="s">
        <v>3207</v>
      </c>
      <c r="C392" s="21">
        <f>VLOOKUP(B392,Sheet3!B:E,4,0)</f>
        <v>1</v>
      </c>
      <c r="D392" s="21"/>
      <c r="E392" s="21"/>
      <c r="F392" s="21"/>
      <c r="G392" s="21"/>
      <c r="H392" s="21"/>
      <c r="I392" s="21"/>
      <c r="J392" s="21"/>
      <c r="K392" s="21"/>
      <c r="L392" s="21"/>
      <c r="M392" s="21"/>
      <c r="N392" s="21"/>
      <c r="O392" s="21"/>
      <c r="P392" s="21"/>
      <c r="Q392" s="21"/>
      <c r="R392" s="21"/>
      <c r="S392" s="21"/>
      <c r="T392" s="21"/>
      <c r="U392" s="21"/>
      <c r="V392" s="21"/>
      <c r="W392" s="21"/>
      <c r="X392" s="21"/>
      <c r="Y392" s="21"/>
    </row>
    <row r="393" ht="15.75" customHeight="1">
      <c r="A393" s="21">
        <v>1414.0</v>
      </c>
      <c r="B393" s="21" t="s">
        <v>3208</v>
      </c>
      <c r="C393" s="21">
        <f>VLOOKUP(B393,Sheet3!B:E,4,0)</f>
        <v>1</v>
      </c>
      <c r="D393" s="21"/>
      <c r="E393" s="21"/>
      <c r="F393" s="21"/>
      <c r="G393" s="21"/>
      <c r="H393" s="21"/>
      <c r="I393" s="21"/>
      <c r="J393" s="21"/>
      <c r="K393" s="21"/>
      <c r="L393" s="21"/>
      <c r="M393" s="21"/>
      <c r="N393" s="21"/>
      <c r="O393" s="21"/>
      <c r="P393" s="21"/>
      <c r="Q393" s="21"/>
      <c r="R393" s="21"/>
      <c r="S393" s="21"/>
      <c r="T393" s="21"/>
      <c r="U393" s="21"/>
      <c r="V393" s="21"/>
      <c r="W393" s="21"/>
      <c r="X393" s="21"/>
      <c r="Y393" s="21"/>
    </row>
    <row r="394" ht="15.75" customHeight="1">
      <c r="A394" s="21">
        <v>1418.0</v>
      </c>
      <c r="B394" s="21" t="s">
        <v>3209</v>
      </c>
      <c r="C394" s="21">
        <f>VLOOKUP(B394,Sheet3!B:E,4,0)</f>
        <v>1</v>
      </c>
      <c r="D394" s="21"/>
      <c r="E394" s="21"/>
      <c r="F394" s="21"/>
      <c r="G394" s="21"/>
      <c r="H394" s="21"/>
      <c r="I394" s="21"/>
      <c r="J394" s="21"/>
      <c r="K394" s="21"/>
      <c r="L394" s="21"/>
      <c r="M394" s="21"/>
      <c r="N394" s="21"/>
      <c r="O394" s="21"/>
      <c r="P394" s="21"/>
      <c r="Q394" s="21"/>
      <c r="R394" s="21"/>
      <c r="S394" s="21"/>
      <c r="T394" s="21"/>
      <c r="U394" s="21"/>
      <c r="V394" s="21"/>
      <c r="W394" s="21"/>
      <c r="X394" s="21"/>
      <c r="Y394" s="21"/>
    </row>
    <row r="395" ht="15.75" customHeight="1">
      <c r="A395" s="21">
        <v>1420.0</v>
      </c>
      <c r="B395" s="21" t="s">
        <v>3210</v>
      </c>
      <c r="C395" s="21">
        <f>VLOOKUP(B395,Sheet3!B:E,4,0)</f>
        <v>1</v>
      </c>
      <c r="D395" s="21"/>
      <c r="E395" s="21"/>
      <c r="F395" s="21"/>
      <c r="G395" s="21"/>
      <c r="H395" s="21"/>
      <c r="I395" s="21"/>
      <c r="J395" s="21"/>
      <c r="K395" s="21"/>
      <c r="L395" s="21"/>
      <c r="M395" s="21"/>
      <c r="N395" s="21"/>
      <c r="O395" s="21"/>
      <c r="P395" s="21"/>
      <c r="Q395" s="21"/>
      <c r="R395" s="21"/>
      <c r="S395" s="21"/>
      <c r="T395" s="21"/>
      <c r="U395" s="21"/>
      <c r="V395" s="21"/>
      <c r="W395" s="21"/>
      <c r="X395" s="21"/>
      <c r="Y395" s="21"/>
    </row>
    <row r="396" ht="15.75" customHeight="1">
      <c r="A396" s="21">
        <v>1421.0</v>
      </c>
      <c r="B396" s="21" t="s">
        <v>3211</v>
      </c>
      <c r="C396" s="21">
        <f>VLOOKUP(B396,Sheet3!B:E,4,0)</f>
        <v>1</v>
      </c>
      <c r="D396" s="21"/>
      <c r="E396" s="21"/>
      <c r="F396" s="21"/>
      <c r="G396" s="21"/>
      <c r="H396" s="21"/>
      <c r="I396" s="21"/>
      <c r="J396" s="21"/>
      <c r="K396" s="21"/>
      <c r="L396" s="21"/>
      <c r="M396" s="21"/>
      <c r="N396" s="21"/>
      <c r="O396" s="21"/>
      <c r="P396" s="21"/>
      <c r="Q396" s="21"/>
      <c r="R396" s="21"/>
      <c r="S396" s="21"/>
      <c r="T396" s="21"/>
      <c r="U396" s="21"/>
      <c r="V396" s="21"/>
      <c r="W396" s="21"/>
      <c r="X396" s="21"/>
      <c r="Y396" s="21"/>
    </row>
    <row r="397" ht="15.75" customHeight="1">
      <c r="A397" s="21">
        <v>1424.0</v>
      </c>
      <c r="B397" s="21" t="s">
        <v>3212</v>
      </c>
      <c r="C397" s="21">
        <f>VLOOKUP(B397,Sheet3!B:E,4,0)</f>
        <v>1</v>
      </c>
      <c r="D397" s="21"/>
      <c r="E397" s="21"/>
      <c r="F397" s="21"/>
      <c r="G397" s="21"/>
      <c r="H397" s="21"/>
      <c r="I397" s="21"/>
      <c r="J397" s="21"/>
      <c r="K397" s="21"/>
      <c r="L397" s="21"/>
      <c r="M397" s="21"/>
      <c r="N397" s="21"/>
      <c r="O397" s="21"/>
      <c r="P397" s="21"/>
      <c r="Q397" s="21"/>
      <c r="R397" s="21"/>
      <c r="S397" s="21"/>
      <c r="T397" s="21"/>
      <c r="U397" s="21"/>
      <c r="V397" s="21"/>
      <c r="W397" s="21"/>
      <c r="X397" s="21"/>
      <c r="Y397" s="21"/>
    </row>
    <row r="398" ht="15.75" customHeight="1">
      <c r="A398" s="21">
        <v>1428.0</v>
      </c>
      <c r="B398" s="21" t="s">
        <v>3213</v>
      </c>
      <c r="C398" s="21">
        <f>VLOOKUP(B398,Sheet3!B:E,4,0)</f>
        <v>1</v>
      </c>
      <c r="D398" s="21"/>
      <c r="E398" s="21"/>
      <c r="F398" s="21"/>
      <c r="G398" s="21"/>
      <c r="H398" s="21"/>
      <c r="I398" s="21"/>
      <c r="J398" s="21"/>
      <c r="K398" s="21"/>
      <c r="L398" s="21"/>
      <c r="M398" s="21"/>
      <c r="N398" s="21"/>
      <c r="O398" s="21"/>
      <c r="P398" s="21"/>
      <c r="Q398" s="21"/>
      <c r="R398" s="21"/>
      <c r="S398" s="21"/>
      <c r="T398" s="21"/>
      <c r="U398" s="21"/>
      <c r="V398" s="21"/>
      <c r="W398" s="21"/>
      <c r="X398" s="21"/>
      <c r="Y398" s="21"/>
    </row>
    <row r="399" ht="15.75" customHeight="1">
      <c r="A399" s="21">
        <v>1429.0</v>
      </c>
      <c r="B399" s="21" t="s">
        <v>3214</v>
      </c>
      <c r="C399" s="21">
        <f>VLOOKUP(B399,Sheet3!B:E,4,0)</f>
        <v>1</v>
      </c>
      <c r="D399" s="21"/>
      <c r="E399" s="21"/>
      <c r="F399" s="21"/>
      <c r="G399" s="21"/>
      <c r="H399" s="21"/>
      <c r="I399" s="21"/>
      <c r="J399" s="21"/>
      <c r="K399" s="21"/>
      <c r="L399" s="21"/>
      <c r="M399" s="21"/>
      <c r="N399" s="21"/>
      <c r="O399" s="21"/>
      <c r="P399" s="21"/>
      <c r="Q399" s="21"/>
      <c r="R399" s="21"/>
      <c r="S399" s="21"/>
      <c r="T399" s="21"/>
      <c r="U399" s="21"/>
      <c r="V399" s="21"/>
      <c r="W399" s="21"/>
      <c r="X399" s="21"/>
      <c r="Y399" s="21"/>
    </row>
    <row r="400" ht="15.75" customHeight="1">
      <c r="A400" s="21">
        <v>1431.0</v>
      </c>
      <c r="B400" s="21" t="s">
        <v>3215</v>
      </c>
      <c r="C400" s="21">
        <f>VLOOKUP(B400,Sheet3!B:E,4,0)</f>
        <v>1</v>
      </c>
      <c r="D400" s="21"/>
      <c r="E400" s="21"/>
      <c r="F400" s="21"/>
      <c r="G400" s="21"/>
      <c r="H400" s="21"/>
      <c r="I400" s="21"/>
      <c r="J400" s="21"/>
      <c r="K400" s="21"/>
      <c r="L400" s="21"/>
      <c r="M400" s="21"/>
      <c r="N400" s="21"/>
      <c r="O400" s="21"/>
      <c r="P400" s="21"/>
      <c r="Q400" s="21"/>
      <c r="R400" s="21"/>
      <c r="S400" s="21"/>
      <c r="T400" s="21"/>
      <c r="U400" s="21"/>
      <c r="V400" s="21"/>
      <c r="W400" s="21"/>
      <c r="X400" s="21"/>
      <c r="Y400" s="21"/>
    </row>
    <row r="401" ht="15.75" customHeight="1">
      <c r="A401" s="21">
        <v>1432.0</v>
      </c>
      <c r="B401" s="21" t="s">
        <v>3216</v>
      </c>
      <c r="C401" s="21">
        <f>VLOOKUP(B401,Sheet3!B:E,4,0)</f>
        <v>1</v>
      </c>
      <c r="D401" s="21"/>
      <c r="E401" s="21"/>
      <c r="F401" s="21"/>
      <c r="G401" s="21"/>
      <c r="H401" s="21"/>
      <c r="I401" s="21"/>
      <c r="J401" s="21"/>
      <c r="K401" s="21"/>
      <c r="L401" s="21"/>
      <c r="M401" s="21"/>
      <c r="N401" s="21"/>
      <c r="O401" s="21"/>
      <c r="P401" s="21"/>
      <c r="Q401" s="21"/>
      <c r="R401" s="21"/>
      <c r="S401" s="21"/>
      <c r="T401" s="21"/>
      <c r="U401" s="21"/>
      <c r="V401" s="21"/>
      <c r="W401" s="21"/>
      <c r="X401" s="21"/>
      <c r="Y401" s="21"/>
    </row>
    <row r="402" ht="15.75" customHeight="1">
      <c r="A402" s="21">
        <v>1435.0</v>
      </c>
      <c r="B402" s="21" t="s">
        <v>3217</v>
      </c>
      <c r="C402" s="21">
        <f>VLOOKUP(B402,Sheet3!B:E,4,0)</f>
        <v>1</v>
      </c>
      <c r="D402" s="21"/>
      <c r="E402" s="21"/>
      <c r="F402" s="21"/>
      <c r="G402" s="21"/>
      <c r="H402" s="21"/>
      <c r="I402" s="21"/>
      <c r="J402" s="21"/>
      <c r="K402" s="21"/>
      <c r="L402" s="21"/>
      <c r="M402" s="21"/>
      <c r="N402" s="21"/>
      <c r="O402" s="21"/>
      <c r="P402" s="21"/>
      <c r="Q402" s="21"/>
      <c r="R402" s="21"/>
      <c r="S402" s="21"/>
      <c r="T402" s="21"/>
      <c r="U402" s="21"/>
      <c r="V402" s="21"/>
      <c r="W402" s="21"/>
      <c r="X402" s="21"/>
      <c r="Y402" s="21"/>
    </row>
    <row r="403" ht="15.75" customHeight="1">
      <c r="A403" s="21">
        <v>1437.0</v>
      </c>
      <c r="B403" s="21" t="s">
        <v>3218</v>
      </c>
      <c r="C403" s="21">
        <f>VLOOKUP(B403,Sheet3!B:E,4,0)</f>
        <v>1</v>
      </c>
      <c r="D403" s="21"/>
      <c r="E403" s="21"/>
      <c r="F403" s="21"/>
      <c r="G403" s="21"/>
      <c r="H403" s="21"/>
      <c r="I403" s="21"/>
      <c r="J403" s="21"/>
      <c r="K403" s="21"/>
      <c r="L403" s="21"/>
      <c r="M403" s="21"/>
      <c r="N403" s="21"/>
      <c r="O403" s="21"/>
      <c r="P403" s="21"/>
      <c r="Q403" s="21"/>
      <c r="R403" s="21"/>
      <c r="S403" s="21"/>
      <c r="T403" s="21"/>
      <c r="U403" s="21"/>
      <c r="V403" s="21"/>
      <c r="W403" s="21"/>
      <c r="X403" s="21"/>
      <c r="Y403" s="21"/>
    </row>
    <row r="404" ht="15.75" customHeight="1">
      <c r="A404" s="21">
        <v>1439.0</v>
      </c>
      <c r="B404" s="21" t="s">
        <v>3219</v>
      </c>
      <c r="C404" s="21">
        <f>VLOOKUP(B404,Sheet3!B:E,4,0)</f>
        <v>1</v>
      </c>
      <c r="D404" s="21"/>
      <c r="E404" s="21"/>
      <c r="F404" s="21"/>
      <c r="G404" s="21"/>
      <c r="H404" s="21"/>
      <c r="I404" s="21"/>
      <c r="J404" s="21"/>
      <c r="K404" s="21"/>
      <c r="L404" s="21"/>
      <c r="M404" s="21"/>
      <c r="N404" s="21"/>
      <c r="O404" s="21"/>
      <c r="P404" s="21"/>
      <c r="Q404" s="21"/>
      <c r="R404" s="21"/>
      <c r="S404" s="21"/>
      <c r="T404" s="21"/>
      <c r="U404" s="21"/>
      <c r="V404" s="21"/>
      <c r="W404" s="21"/>
      <c r="X404" s="21"/>
      <c r="Y404" s="21"/>
    </row>
    <row r="405" ht="15.75" customHeight="1">
      <c r="A405" s="21">
        <v>1440.0</v>
      </c>
      <c r="B405" s="21" t="s">
        <v>3220</v>
      </c>
      <c r="C405" s="21">
        <f>VLOOKUP(B405,Sheet3!B:E,4,0)</f>
        <v>1</v>
      </c>
      <c r="D405" s="21"/>
      <c r="E405" s="21"/>
      <c r="F405" s="21"/>
      <c r="G405" s="21"/>
      <c r="H405" s="21"/>
      <c r="I405" s="21"/>
      <c r="J405" s="21"/>
      <c r="K405" s="21"/>
      <c r="L405" s="21"/>
      <c r="M405" s="21"/>
      <c r="N405" s="21"/>
      <c r="O405" s="21"/>
      <c r="P405" s="21"/>
      <c r="Q405" s="21"/>
      <c r="R405" s="21"/>
      <c r="S405" s="21"/>
      <c r="T405" s="21"/>
      <c r="U405" s="21"/>
      <c r="V405" s="21"/>
      <c r="W405" s="21"/>
      <c r="X405" s="21"/>
      <c r="Y405" s="21"/>
    </row>
    <row r="406" ht="15.75" customHeight="1">
      <c r="A406" s="21">
        <v>1441.0</v>
      </c>
      <c r="B406" s="21" t="s">
        <v>3221</v>
      </c>
      <c r="C406" s="21">
        <f>VLOOKUP(B406,Sheet3!B:E,4,0)</f>
        <v>1</v>
      </c>
      <c r="D406" s="21"/>
      <c r="E406" s="21"/>
      <c r="F406" s="21"/>
      <c r="G406" s="21"/>
      <c r="H406" s="21"/>
      <c r="I406" s="21"/>
      <c r="J406" s="21"/>
      <c r="K406" s="21"/>
      <c r="L406" s="21"/>
      <c r="M406" s="21"/>
      <c r="N406" s="21"/>
      <c r="O406" s="21"/>
      <c r="P406" s="21"/>
      <c r="Q406" s="21"/>
      <c r="R406" s="21"/>
      <c r="S406" s="21"/>
      <c r="T406" s="21"/>
      <c r="U406" s="21"/>
      <c r="V406" s="21"/>
      <c r="W406" s="21"/>
      <c r="X406" s="21"/>
      <c r="Y406" s="21"/>
    </row>
    <row r="407" ht="15.75" customHeight="1">
      <c r="A407" s="21">
        <v>1442.0</v>
      </c>
      <c r="B407" s="21" t="s">
        <v>3222</v>
      </c>
      <c r="C407" s="21">
        <f>VLOOKUP(B407,Sheet3!B:E,4,0)</f>
        <v>1</v>
      </c>
      <c r="D407" s="21"/>
      <c r="E407" s="21"/>
      <c r="F407" s="21"/>
      <c r="G407" s="21"/>
      <c r="H407" s="21"/>
      <c r="I407" s="21"/>
      <c r="J407" s="21"/>
      <c r="K407" s="21"/>
      <c r="L407" s="21"/>
      <c r="M407" s="21"/>
      <c r="N407" s="21"/>
      <c r="O407" s="21"/>
      <c r="P407" s="21"/>
      <c r="Q407" s="21"/>
      <c r="R407" s="21"/>
      <c r="S407" s="21"/>
      <c r="T407" s="21"/>
      <c r="U407" s="21"/>
      <c r="V407" s="21"/>
      <c r="W407" s="21"/>
      <c r="X407" s="21"/>
      <c r="Y407" s="21"/>
    </row>
    <row r="408" ht="15.75" customHeight="1">
      <c r="A408" s="21">
        <v>1444.0</v>
      </c>
      <c r="B408" s="21" t="s">
        <v>3223</v>
      </c>
      <c r="C408" s="21">
        <f>VLOOKUP(B408,Sheet3!B:E,4,0)</f>
        <v>1</v>
      </c>
      <c r="D408" s="21"/>
      <c r="E408" s="21"/>
      <c r="F408" s="21"/>
      <c r="G408" s="21"/>
      <c r="H408" s="21"/>
      <c r="I408" s="21"/>
      <c r="J408" s="21"/>
      <c r="K408" s="21"/>
      <c r="L408" s="21"/>
      <c r="M408" s="21"/>
      <c r="N408" s="21"/>
      <c r="O408" s="21"/>
      <c r="P408" s="21"/>
      <c r="Q408" s="21"/>
      <c r="R408" s="21"/>
      <c r="S408" s="21"/>
      <c r="T408" s="21"/>
      <c r="U408" s="21"/>
      <c r="V408" s="21"/>
      <c r="W408" s="21"/>
      <c r="X408" s="21"/>
      <c r="Y408" s="21"/>
    </row>
    <row r="409" ht="15.75" customHeight="1">
      <c r="A409" s="21">
        <v>1446.0</v>
      </c>
      <c r="B409" s="21" t="s">
        <v>3224</v>
      </c>
      <c r="C409" s="21">
        <f>VLOOKUP(B409,Sheet3!B:E,4,0)</f>
        <v>1</v>
      </c>
      <c r="D409" s="21"/>
      <c r="E409" s="21"/>
      <c r="F409" s="21"/>
      <c r="G409" s="21"/>
      <c r="H409" s="21"/>
      <c r="I409" s="21"/>
      <c r="J409" s="21"/>
      <c r="K409" s="21"/>
      <c r="L409" s="21"/>
      <c r="M409" s="21"/>
      <c r="N409" s="21"/>
      <c r="O409" s="21"/>
      <c r="P409" s="21"/>
      <c r="Q409" s="21"/>
      <c r="R409" s="21"/>
      <c r="S409" s="21"/>
      <c r="T409" s="21"/>
      <c r="U409" s="21"/>
      <c r="V409" s="21"/>
      <c r="W409" s="21"/>
      <c r="X409" s="21"/>
      <c r="Y409" s="21"/>
    </row>
    <row r="410" ht="15.75" customHeight="1">
      <c r="A410" s="21">
        <v>1447.0</v>
      </c>
      <c r="B410" s="21" t="s">
        <v>3225</v>
      </c>
      <c r="C410" s="21">
        <f>VLOOKUP(B410,Sheet3!B:E,4,0)</f>
        <v>1</v>
      </c>
      <c r="D410" s="21"/>
      <c r="E410" s="21"/>
      <c r="F410" s="21"/>
      <c r="G410" s="21"/>
      <c r="H410" s="21"/>
      <c r="I410" s="21"/>
      <c r="J410" s="21"/>
      <c r="K410" s="21"/>
      <c r="L410" s="21"/>
      <c r="M410" s="21"/>
      <c r="N410" s="21"/>
      <c r="O410" s="21"/>
      <c r="P410" s="21"/>
      <c r="Q410" s="21"/>
      <c r="R410" s="21"/>
      <c r="S410" s="21"/>
      <c r="T410" s="21"/>
      <c r="U410" s="21"/>
      <c r="V410" s="21"/>
      <c r="W410" s="21"/>
      <c r="X410" s="21"/>
      <c r="Y410" s="21"/>
    </row>
    <row r="411" ht="15.75" customHeight="1">
      <c r="A411" s="21">
        <v>1448.0</v>
      </c>
      <c r="B411" s="21" t="s">
        <v>3226</v>
      </c>
      <c r="C411" s="21">
        <f>VLOOKUP(B411,Sheet3!B:E,4,0)</f>
        <v>1</v>
      </c>
      <c r="D411" s="21"/>
      <c r="E411" s="21"/>
      <c r="F411" s="21"/>
      <c r="G411" s="21"/>
      <c r="H411" s="21"/>
      <c r="I411" s="21"/>
      <c r="J411" s="21"/>
      <c r="K411" s="21"/>
      <c r="L411" s="21"/>
      <c r="M411" s="21"/>
      <c r="N411" s="21"/>
      <c r="O411" s="21"/>
      <c r="P411" s="21"/>
      <c r="Q411" s="21"/>
      <c r="R411" s="21"/>
      <c r="S411" s="21"/>
      <c r="T411" s="21"/>
      <c r="U411" s="21"/>
      <c r="V411" s="21"/>
      <c r="W411" s="21"/>
      <c r="X411" s="21"/>
      <c r="Y411" s="21"/>
    </row>
    <row r="412" ht="15.75" customHeight="1">
      <c r="A412" s="21">
        <v>1454.0</v>
      </c>
      <c r="B412" s="21" t="s">
        <v>3227</v>
      </c>
      <c r="C412" s="21">
        <f>VLOOKUP(B412,Sheet3!B:E,4,0)</f>
        <v>1</v>
      </c>
      <c r="D412" s="21"/>
      <c r="E412" s="21"/>
      <c r="F412" s="21"/>
      <c r="G412" s="21"/>
      <c r="H412" s="21"/>
      <c r="I412" s="21"/>
      <c r="J412" s="21"/>
      <c r="K412" s="21"/>
      <c r="L412" s="21"/>
      <c r="M412" s="21"/>
      <c r="N412" s="21"/>
      <c r="O412" s="21"/>
      <c r="P412" s="21"/>
      <c r="Q412" s="21"/>
      <c r="R412" s="21"/>
      <c r="S412" s="21"/>
      <c r="T412" s="21"/>
      <c r="U412" s="21"/>
      <c r="V412" s="21"/>
      <c r="W412" s="21"/>
      <c r="X412" s="21"/>
      <c r="Y412" s="21"/>
    </row>
    <row r="413" ht="15.75" customHeight="1">
      <c r="A413" s="21">
        <v>1456.0</v>
      </c>
      <c r="B413" s="21" t="s">
        <v>3228</v>
      </c>
      <c r="C413" s="21">
        <f>VLOOKUP(B413,Sheet3!B:E,4,0)</f>
        <v>1</v>
      </c>
      <c r="D413" s="21"/>
      <c r="E413" s="21"/>
      <c r="F413" s="21"/>
      <c r="G413" s="21"/>
      <c r="H413" s="21"/>
      <c r="I413" s="21"/>
      <c r="J413" s="21"/>
      <c r="K413" s="21"/>
      <c r="L413" s="21"/>
      <c r="M413" s="21"/>
      <c r="N413" s="21"/>
      <c r="O413" s="21"/>
      <c r="P413" s="21"/>
      <c r="Q413" s="21"/>
      <c r="R413" s="21"/>
      <c r="S413" s="21"/>
      <c r="T413" s="21"/>
      <c r="U413" s="21"/>
      <c r="V413" s="21"/>
      <c r="W413" s="21"/>
      <c r="X413" s="21"/>
      <c r="Y413" s="21"/>
    </row>
    <row r="414" ht="15.75" customHeight="1">
      <c r="A414" s="21">
        <v>1457.0</v>
      </c>
      <c r="B414" s="21" t="s">
        <v>3229</v>
      </c>
      <c r="C414" s="21">
        <f>VLOOKUP(B414,Sheet3!B:E,4,0)</f>
        <v>1</v>
      </c>
      <c r="D414" s="21"/>
      <c r="E414" s="21"/>
      <c r="F414" s="21"/>
      <c r="G414" s="21"/>
      <c r="H414" s="21"/>
      <c r="I414" s="21"/>
      <c r="J414" s="21"/>
      <c r="K414" s="21"/>
      <c r="L414" s="21"/>
      <c r="M414" s="21"/>
      <c r="N414" s="21"/>
      <c r="O414" s="21"/>
      <c r="P414" s="21"/>
      <c r="Q414" s="21"/>
      <c r="R414" s="21"/>
      <c r="S414" s="21"/>
      <c r="T414" s="21"/>
      <c r="U414" s="21"/>
      <c r="V414" s="21"/>
      <c r="W414" s="21"/>
      <c r="X414" s="21"/>
      <c r="Y414" s="21"/>
    </row>
    <row r="415" ht="15.75" customHeight="1">
      <c r="A415" s="21">
        <v>1460.0</v>
      </c>
      <c r="B415" s="21" t="s">
        <v>3230</v>
      </c>
      <c r="C415" s="21">
        <f>VLOOKUP(B415,Sheet3!B:E,4,0)</f>
        <v>1</v>
      </c>
      <c r="D415" s="21"/>
      <c r="E415" s="21"/>
      <c r="F415" s="21"/>
      <c r="G415" s="21"/>
      <c r="H415" s="21"/>
      <c r="I415" s="21"/>
      <c r="J415" s="21"/>
      <c r="K415" s="21"/>
      <c r="L415" s="21"/>
      <c r="M415" s="21"/>
      <c r="N415" s="21"/>
      <c r="O415" s="21"/>
      <c r="P415" s="21"/>
      <c r="Q415" s="21"/>
      <c r="R415" s="21"/>
      <c r="S415" s="21"/>
      <c r="T415" s="21"/>
      <c r="U415" s="21"/>
      <c r="V415" s="21"/>
      <c r="W415" s="21"/>
      <c r="X415" s="21"/>
      <c r="Y415" s="21"/>
    </row>
    <row r="416" ht="15.75" customHeight="1">
      <c r="A416" s="21">
        <v>1461.0</v>
      </c>
      <c r="B416" s="21" t="s">
        <v>3231</v>
      </c>
      <c r="C416" s="21">
        <f>VLOOKUP(B416,Sheet3!B:E,4,0)</f>
        <v>1</v>
      </c>
      <c r="D416" s="21"/>
      <c r="E416" s="21"/>
      <c r="F416" s="21"/>
      <c r="G416" s="21"/>
      <c r="H416" s="21"/>
      <c r="I416" s="21"/>
      <c r="J416" s="21"/>
      <c r="K416" s="21"/>
      <c r="L416" s="21"/>
      <c r="M416" s="21"/>
      <c r="N416" s="21"/>
      <c r="O416" s="21"/>
      <c r="P416" s="21"/>
      <c r="Q416" s="21"/>
      <c r="R416" s="21"/>
      <c r="S416" s="21"/>
      <c r="T416" s="21"/>
      <c r="U416" s="21"/>
      <c r="V416" s="21"/>
      <c r="W416" s="21"/>
      <c r="X416" s="21"/>
      <c r="Y416" s="21"/>
    </row>
    <row r="417" ht="15.75" customHeight="1">
      <c r="A417" s="21">
        <v>1468.0</v>
      </c>
      <c r="B417" s="21" t="s">
        <v>3232</v>
      </c>
      <c r="C417" s="21">
        <f>VLOOKUP(B417,Sheet3!B:E,4,0)</f>
        <v>1</v>
      </c>
      <c r="D417" s="21"/>
      <c r="E417" s="21"/>
      <c r="F417" s="21"/>
      <c r="G417" s="21"/>
      <c r="H417" s="21"/>
      <c r="I417" s="21"/>
      <c r="J417" s="21"/>
      <c r="K417" s="21"/>
      <c r="L417" s="21"/>
      <c r="M417" s="21"/>
      <c r="N417" s="21"/>
      <c r="O417" s="21"/>
      <c r="P417" s="21"/>
      <c r="Q417" s="21"/>
      <c r="R417" s="21"/>
      <c r="S417" s="21"/>
      <c r="T417" s="21"/>
      <c r="U417" s="21"/>
      <c r="V417" s="21"/>
      <c r="W417" s="21"/>
      <c r="X417" s="21"/>
      <c r="Y417" s="21"/>
    </row>
    <row r="418" ht="15.75" customHeight="1">
      <c r="A418" s="21">
        <v>1469.0</v>
      </c>
      <c r="B418" s="21" t="s">
        <v>3233</v>
      </c>
      <c r="C418" s="21">
        <f>VLOOKUP(B418,Sheet3!B:E,4,0)</f>
        <v>1</v>
      </c>
      <c r="D418" s="21"/>
      <c r="E418" s="21"/>
      <c r="F418" s="21"/>
      <c r="G418" s="21"/>
      <c r="H418" s="21"/>
      <c r="I418" s="21"/>
      <c r="J418" s="21"/>
      <c r="K418" s="21"/>
      <c r="L418" s="21"/>
      <c r="M418" s="21"/>
      <c r="N418" s="21"/>
      <c r="O418" s="21"/>
      <c r="P418" s="21"/>
      <c r="Q418" s="21"/>
      <c r="R418" s="21"/>
      <c r="S418" s="21"/>
      <c r="T418" s="21"/>
      <c r="U418" s="21"/>
      <c r="V418" s="21"/>
      <c r="W418" s="21"/>
      <c r="X418" s="21"/>
      <c r="Y418" s="21"/>
    </row>
    <row r="419" ht="15.75" customHeight="1">
      <c r="A419" s="21">
        <v>1476.0</v>
      </c>
      <c r="B419" s="21" t="s">
        <v>3234</v>
      </c>
      <c r="C419" s="21">
        <f>VLOOKUP(B419,Sheet3!B:E,4,0)</f>
        <v>2</v>
      </c>
      <c r="D419" s="21"/>
      <c r="E419" s="21"/>
      <c r="F419" s="21"/>
      <c r="G419" s="21"/>
      <c r="H419" s="21"/>
      <c r="I419" s="21"/>
      <c r="J419" s="21"/>
      <c r="K419" s="21"/>
      <c r="L419" s="21"/>
      <c r="M419" s="21"/>
      <c r="N419" s="21"/>
      <c r="O419" s="21"/>
      <c r="P419" s="21"/>
      <c r="Q419" s="21"/>
      <c r="R419" s="21"/>
      <c r="S419" s="21"/>
      <c r="T419" s="21"/>
      <c r="U419" s="21"/>
      <c r="V419" s="21"/>
      <c r="W419" s="21"/>
      <c r="X419" s="21"/>
      <c r="Y419" s="21"/>
    </row>
    <row r="420" ht="15.75" customHeight="1">
      <c r="A420" s="21">
        <v>1480.0</v>
      </c>
      <c r="B420" s="21" t="s">
        <v>3235</v>
      </c>
      <c r="C420" s="21">
        <f>VLOOKUP(B420,Sheet3!B:E,4,0)</f>
        <v>3</v>
      </c>
      <c r="D420" s="21"/>
      <c r="E420" s="21"/>
      <c r="F420" s="21"/>
      <c r="G420" s="21"/>
      <c r="H420" s="21"/>
      <c r="I420" s="21"/>
      <c r="J420" s="21"/>
      <c r="K420" s="21"/>
      <c r="L420" s="21"/>
      <c r="M420" s="21"/>
      <c r="N420" s="21"/>
      <c r="O420" s="21"/>
      <c r="P420" s="21"/>
      <c r="Q420" s="21"/>
      <c r="R420" s="21"/>
      <c r="S420" s="21"/>
      <c r="T420" s="21"/>
      <c r="U420" s="21"/>
      <c r="V420" s="21"/>
      <c r="W420" s="21"/>
      <c r="X420" s="21"/>
      <c r="Y420" s="21"/>
    </row>
    <row r="421" ht="15.75" customHeight="1">
      <c r="A421" s="21">
        <v>1481.0</v>
      </c>
      <c r="B421" s="21" t="s">
        <v>3236</v>
      </c>
      <c r="C421" s="21">
        <f>VLOOKUP(B421,Sheet3!B:E,4,0)</f>
        <v>2</v>
      </c>
      <c r="D421" s="21"/>
      <c r="E421" s="21"/>
      <c r="F421" s="21"/>
      <c r="G421" s="21"/>
      <c r="H421" s="21"/>
      <c r="I421" s="21"/>
      <c r="J421" s="21"/>
      <c r="K421" s="21"/>
      <c r="L421" s="21"/>
      <c r="M421" s="21"/>
      <c r="N421" s="21"/>
      <c r="O421" s="21"/>
      <c r="P421" s="21"/>
      <c r="Q421" s="21"/>
      <c r="R421" s="21"/>
      <c r="S421" s="21"/>
      <c r="T421" s="21"/>
      <c r="U421" s="21"/>
      <c r="V421" s="21"/>
      <c r="W421" s="21"/>
      <c r="X421" s="21"/>
      <c r="Y421" s="21"/>
    </row>
    <row r="422" ht="15.75" customHeight="1">
      <c r="A422" s="21">
        <v>1484.0</v>
      </c>
      <c r="B422" s="21" t="s">
        <v>3237</v>
      </c>
      <c r="C422" s="21">
        <f>VLOOKUP(B422,Sheet3!B:E,4,0)</f>
        <v>1</v>
      </c>
      <c r="D422" s="21"/>
      <c r="E422" s="21"/>
      <c r="F422" s="21"/>
      <c r="G422" s="21"/>
      <c r="H422" s="21"/>
      <c r="I422" s="21"/>
      <c r="J422" s="21"/>
      <c r="K422" s="21"/>
      <c r="L422" s="21"/>
      <c r="M422" s="21"/>
      <c r="N422" s="21"/>
      <c r="O422" s="21"/>
      <c r="P422" s="21"/>
      <c r="Q422" s="21"/>
      <c r="R422" s="21"/>
      <c r="S422" s="21"/>
      <c r="T422" s="21"/>
      <c r="U422" s="21"/>
      <c r="V422" s="21"/>
      <c r="W422" s="21"/>
      <c r="X422" s="21"/>
      <c r="Y422" s="21"/>
    </row>
    <row r="423" ht="15.75" customHeight="1">
      <c r="A423" s="21">
        <v>1487.0</v>
      </c>
      <c r="B423" s="21" t="s">
        <v>3238</v>
      </c>
      <c r="C423" s="21">
        <f>VLOOKUP(B423,Sheet3!B:E,4,0)</f>
        <v>1</v>
      </c>
      <c r="D423" s="21"/>
      <c r="E423" s="21"/>
      <c r="F423" s="21"/>
      <c r="G423" s="21"/>
      <c r="H423" s="21"/>
      <c r="I423" s="21"/>
      <c r="J423" s="21"/>
      <c r="K423" s="21"/>
      <c r="L423" s="21"/>
      <c r="M423" s="21"/>
      <c r="N423" s="21"/>
      <c r="O423" s="21"/>
      <c r="P423" s="21"/>
      <c r="Q423" s="21"/>
      <c r="R423" s="21"/>
      <c r="S423" s="21"/>
      <c r="T423" s="21"/>
      <c r="U423" s="21"/>
      <c r="V423" s="21"/>
      <c r="W423" s="21"/>
      <c r="X423" s="21"/>
      <c r="Y423" s="21"/>
    </row>
    <row r="424" ht="15.75" customHeight="1">
      <c r="A424" s="21">
        <v>1489.0</v>
      </c>
      <c r="B424" s="21" t="s">
        <v>3239</v>
      </c>
      <c r="C424" s="21">
        <f>VLOOKUP(B424,Sheet3!B:E,4,0)</f>
        <v>1</v>
      </c>
      <c r="D424" s="21"/>
      <c r="E424" s="21"/>
      <c r="F424" s="21"/>
      <c r="G424" s="21"/>
      <c r="H424" s="21"/>
      <c r="I424" s="21"/>
      <c r="J424" s="21"/>
      <c r="K424" s="21"/>
      <c r="L424" s="21"/>
      <c r="M424" s="21"/>
      <c r="N424" s="21"/>
      <c r="O424" s="21"/>
      <c r="P424" s="21"/>
      <c r="Q424" s="21"/>
      <c r="R424" s="21"/>
      <c r="S424" s="21"/>
      <c r="T424" s="21"/>
      <c r="U424" s="21"/>
      <c r="V424" s="21"/>
      <c r="W424" s="21"/>
      <c r="X424" s="21"/>
      <c r="Y424" s="21"/>
    </row>
    <row r="425" ht="15.75" customHeight="1">
      <c r="A425" s="21">
        <v>1493.0</v>
      </c>
      <c r="B425" s="21" t="s">
        <v>3240</v>
      </c>
      <c r="C425" s="21">
        <f>VLOOKUP(B425,Sheet3!B:E,4,0)</f>
        <v>1</v>
      </c>
      <c r="D425" s="21"/>
      <c r="E425" s="21"/>
      <c r="F425" s="21"/>
      <c r="G425" s="21"/>
      <c r="H425" s="21"/>
      <c r="I425" s="21"/>
      <c r="J425" s="21"/>
      <c r="K425" s="21"/>
      <c r="L425" s="21"/>
      <c r="M425" s="21"/>
      <c r="N425" s="21"/>
      <c r="O425" s="21"/>
      <c r="P425" s="21"/>
      <c r="Q425" s="21"/>
      <c r="R425" s="21"/>
      <c r="S425" s="21"/>
      <c r="T425" s="21"/>
      <c r="U425" s="21"/>
      <c r="V425" s="21"/>
      <c r="W425" s="21"/>
      <c r="X425" s="21"/>
      <c r="Y425" s="21"/>
    </row>
    <row r="426" ht="15.75" customHeight="1">
      <c r="A426" s="21">
        <v>1497.0</v>
      </c>
      <c r="B426" s="21" t="s">
        <v>3241</v>
      </c>
      <c r="C426" s="21">
        <f>VLOOKUP(B426,Sheet3!B:E,4,0)</f>
        <v>1</v>
      </c>
      <c r="D426" s="21"/>
      <c r="E426" s="21"/>
      <c r="F426" s="21"/>
      <c r="G426" s="21"/>
      <c r="H426" s="21"/>
      <c r="I426" s="21"/>
      <c r="J426" s="21"/>
      <c r="K426" s="21"/>
      <c r="L426" s="21"/>
      <c r="M426" s="21"/>
      <c r="N426" s="21"/>
      <c r="O426" s="21"/>
      <c r="P426" s="21"/>
      <c r="Q426" s="21"/>
      <c r="R426" s="21"/>
      <c r="S426" s="21"/>
      <c r="T426" s="21"/>
      <c r="U426" s="21"/>
      <c r="V426" s="21"/>
      <c r="W426" s="21"/>
      <c r="X426" s="21"/>
      <c r="Y426" s="21"/>
    </row>
    <row r="427" ht="15.75" customHeight="1">
      <c r="A427" s="21">
        <v>1498.0</v>
      </c>
      <c r="B427" s="21" t="s">
        <v>3242</v>
      </c>
      <c r="C427" s="21">
        <f>VLOOKUP(B427,Sheet3!B:E,4,0)</f>
        <v>1</v>
      </c>
      <c r="D427" s="21"/>
      <c r="E427" s="21"/>
      <c r="F427" s="21"/>
      <c r="G427" s="21"/>
      <c r="H427" s="21"/>
      <c r="I427" s="21"/>
      <c r="J427" s="21"/>
      <c r="K427" s="21"/>
      <c r="L427" s="21"/>
      <c r="M427" s="21"/>
      <c r="N427" s="21"/>
      <c r="O427" s="21"/>
      <c r="P427" s="21"/>
      <c r="Q427" s="21"/>
      <c r="R427" s="21"/>
      <c r="S427" s="21"/>
      <c r="T427" s="21"/>
      <c r="U427" s="21"/>
      <c r="V427" s="21"/>
      <c r="W427" s="21"/>
      <c r="X427" s="21"/>
      <c r="Y427" s="21"/>
    </row>
    <row r="428" ht="15.75" customHeight="1">
      <c r="A428" s="21">
        <v>1502.0</v>
      </c>
      <c r="B428" s="21" t="s">
        <v>3243</v>
      </c>
      <c r="C428" s="21">
        <f>VLOOKUP(B428,Sheet3!B:E,4,0)</f>
        <v>1</v>
      </c>
      <c r="D428" s="21"/>
      <c r="E428" s="21"/>
      <c r="F428" s="21"/>
      <c r="G428" s="21"/>
      <c r="H428" s="21"/>
      <c r="I428" s="21"/>
      <c r="J428" s="21"/>
      <c r="K428" s="21"/>
      <c r="L428" s="21"/>
      <c r="M428" s="21"/>
      <c r="N428" s="21"/>
      <c r="O428" s="21"/>
      <c r="P428" s="21"/>
      <c r="Q428" s="21"/>
      <c r="R428" s="21"/>
      <c r="S428" s="21"/>
      <c r="T428" s="21"/>
      <c r="U428" s="21"/>
      <c r="V428" s="21"/>
      <c r="W428" s="21"/>
      <c r="X428" s="21"/>
      <c r="Y428" s="21"/>
    </row>
    <row r="429" ht="15.75" customHeight="1">
      <c r="A429" s="21">
        <v>1504.0</v>
      </c>
      <c r="B429" s="21" t="s">
        <v>3244</v>
      </c>
      <c r="C429" s="21">
        <f>VLOOKUP(B429,Sheet3!B:E,4,0)</f>
        <v>1</v>
      </c>
      <c r="D429" s="21"/>
      <c r="E429" s="21"/>
      <c r="F429" s="21"/>
      <c r="G429" s="21"/>
      <c r="H429" s="21"/>
      <c r="I429" s="21"/>
      <c r="J429" s="21"/>
      <c r="K429" s="21"/>
      <c r="L429" s="21"/>
      <c r="M429" s="21"/>
      <c r="N429" s="21"/>
      <c r="O429" s="21"/>
      <c r="P429" s="21"/>
      <c r="Q429" s="21"/>
      <c r="R429" s="21"/>
      <c r="S429" s="21"/>
      <c r="T429" s="21"/>
      <c r="U429" s="21"/>
      <c r="V429" s="21"/>
      <c r="W429" s="21"/>
      <c r="X429" s="21"/>
      <c r="Y429" s="21"/>
    </row>
    <row r="430" ht="15.75" customHeight="1">
      <c r="A430" s="21">
        <v>1505.0</v>
      </c>
      <c r="B430" s="21" t="s">
        <v>3245</v>
      </c>
      <c r="C430" s="21">
        <f>VLOOKUP(B430,Sheet3!B:E,4,0)</f>
        <v>1</v>
      </c>
      <c r="D430" s="21"/>
      <c r="E430" s="21"/>
      <c r="F430" s="21"/>
      <c r="G430" s="21"/>
      <c r="H430" s="21"/>
      <c r="I430" s="21"/>
      <c r="J430" s="21"/>
      <c r="K430" s="21"/>
      <c r="L430" s="21"/>
      <c r="M430" s="21"/>
      <c r="N430" s="21"/>
      <c r="O430" s="21"/>
      <c r="P430" s="21"/>
      <c r="Q430" s="21"/>
      <c r="R430" s="21"/>
      <c r="S430" s="21"/>
      <c r="T430" s="21"/>
      <c r="U430" s="21"/>
      <c r="V430" s="21"/>
      <c r="W430" s="21"/>
      <c r="X430" s="21"/>
      <c r="Y430" s="21"/>
    </row>
    <row r="431" ht="15.75" customHeight="1">
      <c r="A431" s="21">
        <v>1506.0</v>
      </c>
      <c r="B431" s="21" t="s">
        <v>3246</v>
      </c>
      <c r="C431" s="21">
        <f>VLOOKUP(B431,Sheet3!B:E,4,0)</f>
        <v>1</v>
      </c>
      <c r="D431" s="21"/>
      <c r="E431" s="21"/>
      <c r="F431" s="21"/>
      <c r="G431" s="21"/>
      <c r="H431" s="21"/>
      <c r="I431" s="21"/>
      <c r="J431" s="21"/>
      <c r="K431" s="21"/>
      <c r="L431" s="21"/>
      <c r="M431" s="21"/>
      <c r="N431" s="21"/>
      <c r="O431" s="21"/>
      <c r="P431" s="21"/>
      <c r="Q431" s="21"/>
      <c r="R431" s="21"/>
      <c r="S431" s="21"/>
      <c r="T431" s="21"/>
      <c r="U431" s="21"/>
      <c r="V431" s="21"/>
      <c r="W431" s="21"/>
      <c r="X431" s="21"/>
      <c r="Y431" s="21"/>
    </row>
    <row r="432" ht="15.75" customHeight="1">
      <c r="A432" s="21">
        <v>1508.0</v>
      </c>
      <c r="B432" s="21" t="s">
        <v>3247</v>
      </c>
      <c r="C432" s="21">
        <f>VLOOKUP(B432,Sheet3!B:E,4,0)</f>
        <v>1</v>
      </c>
      <c r="D432" s="21"/>
      <c r="E432" s="21"/>
      <c r="F432" s="21"/>
      <c r="G432" s="21"/>
      <c r="H432" s="21"/>
      <c r="I432" s="21"/>
      <c r="J432" s="21"/>
      <c r="K432" s="21"/>
      <c r="L432" s="21"/>
      <c r="M432" s="21"/>
      <c r="N432" s="21"/>
      <c r="O432" s="21"/>
      <c r="P432" s="21"/>
      <c r="Q432" s="21"/>
      <c r="R432" s="21"/>
      <c r="S432" s="21"/>
      <c r="T432" s="21"/>
      <c r="U432" s="21"/>
      <c r="V432" s="21"/>
      <c r="W432" s="21"/>
      <c r="X432" s="21"/>
      <c r="Y432" s="21"/>
    </row>
    <row r="433" ht="15.75" customHeight="1">
      <c r="A433" s="21">
        <v>1509.0</v>
      </c>
      <c r="B433" s="21" t="s">
        <v>3248</v>
      </c>
      <c r="C433" s="21">
        <f>VLOOKUP(B433,Sheet3!B:E,4,0)</f>
        <v>1</v>
      </c>
      <c r="D433" s="21"/>
      <c r="E433" s="21"/>
      <c r="F433" s="21"/>
      <c r="G433" s="21"/>
      <c r="H433" s="21"/>
      <c r="I433" s="21"/>
      <c r="J433" s="21"/>
      <c r="K433" s="21"/>
      <c r="L433" s="21"/>
      <c r="M433" s="21"/>
      <c r="N433" s="21"/>
      <c r="O433" s="21"/>
      <c r="P433" s="21"/>
      <c r="Q433" s="21"/>
      <c r="R433" s="21"/>
      <c r="S433" s="21"/>
      <c r="T433" s="21"/>
      <c r="U433" s="21"/>
      <c r="V433" s="21"/>
      <c r="W433" s="21"/>
      <c r="X433" s="21"/>
      <c r="Y433" s="21"/>
    </row>
    <row r="434" ht="15.75" customHeight="1">
      <c r="A434" s="21">
        <v>1510.0</v>
      </c>
      <c r="B434" s="21" t="s">
        <v>3249</v>
      </c>
      <c r="C434" s="21">
        <f>VLOOKUP(B434,Sheet3!B:E,4,0)</f>
        <v>1</v>
      </c>
      <c r="D434" s="21"/>
      <c r="E434" s="21"/>
      <c r="F434" s="21"/>
      <c r="G434" s="21"/>
      <c r="H434" s="21"/>
      <c r="I434" s="21"/>
      <c r="J434" s="21"/>
      <c r="K434" s="21"/>
      <c r="L434" s="21"/>
      <c r="M434" s="21"/>
      <c r="N434" s="21"/>
      <c r="O434" s="21"/>
      <c r="P434" s="21"/>
      <c r="Q434" s="21"/>
      <c r="R434" s="21"/>
      <c r="S434" s="21"/>
      <c r="T434" s="21"/>
      <c r="U434" s="21"/>
      <c r="V434" s="21"/>
      <c r="W434" s="21"/>
      <c r="X434" s="21"/>
      <c r="Y434" s="21"/>
    </row>
    <row r="435" ht="15.75" customHeight="1">
      <c r="A435" s="21">
        <v>1511.0</v>
      </c>
      <c r="B435" s="21" t="s">
        <v>3250</v>
      </c>
      <c r="C435" s="21">
        <f>VLOOKUP(B435,Sheet3!B:E,4,0)</f>
        <v>1</v>
      </c>
      <c r="D435" s="21"/>
      <c r="E435" s="21"/>
      <c r="F435" s="21"/>
      <c r="G435" s="21"/>
      <c r="H435" s="21"/>
      <c r="I435" s="21"/>
      <c r="J435" s="21"/>
      <c r="K435" s="21"/>
      <c r="L435" s="21"/>
      <c r="M435" s="21"/>
      <c r="N435" s="21"/>
      <c r="O435" s="21"/>
      <c r="P435" s="21"/>
      <c r="Q435" s="21"/>
      <c r="R435" s="21"/>
      <c r="S435" s="21"/>
      <c r="T435" s="21"/>
      <c r="U435" s="21"/>
      <c r="V435" s="21"/>
      <c r="W435" s="21"/>
      <c r="X435" s="21"/>
      <c r="Y435" s="21"/>
    </row>
    <row r="436" ht="15.75" customHeight="1">
      <c r="A436" s="21">
        <v>1514.0</v>
      </c>
      <c r="B436" s="21" t="s">
        <v>3251</v>
      </c>
      <c r="C436" s="21">
        <f>VLOOKUP(B436,Sheet3!B:E,4,0)</f>
        <v>1</v>
      </c>
      <c r="D436" s="21"/>
      <c r="E436" s="21"/>
      <c r="F436" s="21"/>
      <c r="G436" s="21"/>
      <c r="H436" s="21"/>
      <c r="I436" s="21"/>
      <c r="J436" s="21"/>
      <c r="K436" s="21"/>
      <c r="L436" s="21"/>
      <c r="M436" s="21"/>
      <c r="N436" s="21"/>
      <c r="O436" s="21"/>
      <c r="P436" s="21"/>
      <c r="Q436" s="21"/>
      <c r="R436" s="21"/>
      <c r="S436" s="21"/>
      <c r="T436" s="21"/>
      <c r="U436" s="21"/>
      <c r="V436" s="21"/>
      <c r="W436" s="21"/>
      <c r="X436" s="21"/>
      <c r="Y436" s="21"/>
    </row>
    <row r="437" ht="15.75" customHeight="1">
      <c r="A437" s="21">
        <v>1515.0</v>
      </c>
      <c r="B437" s="21" t="s">
        <v>3252</v>
      </c>
      <c r="C437" s="21">
        <f>VLOOKUP(B437,Sheet3!B:E,4,0)</f>
        <v>1</v>
      </c>
      <c r="D437" s="21"/>
      <c r="E437" s="21"/>
      <c r="F437" s="21"/>
      <c r="G437" s="21"/>
      <c r="H437" s="21"/>
      <c r="I437" s="21"/>
      <c r="J437" s="21"/>
      <c r="K437" s="21"/>
      <c r="L437" s="21"/>
      <c r="M437" s="21"/>
      <c r="N437" s="21"/>
      <c r="O437" s="21"/>
      <c r="P437" s="21"/>
      <c r="Q437" s="21"/>
      <c r="R437" s="21"/>
      <c r="S437" s="21"/>
      <c r="T437" s="21"/>
      <c r="U437" s="21"/>
      <c r="V437" s="21"/>
      <c r="W437" s="21"/>
      <c r="X437" s="21"/>
      <c r="Y437" s="21"/>
    </row>
    <row r="438" ht="15.75" customHeight="1">
      <c r="A438" s="21">
        <v>1519.0</v>
      </c>
      <c r="B438" s="21" t="s">
        <v>3253</v>
      </c>
      <c r="C438" s="21">
        <f>VLOOKUP(B438,Sheet3!B:E,4,0)</f>
        <v>1</v>
      </c>
      <c r="D438" s="21"/>
      <c r="E438" s="21"/>
      <c r="F438" s="21"/>
      <c r="G438" s="21"/>
      <c r="H438" s="21"/>
      <c r="I438" s="21"/>
      <c r="J438" s="21"/>
      <c r="K438" s="21"/>
      <c r="L438" s="21"/>
      <c r="M438" s="21"/>
      <c r="N438" s="21"/>
      <c r="O438" s="21"/>
      <c r="P438" s="21"/>
      <c r="Q438" s="21"/>
      <c r="R438" s="21"/>
      <c r="S438" s="21"/>
      <c r="T438" s="21"/>
      <c r="U438" s="21"/>
      <c r="V438" s="21"/>
      <c r="W438" s="21"/>
      <c r="X438" s="21"/>
      <c r="Y438" s="21"/>
    </row>
    <row r="439" ht="15.75" customHeight="1">
      <c r="A439" s="21">
        <v>1520.0</v>
      </c>
      <c r="B439" s="21" t="s">
        <v>3254</v>
      </c>
      <c r="C439" s="21">
        <f>VLOOKUP(B439,Sheet3!B:E,4,0)</f>
        <v>1</v>
      </c>
      <c r="D439" s="21"/>
      <c r="E439" s="21"/>
      <c r="F439" s="21"/>
      <c r="G439" s="21"/>
      <c r="H439" s="21"/>
      <c r="I439" s="21"/>
      <c r="J439" s="21"/>
      <c r="K439" s="21"/>
      <c r="L439" s="21"/>
      <c r="M439" s="21"/>
      <c r="N439" s="21"/>
      <c r="O439" s="21"/>
      <c r="P439" s="21"/>
      <c r="Q439" s="21"/>
      <c r="R439" s="21"/>
      <c r="S439" s="21"/>
      <c r="T439" s="21"/>
      <c r="U439" s="21"/>
      <c r="V439" s="21"/>
      <c r="W439" s="21"/>
      <c r="X439" s="21"/>
      <c r="Y439" s="21"/>
    </row>
    <row r="440" ht="15.75" customHeight="1">
      <c r="A440" s="21">
        <v>1521.0</v>
      </c>
      <c r="B440" s="21" t="s">
        <v>3255</v>
      </c>
      <c r="C440" s="21">
        <f>VLOOKUP(B440,Sheet3!B:E,4,0)</f>
        <v>1</v>
      </c>
      <c r="D440" s="21"/>
      <c r="E440" s="21"/>
      <c r="F440" s="21"/>
      <c r="G440" s="21"/>
      <c r="H440" s="21"/>
      <c r="I440" s="21"/>
      <c r="J440" s="21"/>
      <c r="K440" s="21"/>
      <c r="L440" s="21"/>
      <c r="M440" s="21"/>
      <c r="N440" s="21"/>
      <c r="O440" s="21"/>
      <c r="P440" s="21"/>
      <c r="Q440" s="21"/>
      <c r="R440" s="21"/>
      <c r="S440" s="21"/>
      <c r="T440" s="21"/>
      <c r="U440" s="21"/>
      <c r="V440" s="21"/>
      <c r="W440" s="21"/>
      <c r="X440" s="21"/>
      <c r="Y440" s="21"/>
    </row>
    <row r="441" ht="15.75" customHeight="1">
      <c r="A441" s="21">
        <v>1522.0</v>
      </c>
      <c r="B441" s="21" t="s">
        <v>3256</v>
      </c>
      <c r="C441" s="21">
        <f>VLOOKUP(B441,Sheet3!B:E,4,0)</f>
        <v>1</v>
      </c>
      <c r="D441" s="21"/>
      <c r="E441" s="21"/>
      <c r="F441" s="21"/>
      <c r="G441" s="21"/>
      <c r="H441" s="21"/>
      <c r="I441" s="21"/>
      <c r="J441" s="21"/>
      <c r="K441" s="21"/>
      <c r="L441" s="21"/>
      <c r="M441" s="21"/>
      <c r="N441" s="21"/>
      <c r="O441" s="21"/>
      <c r="P441" s="21"/>
      <c r="Q441" s="21"/>
      <c r="R441" s="21"/>
      <c r="S441" s="21"/>
      <c r="T441" s="21"/>
      <c r="U441" s="21"/>
      <c r="V441" s="21"/>
      <c r="W441" s="21"/>
      <c r="X441" s="21"/>
      <c r="Y441" s="21"/>
    </row>
    <row r="442" ht="15.75" customHeight="1">
      <c r="A442" s="21">
        <v>1525.0</v>
      </c>
      <c r="B442" s="21" t="s">
        <v>3257</v>
      </c>
      <c r="C442" s="21">
        <f>VLOOKUP(B442,Sheet3!B:E,4,0)</f>
        <v>1</v>
      </c>
      <c r="D442" s="21"/>
      <c r="E442" s="21"/>
      <c r="F442" s="21"/>
      <c r="G442" s="21"/>
      <c r="H442" s="21"/>
      <c r="I442" s="21"/>
      <c r="J442" s="21"/>
      <c r="K442" s="21"/>
      <c r="L442" s="21"/>
      <c r="M442" s="21"/>
      <c r="N442" s="21"/>
      <c r="O442" s="21"/>
      <c r="P442" s="21"/>
      <c r="Q442" s="21"/>
      <c r="R442" s="21"/>
      <c r="S442" s="21"/>
      <c r="T442" s="21"/>
      <c r="U442" s="21"/>
      <c r="V442" s="21"/>
      <c r="W442" s="21"/>
      <c r="X442" s="21"/>
      <c r="Y442" s="21"/>
    </row>
    <row r="443" ht="15.75" customHeight="1">
      <c r="A443" s="21">
        <v>1531.0</v>
      </c>
      <c r="B443" s="21" t="s">
        <v>3258</v>
      </c>
      <c r="C443" s="21">
        <f>VLOOKUP(B443,Sheet3!B:E,4,0)</f>
        <v>1</v>
      </c>
      <c r="D443" s="21"/>
      <c r="E443" s="21"/>
      <c r="F443" s="21"/>
      <c r="G443" s="21"/>
      <c r="H443" s="21"/>
      <c r="I443" s="21"/>
      <c r="J443" s="21"/>
      <c r="K443" s="21"/>
      <c r="L443" s="21"/>
      <c r="M443" s="21"/>
      <c r="N443" s="21"/>
      <c r="O443" s="21"/>
      <c r="P443" s="21"/>
      <c r="Q443" s="21"/>
      <c r="R443" s="21"/>
      <c r="S443" s="21"/>
      <c r="T443" s="21"/>
      <c r="U443" s="21"/>
      <c r="V443" s="21"/>
      <c r="W443" s="21"/>
      <c r="X443" s="21"/>
      <c r="Y443" s="21"/>
    </row>
    <row r="444" ht="15.75" customHeight="1">
      <c r="A444" s="21">
        <v>1532.0</v>
      </c>
      <c r="B444" s="21" t="s">
        <v>3259</v>
      </c>
      <c r="C444" s="21">
        <f>VLOOKUP(B444,Sheet3!B:E,4,0)</f>
        <v>1</v>
      </c>
      <c r="D444" s="21"/>
      <c r="E444" s="21"/>
      <c r="F444" s="21"/>
      <c r="G444" s="21"/>
      <c r="H444" s="21"/>
      <c r="I444" s="21"/>
      <c r="J444" s="21"/>
      <c r="K444" s="21"/>
      <c r="L444" s="21"/>
      <c r="M444" s="21"/>
      <c r="N444" s="21"/>
      <c r="O444" s="21"/>
      <c r="P444" s="21"/>
      <c r="Q444" s="21"/>
      <c r="R444" s="21"/>
      <c r="S444" s="21"/>
      <c r="T444" s="21"/>
      <c r="U444" s="21"/>
      <c r="V444" s="21"/>
      <c r="W444" s="21"/>
      <c r="X444" s="21"/>
      <c r="Y444" s="21"/>
    </row>
    <row r="445" ht="15.75" customHeight="1">
      <c r="A445" s="21">
        <v>1542.0</v>
      </c>
      <c r="B445" s="21" t="s">
        <v>3260</v>
      </c>
      <c r="C445" s="21">
        <f>VLOOKUP(B445,Sheet3!B:E,4,0)</f>
        <v>1</v>
      </c>
      <c r="D445" s="21"/>
      <c r="E445" s="21"/>
      <c r="F445" s="21"/>
      <c r="G445" s="21"/>
      <c r="H445" s="21"/>
      <c r="I445" s="21"/>
      <c r="J445" s="21"/>
      <c r="K445" s="21"/>
      <c r="L445" s="21"/>
      <c r="M445" s="21"/>
      <c r="N445" s="21"/>
      <c r="O445" s="21"/>
      <c r="P445" s="21"/>
      <c r="Q445" s="21"/>
      <c r="R445" s="21"/>
      <c r="S445" s="21"/>
      <c r="T445" s="21"/>
      <c r="U445" s="21"/>
      <c r="V445" s="21"/>
      <c r="W445" s="21"/>
      <c r="X445" s="21"/>
      <c r="Y445" s="21"/>
    </row>
    <row r="446" ht="15.75" customHeight="1">
      <c r="A446" s="21">
        <v>1543.0</v>
      </c>
      <c r="B446" s="21" t="s">
        <v>3261</v>
      </c>
      <c r="C446" s="21">
        <f>VLOOKUP(B446,Sheet3!B:E,4,0)</f>
        <v>1</v>
      </c>
      <c r="D446" s="21"/>
      <c r="E446" s="21"/>
      <c r="F446" s="21"/>
      <c r="G446" s="21"/>
      <c r="H446" s="21"/>
      <c r="I446" s="21"/>
      <c r="J446" s="21"/>
      <c r="K446" s="21"/>
      <c r="L446" s="21"/>
      <c r="M446" s="21"/>
      <c r="N446" s="21"/>
      <c r="O446" s="21"/>
      <c r="P446" s="21"/>
      <c r="Q446" s="21"/>
      <c r="R446" s="21"/>
      <c r="S446" s="21"/>
      <c r="T446" s="21"/>
      <c r="U446" s="21"/>
      <c r="V446" s="21"/>
      <c r="W446" s="21"/>
      <c r="X446" s="21"/>
      <c r="Y446" s="21"/>
    </row>
    <row r="447" ht="15.75" customHeight="1">
      <c r="A447" s="21">
        <v>1544.0</v>
      </c>
      <c r="B447" s="21" t="s">
        <v>3262</v>
      </c>
      <c r="C447" s="21">
        <f>VLOOKUP(B447,Sheet3!B:E,4,0)</f>
        <v>5</v>
      </c>
      <c r="D447" s="21"/>
      <c r="E447" s="21"/>
      <c r="F447" s="21"/>
      <c r="G447" s="21"/>
      <c r="H447" s="21"/>
      <c r="I447" s="21"/>
      <c r="J447" s="21"/>
      <c r="K447" s="21"/>
      <c r="L447" s="21"/>
      <c r="M447" s="21"/>
      <c r="N447" s="21"/>
      <c r="O447" s="21"/>
      <c r="P447" s="21"/>
      <c r="Q447" s="21"/>
      <c r="R447" s="21"/>
      <c r="S447" s="21"/>
      <c r="T447" s="21"/>
      <c r="U447" s="21"/>
      <c r="V447" s="21"/>
      <c r="W447" s="21"/>
      <c r="X447" s="21"/>
      <c r="Y447" s="21"/>
    </row>
    <row r="448" ht="15.75" customHeight="1">
      <c r="A448" s="21">
        <v>1547.0</v>
      </c>
      <c r="B448" s="21" t="s">
        <v>3263</v>
      </c>
      <c r="C448" s="21">
        <f>VLOOKUP(B448,Sheet3!B:E,4,0)</f>
        <v>1</v>
      </c>
      <c r="D448" s="21"/>
      <c r="E448" s="21"/>
      <c r="F448" s="21"/>
      <c r="G448" s="21"/>
      <c r="H448" s="21"/>
      <c r="I448" s="21"/>
      <c r="J448" s="21"/>
      <c r="K448" s="21"/>
      <c r="L448" s="21"/>
      <c r="M448" s="21"/>
      <c r="N448" s="21"/>
      <c r="O448" s="21"/>
      <c r="P448" s="21"/>
      <c r="Q448" s="21"/>
      <c r="R448" s="21"/>
      <c r="S448" s="21"/>
      <c r="T448" s="21"/>
      <c r="U448" s="21"/>
      <c r="V448" s="21"/>
      <c r="W448" s="21"/>
      <c r="X448" s="21"/>
      <c r="Y448" s="21"/>
    </row>
    <row r="449" ht="15.75" customHeight="1">
      <c r="A449" s="21">
        <v>1548.0</v>
      </c>
      <c r="B449" s="21" t="s">
        <v>3264</v>
      </c>
      <c r="C449" s="21">
        <f>VLOOKUP(B449,Sheet3!B:E,4,0)</f>
        <v>1</v>
      </c>
      <c r="D449" s="21"/>
      <c r="E449" s="21"/>
      <c r="F449" s="21"/>
      <c r="G449" s="21"/>
      <c r="H449" s="21"/>
      <c r="I449" s="21"/>
      <c r="J449" s="21"/>
      <c r="K449" s="21"/>
      <c r="L449" s="21"/>
      <c r="M449" s="21"/>
      <c r="N449" s="21"/>
      <c r="O449" s="21"/>
      <c r="P449" s="21"/>
      <c r="Q449" s="21"/>
      <c r="R449" s="21"/>
      <c r="S449" s="21"/>
      <c r="T449" s="21"/>
      <c r="U449" s="21"/>
      <c r="V449" s="21"/>
      <c r="W449" s="21"/>
      <c r="X449" s="21"/>
      <c r="Y449" s="21"/>
    </row>
    <row r="450" ht="15.75" customHeight="1">
      <c r="A450" s="21">
        <v>1549.0</v>
      </c>
      <c r="B450" s="21" t="s">
        <v>3265</v>
      </c>
      <c r="C450" s="21">
        <f>VLOOKUP(B450,Sheet3!B:E,4,0)</f>
        <v>1</v>
      </c>
      <c r="D450" s="21"/>
      <c r="E450" s="21"/>
      <c r="F450" s="21"/>
      <c r="G450" s="21"/>
      <c r="H450" s="21"/>
      <c r="I450" s="21"/>
      <c r="J450" s="21"/>
      <c r="K450" s="21"/>
      <c r="L450" s="21"/>
      <c r="M450" s="21"/>
      <c r="N450" s="21"/>
      <c r="O450" s="21"/>
      <c r="P450" s="21"/>
      <c r="Q450" s="21"/>
      <c r="R450" s="21"/>
      <c r="S450" s="21"/>
      <c r="T450" s="21"/>
      <c r="U450" s="21"/>
      <c r="V450" s="21"/>
      <c r="W450" s="21"/>
      <c r="X450" s="21"/>
      <c r="Y450" s="21"/>
    </row>
    <row r="451" ht="15.75" customHeight="1">
      <c r="A451" s="21">
        <v>1551.0</v>
      </c>
      <c r="B451" s="21" t="s">
        <v>3266</v>
      </c>
      <c r="C451" s="21">
        <f>VLOOKUP(B451,Sheet3!B:E,4,0)</f>
        <v>1</v>
      </c>
      <c r="D451" s="21"/>
      <c r="E451" s="21"/>
      <c r="F451" s="21"/>
      <c r="G451" s="21"/>
      <c r="H451" s="21"/>
      <c r="I451" s="21"/>
      <c r="J451" s="21"/>
      <c r="K451" s="21"/>
      <c r="L451" s="21"/>
      <c r="M451" s="21"/>
      <c r="N451" s="21"/>
      <c r="O451" s="21"/>
      <c r="P451" s="21"/>
      <c r="Q451" s="21"/>
      <c r="R451" s="21"/>
      <c r="S451" s="21"/>
      <c r="T451" s="21"/>
      <c r="U451" s="21"/>
      <c r="V451" s="21"/>
      <c r="W451" s="21"/>
      <c r="X451" s="21"/>
      <c r="Y451" s="21"/>
    </row>
    <row r="452" ht="15.75" customHeight="1">
      <c r="A452" s="21">
        <v>1552.0</v>
      </c>
      <c r="B452" s="21" t="s">
        <v>3267</v>
      </c>
      <c r="C452" s="21">
        <f>VLOOKUP(B452,Sheet3!B:E,4,0)</f>
        <v>1</v>
      </c>
      <c r="D452" s="21"/>
      <c r="E452" s="21"/>
      <c r="F452" s="21"/>
      <c r="G452" s="21"/>
      <c r="H452" s="21"/>
      <c r="I452" s="21"/>
      <c r="J452" s="21"/>
      <c r="K452" s="21"/>
      <c r="L452" s="21"/>
      <c r="M452" s="21"/>
      <c r="N452" s="21"/>
      <c r="O452" s="21"/>
      <c r="P452" s="21"/>
      <c r="Q452" s="21"/>
      <c r="R452" s="21"/>
      <c r="S452" s="21"/>
      <c r="T452" s="21"/>
      <c r="U452" s="21"/>
      <c r="V452" s="21"/>
      <c r="W452" s="21"/>
      <c r="X452" s="21"/>
      <c r="Y452" s="21"/>
    </row>
    <row r="453" ht="15.75" customHeight="1">
      <c r="A453" s="21">
        <v>1553.0</v>
      </c>
      <c r="B453" s="21" t="s">
        <v>3268</v>
      </c>
      <c r="C453" s="21">
        <f>VLOOKUP(B453,Sheet3!B:E,4,0)</f>
        <v>1</v>
      </c>
      <c r="D453" s="21"/>
      <c r="E453" s="21"/>
      <c r="F453" s="21"/>
      <c r="G453" s="21"/>
      <c r="H453" s="21"/>
      <c r="I453" s="21"/>
      <c r="J453" s="21"/>
      <c r="K453" s="21"/>
      <c r="L453" s="21"/>
      <c r="M453" s="21"/>
      <c r="N453" s="21"/>
      <c r="O453" s="21"/>
      <c r="P453" s="21"/>
      <c r="Q453" s="21"/>
      <c r="R453" s="21"/>
      <c r="S453" s="21"/>
      <c r="T453" s="21"/>
      <c r="U453" s="21"/>
      <c r="V453" s="21"/>
      <c r="W453" s="21"/>
      <c r="X453" s="21"/>
      <c r="Y453" s="21"/>
    </row>
    <row r="454" ht="15.75" customHeight="1">
      <c r="A454" s="21">
        <v>1554.0</v>
      </c>
      <c r="B454" s="21" t="s">
        <v>3269</v>
      </c>
      <c r="C454" s="21">
        <f>VLOOKUP(B454,Sheet3!B:E,4,0)</f>
        <v>1</v>
      </c>
      <c r="D454" s="21"/>
      <c r="E454" s="21"/>
      <c r="F454" s="21"/>
      <c r="G454" s="21"/>
      <c r="H454" s="21"/>
      <c r="I454" s="21"/>
      <c r="J454" s="21"/>
      <c r="K454" s="21"/>
      <c r="L454" s="21"/>
      <c r="M454" s="21"/>
      <c r="N454" s="21"/>
      <c r="O454" s="21"/>
      <c r="P454" s="21"/>
      <c r="Q454" s="21"/>
      <c r="R454" s="21"/>
      <c r="S454" s="21"/>
      <c r="T454" s="21"/>
      <c r="U454" s="21"/>
      <c r="V454" s="21"/>
      <c r="W454" s="21"/>
      <c r="X454" s="21"/>
      <c r="Y454" s="21"/>
    </row>
    <row r="455" ht="15.75" customHeight="1">
      <c r="A455" s="21">
        <v>1556.0</v>
      </c>
      <c r="B455" s="21" t="s">
        <v>3270</v>
      </c>
      <c r="C455" s="21">
        <f>VLOOKUP(B455,Sheet3!B:E,4,0)</f>
        <v>1</v>
      </c>
      <c r="D455" s="21"/>
      <c r="E455" s="21"/>
      <c r="F455" s="21"/>
      <c r="G455" s="21"/>
      <c r="H455" s="21"/>
      <c r="I455" s="21"/>
      <c r="J455" s="21"/>
      <c r="K455" s="21"/>
      <c r="L455" s="21"/>
      <c r="M455" s="21"/>
      <c r="N455" s="21"/>
      <c r="O455" s="21"/>
      <c r="P455" s="21"/>
      <c r="Q455" s="21"/>
      <c r="R455" s="21"/>
      <c r="S455" s="21"/>
      <c r="T455" s="21"/>
      <c r="U455" s="21"/>
      <c r="V455" s="21"/>
      <c r="W455" s="21"/>
      <c r="X455" s="21"/>
      <c r="Y455" s="21"/>
    </row>
    <row r="456" ht="15.75" customHeight="1">
      <c r="A456" s="21">
        <v>1557.0</v>
      </c>
      <c r="B456" s="21" t="s">
        <v>3271</v>
      </c>
      <c r="C456" s="21">
        <f>VLOOKUP(B456,Sheet3!B:E,4,0)</f>
        <v>1</v>
      </c>
      <c r="D456" s="21"/>
      <c r="E456" s="21"/>
      <c r="F456" s="21"/>
      <c r="G456" s="21"/>
      <c r="H456" s="21"/>
      <c r="I456" s="21"/>
      <c r="J456" s="21"/>
      <c r="K456" s="21"/>
      <c r="L456" s="21"/>
      <c r="M456" s="21"/>
      <c r="N456" s="21"/>
      <c r="O456" s="21"/>
      <c r="P456" s="21"/>
      <c r="Q456" s="21"/>
      <c r="R456" s="21"/>
      <c r="S456" s="21"/>
      <c r="T456" s="21"/>
      <c r="U456" s="21"/>
      <c r="V456" s="21"/>
      <c r="W456" s="21"/>
      <c r="X456" s="21"/>
      <c r="Y456" s="21"/>
    </row>
    <row r="457" ht="15.75" customHeight="1">
      <c r="A457" s="21">
        <v>1558.0</v>
      </c>
      <c r="B457" s="21" t="s">
        <v>3272</v>
      </c>
      <c r="C457" s="21">
        <f>VLOOKUP(B457,Sheet3!B:E,4,0)</f>
        <v>1</v>
      </c>
      <c r="D457" s="21"/>
      <c r="E457" s="21"/>
      <c r="F457" s="21"/>
      <c r="G457" s="21"/>
      <c r="H457" s="21"/>
      <c r="I457" s="21"/>
      <c r="J457" s="21"/>
      <c r="K457" s="21"/>
      <c r="L457" s="21"/>
      <c r="M457" s="21"/>
      <c r="N457" s="21"/>
      <c r="O457" s="21"/>
      <c r="P457" s="21"/>
      <c r="Q457" s="21"/>
      <c r="R457" s="21"/>
      <c r="S457" s="21"/>
      <c r="T457" s="21"/>
      <c r="U457" s="21"/>
      <c r="V457" s="21"/>
      <c r="W457" s="21"/>
      <c r="X457" s="21"/>
      <c r="Y457" s="21"/>
    </row>
    <row r="458" ht="15.75" customHeight="1">
      <c r="A458" s="21">
        <v>1561.0</v>
      </c>
      <c r="B458" s="21" t="s">
        <v>3273</v>
      </c>
      <c r="C458" s="21">
        <f>VLOOKUP(B458,Sheet3!B:E,4,0)</f>
        <v>1</v>
      </c>
      <c r="D458" s="21"/>
      <c r="E458" s="21"/>
      <c r="F458" s="21"/>
      <c r="G458" s="21"/>
      <c r="H458" s="21"/>
      <c r="I458" s="21"/>
      <c r="J458" s="21"/>
      <c r="K458" s="21"/>
      <c r="L458" s="21"/>
      <c r="M458" s="21"/>
      <c r="N458" s="21"/>
      <c r="O458" s="21"/>
      <c r="P458" s="21"/>
      <c r="Q458" s="21"/>
      <c r="R458" s="21"/>
      <c r="S458" s="21"/>
      <c r="T458" s="21"/>
      <c r="U458" s="21"/>
      <c r="V458" s="21"/>
      <c r="W458" s="21"/>
      <c r="X458" s="21"/>
      <c r="Y458" s="21"/>
    </row>
    <row r="459" ht="15.75" customHeight="1">
      <c r="A459" s="21">
        <v>1563.0</v>
      </c>
      <c r="B459" s="21" t="s">
        <v>3274</v>
      </c>
      <c r="C459" s="21">
        <f>VLOOKUP(B459,Sheet3!B:E,4,0)</f>
        <v>1</v>
      </c>
      <c r="D459" s="21"/>
      <c r="E459" s="21"/>
      <c r="F459" s="21"/>
      <c r="G459" s="21"/>
      <c r="H459" s="21"/>
      <c r="I459" s="21"/>
      <c r="J459" s="21"/>
      <c r="K459" s="21"/>
      <c r="L459" s="21"/>
      <c r="M459" s="21"/>
      <c r="N459" s="21"/>
      <c r="O459" s="21"/>
      <c r="P459" s="21"/>
      <c r="Q459" s="21"/>
      <c r="R459" s="21"/>
      <c r="S459" s="21"/>
      <c r="T459" s="21"/>
      <c r="U459" s="21"/>
      <c r="V459" s="21"/>
      <c r="W459" s="21"/>
      <c r="X459" s="21"/>
      <c r="Y459" s="21"/>
    </row>
    <row r="460" ht="15.75" customHeight="1">
      <c r="A460" s="21">
        <v>1565.0</v>
      </c>
      <c r="B460" s="21" t="s">
        <v>3275</v>
      </c>
      <c r="C460" s="21">
        <f>VLOOKUP(B460,Sheet3!B:E,4,0)</f>
        <v>1</v>
      </c>
      <c r="D460" s="21"/>
      <c r="E460" s="21"/>
      <c r="F460" s="21"/>
      <c r="G460" s="21"/>
      <c r="H460" s="21"/>
      <c r="I460" s="21"/>
      <c r="J460" s="21"/>
      <c r="K460" s="21"/>
      <c r="L460" s="21"/>
      <c r="M460" s="21"/>
      <c r="N460" s="21"/>
      <c r="O460" s="21"/>
      <c r="P460" s="21"/>
      <c r="Q460" s="21"/>
      <c r="R460" s="21"/>
      <c r="S460" s="21"/>
      <c r="T460" s="21"/>
      <c r="U460" s="21"/>
      <c r="V460" s="21"/>
      <c r="W460" s="21"/>
      <c r="X460" s="21"/>
      <c r="Y460" s="21"/>
    </row>
    <row r="461" ht="15.75" customHeight="1">
      <c r="A461" s="21">
        <v>1597.0</v>
      </c>
      <c r="B461" s="21" t="s">
        <v>3276</v>
      </c>
      <c r="C461" s="21">
        <f>VLOOKUP(B461,Sheet3!B:E,4,0)</f>
        <v>1</v>
      </c>
      <c r="D461" s="21"/>
      <c r="E461" s="21"/>
      <c r="F461" s="21"/>
      <c r="G461" s="21"/>
      <c r="H461" s="21"/>
      <c r="I461" s="21"/>
      <c r="J461" s="21"/>
      <c r="K461" s="21"/>
      <c r="L461" s="21"/>
      <c r="M461" s="21"/>
      <c r="N461" s="21"/>
      <c r="O461" s="21"/>
      <c r="P461" s="21"/>
      <c r="Q461" s="21"/>
      <c r="R461" s="21"/>
      <c r="S461" s="21"/>
      <c r="T461" s="21"/>
      <c r="U461" s="21"/>
      <c r="V461" s="21"/>
      <c r="W461" s="21"/>
      <c r="X461" s="21"/>
      <c r="Y461" s="21"/>
    </row>
    <row r="462" ht="15.75" customHeight="1">
      <c r="A462" s="21">
        <v>1598.0</v>
      </c>
      <c r="B462" s="21" t="s">
        <v>3277</v>
      </c>
      <c r="C462" s="21">
        <f>VLOOKUP(B462,Sheet3!B:E,4,0)</f>
        <v>1</v>
      </c>
      <c r="D462" s="21"/>
      <c r="E462" s="21"/>
      <c r="F462" s="21"/>
      <c r="G462" s="21"/>
      <c r="H462" s="21"/>
      <c r="I462" s="21"/>
      <c r="J462" s="21"/>
      <c r="K462" s="21"/>
      <c r="L462" s="21"/>
      <c r="M462" s="21"/>
      <c r="N462" s="21"/>
      <c r="O462" s="21"/>
      <c r="P462" s="21"/>
      <c r="Q462" s="21"/>
      <c r="R462" s="21"/>
      <c r="S462" s="21"/>
      <c r="T462" s="21"/>
      <c r="U462" s="21"/>
      <c r="V462" s="21"/>
      <c r="W462" s="21"/>
      <c r="X462" s="21"/>
      <c r="Y462" s="21"/>
    </row>
    <row r="463" ht="15.75" customHeight="1">
      <c r="A463" s="21">
        <v>1611.0</v>
      </c>
      <c r="B463" s="21" t="s">
        <v>3278</v>
      </c>
      <c r="C463" s="21">
        <f>VLOOKUP(B463,Sheet3!B:E,4,0)</f>
        <v>1</v>
      </c>
      <c r="D463" s="21"/>
      <c r="E463" s="21"/>
      <c r="F463" s="21"/>
      <c r="G463" s="21"/>
      <c r="H463" s="21"/>
      <c r="I463" s="21"/>
      <c r="J463" s="21"/>
      <c r="K463" s="21"/>
      <c r="L463" s="21"/>
      <c r="M463" s="21"/>
      <c r="N463" s="21"/>
      <c r="O463" s="21"/>
      <c r="P463" s="21"/>
      <c r="Q463" s="21"/>
      <c r="R463" s="21"/>
      <c r="S463" s="21"/>
      <c r="T463" s="21"/>
      <c r="U463" s="21"/>
      <c r="V463" s="21"/>
      <c r="W463" s="21"/>
      <c r="X463" s="21"/>
      <c r="Y463" s="21"/>
    </row>
    <row r="464" ht="15.75" customHeight="1">
      <c r="A464" s="21">
        <v>1618.0</v>
      </c>
      <c r="B464" s="21" t="s">
        <v>3279</v>
      </c>
      <c r="C464" s="21">
        <f>VLOOKUP(B464,Sheet3!B:E,4,0)</f>
        <v>1</v>
      </c>
      <c r="D464" s="21"/>
      <c r="E464" s="21"/>
      <c r="F464" s="21"/>
      <c r="G464" s="21"/>
      <c r="H464" s="21"/>
      <c r="I464" s="21"/>
      <c r="J464" s="21"/>
      <c r="K464" s="21"/>
      <c r="L464" s="21"/>
      <c r="M464" s="21"/>
      <c r="N464" s="21"/>
      <c r="O464" s="21"/>
      <c r="P464" s="21"/>
      <c r="Q464" s="21"/>
      <c r="R464" s="21"/>
      <c r="S464" s="21"/>
      <c r="T464" s="21"/>
      <c r="U464" s="21"/>
      <c r="V464" s="21"/>
      <c r="W464" s="21"/>
      <c r="X464" s="21"/>
      <c r="Y464" s="21"/>
    </row>
    <row r="465" ht="15.75" customHeight="1">
      <c r="A465" s="21">
        <v>1626.0</v>
      </c>
      <c r="B465" s="21" t="s">
        <v>3280</v>
      </c>
      <c r="C465" s="21">
        <f>VLOOKUP(B465,Sheet3!B:E,4,0)</f>
        <v>1</v>
      </c>
      <c r="D465" s="21"/>
      <c r="E465" s="21"/>
      <c r="F465" s="21"/>
      <c r="G465" s="21"/>
      <c r="H465" s="21"/>
      <c r="I465" s="21"/>
      <c r="J465" s="21"/>
      <c r="K465" s="21"/>
      <c r="L465" s="21"/>
      <c r="M465" s="21"/>
      <c r="N465" s="21"/>
      <c r="O465" s="21"/>
      <c r="P465" s="21"/>
      <c r="Q465" s="21"/>
      <c r="R465" s="21"/>
      <c r="S465" s="21"/>
      <c r="T465" s="21"/>
      <c r="U465" s="21"/>
      <c r="V465" s="21"/>
      <c r="W465" s="21"/>
      <c r="X465" s="21"/>
      <c r="Y465" s="21"/>
    </row>
    <row r="466" ht="15.75" customHeight="1">
      <c r="A466" s="21">
        <v>1627.0</v>
      </c>
      <c r="B466" s="21" t="s">
        <v>3281</v>
      </c>
      <c r="C466" s="21">
        <f>VLOOKUP(B466,Sheet3!B:E,4,0)</f>
        <v>1</v>
      </c>
      <c r="D466" s="21"/>
      <c r="E466" s="21"/>
      <c r="F466" s="21"/>
      <c r="G466" s="21"/>
      <c r="H466" s="21"/>
      <c r="I466" s="21"/>
      <c r="J466" s="21"/>
      <c r="K466" s="21"/>
      <c r="L466" s="21"/>
      <c r="M466" s="21"/>
      <c r="N466" s="21"/>
      <c r="O466" s="21"/>
      <c r="P466" s="21"/>
      <c r="Q466" s="21"/>
      <c r="R466" s="21"/>
      <c r="S466" s="21"/>
      <c r="T466" s="21"/>
      <c r="U466" s="21"/>
      <c r="V466" s="21"/>
      <c r="W466" s="21"/>
      <c r="X466" s="21"/>
      <c r="Y466" s="21"/>
    </row>
    <row r="467" ht="15.75" customHeight="1">
      <c r="A467" s="21">
        <v>1628.0</v>
      </c>
      <c r="B467" s="21" t="s">
        <v>3282</v>
      </c>
      <c r="C467" s="21">
        <f>VLOOKUP(B467,Sheet3!B:E,4,0)</f>
        <v>1</v>
      </c>
      <c r="D467" s="21"/>
      <c r="E467" s="21"/>
      <c r="F467" s="21"/>
      <c r="G467" s="21"/>
      <c r="H467" s="21"/>
      <c r="I467" s="21"/>
      <c r="J467" s="21"/>
      <c r="K467" s="21"/>
      <c r="L467" s="21"/>
      <c r="M467" s="21"/>
      <c r="N467" s="21"/>
      <c r="O467" s="21"/>
      <c r="P467" s="21"/>
      <c r="Q467" s="21"/>
      <c r="R467" s="21"/>
      <c r="S467" s="21"/>
      <c r="T467" s="21"/>
      <c r="U467" s="21"/>
      <c r="V467" s="21"/>
      <c r="W467" s="21"/>
      <c r="X467" s="21"/>
      <c r="Y467" s="21"/>
    </row>
    <row r="468" ht="15.75" customHeight="1">
      <c r="A468" s="21">
        <v>1630.0</v>
      </c>
      <c r="B468" s="21" t="s">
        <v>3283</v>
      </c>
      <c r="C468" s="21">
        <f>VLOOKUP(B468,Sheet3!B:E,4,0)</f>
        <v>1</v>
      </c>
      <c r="D468" s="21"/>
      <c r="E468" s="21"/>
      <c r="F468" s="21"/>
      <c r="G468" s="21"/>
      <c r="H468" s="21"/>
      <c r="I468" s="21"/>
      <c r="J468" s="21"/>
      <c r="K468" s="21"/>
      <c r="L468" s="21"/>
      <c r="M468" s="21"/>
      <c r="N468" s="21"/>
      <c r="O468" s="21"/>
      <c r="P468" s="21"/>
      <c r="Q468" s="21"/>
      <c r="R468" s="21"/>
      <c r="S468" s="21"/>
      <c r="T468" s="21"/>
      <c r="U468" s="21"/>
      <c r="V468" s="21"/>
      <c r="W468" s="21"/>
      <c r="X468" s="21"/>
      <c r="Y468" s="21"/>
    </row>
    <row r="469" ht="15.75" customHeight="1">
      <c r="A469" s="21">
        <v>1631.0</v>
      </c>
      <c r="B469" s="21" t="s">
        <v>3284</v>
      </c>
      <c r="C469" s="21">
        <f>VLOOKUP(B469,Sheet3!B:E,4,0)</f>
        <v>1</v>
      </c>
      <c r="D469" s="21"/>
      <c r="E469" s="21"/>
      <c r="F469" s="21"/>
      <c r="G469" s="21"/>
      <c r="H469" s="21"/>
      <c r="I469" s="21"/>
      <c r="J469" s="21"/>
      <c r="K469" s="21"/>
      <c r="L469" s="21"/>
      <c r="M469" s="21"/>
      <c r="N469" s="21"/>
      <c r="O469" s="21"/>
      <c r="P469" s="21"/>
      <c r="Q469" s="21"/>
      <c r="R469" s="21"/>
      <c r="S469" s="21"/>
      <c r="T469" s="21"/>
      <c r="U469" s="21"/>
      <c r="V469" s="21"/>
      <c r="W469" s="21"/>
      <c r="X469" s="21"/>
      <c r="Y469" s="21"/>
    </row>
    <row r="470" ht="15.75" customHeight="1">
      <c r="A470" s="21">
        <v>1637.0</v>
      </c>
      <c r="B470" s="21" t="s">
        <v>3285</v>
      </c>
      <c r="C470" s="21">
        <f>VLOOKUP(B470,Sheet3!B:E,4,0)</f>
        <v>1</v>
      </c>
      <c r="D470" s="21"/>
      <c r="E470" s="21"/>
      <c r="F470" s="21"/>
      <c r="G470" s="21"/>
      <c r="H470" s="21"/>
      <c r="I470" s="21"/>
      <c r="J470" s="21"/>
      <c r="K470" s="21"/>
      <c r="L470" s="21"/>
      <c r="M470" s="21"/>
      <c r="N470" s="21"/>
      <c r="O470" s="21"/>
      <c r="P470" s="21"/>
      <c r="Q470" s="21"/>
      <c r="R470" s="21"/>
      <c r="S470" s="21"/>
      <c r="T470" s="21"/>
      <c r="U470" s="21"/>
      <c r="V470" s="21"/>
      <c r="W470" s="21"/>
      <c r="X470" s="21"/>
      <c r="Y470" s="21"/>
    </row>
    <row r="471" ht="15.75" customHeight="1">
      <c r="A471" s="21">
        <v>1638.0</v>
      </c>
      <c r="B471" s="21" t="s">
        <v>3286</v>
      </c>
      <c r="C471" s="21">
        <f>VLOOKUP(B471,Sheet3!B:E,4,0)</f>
        <v>1</v>
      </c>
      <c r="D471" s="21"/>
      <c r="E471" s="21"/>
      <c r="F471" s="21"/>
      <c r="G471" s="21"/>
      <c r="H471" s="21"/>
      <c r="I471" s="21"/>
      <c r="J471" s="21"/>
      <c r="K471" s="21"/>
      <c r="L471" s="21"/>
      <c r="M471" s="21"/>
      <c r="N471" s="21"/>
      <c r="O471" s="21"/>
      <c r="P471" s="21"/>
      <c r="Q471" s="21"/>
      <c r="R471" s="21"/>
      <c r="S471" s="21"/>
      <c r="T471" s="21"/>
      <c r="U471" s="21"/>
      <c r="V471" s="21"/>
      <c r="W471" s="21"/>
      <c r="X471" s="21"/>
      <c r="Y471" s="21"/>
    </row>
    <row r="472" ht="15.75" customHeight="1">
      <c r="A472" s="21">
        <v>1639.0</v>
      </c>
      <c r="B472" s="21" t="s">
        <v>3287</v>
      </c>
      <c r="C472" s="21">
        <f>VLOOKUP(B472,Sheet3!B:E,4,0)</f>
        <v>1</v>
      </c>
      <c r="D472" s="21"/>
      <c r="E472" s="21"/>
      <c r="F472" s="21"/>
      <c r="G472" s="21"/>
      <c r="H472" s="21"/>
      <c r="I472" s="21"/>
      <c r="J472" s="21"/>
      <c r="K472" s="21"/>
      <c r="L472" s="21"/>
      <c r="M472" s="21"/>
      <c r="N472" s="21"/>
      <c r="O472" s="21"/>
      <c r="P472" s="21"/>
      <c r="Q472" s="21"/>
      <c r="R472" s="21"/>
      <c r="S472" s="21"/>
      <c r="T472" s="21"/>
      <c r="U472" s="21"/>
      <c r="V472" s="21"/>
      <c r="W472" s="21"/>
      <c r="X472" s="21"/>
      <c r="Y472" s="21"/>
    </row>
    <row r="473" ht="15.75" customHeight="1">
      <c r="A473" s="21">
        <v>1640.0</v>
      </c>
      <c r="B473" s="21" t="s">
        <v>3288</v>
      </c>
      <c r="C473" s="21">
        <f>VLOOKUP(B473,Sheet3!B:E,4,0)</f>
        <v>1</v>
      </c>
      <c r="D473" s="21"/>
      <c r="E473" s="21"/>
      <c r="F473" s="21"/>
      <c r="G473" s="21"/>
      <c r="H473" s="21"/>
      <c r="I473" s="21"/>
      <c r="J473" s="21"/>
      <c r="K473" s="21"/>
      <c r="L473" s="21"/>
      <c r="M473" s="21"/>
      <c r="N473" s="21"/>
      <c r="O473" s="21"/>
      <c r="P473" s="21"/>
      <c r="Q473" s="21"/>
      <c r="R473" s="21"/>
      <c r="S473" s="21"/>
      <c r="T473" s="21"/>
      <c r="U473" s="21"/>
      <c r="V473" s="21"/>
      <c r="W473" s="21"/>
      <c r="X473" s="21"/>
      <c r="Y473" s="21"/>
    </row>
    <row r="474" ht="15.75" customHeight="1">
      <c r="A474" s="21">
        <v>1643.0</v>
      </c>
      <c r="B474" s="21" t="s">
        <v>3289</v>
      </c>
      <c r="C474" s="21">
        <f>VLOOKUP(B474,Sheet3!B:E,4,0)</f>
        <v>1</v>
      </c>
      <c r="D474" s="21"/>
      <c r="E474" s="21"/>
      <c r="F474" s="21"/>
      <c r="G474" s="21"/>
      <c r="H474" s="21"/>
      <c r="I474" s="21"/>
      <c r="J474" s="21"/>
      <c r="K474" s="21"/>
      <c r="L474" s="21"/>
      <c r="M474" s="21"/>
      <c r="N474" s="21"/>
      <c r="O474" s="21"/>
      <c r="P474" s="21"/>
      <c r="Q474" s="21"/>
      <c r="R474" s="21"/>
      <c r="S474" s="21"/>
      <c r="T474" s="21"/>
      <c r="U474" s="21"/>
      <c r="V474" s="21"/>
      <c r="W474" s="21"/>
      <c r="X474" s="21"/>
      <c r="Y474" s="21"/>
    </row>
    <row r="475" ht="15.75" customHeight="1">
      <c r="A475" s="21">
        <v>1647.0</v>
      </c>
      <c r="B475" s="21" t="s">
        <v>3290</v>
      </c>
      <c r="C475" s="21">
        <f>VLOOKUP(B475,Sheet3!B:E,4,0)</f>
        <v>1</v>
      </c>
      <c r="D475" s="21"/>
      <c r="E475" s="21"/>
      <c r="F475" s="21"/>
      <c r="G475" s="21"/>
      <c r="H475" s="21"/>
      <c r="I475" s="21"/>
      <c r="J475" s="21"/>
      <c r="K475" s="21"/>
      <c r="L475" s="21"/>
      <c r="M475" s="21"/>
      <c r="N475" s="21"/>
      <c r="O475" s="21"/>
      <c r="P475" s="21"/>
      <c r="Q475" s="21"/>
      <c r="R475" s="21"/>
      <c r="S475" s="21"/>
      <c r="T475" s="21"/>
      <c r="U475" s="21"/>
      <c r="V475" s="21"/>
      <c r="W475" s="21"/>
      <c r="X475" s="21"/>
      <c r="Y475" s="21"/>
    </row>
    <row r="476" ht="15.75" customHeight="1">
      <c r="A476" s="21">
        <v>1649.0</v>
      </c>
      <c r="B476" s="21" t="s">
        <v>3291</v>
      </c>
      <c r="C476" s="21">
        <f>VLOOKUP(B476,Sheet3!B:E,4,0)</f>
        <v>1</v>
      </c>
      <c r="D476" s="21"/>
      <c r="E476" s="21"/>
      <c r="F476" s="21"/>
      <c r="G476" s="21"/>
      <c r="H476" s="21"/>
      <c r="I476" s="21"/>
      <c r="J476" s="21"/>
      <c r="K476" s="21"/>
      <c r="L476" s="21"/>
      <c r="M476" s="21"/>
      <c r="N476" s="21"/>
      <c r="O476" s="21"/>
      <c r="P476" s="21"/>
      <c r="Q476" s="21"/>
      <c r="R476" s="21"/>
      <c r="S476" s="21"/>
      <c r="T476" s="21"/>
      <c r="U476" s="21"/>
      <c r="V476" s="21"/>
      <c r="W476" s="21"/>
      <c r="X476" s="21"/>
      <c r="Y476" s="21"/>
    </row>
    <row r="477" ht="15.75" customHeight="1">
      <c r="A477" s="21">
        <v>1651.0</v>
      </c>
      <c r="B477" s="21" t="s">
        <v>3292</v>
      </c>
      <c r="C477" s="21">
        <f>VLOOKUP(B477,Sheet3!B:E,4,0)</f>
        <v>1</v>
      </c>
      <c r="D477" s="21"/>
      <c r="E477" s="21"/>
      <c r="F477" s="21"/>
      <c r="G477" s="21"/>
      <c r="H477" s="21"/>
      <c r="I477" s="21"/>
      <c r="J477" s="21"/>
      <c r="K477" s="21"/>
      <c r="L477" s="21"/>
      <c r="M477" s="21"/>
      <c r="N477" s="21"/>
      <c r="O477" s="21"/>
      <c r="P477" s="21"/>
      <c r="Q477" s="21"/>
      <c r="R477" s="21"/>
      <c r="S477" s="21"/>
      <c r="T477" s="21"/>
      <c r="U477" s="21"/>
      <c r="V477" s="21"/>
      <c r="W477" s="21"/>
      <c r="X477" s="21"/>
      <c r="Y477" s="21"/>
    </row>
    <row r="478" ht="15.75" customHeight="1">
      <c r="A478" s="21">
        <v>1652.0</v>
      </c>
      <c r="B478" s="21" t="s">
        <v>3293</v>
      </c>
      <c r="C478" s="21">
        <f>VLOOKUP(B478,Sheet3!B:E,4,0)</f>
        <v>1</v>
      </c>
      <c r="D478" s="21"/>
      <c r="E478" s="21"/>
      <c r="F478" s="21"/>
      <c r="G478" s="21"/>
      <c r="H478" s="21"/>
      <c r="I478" s="21"/>
      <c r="J478" s="21"/>
      <c r="K478" s="21"/>
      <c r="L478" s="21"/>
      <c r="M478" s="21"/>
      <c r="N478" s="21"/>
      <c r="O478" s="21"/>
      <c r="P478" s="21"/>
      <c r="Q478" s="21"/>
      <c r="R478" s="21"/>
      <c r="S478" s="21"/>
      <c r="T478" s="21"/>
      <c r="U478" s="21"/>
      <c r="V478" s="21"/>
      <c r="W478" s="21"/>
      <c r="X478" s="21"/>
      <c r="Y478" s="21"/>
    </row>
    <row r="479" ht="15.75" customHeight="1">
      <c r="A479" s="21">
        <v>1653.0</v>
      </c>
      <c r="B479" s="21" t="s">
        <v>3294</v>
      </c>
      <c r="C479" s="21">
        <f>VLOOKUP(B479,Sheet3!B:E,4,0)</f>
        <v>1</v>
      </c>
      <c r="D479" s="21"/>
      <c r="E479" s="21"/>
      <c r="F479" s="21"/>
      <c r="G479" s="21"/>
      <c r="H479" s="21"/>
      <c r="I479" s="21"/>
      <c r="J479" s="21"/>
      <c r="K479" s="21"/>
      <c r="L479" s="21"/>
      <c r="M479" s="21"/>
      <c r="N479" s="21"/>
      <c r="O479" s="21"/>
      <c r="P479" s="21"/>
      <c r="Q479" s="21"/>
      <c r="R479" s="21"/>
      <c r="S479" s="21"/>
      <c r="T479" s="21"/>
      <c r="U479" s="21"/>
      <c r="V479" s="21"/>
      <c r="W479" s="21"/>
      <c r="X479" s="21"/>
      <c r="Y479" s="21"/>
    </row>
    <row r="480" ht="15.75" customHeight="1">
      <c r="A480" s="21">
        <v>1654.0</v>
      </c>
      <c r="B480" s="21" t="s">
        <v>3295</v>
      </c>
      <c r="C480" s="21">
        <f>VLOOKUP(B480,Sheet3!B:E,4,0)</f>
        <v>1</v>
      </c>
      <c r="D480" s="21"/>
      <c r="E480" s="21"/>
      <c r="F480" s="21"/>
      <c r="G480" s="21"/>
      <c r="H480" s="21"/>
      <c r="I480" s="21"/>
      <c r="J480" s="21"/>
      <c r="K480" s="21"/>
      <c r="L480" s="21"/>
      <c r="M480" s="21"/>
      <c r="N480" s="21"/>
      <c r="O480" s="21"/>
      <c r="P480" s="21"/>
      <c r="Q480" s="21"/>
      <c r="R480" s="21"/>
      <c r="S480" s="21"/>
      <c r="T480" s="21"/>
      <c r="U480" s="21"/>
      <c r="V480" s="21"/>
      <c r="W480" s="21"/>
      <c r="X480" s="21"/>
      <c r="Y480" s="21"/>
    </row>
    <row r="481" ht="15.75" customHeight="1">
      <c r="A481" s="21">
        <v>1655.0</v>
      </c>
      <c r="B481" s="21" t="s">
        <v>3296</v>
      </c>
      <c r="C481" s="21">
        <f>VLOOKUP(B481,Sheet3!B:E,4,0)</f>
        <v>1</v>
      </c>
      <c r="D481" s="21"/>
      <c r="E481" s="21"/>
      <c r="F481" s="21"/>
      <c r="G481" s="21"/>
      <c r="H481" s="21"/>
      <c r="I481" s="21"/>
      <c r="J481" s="21"/>
      <c r="K481" s="21"/>
      <c r="L481" s="21"/>
      <c r="M481" s="21"/>
      <c r="N481" s="21"/>
      <c r="O481" s="21"/>
      <c r="P481" s="21"/>
      <c r="Q481" s="21"/>
      <c r="R481" s="21"/>
      <c r="S481" s="21"/>
      <c r="T481" s="21"/>
      <c r="U481" s="21"/>
      <c r="V481" s="21"/>
      <c r="W481" s="21"/>
      <c r="X481" s="21"/>
      <c r="Y481" s="21"/>
    </row>
    <row r="482" ht="15.75" customHeight="1">
      <c r="A482" s="21">
        <v>1656.0</v>
      </c>
      <c r="B482" s="21" t="s">
        <v>3297</v>
      </c>
      <c r="C482" s="21">
        <f>VLOOKUP(B482,Sheet3!B:E,4,0)</f>
        <v>1</v>
      </c>
      <c r="D482" s="21"/>
      <c r="E482" s="21"/>
      <c r="F482" s="21"/>
      <c r="G482" s="21"/>
      <c r="H482" s="21"/>
      <c r="I482" s="21"/>
      <c r="J482" s="21"/>
      <c r="K482" s="21"/>
      <c r="L482" s="21"/>
      <c r="M482" s="21"/>
      <c r="N482" s="21"/>
      <c r="O482" s="21"/>
      <c r="P482" s="21"/>
      <c r="Q482" s="21"/>
      <c r="R482" s="21"/>
      <c r="S482" s="21"/>
      <c r="T482" s="21"/>
      <c r="U482" s="21"/>
      <c r="V482" s="21"/>
      <c r="W482" s="21"/>
      <c r="X482" s="21"/>
      <c r="Y482" s="21"/>
    </row>
    <row r="483" ht="15.75" customHeight="1">
      <c r="A483" s="21">
        <v>1658.0</v>
      </c>
      <c r="B483" s="21" t="s">
        <v>3298</v>
      </c>
      <c r="C483" s="21">
        <f>VLOOKUP(B483,Sheet3!B:E,4,0)</f>
        <v>1</v>
      </c>
      <c r="D483" s="21"/>
      <c r="E483" s="21"/>
      <c r="F483" s="21"/>
      <c r="G483" s="21"/>
      <c r="H483" s="21"/>
      <c r="I483" s="21"/>
      <c r="J483" s="21"/>
      <c r="K483" s="21"/>
      <c r="L483" s="21"/>
      <c r="M483" s="21"/>
      <c r="N483" s="21"/>
      <c r="O483" s="21"/>
      <c r="P483" s="21"/>
      <c r="Q483" s="21"/>
      <c r="R483" s="21"/>
      <c r="S483" s="21"/>
      <c r="T483" s="21"/>
      <c r="U483" s="21"/>
      <c r="V483" s="21"/>
      <c r="W483" s="21"/>
      <c r="X483" s="21"/>
      <c r="Y483" s="21"/>
    </row>
    <row r="484" ht="15.75" customHeight="1">
      <c r="A484" s="21">
        <v>1661.0</v>
      </c>
      <c r="B484" s="21" t="s">
        <v>3299</v>
      </c>
      <c r="C484" s="21">
        <f>VLOOKUP(B484,Sheet3!B:E,4,0)</f>
        <v>1</v>
      </c>
      <c r="D484" s="21"/>
      <c r="E484" s="21"/>
      <c r="F484" s="21"/>
      <c r="G484" s="21"/>
      <c r="H484" s="21"/>
      <c r="I484" s="21"/>
      <c r="J484" s="21"/>
      <c r="K484" s="21"/>
      <c r="L484" s="21"/>
      <c r="M484" s="21"/>
      <c r="N484" s="21"/>
      <c r="O484" s="21"/>
      <c r="P484" s="21"/>
      <c r="Q484" s="21"/>
      <c r="R484" s="21"/>
      <c r="S484" s="21"/>
      <c r="T484" s="21"/>
      <c r="U484" s="21"/>
      <c r="V484" s="21"/>
      <c r="W484" s="21"/>
      <c r="X484" s="21"/>
      <c r="Y484" s="21"/>
    </row>
    <row r="485" ht="15.75" customHeight="1">
      <c r="A485" s="21">
        <v>1663.0</v>
      </c>
      <c r="B485" s="21" t="s">
        <v>3300</v>
      </c>
      <c r="C485" s="21">
        <f>VLOOKUP(B485,Sheet3!B:E,4,0)</f>
        <v>1</v>
      </c>
      <c r="D485" s="21"/>
      <c r="E485" s="21"/>
      <c r="F485" s="21"/>
      <c r="G485" s="21"/>
      <c r="H485" s="21"/>
      <c r="I485" s="21"/>
      <c r="J485" s="21"/>
      <c r="K485" s="21"/>
      <c r="L485" s="21"/>
      <c r="M485" s="21"/>
      <c r="N485" s="21"/>
      <c r="O485" s="21"/>
      <c r="P485" s="21"/>
      <c r="Q485" s="21"/>
      <c r="R485" s="21"/>
      <c r="S485" s="21"/>
      <c r="T485" s="21"/>
      <c r="U485" s="21"/>
      <c r="V485" s="21"/>
      <c r="W485" s="21"/>
      <c r="X485" s="21"/>
      <c r="Y485" s="21"/>
    </row>
    <row r="486" ht="15.75" customHeight="1">
      <c r="A486" s="21">
        <v>1664.0</v>
      </c>
      <c r="B486" s="21" t="s">
        <v>3301</v>
      </c>
      <c r="C486" s="21">
        <f>VLOOKUP(B486,Sheet3!B:E,4,0)</f>
        <v>1</v>
      </c>
      <c r="D486" s="21"/>
      <c r="E486" s="21"/>
      <c r="F486" s="21"/>
      <c r="G486" s="21"/>
      <c r="H486" s="21"/>
      <c r="I486" s="21"/>
      <c r="J486" s="21"/>
      <c r="K486" s="21"/>
      <c r="L486" s="21"/>
      <c r="M486" s="21"/>
      <c r="N486" s="21"/>
      <c r="O486" s="21"/>
      <c r="P486" s="21"/>
      <c r="Q486" s="21"/>
      <c r="R486" s="21"/>
      <c r="S486" s="21"/>
      <c r="T486" s="21"/>
      <c r="U486" s="21"/>
      <c r="V486" s="21"/>
      <c r="W486" s="21"/>
      <c r="X486" s="21"/>
      <c r="Y486" s="21"/>
    </row>
    <row r="487" ht="15.75" customHeight="1">
      <c r="A487" s="21">
        <v>1666.0</v>
      </c>
      <c r="B487" s="21" t="s">
        <v>3302</v>
      </c>
      <c r="C487" s="21">
        <f>VLOOKUP(B487,Sheet3!B:E,4,0)</f>
        <v>1</v>
      </c>
      <c r="D487" s="21"/>
      <c r="E487" s="21"/>
      <c r="F487" s="21"/>
      <c r="G487" s="21"/>
      <c r="H487" s="21"/>
      <c r="I487" s="21"/>
      <c r="J487" s="21"/>
      <c r="K487" s="21"/>
      <c r="L487" s="21"/>
      <c r="M487" s="21"/>
      <c r="N487" s="21"/>
      <c r="O487" s="21"/>
      <c r="P487" s="21"/>
      <c r="Q487" s="21"/>
      <c r="R487" s="21"/>
      <c r="S487" s="21"/>
      <c r="T487" s="21"/>
      <c r="U487" s="21"/>
      <c r="V487" s="21"/>
      <c r="W487" s="21"/>
      <c r="X487" s="21"/>
      <c r="Y487" s="21"/>
    </row>
    <row r="488" ht="15.75" customHeight="1">
      <c r="A488" s="21">
        <v>1668.0</v>
      </c>
      <c r="B488" s="21" t="s">
        <v>3303</v>
      </c>
      <c r="C488" s="21">
        <f>VLOOKUP(B488,Sheet3!B:E,4,0)</f>
        <v>1</v>
      </c>
      <c r="D488" s="21"/>
      <c r="E488" s="21"/>
      <c r="F488" s="21"/>
      <c r="G488" s="21"/>
      <c r="H488" s="21"/>
      <c r="I488" s="21"/>
      <c r="J488" s="21"/>
      <c r="K488" s="21"/>
      <c r="L488" s="21"/>
      <c r="M488" s="21"/>
      <c r="N488" s="21"/>
      <c r="O488" s="21"/>
      <c r="P488" s="21"/>
      <c r="Q488" s="21"/>
      <c r="R488" s="21"/>
      <c r="S488" s="21"/>
      <c r="T488" s="21"/>
      <c r="U488" s="21"/>
      <c r="V488" s="21"/>
      <c r="W488" s="21"/>
      <c r="X488" s="21"/>
      <c r="Y488" s="21"/>
    </row>
    <row r="489" ht="15.75" customHeight="1">
      <c r="A489" s="21">
        <v>1669.0</v>
      </c>
      <c r="B489" s="21" t="s">
        <v>3304</v>
      </c>
      <c r="C489" s="21">
        <f>VLOOKUP(B489,Sheet3!B:E,4,0)</f>
        <v>1</v>
      </c>
      <c r="D489" s="21"/>
      <c r="E489" s="21"/>
      <c r="F489" s="21"/>
      <c r="G489" s="21"/>
      <c r="H489" s="21"/>
      <c r="I489" s="21"/>
      <c r="J489" s="21"/>
      <c r="K489" s="21"/>
      <c r="L489" s="21"/>
      <c r="M489" s="21"/>
      <c r="N489" s="21"/>
      <c r="O489" s="21"/>
      <c r="P489" s="21"/>
      <c r="Q489" s="21"/>
      <c r="R489" s="21"/>
      <c r="S489" s="21"/>
      <c r="T489" s="21"/>
      <c r="U489" s="21"/>
      <c r="V489" s="21"/>
      <c r="W489" s="21"/>
      <c r="X489" s="21"/>
      <c r="Y489" s="21"/>
    </row>
    <row r="490" ht="15.75" customHeight="1">
      <c r="A490" s="21">
        <v>1672.0</v>
      </c>
      <c r="B490" s="21" t="s">
        <v>3305</v>
      </c>
      <c r="C490" s="21">
        <f>VLOOKUP(B490,Sheet3!B:E,4,0)</f>
        <v>1</v>
      </c>
      <c r="D490" s="21"/>
      <c r="E490" s="21"/>
      <c r="F490" s="21"/>
      <c r="G490" s="21"/>
      <c r="H490" s="21"/>
      <c r="I490" s="21"/>
      <c r="J490" s="21"/>
      <c r="K490" s="21"/>
      <c r="L490" s="21"/>
      <c r="M490" s="21"/>
      <c r="N490" s="21"/>
      <c r="O490" s="21"/>
      <c r="P490" s="21"/>
      <c r="Q490" s="21"/>
      <c r="R490" s="21"/>
      <c r="S490" s="21"/>
      <c r="T490" s="21"/>
      <c r="U490" s="21"/>
      <c r="V490" s="21"/>
      <c r="W490" s="21"/>
      <c r="X490" s="21"/>
      <c r="Y490" s="21"/>
    </row>
    <row r="491" ht="15.75" customHeight="1">
      <c r="A491" s="21">
        <v>1673.0</v>
      </c>
      <c r="B491" s="21" t="s">
        <v>3306</v>
      </c>
      <c r="C491" s="21">
        <f>VLOOKUP(B491,Sheet3!B:E,4,0)</f>
        <v>1</v>
      </c>
      <c r="D491" s="21"/>
      <c r="E491" s="21"/>
      <c r="F491" s="21"/>
      <c r="G491" s="21"/>
      <c r="H491" s="21"/>
      <c r="I491" s="21"/>
      <c r="J491" s="21"/>
      <c r="K491" s="21"/>
      <c r="L491" s="21"/>
      <c r="M491" s="21"/>
      <c r="N491" s="21"/>
      <c r="O491" s="21"/>
      <c r="P491" s="21"/>
      <c r="Q491" s="21"/>
      <c r="R491" s="21"/>
      <c r="S491" s="21"/>
      <c r="T491" s="21"/>
      <c r="U491" s="21"/>
      <c r="V491" s="21"/>
      <c r="W491" s="21"/>
      <c r="X491" s="21"/>
      <c r="Y491" s="21"/>
    </row>
    <row r="492" ht="15.75" customHeight="1">
      <c r="A492" s="21">
        <v>1680.0</v>
      </c>
      <c r="B492" s="21" t="s">
        <v>3307</v>
      </c>
      <c r="C492" s="21">
        <f>VLOOKUP(B492,Sheet3!B:E,4,0)</f>
        <v>1</v>
      </c>
      <c r="D492" s="21"/>
      <c r="E492" s="21"/>
      <c r="F492" s="21"/>
      <c r="G492" s="21"/>
      <c r="H492" s="21"/>
      <c r="I492" s="21"/>
      <c r="J492" s="21"/>
      <c r="K492" s="21"/>
      <c r="L492" s="21"/>
      <c r="M492" s="21"/>
      <c r="N492" s="21"/>
      <c r="O492" s="21"/>
      <c r="P492" s="21"/>
      <c r="Q492" s="21"/>
      <c r="R492" s="21"/>
      <c r="S492" s="21"/>
      <c r="T492" s="21"/>
      <c r="U492" s="21"/>
      <c r="V492" s="21"/>
      <c r="W492" s="21"/>
      <c r="X492" s="21"/>
      <c r="Y492" s="21"/>
    </row>
    <row r="493" ht="15.75" customHeight="1">
      <c r="A493" s="21">
        <v>1681.0</v>
      </c>
      <c r="B493" s="21" t="s">
        <v>3308</v>
      </c>
      <c r="C493" s="21">
        <f>VLOOKUP(B493,Sheet3!B:E,4,0)</f>
        <v>1</v>
      </c>
      <c r="D493" s="21"/>
      <c r="E493" s="21"/>
      <c r="F493" s="21"/>
      <c r="G493" s="21"/>
      <c r="H493" s="21"/>
      <c r="I493" s="21"/>
      <c r="J493" s="21"/>
      <c r="K493" s="21"/>
      <c r="L493" s="21"/>
      <c r="M493" s="21"/>
      <c r="N493" s="21"/>
      <c r="O493" s="21"/>
      <c r="P493" s="21"/>
      <c r="Q493" s="21"/>
      <c r="R493" s="21"/>
      <c r="S493" s="21"/>
      <c r="T493" s="21"/>
      <c r="U493" s="21"/>
      <c r="V493" s="21"/>
      <c r="W493" s="21"/>
      <c r="X493" s="21"/>
      <c r="Y493" s="21"/>
    </row>
    <row r="494" ht="15.75" customHeight="1">
      <c r="A494" s="21">
        <v>1682.0</v>
      </c>
      <c r="B494" s="21" t="s">
        <v>3309</v>
      </c>
      <c r="C494" s="21">
        <f>VLOOKUP(B494,Sheet3!B:E,4,0)</f>
        <v>1</v>
      </c>
      <c r="D494" s="21"/>
      <c r="E494" s="21"/>
      <c r="F494" s="21"/>
      <c r="G494" s="21"/>
      <c r="H494" s="21"/>
      <c r="I494" s="21"/>
      <c r="J494" s="21"/>
      <c r="K494" s="21"/>
      <c r="L494" s="21"/>
      <c r="M494" s="21"/>
      <c r="N494" s="21"/>
      <c r="O494" s="21"/>
      <c r="P494" s="21"/>
      <c r="Q494" s="21"/>
      <c r="R494" s="21"/>
      <c r="S494" s="21"/>
      <c r="T494" s="21"/>
      <c r="U494" s="21"/>
      <c r="V494" s="21"/>
      <c r="W494" s="21"/>
      <c r="X494" s="21"/>
      <c r="Y494" s="21"/>
    </row>
    <row r="495" ht="15.75" customHeight="1">
      <c r="A495" s="21">
        <v>1683.0</v>
      </c>
      <c r="B495" s="21" t="s">
        <v>3310</v>
      </c>
      <c r="C495" s="21">
        <f>VLOOKUP(B495,Sheet3!B:E,4,0)</f>
        <v>1</v>
      </c>
      <c r="D495" s="21"/>
      <c r="E495" s="21"/>
      <c r="F495" s="21"/>
      <c r="G495" s="21"/>
      <c r="H495" s="21"/>
      <c r="I495" s="21"/>
      <c r="J495" s="21"/>
      <c r="K495" s="21"/>
      <c r="L495" s="21"/>
      <c r="M495" s="21"/>
      <c r="N495" s="21"/>
      <c r="O495" s="21"/>
      <c r="P495" s="21"/>
      <c r="Q495" s="21"/>
      <c r="R495" s="21"/>
      <c r="S495" s="21"/>
      <c r="T495" s="21"/>
      <c r="U495" s="21"/>
      <c r="V495" s="21"/>
      <c r="W495" s="21"/>
      <c r="X495" s="21"/>
      <c r="Y495" s="21"/>
    </row>
    <row r="496" ht="15.75" customHeight="1">
      <c r="A496" s="21">
        <v>1691.0</v>
      </c>
      <c r="B496" s="21" t="s">
        <v>3311</v>
      </c>
      <c r="C496" s="21">
        <f>VLOOKUP(B496,Sheet3!B:E,4,0)</f>
        <v>1</v>
      </c>
      <c r="D496" s="21"/>
      <c r="E496" s="21"/>
      <c r="F496" s="21"/>
      <c r="G496" s="21"/>
      <c r="H496" s="21"/>
      <c r="I496" s="21"/>
      <c r="J496" s="21"/>
      <c r="K496" s="21"/>
      <c r="L496" s="21"/>
      <c r="M496" s="21"/>
      <c r="N496" s="21"/>
      <c r="O496" s="21"/>
      <c r="P496" s="21"/>
      <c r="Q496" s="21"/>
      <c r="R496" s="21"/>
      <c r="S496" s="21"/>
      <c r="T496" s="21"/>
      <c r="U496" s="21"/>
      <c r="V496" s="21"/>
      <c r="W496" s="21"/>
      <c r="X496" s="21"/>
      <c r="Y496" s="21"/>
    </row>
    <row r="497" ht="15.75" customHeight="1">
      <c r="A497" s="21">
        <v>1692.0</v>
      </c>
      <c r="B497" s="21" t="s">
        <v>3312</v>
      </c>
      <c r="C497" s="21">
        <f>VLOOKUP(B497,Sheet3!B:E,4,0)</f>
        <v>1</v>
      </c>
      <c r="D497" s="21"/>
      <c r="E497" s="21"/>
      <c r="F497" s="21"/>
      <c r="G497" s="21"/>
      <c r="H497" s="21"/>
      <c r="I497" s="21"/>
      <c r="J497" s="21"/>
      <c r="K497" s="21"/>
      <c r="L497" s="21"/>
      <c r="M497" s="21"/>
      <c r="N497" s="21"/>
      <c r="O497" s="21"/>
      <c r="P497" s="21"/>
      <c r="Q497" s="21"/>
      <c r="R497" s="21"/>
      <c r="S497" s="21"/>
      <c r="T497" s="21"/>
      <c r="U497" s="21"/>
      <c r="V497" s="21"/>
      <c r="W497" s="21"/>
      <c r="X497" s="21"/>
      <c r="Y497" s="21"/>
    </row>
    <row r="498" ht="15.75" customHeight="1">
      <c r="A498" s="21">
        <v>1693.0</v>
      </c>
      <c r="B498" s="21" t="s">
        <v>3313</v>
      </c>
      <c r="C498" s="21">
        <f>VLOOKUP(B498,Sheet3!B:E,4,0)</f>
        <v>1</v>
      </c>
      <c r="D498" s="21"/>
      <c r="E498" s="21"/>
      <c r="F498" s="21"/>
      <c r="G498" s="21"/>
      <c r="H498" s="21"/>
      <c r="I498" s="21"/>
      <c r="J498" s="21"/>
      <c r="K498" s="21"/>
      <c r="L498" s="21"/>
      <c r="M498" s="21"/>
      <c r="N498" s="21"/>
      <c r="O498" s="21"/>
      <c r="P498" s="21"/>
      <c r="Q498" s="21"/>
      <c r="R498" s="21"/>
      <c r="S498" s="21"/>
      <c r="T498" s="21"/>
      <c r="U498" s="21"/>
      <c r="V498" s="21"/>
      <c r="W498" s="21"/>
      <c r="X498" s="21"/>
      <c r="Y498" s="21"/>
    </row>
    <row r="499" ht="15.75" customHeight="1">
      <c r="A499" s="21">
        <v>1694.0</v>
      </c>
      <c r="B499" s="21" t="s">
        <v>3314</v>
      </c>
      <c r="C499" s="21">
        <f>VLOOKUP(B499,Sheet3!B:E,4,0)</f>
        <v>1</v>
      </c>
      <c r="D499" s="21"/>
      <c r="E499" s="21"/>
      <c r="F499" s="21"/>
      <c r="G499" s="21"/>
      <c r="H499" s="21"/>
      <c r="I499" s="21"/>
      <c r="J499" s="21"/>
      <c r="K499" s="21"/>
      <c r="L499" s="21"/>
      <c r="M499" s="21"/>
      <c r="N499" s="21"/>
      <c r="O499" s="21"/>
      <c r="P499" s="21"/>
      <c r="Q499" s="21"/>
      <c r="R499" s="21"/>
      <c r="S499" s="21"/>
      <c r="T499" s="21"/>
      <c r="U499" s="21"/>
      <c r="V499" s="21"/>
      <c r="W499" s="21"/>
      <c r="X499" s="21"/>
      <c r="Y499" s="21"/>
    </row>
    <row r="500" ht="15.75" customHeight="1">
      <c r="A500" s="21">
        <v>1697.0</v>
      </c>
      <c r="B500" s="21" t="s">
        <v>3315</v>
      </c>
      <c r="C500" s="21">
        <f>VLOOKUP(B500,Sheet3!B:E,4,0)</f>
        <v>1</v>
      </c>
      <c r="D500" s="21"/>
      <c r="E500" s="21"/>
      <c r="F500" s="21"/>
      <c r="G500" s="21"/>
      <c r="H500" s="21"/>
      <c r="I500" s="21"/>
      <c r="J500" s="21"/>
      <c r="K500" s="21"/>
      <c r="L500" s="21"/>
      <c r="M500" s="21"/>
      <c r="N500" s="21"/>
      <c r="O500" s="21"/>
      <c r="P500" s="21"/>
      <c r="Q500" s="21"/>
      <c r="R500" s="21"/>
      <c r="S500" s="21"/>
      <c r="T500" s="21"/>
      <c r="U500" s="21"/>
      <c r="V500" s="21"/>
      <c r="W500" s="21"/>
      <c r="X500" s="21"/>
      <c r="Y500" s="21"/>
    </row>
    <row r="501" ht="15.75" customHeight="1">
      <c r="A501" s="21">
        <v>1702.0</v>
      </c>
      <c r="B501" s="21" t="s">
        <v>3316</v>
      </c>
      <c r="C501" s="21">
        <f>VLOOKUP(B501,Sheet3!B:E,4,0)</f>
        <v>1</v>
      </c>
      <c r="D501" s="21"/>
      <c r="E501" s="21"/>
      <c r="F501" s="21"/>
      <c r="G501" s="21"/>
      <c r="H501" s="21"/>
      <c r="I501" s="21"/>
      <c r="J501" s="21"/>
      <c r="K501" s="21"/>
      <c r="L501" s="21"/>
      <c r="M501" s="21"/>
      <c r="N501" s="21"/>
      <c r="O501" s="21"/>
      <c r="P501" s="21"/>
      <c r="Q501" s="21"/>
      <c r="R501" s="21"/>
      <c r="S501" s="21"/>
      <c r="T501" s="21"/>
      <c r="U501" s="21"/>
      <c r="V501" s="21"/>
      <c r="W501" s="21"/>
      <c r="X501" s="21"/>
      <c r="Y501" s="21"/>
    </row>
    <row r="502" ht="15.75" customHeight="1">
      <c r="A502" s="21">
        <v>1704.0</v>
      </c>
      <c r="B502" s="21" t="s">
        <v>3317</v>
      </c>
      <c r="C502" s="21">
        <f>VLOOKUP(B502,Sheet3!B:E,4,0)</f>
        <v>1</v>
      </c>
      <c r="D502" s="21"/>
      <c r="E502" s="21"/>
      <c r="F502" s="21"/>
      <c r="G502" s="21"/>
      <c r="H502" s="21"/>
      <c r="I502" s="21"/>
      <c r="J502" s="21"/>
      <c r="K502" s="21"/>
      <c r="L502" s="21"/>
      <c r="M502" s="21"/>
      <c r="N502" s="21"/>
      <c r="O502" s="21"/>
      <c r="P502" s="21"/>
      <c r="Q502" s="21"/>
      <c r="R502" s="21"/>
      <c r="S502" s="21"/>
      <c r="T502" s="21"/>
      <c r="U502" s="21"/>
      <c r="V502" s="21"/>
      <c r="W502" s="21"/>
      <c r="X502" s="21"/>
      <c r="Y502" s="21"/>
    </row>
    <row r="503" ht="15.75" customHeight="1">
      <c r="A503" s="21">
        <v>1705.0</v>
      </c>
      <c r="B503" s="21" t="s">
        <v>3318</v>
      </c>
      <c r="C503" s="21">
        <f>VLOOKUP(B503,Sheet3!B:E,4,0)</f>
        <v>1</v>
      </c>
      <c r="D503" s="21"/>
      <c r="E503" s="21"/>
      <c r="F503" s="21"/>
      <c r="G503" s="21"/>
      <c r="H503" s="21"/>
      <c r="I503" s="21"/>
      <c r="J503" s="21"/>
      <c r="K503" s="21"/>
      <c r="L503" s="21"/>
      <c r="M503" s="21"/>
      <c r="N503" s="21"/>
      <c r="O503" s="21"/>
      <c r="P503" s="21"/>
      <c r="Q503" s="21"/>
      <c r="R503" s="21"/>
      <c r="S503" s="21"/>
      <c r="T503" s="21"/>
      <c r="U503" s="21"/>
      <c r="V503" s="21"/>
      <c r="W503" s="21"/>
      <c r="X503" s="21"/>
      <c r="Y503" s="21"/>
    </row>
    <row r="504" ht="15.75" customHeight="1">
      <c r="A504" s="21">
        <v>1706.0</v>
      </c>
      <c r="B504" s="21" t="s">
        <v>3319</v>
      </c>
      <c r="C504" s="21">
        <f>VLOOKUP(B504,Sheet3!B:E,4,0)</f>
        <v>1</v>
      </c>
      <c r="D504" s="21"/>
      <c r="E504" s="21"/>
      <c r="F504" s="21"/>
      <c r="G504" s="21"/>
      <c r="H504" s="21"/>
      <c r="I504" s="21"/>
      <c r="J504" s="21"/>
      <c r="K504" s="21"/>
      <c r="L504" s="21"/>
      <c r="M504" s="21"/>
      <c r="N504" s="21"/>
      <c r="O504" s="21"/>
      <c r="P504" s="21"/>
      <c r="Q504" s="21"/>
      <c r="R504" s="21"/>
      <c r="S504" s="21"/>
      <c r="T504" s="21"/>
      <c r="U504" s="21"/>
      <c r="V504" s="21"/>
      <c r="W504" s="21"/>
      <c r="X504" s="21"/>
      <c r="Y504" s="21"/>
    </row>
    <row r="505" ht="15.75" customHeight="1">
      <c r="A505" s="21">
        <v>1707.0</v>
      </c>
      <c r="B505" s="21" t="s">
        <v>3320</v>
      </c>
      <c r="C505" s="21">
        <f>VLOOKUP(B505,Sheet3!B:E,4,0)</f>
        <v>1</v>
      </c>
      <c r="D505" s="21"/>
      <c r="E505" s="21"/>
      <c r="F505" s="21"/>
      <c r="G505" s="21"/>
      <c r="H505" s="21"/>
      <c r="I505" s="21"/>
      <c r="J505" s="21"/>
      <c r="K505" s="21"/>
      <c r="L505" s="21"/>
      <c r="M505" s="21"/>
      <c r="N505" s="21"/>
      <c r="O505" s="21"/>
      <c r="P505" s="21"/>
      <c r="Q505" s="21"/>
      <c r="R505" s="21"/>
      <c r="S505" s="21"/>
      <c r="T505" s="21"/>
      <c r="U505" s="21"/>
      <c r="V505" s="21"/>
      <c r="W505" s="21"/>
      <c r="X505" s="21"/>
      <c r="Y505" s="21"/>
    </row>
    <row r="506" ht="15.75" customHeight="1">
      <c r="A506" s="21">
        <v>1710.0</v>
      </c>
      <c r="B506" s="21" t="s">
        <v>3321</v>
      </c>
      <c r="C506" s="21">
        <f>VLOOKUP(B506,Sheet3!B:E,4,0)</f>
        <v>1</v>
      </c>
      <c r="D506" s="21"/>
      <c r="E506" s="21"/>
      <c r="F506" s="21"/>
      <c r="G506" s="21"/>
      <c r="H506" s="21"/>
      <c r="I506" s="21"/>
      <c r="J506" s="21"/>
      <c r="K506" s="21"/>
      <c r="L506" s="21"/>
      <c r="M506" s="21"/>
      <c r="N506" s="21"/>
      <c r="O506" s="21"/>
      <c r="P506" s="21"/>
      <c r="Q506" s="21"/>
      <c r="R506" s="21"/>
      <c r="S506" s="21"/>
      <c r="T506" s="21"/>
      <c r="U506" s="21"/>
      <c r="V506" s="21"/>
      <c r="W506" s="21"/>
      <c r="X506" s="21"/>
      <c r="Y506" s="21"/>
    </row>
    <row r="507" ht="15.75" customHeight="1">
      <c r="A507" s="21">
        <v>1718.0</v>
      </c>
      <c r="B507" s="21" t="s">
        <v>3322</v>
      </c>
      <c r="C507" s="21">
        <f>VLOOKUP(B507,Sheet3!B:E,4,0)</f>
        <v>1</v>
      </c>
      <c r="D507" s="21"/>
      <c r="E507" s="21"/>
      <c r="F507" s="21"/>
      <c r="G507" s="21"/>
      <c r="H507" s="21"/>
      <c r="I507" s="21"/>
      <c r="J507" s="21"/>
      <c r="K507" s="21"/>
      <c r="L507" s="21"/>
      <c r="M507" s="21"/>
      <c r="N507" s="21"/>
      <c r="O507" s="21"/>
      <c r="P507" s="21"/>
      <c r="Q507" s="21"/>
      <c r="R507" s="21"/>
      <c r="S507" s="21"/>
      <c r="T507" s="21"/>
      <c r="U507" s="21"/>
      <c r="V507" s="21"/>
      <c r="W507" s="21"/>
      <c r="X507" s="21"/>
      <c r="Y507" s="21"/>
    </row>
    <row r="508" ht="15.75" customHeight="1">
      <c r="A508" s="21">
        <v>1722.0</v>
      </c>
      <c r="B508" s="21" t="s">
        <v>3323</v>
      </c>
      <c r="C508" s="21">
        <f>VLOOKUP(B508,Sheet3!B:E,4,0)</f>
        <v>1</v>
      </c>
      <c r="D508" s="21"/>
      <c r="E508" s="21"/>
      <c r="F508" s="21"/>
      <c r="G508" s="21"/>
      <c r="H508" s="21"/>
      <c r="I508" s="21"/>
      <c r="J508" s="21"/>
      <c r="K508" s="21"/>
      <c r="L508" s="21"/>
      <c r="M508" s="21"/>
      <c r="N508" s="21"/>
      <c r="O508" s="21"/>
      <c r="P508" s="21"/>
      <c r="Q508" s="21"/>
      <c r="R508" s="21"/>
      <c r="S508" s="21"/>
      <c r="T508" s="21"/>
      <c r="U508" s="21"/>
      <c r="V508" s="21"/>
      <c r="W508" s="21"/>
      <c r="X508" s="21"/>
      <c r="Y508" s="21"/>
    </row>
    <row r="509" ht="15.75" customHeight="1">
      <c r="A509" s="21">
        <v>1724.0</v>
      </c>
      <c r="B509" s="21" t="s">
        <v>3324</v>
      </c>
      <c r="C509" s="21">
        <f>VLOOKUP(B509,Sheet3!B:E,4,0)</f>
        <v>1</v>
      </c>
      <c r="D509" s="21"/>
      <c r="E509" s="21"/>
      <c r="F509" s="21"/>
      <c r="G509" s="21"/>
      <c r="H509" s="21"/>
      <c r="I509" s="21"/>
      <c r="J509" s="21"/>
      <c r="K509" s="21"/>
      <c r="L509" s="21"/>
      <c r="M509" s="21"/>
      <c r="N509" s="21"/>
      <c r="O509" s="21"/>
      <c r="P509" s="21"/>
      <c r="Q509" s="21"/>
      <c r="R509" s="21"/>
      <c r="S509" s="21"/>
      <c r="T509" s="21"/>
      <c r="U509" s="21"/>
      <c r="V509" s="21"/>
      <c r="W509" s="21"/>
      <c r="X509" s="21"/>
      <c r="Y509" s="21"/>
    </row>
    <row r="510" ht="15.75" customHeight="1">
      <c r="A510" s="21">
        <v>1726.0</v>
      </c>
      <c r="B510" s="21" t="s">
        <v>3325</v>
      </c>
      <c r="C510" s="21">
        <f>VLOOKUP(B510,Sheet3!B:E,4,0)</f>
        <v>1</v>
      </c>
      <c r="D510" s="21"/>
      <c r="E510" s="21"/>
      <c r="F510" s="21"/>
      <c r="G510" s="21"/>
      <c r="H510" s="21"/>
      <c r="I510" s="21"/>
      <c r="J510" s="21"/>
      <c r="K510" s="21"/>
      <c r="L510" s="21"/>
      <c r="M510" s="21"/>
      <c r="N510" s="21"/>
      <c r="O510" s="21"/>
      <c r="P510" s="21"/>
      <c r="Q510" s="21"/>
      <c r="R510" s="21"/>
      <c r="S510" s="21"/>
      <c r="T510" s="21"/>
      <c r="U510" s="21"/>
      <c r="V510" s="21"/>
      <c r="W510" s="21"/>
      <c r="X510" s="21"/>
      <c r="Y510" s="21"/>
    </row>
    <row r="511" ht="15.75" customHeight="1">
      <c r="A511" s="21">
        <v>1727.0</v>
      </c>
      <c r="B511" s="21" t="s">
        <v>3326</v>
      </c>
      <c r="C511" s="21">
        <f>VLOOKUP(B511,Sheet3!B:E,4,0)</f>
        <v>1</v>
      </c>
      <c r="D511" s="21"/>
      <c r="E511" s="21"/>
      <c r="F511" s="21"/>
      <c r="G511" s="21"/>
      <c r="H511" s="21"/>
      <c r="I511" s="21"/>
      <c r="J511" s="21"/>
      <c r="K511" s="21"/>
      <c r="L511" s="21"/>
      <c r="M511" s="21"/>
      <c r="N511" s="21"/>
      <c r="O511" s="21"/>
      <c r="P511" s="21"/>
      <c r="Q511" s="21"/>
      <c r="R511" s="21"/>
      <c r="S511" s="21"/>
      <c r="T511" s="21"/>
      <c r="U511" s="21"/>
      <c r="V511" s="21"/>
      <c r="W511" s="21"/>
      <c r="X511" s="21"/>
      <c r="Y511" s="21"/>
    </row>
    <row r="512" ht="15.75" customHeight="1">
      <c r="A512" s="21">
        <v>1728.0</v>
      </c>
      <c r="B512" s="21" t="s">
        <v>3327</v>
      </c>
      <c r="C512" s="21">
        <f>VLOOKUP(B512,Sheet3!B:E,4,0)</f>
        <v>1</v>
      </c>
      <c r="D512" s="21"/>
      <c r="E512" s="21"/>
      <c r="F512" s="21"/>
      <c r="G512" s="21"/>
      <c r="H512" s="21"/>
      <c r="I512" s="21"/>
      <c r="J512" s="21"/>
      <c r="K512" s="21"/>
      <c r="L512" s="21"/>
      <c r="M512" s="21"/>
      <c r="N512" s="21"/>
      <c r="O512" s="21"/>
      <c r="P512" s="21"/>
      <c r="Q512" s="21"/>
      <c r="R512" s="21"/>
      <c r="S512" s="21"/>
      <c r="T512" s="21"/>
      <c r="U512" s="21"/>
      <c r="V512" s="21"/>
      <c r="W512" s="21"/>
      <c r="X512" s="21"/>
      <c r="Y512" s="21"/>
    </row>
    <row r="513" ht="15.75" customHeight="1">
      <c r="A513" s="21">
        <v>1729.0</v>
      </c>
      <c r="B513" s="21" t="s">
        <v>3328</v>
      </c>
      <c r="C513" s="21">
        <f>VLOOKUP(B513,Sheet3!B:E,4,0)</f>
        <v>1</v>
      </c>
      <c r="D513" s="21"/>
      <c r="E513" s="21"/>
      <c r="F513" s="21"/>
      <c r="G513" s="21"/>
      <c r="H513" s="21"/>
      <c r="I513" s="21"/>
      <c r="J513" s="21"/>
      <c r="K513" s="21"/>
      <c r="L513" s="21"/>
      <c r="M513" s="21"/>
      <c r="N513" s="21"/>
      <c r="O513" s="21"/>
      <c r="P513" s="21"/>
      <c r="Q513" s="21"/>
      <c r="R513" s="21"/>
      <c r="S513" s="21"/>
      <c r="T513" s="21"/>
      <c r="U513" s="21"/>
      <c r="V513" s="21"/>
      <c r="W513" s="21"/>
      <c r="X513" s="21"/>
      <c r="Y513" s="21"/>
    </row>
    <row r="514" ht="15.75" customHeight="1">
      <c r="A514" s="21">
        <v>1730.0</v>
      </c>
      <c r="B514" s="21" t="s">
        <v>3329</v>
      </c>
      <c r="C514" s="21">
        <f>VLOOKUP(B514,Sheet3!B:E,4,0)</f>
        <v>1</v>
      </c>
      <c r="D514" s="21"/>
      <c r="E514" s="21"/>
      <c r="F514" s="21"/>
      <c r="G514" s="21"/>
      <c r="H514" s="21"/>
      <c r="I514" s="21"/>
      <c r="J514" s="21"/>
      <c r="K514" s="21"/>
      <c r="L514" s="21"/>
      <c r="M514" s="21"/>
      <c r="N514" s="21"/>
      <c r="O514" s="21"/>
      <c r="P514" s="21"/>
      <c r="Q514" s="21"/>
      <c r="R514" s="21"/>
      <c r="S514" s="21"/>
      <c r="T514" s="21"/>
      <c r="U514" s="21"/>
      <c r="V514" s="21"/>
      <c r="W514" s="21"/>
      <c r="X514" s="21"/>
      <c r="Y514" s="21"/>
    </row>
    <row r="515" ht="15.75" customHeight="1">
      <c r="A515" s="21">
        <v>1731.0</v>
      </c>
      <c r="B515" s="21" t="s">
        <v>3330</v>
      </c>
      <c r="C515" s="21">
        <f>VLOOKUP(B515,Sheet3!B:E,4,0)</f>
        <v>1</v>
      </c>
      <c r="D515" s="21"/>
      <c r="E515" s="21"/>
      <c r="F515" s="21"/>
      <c r="G515" s="21"/>
      <c r="H515" s="21"/>
      <c r="I515" s="21"/>
      <c r="J515" s="21"/>
      <c r="K515" s="21"/>
      <c r="L515" s="21"/>
      <c r="M515" s="21"/>
      <c r="N515" s="21"/>
      <c r="O515" s="21"/>
      <c r="P515" s="21"/>
      <c r="Q515" s="21"/>
      <c r="R515" s="21"/>
      <c r="S515" s="21"/>
      <c r="T515" s="21"/>
      <c r="U515" s="21"/>
      <c r="V515" s="21"/>
      <c r="W515" s="21"/>
      <c r="X515" s="21"/>
      <c r="Y515" s="21"/>
    </row>
    <row r="516" ht="15.75" customHeight="1">
      <c r="A516" s="21">
        <v>1732.0</v>
      </c>
      <c r="B516" s="21" t="s">
        <v>3331</v>
      </c>
      <c r="C516" s="21">
        <f>VLOOKUP(B516,Sheet3!B:E,4,0)</f>
        <v>1</v>
      </c>
      <c r="D516" s="21"/>
      <c r="E516" s="21"/>
      <c r="F516" s="21"/>
      <c r="G516" s="21"/>
      <c r="H516" s="21"/>
      <c r="I516" s="21"/>
      <c r="J516" s="21"/>
      <c r="K516" s="21"/>
      <c r="L516" s="21"/>
      <c r="M516" s="21"/>
      <c r="N516" s="21"/>
      <c r="O516" s="21"/>
      <c r="P516" s="21"/>
      <c r="Q516" s="21"/>
      <c r="R516" s="21"/>
      <c r="S516" s="21"/>
      <c r="T516" s="21"/>
      <c r="U516" s="21"/>
      <c r="V516" s="21"/>
      <c r="W516" s="21"/>
      <c r="X516" s="21"/>
      <c r="Y516" s="21"/>
    </row>
    <row r="517" ht="15.75" customHeight="1">
      <c r="A517" s="21">
        <v>1733.0</v>
      </c>
      <c r="B517" s="21" t="s">
        <v>3332</v>
      </c>
      <c r="C517" s="21">
        <f>VLOOKUP(B517,Sheet3!B:E,4,0)</f>
        <v>1</v>
      </c>
      <c r="D517" s="21"/>
      <c r="E517" s="21"/>
      <c r="F517" s="21"/>
      <c r="G517" s="21"/>
      <c r="H517" s="21"/>
      <c r="I517" s="21"/>
      <c r="J517" s="21"/>
      <c r="K517" s="21"/>
      <c r="L517" s="21"/>
      <c r="M517" s="21"/>
      <c r="N517" s="21"/>
      <c r="O517" s="21"/>
      <c r="P517" s="21"/>
      <c r="Q517" s="21"/>
      <c r="R517" s="21"/>
      <c r="S517" s="21"/>
      <c r="T517" s="21"/>
      <c r="U517" s="21"/>
      <c r="V517" s="21"/>
      <c r="W517" s="21"/>
      <c r="X517" s="21"/>
      <c r="Y517" s="21"/>
    </row>
    <row r="518" ht="15.75" customHeight="1">
      <c r="A518" s="21">
        <v>1734.0</v>
      </c>
      <c r="B518" s="21" t="s">
        <v>3333</v>
      </c>
      <c r="C518" s="21">
        <f>VLOOKUP(B518,Sheet3!B:E,4,0)</f>
        <v>1</v>
      </c>
      <c r="D518" s="21"/>
      <c r="E518" s="21"/>
      <c r="F518" s="21"/>
      <c r="G518" s="21"/>
      <c r="H518" s="21"/>
      <c r="I518" s="21"/>
      <c r="J518" s="21"/>
      <c r="K518" s="21"/>
      <c r="L518" s="21"/>
      <c r="M518" s="21"/>
      <c r="N518" s="21"/>
      <c r="O518" s="21"/>
      <c r="P518" s="21"/>
      <c r="Q518" s="21"/>
      <c r="R518" s="21"/>
      <c r="S518" s="21"/>
      <c r="T518" s="21"/>
      <c r="U518" s="21"/>
      <c r="V518" s="21"/>
      <c r="W518" s="21"/>
      <c r="X518" s="21"/>
      <c r="Y518" s="21"/>
    </row>
    <row r="519" ht="15.75" customHeight="1">
      <c r="A519" s="21">
        <v>1736.0</v>
      </c>
      <c r="B519" s="21" t="s">
        <v>3334</v>
      </c>
      <c r="C519" s="21">
        <f>VLOOKUP(B519,Sheet3!B:E,4,0)</f>
        <v>1</v>
      </c>
      <c r="D519" s="21"/>
      <c r="E519" s="21"/>
      <c r="F519" s="21"/>
      <c r="G519" s="21"/>
      <c r="H519" s="21"/>
      <c r="I519" s="21"/>
      <c r="J519" s="21"/>
      <c r="K519" s="21"/>
      <c r="L519" s="21"/>
      <c r="M519" s="21"/>
      <c r="N519" s="21"/>
      <c r="O519" s="21"/>
      <c r="P519" s="21"/>
      <c r="Q519" s="21"/>
      <c r="R519" s="21"/>
      <c r="S519" s="21"/>
      <c r="T519" s="21"/>
      <c r="U519" s="21"/>
      <c r="V519" s="21"/>
      <c r="W519" s="21"/>
      <c r="X519" s="21"/>
      <c r="Y519" s="21"/>
    </row>
    <row r="520" ht="15.75" customHeight="1">
      <c r="A520" s="21">
        <v>1740.0</v>
      </c>
      <c r="B520" s="21" t="s">
        <v>3335</v>
      </c>
      <c r="C520" s="21">
        <f>VLOOKUP(B520,Sheet3!B:E,4,0)</f>
        <v>1</v>
      </c>
      <c r="D520" s="21"/>
      <c r="E520" s="21"/>
      <c r="F520" s="21"/>
      <c r="G520" s="21"/>
      <c r="H520" s="21"/>
      <c r="I520" s="21"/>
      <c r="J520" s="21"/>
      <c r="K520" s="21"/>
      <c r="L520" s="21"/>
      <c r="M520" s="21"/>
      <c r="N520" s="21"/>
      <c r="O520" s="21"/>
      <c r="P520" s="21"/>
      <c r="Q520" s="21"/>
      <c r="R520" s="21"/>
      <c r="S520" s="21"/>
      <c r="T520" s="21"/>
      <c r="U520" s="21"/>
      <c r="V520" s="21"/>
      <c r="W520" s="21"/>
      <c r="X520" s="21"/>
      <c r="Y520" s="21"/>
    </row>
    <row r="521" ht="15.75" customHeight="1">
      <c r="A521" s="21">
        <v>1743.0</v>
      </c>
      <c r="B521" s="21" t="s">
        <v>3336</v>
      </c>
      <c r="C521" s="21">
        <f>VLOOKUP(B521,Sheet3!B:E,4,0)</f>
        <v>1</v>
      </c>
      <c r="D521" s="21"/>
      <c r="E521" s="21"/>
      <c r="F521" s="21"/>
      <c r="G521" s="21"/>
      <c r="H521" s="21"/>
      <c r="I521" s="21"/>
      <c r="J521" s="21"/>
      <c r="K521" s="21"/>
      <c r="L521" s="21"/>
      <c r="M521" s="21"/>
      <c r="N521" s="21"/>
      <c r="O521" s="21"/>
      <c r="P521" s="21"/>
      <c r="Q521" s="21"/>
      <c r="R521" s="21"/>
      <c r="S521" s="21"/>
      <c r="T521" s="21"/>
      <c r="U521" s="21"/>
      <c r="V521" s="21"/>
      <c r="W521" s="21"/>
      <c r="X521" s="21"/>
      <c r="Y521" s="21"/>
    </row>
    <row r="522" ht="15.75" customHeight="1">
      <c r="A522" s="21">
        <v>1744.0</v>
      </c>
      <c r="B522" s="21" t="s">
        <v>3337</v>
      </c>
      <c r="C522" s="21">
        <f>VLOOKUP(B522,Sheet3!B:E,4,0)</f>
        <v>1</v>
      </c>
      <c r="D522" s="21"/>
      <c r="E522" s="21"/>
      <c r="F522" s="21"/>
      <c r="G522" s="21"/>
      <c r="H522" s="21"/>
      <c r="I522" s="21"/>
      <c r="J522" s="21"/>
      <c r="K522" s="21"/>
      <c r="L522" s="21"/>
      <c r="M522" s="21"/>
      <c r="N522" s="21"/>
      <c r="O522" s="21"/>
      <c r="P522" s="21"/>
      <c r="Q522" s="21"/>
      <c r="R522" s="21"/>
      <c r="S522" s="21"/>
      <c r="T522" s="21"/>
      <c r="U522" s="21"/>
      <c r="V522" s="21"/>
      <c r="W522" s="21"/>
      <c r="X522" s="21"/>
      <c r="Y522" s="21"/>
    </row>
    <row r="523" ht="15.75" customHeight="1">
      <c r="A523" s="21">
        <v>1751.0</v>
      </c>
      <c r="B523" s="21" t="s">
        <v>3338</v>
      </c>
      <c r="C523" s="21">
        <f>VLOOKUP(B523,Sheet3!B:E,4,0)</f>
        <v>1</v>
      </c>
      <c r="D523" s="21"/>
      <c r="E523" s="21"/>
      <c r="F523" s="21"/>
      <c r="G523" s="21"/>
      <c r="H523" s="21"/>
      <c r="I523" s="21"/>
      <c r="J523" s="21"/>
      <c r="K523" s="21"/>
      <c r="L523" s="21"/>
      <c r="M523" s="21"/>
      <c r="N523" s="21"/>
      <c r="O523" s="21"/>
      <c r="P523" s="21"/>
      <c r="Q523" s="21"/>
      <c r="R523" s="21"/>
      <c r="S523" s="21"/>
      <c r="T523" s="21"/>
      <c r="U523" s="21"/>
      <c r="V523" s="21"/>
      <c r="W523" s="21"/>
      <c r="X523" s="21"/>
      <c r="Y523" s="21"/>
    </row>
    <row r="524" ht="15.75" customHeight="1">
      <c r="A524" s="21">
        <v>1756.0</v>
      </c>
      <c r="B524" s="21" t="s">
        <v>3339</v>
      </c>
      <c r="C524" s="21">
        <f>VLOOKUP(B524,Sheet3!B:E,4,0)</f>
        <v>1</v>
      </c>
      <c r="D524" s="21"/>
      <c r="E524" s="21"/>
      <c r="F524" s="21"/>
      <c r="G524" s="21"/>
      <c r="H524" s="21"/>
      <c r="I524" s="21"/>
      <c r="J524" s="21"/>
      <c r="K524" s="21"/>
      <c r="L524" s="21"/>
      <c r="M524" s="21"/>
      <c r="N524" s="21"/>
      <c r="O524" s="21"/>
      <c r="P524" s="21"/>
      <c r="Q524" s="21"/>
      <c r="R524" s="21"/>
      <c r="S524" s="21"/>
      <c r="T524" s="21"/>
      <c r="U524" s="21"/>
      <c r="V524" s="21"/>
      <c r="W524" s="21"/>
      <c r="X524" s="21"/>
      <c r="Y524" s="21"/>
    </row>
    <row r="525" ht="15.75" customHeight="1">
      <c r="A525" s="21">
        <v>1757.0</v>
      </c>
      <c r="B525" s="21" t="s">
        <v>3340</v>
      </c>
      <c r="C525" s="21">
        <f>VLOOKUP(B525,Sheet3!B:E,4,0)</f>
        <v>1</v>
      </c>
      <c r="D525" s="21"/>
      <c r="E525" s="21"/>
      <c r="F525" s="21"/>
      <c r="G525" s="21"/>
      <c r="H525" s="21"/>
      <c r="I525" s="21"/>
      <c r="J525" s="21"/>
      <c r="K525" s="21"/>
      <c r="L525" s="21"/>
      <c r="M525" s="21"/>
      <c r="N525" s="21"/>
      <c r="O525" s="21"/>
      <c r="P525" s="21"/>
      <c r="Q525" s="21"/>
      <c r="R525" s="21"/>
      <c r="S525" s="21"/>
      <c r="T525" s="21"/>
      <c r="U525" s="21"/>
      <c r="V525" s="21"/>
      <c r="W525" s="21"/>
      <c r="X525" s="21"/>
      <c r="Y525" s="21"/>
    </row>
    <row r="526" ht="15.75" customHeight="1">
      <c r="A526" s="21">
        <v>1758.0</v>
      </c>
      <c r="B526" s="21" t="s">
        <v>3341</v>
      </c>
      <c r="C526" s="21">
        <f>VLOOKUP(B526,Sheet3!B:E,4,0)</f>
        <v>1</v>
      </c>
      <c r="D526" s="21"/>
      <c r="E526" s="21"/>
      <c r="F526" s="21"/>
      <c r="G526" s="21"/>
      <c r="H526" s="21"/>
      <c r="I526" s="21"/>
      <c r="J526" s="21"/>
      <c r="K526" s="21"/>
      <c r="L526" s="21"/>
      <c r="M526" s="21"/>
      <c r="N526" s="21"/>
      <c r="O526" s="21"/>
      <c r="P526" s="21"/>
      <c r="Q526" s="21"/>
      <c r="R526" s="21"/>
      <c r="S526" s="21"/>
      <c r="T526" s="21"/>
      <c r="U526" s="21"/>
      <c r="V526" s="21"/>
      <c r="W526" s="21"/>
      <c r="X526" s="21"/>
      <c r="Y526" s="21"/>
    </row>
    <row r="527" ht="15.75" customHeight="1">
      <c r="A527" s="21">
        <v>1759.0</v>
      </c>
      <c r="B527" s="21" t="s">
        <v>3342</v>
      </c>
      <c r="C527" s="21">
        <f>VLOOKUP(B527,Sheet3!B:E,4,0)</f>
        <v>1</v>
      </c>
      <c r="D527" s="21"/>
      <c r="E527" s="21"/>
      <c r="F527" s="21"/>
      <c r="G527" s="21"/>
      <c r="H527" s="21"/>
      <c r="I527" s="21"/>
      <c r="J527" s="21"/>
      <c r="K527" s="21"/>
      <c r="L527" s="21"/>
      <c r="M527" s="21"/>
      <c r="N527" s="21"/>
      <c r="O527" s="21"/>
      <c r="P527" s="21"/>
      <c r="Q527" s="21"/>
      <c r="R527" s="21"/>
      <c r="S527" s="21"/>
      <c r="T527" s="21"/>
      <c r="U527" s="21"/>
      <c r="V527" s="21"/>
      <c r="W527" s="21"/>
      <c r="X527" s="21"/>
      <c r="Y527" s="21"/>
    </row>
    <row r="528" ht="15.75" customHeight="1">
      <c r="A528" s="21">
        <v>1761.0</v>
      </c>
      <c r="B528" s="21" t="s">
        <v>3343</v>
      </c>
      <c r="C528" s="21">
        <f>VLOOKUP(B528,Sheet3!B:E,4,0)</f>
        <v>1</v>
      </c>
      <c r="D528" s="21"/>
      <c r="E528" s="21"/>
      <c r="F528" s="21"/>
      <c r="G528" s="21"/>
      <c r="H528" s="21"/>
      <c r="I528" s="21"/>
      <c r="J528" s="21"/>
      <c r="K528" s="21"/>
      <c r="L528" s="21"/>
      <c r="M528" s="21"/>
      <c r="N528" s="21"/>
      <c r="O528" s="21"/>
      <c r="P528" s="21"/>
      <c r="Q528" s="21"/>
      <c r="R528" s="21"/>
      <c r="S528" s="21"/>
      <c r="T528" s="21"/>
      <c r="U528" s="21"/>
      <c r="V528" s="21"/>
      <c r="W528" s="21"/>
      <c r="X528" s="21"/>
      <c r="Y528" s="21"/>
    </row>
    <row r="529" ht="15.75" customHeight="1">
      <c r="A529" s="21">
        <v>1763.0</v>
      </c>
      <c r="B529" s="21" t="s">
        <v>3344</v>
      </c>
      <c r="C529" s="21">
        <f>VLOOKUP(B529,Sheet3!B:E,4,0)</f>
        <v>1</v>
      </c>
      <c r="D529" s="21"/>
      <c r="E529" s="21"/>
      <c r="F529" s="21"/>
      <c r="G529" s="21"/>
      <c r="H529" s="21"/>
      <c r="I529" s="21"/>
      <c r="J529" s="21"/>
      <c r="K529" s="21"/>
      <c r="L529" s="21"/>
      <c r="M529" s="21"/>
      <c r="N529" s="21"/>
      <c r="O529" s="21"/>
      <c r="P529" s="21"/>
      <c r="Q529" s="21"/>
      <c r="R529" s="21"/>
      <c r="S529" s="21"/>
      <c r="T529" s="21"/>
      <c r="U529" s="21"/>
      <c r="V529" s="21"/>
      <c r="W529" s="21"/>
      <c r="X529" s="21"/>
      <c r="Y529" s="21"/>
    </row>
    <row r="530" ht="15.75" customHeight="1">
      <c r="A530" s="21">
        <v>1764.0</v>
      </c>
      <c r="B530" s="21" t="s">
        <v>3345</v>
      </c>
      <c r="C530" s="21">
        <f>VLOOKUP(B530,Sheet3!B:E,4,0)</f>
        <v>1</v>
      </c>
      <c r="D530" s="21"/>
      <c r="E530" s="21"/>
      <c r="F530" s="21"/>
      <c r="G530" s="21"/>
      <c r="H530" s="21"/>
      <c r="I530" s="21"/>
      <c r="J530" s="21"/>
      <c r="K530" s="21"/>
      <c r="L530" s="21"/>
      <c r="M530" s="21"/>
      <c r="N530" s="21"/>
      <c r="O530" s="21"/>
      <c r="P530" s="21"/>
      <c r="Q530" s="21"/>
      <c r="R530" s="21"/>
      <c r="S530" s="21"/>
      <c r="T530" s="21"/>
      <c r="U530" s="21"/>
      <c r="V530" s="21"/>
      <c r="W530" s="21"/>
      <c r="X530" s="21"/>
      <c r="Y530" s="21"/>
    </row>
    <row r="531" ht="15.75" customHeight="1">
      <c r="A531" s="21">
        <v>1769.0</v>
      </c>
      <c r="B531" s="21" t="s">
        <v>3346</v>
      </c>
      <c r="C531" s="21">
        <f>VLOOKUP(B531,Sheet3!B:E,4,0)</f>
        <v>1</v>
      </c>
      <c r="D531" s="21"/>
      <c r="E531" s="21"/>
      <c r="F531" s="21"/>
      <c r="G531" s="21"/>
      <c r="H531" s="21"/>
      <c r="I531" s="21"/>
      <c r="J531" s="21"/>
      <c r="K531" s="21"/>
      <c r="L531" s="21"/>
      <c r="M531" s="21"/>
      <c r="N531" s="21"/>
      <c r="O531" s="21"/>
      <c r="P531" s="21"/>
      <c r="Q531" s="21"/>
      <c r="R531" s="21"/>
      <c r="S531" s="21"/>
      <c r="T531" s="21"/>
      <c r="U531" s="21"/>
      <c r="V531" s="21"/>
      <c r="W531" s="21"/>
      <c r="X531" s="21"/>
      <c r="Y531" s="21"/>
    </row>
    <row r="532" ht="15.75" customHeight="1">
      <c r="A532" s="21">
        <v>1771.0</v>
      </c>
      <c r="B532" s="21" t="s">
        <v>3347</v>
      </c>
      <c r="C532" s="21">
        <f>VLOOKUP(B532,Sheet3!B:E,4,0)</f>
        <v>1</v>
      </c>
      <c r="D532" s="21"/>
      <c r="E532" s="21"/>
      <c r="F532" s="21"/>
      <c r="G532" s="21"/>
      <c r="H532" s="21"/>
      <c r="I532" s="21"/>
      <c r="J532" s="21"/>
      <c r="K532" s="21"/>
      <c r="L532" s="21"/>
      <c r="M532" s="21"/>
      <c r="N532" s="21"/>
      <c r="O532" s="21"/>
      <c r="P532" s="21"/>
      <c r="Q532" s="21"/>
      <c r="R532" s="21"/>
      <c r="S532" s="21"/>
      <c r="T532" s="21"/>
      <c r="U532" s="21"/>
      <c r="V532" s="21"/>
      <c r="W532" s="21"/>
      <c r="X532" s="21"/>
      <c r="Y532" s="21"/>
    </row>
    <row r="533" ht="15.75" customHeight="1">
      <c r="A533" s="21">
        <v>1777.0</v>
      </c>
      <c r="B533" s="21" t="s">
        <v>3348</v>
      </c>
      <c r="C533" s="21">
        <f>VLOOKUP(B533,Sheet3!B:E,4,0)</f>
        <v>1</v>
      </c>
      <c r="D533" s="21"/>
      <c r="E533" s="21"/>
      <c r="F533" s="21"/>
      <c r="G533" s="21"/>
      <c r="H533" s="21"/>
      <c r="I533" s="21"/>
      <c r="J533" s="21"/>
      <c r="K533" s="21"/>
      <c r="L533" s="21"/>
      <c r="M533" s="21"/>
      <c r="N533" s="21"/>
      <c r="O533" s="21"/>
      <c r="P533" s="21"/>
      <c r="Q533" s="21"/>
      <c r="R533" s="21"/>
      <c r="S533" s="21"/>
      <c r="T533" s="21"/>
      <c r="U533" s="21"/>
      <c r="V533" s="21"/>
      <c r="W533" s="21"/>
      <c r="X533" s="21"/>
      <c r="Y533" s="21"/>
    </row>
    <row r="534" ht="15.75" customHeight="1">
      <c r="A534" s="21">
        <v>1778.0</v>
      </c>
      <c r="B534" s="21" t="s">
        <v>3349</v>
      </c>
      <c r="C534" s="21">
        <f>VLOOKUP(B534,Sheet3!B:E,4,0)</f>
        <v>1</v>
      </c>
      <c r="D534" s="21"/>
      <c r="E534" s="21"/>
      <c r="F534" s="21"/>
      <c r="G534" s="21"/>
      <c r="H534" s="21"/>
      <c r="I534" s="21"/>
      <c r="J534" s="21"/>
      <c r="K534" s="21"/>
      <c r="L534" s="21"/>
      <c r="M534" s="21"/>
      <c r="N534" s="21"/>
      <c r="O534" s="21"/>
      <c r="P534" s="21"/>
      <c r="Q534" s="21"/>
      <c r="R534" s="21"/>
      <c r="S534" s="21"/>
      <c r="T534" s="21"/>
      <c r="U534" s="21"/>
      <c r="V534" s="21"/>
      <c r="W534" s="21"/>
      <c r="X534" s="21"/>
      <c r="Y534" s="21"/>
    </row>
    <row r="535" ht="15.75" customHeight="1">
      <c r="A535" s="21">
        <v>1779.0</v>
      </c>
      <c r="B535" s="21" t="s">
        <v>3350</v>
      </c>
      <c r="C535" s="21">
        <f>VLOOKUP(B535,Sheet3!B:E,4,0)</f>
        <v>1</v>
      </c>
      <c r="D535" s="21"/>
      <c r="E535" s="21"/>
      <c r="F535" s="21"/>
      <c r="G535" s="21"/>
      <c r="H535" s="21"/>
      <c r="I535" s="21"/>
      <c r="J535" s="21"/>
      <c r="K535" s="21"/>
      <c r="L535" s="21"/>
      <c r="M535" s="21"/>
      <c r="N535" s="21"/>
      <c r="O535" s="21"/>
      <c r="P535" s="21"/>
      <c r="Q535" s="21"/>
      <c r="R535" s="21"/>
      <c r="S535" s="21"/>
      <c r="T535" s="21"/>
      <c r="U535" s="21"/>
      <c r="V535" s="21"/>
      <c r="W535" s="21"/>
      <c r="X535" s="21"/>
      <c r="Y535" s="21"/>
    </row>
    <row r="536" ht="15.75" customHeight="1">
      <c r="A536" s="21">
        <v>1780.0</v>
      </c>
      <c r="B536" s="21" t="s">
        <v>3351</v>
      </c>
      <c r="C536" s="21">
        <f>VLOOKUP(B536,Sheet3!B:E,4,0)</f>
        <v>1</v>
      </c>
      <c r="D536" s="21"/>
      <c r="E536" s="21"/>
      <c r="F536" s="21"/>
      <c r="G536" s="21"/>
      <c r="H536" s="21"/>
      <c r="I536" s="21"/>
      <c r="J536" s="21"/>
      <c r="K536" s="21"/>
      <c r="L536" s="21"/>
      <c r="M536" s="21"/>
      <c r="N536" s="21"/>
      <c r="O536" s="21"/>
      <c r="P536" s="21"/>
      <c r="Q536" s="21"/>
      <c r="R536" s="21"/>
      <c r="S536" s="21"/>
      <c r="T536" s="21"/>
      <c r="U536" s="21"/>
      <c r="V536" s="21"/>
      <c r="W536" s="21"/>
      <c r="X536" s="21"/>
      <c r="Y536" s="21"/>
    </row>
    <row r="537" ht="15.75" customHeight="1">
      <c r="A537" s="21">
        <v>1782.0</v>
      </c>
      <c r="B537" s="21" t="s">
        <v>3352</v>
      </c>
      <c r="C537" s="21">
        <f>VLOOKUP(B537,Sheet3!B:E,4,0)</f>
        <v>1</v>
      </c>
      <c r="D537" s="21"/>
      <c r="E537" s="21"/>
      <c r="F537" s="21"/>
      <c r="G537" s="21"/>
      <c r="H537" s="21"/>
      <c r="I537" s="21"/>
      <c r="J537" s="21"/>
      <c r="K537" s="21"/>
      <c r="L537" s="21"/>
      <c r="M537" s="21"/>
      <c r="N537" s="21"/>
      <c r="O537" s="21"/>
      <c r="P537" s="21"/>
      <c r="Q537" s="21"/>
      <c r="R537" s="21"/>
      <c r="S537" s="21"/>
      <c r="T537" s="21"/>
      <c r="U537" s="21"/>
      <c r="V537" s="21"/>
      <c r="W537" s="21"/>
      <c r="X537" s="21"/>
      <c r="Y537" s="21"/>
    </row>
    <row r="538" ht="15.75" customHeight="1">
      <c r="A538" s="21">
        <v>1784.0</v>
      </c>
      <c r="B538" s="21" t="s">
        <v>3353</v>
      </c>
      <c r="C538" s="21">
        <f>VLOOKUP(B538,Sheet3!B:E,4,0)</f>
        <v>1</v>
      </c>
      <c r="D538" s="21"/>
      <c r="E538" s="21"/>
      <c r="F538" s="21"/>
      <c r="G538" s="21"/>
      <c r="H538" s="21"/>
      <c r="I538" s="21"/>
      <c r="J538" s="21"/>
      <c r="K538" s="21"/>
      <c r="L538" s="21"/>
      <c r="M538" s="21"/>
      <c r="N538" s="21"/>
      <c r="O538" s="21"/>
      <c r="P538" s="21"/>
      <c r="Q538" s="21"/>
      <c r="R538" s="21"/>
      <c r="S538" s="21"/>
      <c r="T538" s="21"/>
      <c r="U538" s="21"/>
      <c r="V538" s="21"/>
      <c r="W538" s="21"/>
      <c r="X538" s="21"/>
      <c r="Y538" s="21"/>
    </row>
    <row r="539" ht="15.75" customHeight="1">
      <c r="A539" s="21">
        <v>1785.0</v>
      </c>
      <c r="B539" s="21" t="s">
        <v>3354</v>
      </c>
      <c r="C539" s="21">
        <f>VLOOKUP(B539,Sheet3!B:E,4,0)</f>
        <v>1</v>
      </c>
      <c r="D539" s="21"/>
      <c r="E539" s="21"/>
      <c r="F539" s="21"/>
      <c r="G539" s="21"/>
      <c r="H539" s="21"/>
      <c r="I539" s="21"/>
      <c r="J539" s="21"/>
      <c r="K539" s="21"/>
      <c r="L539" s="21"/>
      <c r="M539" s="21"/>
      <c r="N539" s="21"/>
      <c r="O539" s="21"/>
      <c r="P539" s="21"/>
      <c r="Q539" s="21"/>
      <c r="R539" s="21"/>
      <c r="S539" s="21"/>
      <c r="T539" s="21"/>
      <c r="U539" s="21"/>
      <c r="V539" s="21"/>
      <c r="W539" s="21"/>
      <c r="X539" s="21"/>
      <c r="Y539" s="21"/>
    </row>
    <row r="540" ht="15.75" customHeight="1">
      <c r="A540" s="21">
        <v>1786.0</v>
      </c>
      <c r="B540" s="21" t="s">
        <v>3355</v>
      </c>
      <c r="C540" s="21">
        <f>VLOOKUP(B540,Sheet3!B:E,4,0)</f>
        <v>5</v>
      </c>
      <c r="D540" s="21"/>
      <c r="E540" s="21"/>
      <c r="F540" s="21"/>
      <c r="G540" s="21"/>
      <c r="H540" s="21"/>
      <c r="I540" s="21"/>
      <c r="J540" s="21"/>
      <c r="K540" s="21"/>
      <c r="L540" s="21"/>
      <c r="M540" s="21"/>
      <c r="N540" s="21"/>
      <c r="O540" s="21"/>
      <c r="P540" s="21"/>
      <c r="Q540" s="21"/>
      <c r="R540" s="21"/>
      <c r="S540" s="21"/>
      <c r="T540" s="21"/>
      <c r="U540" s="21"/>
      <c r="V540" s="21"/>
      <c r="W540" s="21"/>
      <c r="X540" s="21"/>
      <c r="Y540" s="21"/>
    </row>
    <row r="541" ht="15.75" customHeight="1">
      <c r="A541" s="21">
        <v>1791.0</v>
      </c>
      <c r="B541" s="21" t="s">
        <v>3356</v>
      </c>
      <c r="C541" s="21">
        <f>VLOOKUP(B541,Sheet3!B:E,4,0)</f>
        <v>1</v>
      </c>
      <c r="D541" s="21"/>
      <c r="E541" s="21"/>
      <c r="F541" s="21"/>
      <c r="G541" s="21"/>
      <c r="H541" s="21"/>
      <c r="I541" s="21"/>
      <c r="J541" s="21"/>
      <c r="K541" s="21"/>
      <c r="L541" s="21"/>
      <c r="M541" s="21"/>
      <c r="N541" s="21"/>
      <c r="O541" s="21"/>
      <c r="P541" s="21"/>
      <c r="Q541" s="21"/>
      <c r="R541" s="21"/>
      <c r="S541" s="21"/>
      <c r="T541" s="21"/>
      <c r="U541" s="21"/>
      <c r="V541" s="21"/>
      <c r="W541" s="21"/>
      <c r="X541" s="21"/>
      <c r="Y541" s="21"/>
    </row>
    <row r="542" ht="15.75" customHeight="1">
      <c r="A542" s="21">
        <v>1798.0</v>
      </c>
      <c r="B542" s="21" t="s">
        <v>3357</v>
      </c>
      <c r="C542" s="21">
        <f>VLOOKUP(B542,Sheet3!B:E,4,0)</f>
        <v>1</v>
      </c>
      <c r="D542" s="21"/>
      <c r="E542" s="21"/>
      <c r="F542" s="21"/>
      <c r="G542" s="21"/>
      <c r="H542" s="21"/>
      <c r="I542" s="21"/>
      <c r="J542" s="21"/>
      <c r="K542" s="21"/>
      <c r="L542" s="21"/>
      <c r="M542" s="21"/>
      <c r="N542" s="21"/>
      <c r="O542" s="21"/>
      <c r="P542" s="21"/>
      <c r="Q542" s="21"/>
      <c r="R542" s="21"/>
      <c r="S542" s="21"/>
      <c r="T542" s="21"/>
      <c r="U542" s="21"/>
      <c r="V542" s="21"/>
      <c r="W542" s="21"/>
      <c r="X542" s="21"/>
      <c r="Y542" s="21"/>
    </row>
    <row r="543" ht="15.75" customHeight="1">
      <c r="A543" s="21">
        <v>1799.0</v>
      </c>
      <c r="B543" s="21" t="s">
        <v>3358</v>
      </c>
      <c r="C543" s="21">
        <f>VLOOKUP(B543,Sheet3!B:E,4,0)</f>
        <v>1</v>
      </c>
      <c r="D543" s="21"/>
      <c r="E543" s="21"/>
      <c r="F543" s="21"/>
      <c r="G543" s="21"/>
      <c r="H543" s="21"/>
      <c r="I543" s="21"/>
      <c r="J543" s="21"/>
      <c r="K543" s="21"/>
      <c r="L543" s="21"/>
      <c r="M543" s="21"/>
      <c r="N543" s="21"/>
      <c r="O543" s="21"/>
      <c r="P543" s="21"/>
      <c r="Q543" s="21"/>
      <c r="R543" s="21"/>
      <c r="S543" s="21"/>
      <c r="T543" s="21"/>
      <c r="U543" s="21"/>
      <c r="V543" s="21"/>
      <c r="W543" s="21"/>
      <c r="X543" s="21"/>
      <c r="Y543" s="21"/>
    </row>
    <row r="544" ht="15.75" customHeight="1">
      <c r="A544" s="21">
        <v>1800.0</v>
      </c>
      <c r="B544" s="21" t="s">
        <v>3359</v>
      </c>
      <c r="C544" s="21">
        <f>VLOOKUP(B544,Sheet3!B:E,4,0)</f>
        <v>1</v>
      </c>
      <c r="D544" s="21"/>
      <c r="E544" s="21"/>
      <c r="F544" s="21"/>
      <c r="G544" s="21"/>
      <c r="H544" s="21"/>
      <c r="I544" s="21"/>
      <c r="J544" s="21"/>
      <c r="K544" s="21"/>
      <c r="L544" s="21"/>
      <c r="M544" s="21"/>
      <c r="N544" s="21"/>
      <c r="O544" s="21"/>
      <c r="P544" s="21"/>
      <c r="Q544" s="21"/>
      <c r="R544" s="21"/>
      <c r="S544" s="21"/>
      <c r="T544" s="21"/>
      <c r="U544" s="21"/>
      <c r="V544" s="21"/>
      <c r="W544" s="21"/>
      <c r="X544" s="21"/>
      <c r="Y544" s="21"/>
    </row>
    <row r="545" ht="15.75" customHeight="1">
      <c r="A545" s="21">
        <v>1801.0</v>
      </c>
      <c r="B545" s="21" t="s">
        <v>3360</v>
      </c>
      <c r="C545" s="21">
        <f>VLOOKUP(B545,Sheet3!B:E,4,0)</f>
        <v>1</v>
      </c>
      <c r="D545" s="21"/>
      <c r="E545" s="21"/>
      <c r="F545" s="21"/>
      <c r="G545" s="21"/>
      <c r="H545" s="21"/>
      <c r="I545" s="21"/>
      <c r="J545" s="21"/>
      <c r="K545" s="21"/>
      <c r="L545" s="21"/>
      <c r="M545" s="21"/>
      <c r="N545" s="21"/>
      <c r="O545" s="21"/>
      <c r="P545" s="21"/>
      <c r="Q545" s="21"/>
      <c r="R545" s="21"/>
      <c r="S545" s="21"/>
      <c r="T545" s="21"/>
      <c r="U545" s="21"/>
      <c r="V545" s="21"/>
      <c r="W545" s="21"/>
      <c r="X545" s="21"/>
      <c r="Y545" s="21"/>
    </row>
    <row r="546" ht="15.75" customHeight="1">
      <c r="A546" s="21">
        <v>1802.0</v>
      </c>
      <c r="B546" s="21" t="s">
        <v>3361</v>
      </c>
      <c r="C546" s="21">
        <f>VLOOKUP(B546,Sheet3!B:E,4,0)</f>
        <v>1</v>
      </c>
      <c r="D546" s="21"/>
      <c r="E546" s="21"/>
      <c r="F546" s="21"/>
      <c r="G546" s="21"/>
      <c r="H546" s="21"/>
      <c r="I546" s="21"/>
      <c r="J546" s="21"/>
      <c r="K546" s="21"/>
      <c r="L546" s="21"/>
      <c r="M546" s="21"/>
      <c r="N546" s="21"/>
      <c r="O546" s="21"/>
      <c r="P546" s="21"/>
      <c r="Q546" s="21"/>
      <c r="R546" s="21"/>
      <c r="S546" s="21"/>
      <c r="T546" s="21"/>
      <c r="U546" s="21"/>
      <c r="V546" s="21"/>
      <c r="W546" s="21"/>
      <c r="X546" s="21"/>
      <c r="Y546" s="21"/>
    </row>
    <row r="547" ht="15.75" customHeight="1">
      <c r="A547" s="21">
        <v>1804.0</v>
      </c>
      <c r="B547" s="21" t="s">
        <v>3362</v>
      </c>
      <c r="C547" s="21">
        <f>VLOOKUP(B547,Sheet3!B:E,4,0)</f>
        <v>1</v>
      </c>
      <c r="D547" s="21"/>
      <c r="E547" s="21"/>
      <c r="F547" s="21"/>
      <c r="G547" s="21"/>
      <c r="H547" s="21"/>
      <c r="I547" s="21"/>
      <c r="J547" s="21"/>
      <c r="K547" s="21"/>
      <c r="L547" s="21"/>
      <c r="M547" s="21"/>
      <c r="N547" s="21"/>
      <c r="O547" s="21"/>
      <c r="P547" s="21"/>
      <c r="Q547" s="21"/>
      <c r="R547" s="21"/>
      <c r="S547" s="21"/>
      <c r="T547" s="21"/>
      <c r="U547" s="21"/>
      <c r="V547" s="21"/>
      <c r="W547" s="21"/>
      <c r="X547" s="21"/>
      <c r="Y547" s="21"/>
    </row>
    <row r="548" ht="15.75" customHeight="1">
      <c r="A548" s="21">
        <v>1805.0</v>
      </c>
      <c r="B548" s="21" t="s">
        <v>3363</v>
      </c>
      <c r="C548" s="21">
        <f>VLOOKUP(B548,Sheet3!B:E,4,0)</f>
        <v>1</v>
      </c>
      <c r="D548" s="21"/>
      <c r="E548" s="21"/>
      <c r="F548" s="21"/>
      <c r="G548" s="21"/>
      <c r="H548" s="21"/>
      <c r="I548" s="21"/>
      <c r="J548" s="21"/>
      <c r="K548" s="21"/>
      <c r="L548" s="21"/>
      <c r="M548" s="21"/>
      <c r="N548" s="21"/>
      <c r="O548" s="21"/>
      <c r="P548" s="21"/>
      <c r="Q548" s="21"/>
      <c r="R548" s="21"/>
      <c r="S548" s="21"/>
      <c r="T548" s="21"/>
      <c r="U548" s="21"/>
      <c r="V548" s="21"/>
      <c r="W548" s="21"/>
      <c r="X548" s="21"/>
      <c r="Y548" s="21"/>
    </row>
    <row r="549" ht="15.75" customHeight="1">
      <c r="A549" s="21">
        <v>1806.0</v>
      </c>
      <c r="B549" s="21" t="s">
        <v>3364</v>
      </c>
      <c r="C549" s="21">
        <f>VLOOKUP(B549,Sheet3!B:E,4,0)</f>
        <v>1</v>
      </c>
      <c r="D549" s="21"/>
      <c r="E549" s="21"/>
      <c r="F549" s="21"/>
      <c r="G549" s="21"/>
      <c r="H549" s="21"/>
      <c r="I549" s="21"/>
      <c r="J549" s="21"/>
      <c r="K549" s="21"/>
      <c r="L549" s="21"/>
      <c r="M549" s="21"/>
      <c r="N549" s="21"/>
      <c r="O549" s="21"/>
      <c r="P549" s="21"/>
      <c r="Q549" s="21"/>
      <c r="R549" s="21"/>
      <c r="S549" s="21"/>
      <c r="T549" s="21"/>
      <c r="U549" s="21"/>
      <c r="V549" s="21"/>
      <c r="W549" s="21"/>
      <c r="X549" s="21"/>
      <c r="Y549" s="21"/>
    </row>
    <row r="550" ht="15.75" customHeight="1">
      <c r="A550" s="21">
        <v>1807.0</v>
      </c>
      <c r="B550" s="21" t="s">
        <v>3365</v>
      </c>
      <c r="C550" s="21">
        <f>VLOOKUP(B550,Sheet3!B:E,4,0)</f>
        <v>1</v>
      </c>
      <c r="D550" s="21"/>
      <c r="E550" s="21"/>
      <c r="F550" s="21"/>
      <c r="G550" s="21"/>
      <c r="H550" s="21"/>
      <c r="I550" s="21"/>
      <c r="J550" s="21"/>
      <c r="K550" s="21"/>
      <c r="L550" s="21"/>
      <c r="M550" s="21"/>
      <c r="N550" s="21"/>
      <c r="O550" s="21"/>
      <c r="P550" s="21"/>
      <c r="Q550" s="21"/>
      <c r="R550" s="21"/>
      <c r="S550" s="21"/>
      <c r="T550" s="21"/>
      <c r="U550" s="21"/>
      <c r="V550" s="21"/>
      <c r="W550" s="21"/>
      <c r="X550" s="21"/>
      <c r="Y550" s="21"/>
    </row>
    <row r="551" ht="15.75" customHeight="1">
      <c r="A551" s="21">
        <v>1810.0</v>
      </c>
      <c r="B551" s="21" t="s">
        <v>3366</v>
      </c>
      <c r="C551" s="21">
        <f>VLOOKUP(B551,Sheet3!B:E,4,0)</f>
        <v>1</v>
      </c>
      <c r="D551" s="21"/>
      <c r="E551" s="21"/>
      <c r="F551" s="21"/>
      <c r="G551" s="21"/>
      <c r="H551" s="21"/>
      <c r="I551" s="21"/>
      <c r="J551" s="21"/>
      <c r="K551" s="21"/>
      <c r="L551" s="21"/>
      <c r="M551" s="21"/>
      <c r="N551" s="21"/>
      <c r="O551" s="21"/>
      <c r="P551" s="21"/>
      <c r="Q551" s="21"/>
      <c r="R551" s="21"/>
      <c r="S551" s="21"/>
      <c r="T551" s="21"/>
      <c r="U551" s="21"/>
      <c r="V551" s="21"/>
      <c r="W551" s="21"/>
      <c r="X551" s="21"/>
      <c r="Y551" s="21"/>
    </row>
    <row r="552" ht="15.75" customHeight="1">
      <c r="A552" s="21">
        <v>1811.0</v>
      </c>
      <c r="B552" s="21" t="s">
        <v>3367</v>
      </c>
      <c r="C552" s="21">
        <f>VLOOKUP(B552,Sheet3!B:E,4,0)</f>
        <v>1</v>
      </c>
      <c r="D552" s="21"/>
      <c r="E552" s="21"/>
      <c r="F552" s="21"/>
      <c r="G552" s="21"/>
      <c r="H552" s="21"/>
      <c r="I552" s="21"/>
      <c r="J552" s="21"/>
      <c r="K552" s="21"/>
      <c r="L552" s="21"/>
      <c r="M552" s="21"/>
      <c r="N552" s="21"/>
      <c r="O552" s="21"/>
      <c r="P552" s="21"/>
      <c r="Q552" s="21"/>
      <c r="R552" s="21"/>
      <c r="S552" s="21"/>
      <c r="T552" s="21"/>
      <c r="U552" s="21"/>
      <c r="V552" s="21"/>
      <c r="W552" s="21"/>
      <c r="X552" s="21"/>
      <c r="Y552" s="21"/>
    </row>
    <row r="553" ht="15.75" customHeight="1">
      <c r="A553" s="21">
        <v>1812.0</v>
      </c>
      <c r="B553" s="21" t="s">
        <v>3368</v>
      </c>
      <c r="C553" s="21">
        <f>VLOOKUP(B553,Sheet3!B:E,4,0)</f>
        <v>1</v>
      </c>
      <c r="D553" s="21"/>
      <c r="E553" s="21"/>
      <c r="F553" s="21"/>
      <c r="G553" s="21"/>
      <c r="H553" s="21"/>
      <c r="I553" s="21"/>
      <c r="J553" s="21"/>
      <c r="K553" s="21"/>
      <c r="L553" s="21"/>
      <c r="M553" s="21"/>
      <c r="N553" s="21"/>
      <c r="O553" s="21"/>
      <c r="P553" s="21"/>
      <c r="Q553" s="21"/>
      <c r="R553" s="21"/>
      <c r="S553" s="21"/>
      <c r="T553" s="21"/>
      <c r="U553" s="21"/>
      <c r="V553" s="21"/>
      <c r="W553" s="21"/>
      <c r="X553" s="21"/>
      <c r="Y553" s="21"/>
    </row>
    <row r="554" ht="15.75" customHeight="1">
      <c r="A554" s="21">
        <v>1813.0</v>
      </c>
      <c r="B554" s="21" t="s">
        <v>3369</v>
      </c>
      <c r="C554" s="21">
        <f>VLOOKUP(B554,Sheet3!B:E,4,0)</f>
        <v>1</v>
      </c>
      <c r="D554" s="21"/>
      <c r="E554" s="21"/>
      <c r="F554" s="21"/>
      <c r="G554" s="21"/>
      <c r="H554" s="21"/>
      <c r="I554" s="21"/>
      <c r="J554" s="21"/>
      <c r="K554" s="21"/>
      <c r="L554" s="21"/>
      <c r="M554" s="21"/>
      <c r="N554" s="21"/>
      <c r="O554" s="21"/>
      <c r="P554" s="21"/>
      <c r="Q554" s="21"/>
      <c r="R554" s="21"/>
      <c r="S554" s="21"/>
      <c r="T554" s="21"/>
      <c r="U554" s="21"/>
      <c r="V554" s="21"/>
      <c r="W554" s="21"/>
      <c r="X554" s="21"/>
      <c r="Y554" s="21"/>
    </row>
    <row r="555" ht="15.75" customHeight="1">
      <c r="A555" s="21">
        <v>1814.0</v>
      </c>
      <c r="B555" s="21" t="s">
        <v>3370</v>
      </c>
      <c r="C555" s="21">
        <f>VLOOKUP(B555,Sheet3!B:E,4,0)</f>
        <v>1</v>
      </c>
      <c r="D555" s="21"/>
      <c r="E555" s="21"/>
      <c r="F555" s="21"/>
      <c r="G555" s="21"/>
      <c r="H555" s="21"/>
      <c r="I555" s="21"/>
      <c r="J555" s="21"/>
      <c r="K555" s="21"/>
      <c r="L555" s="21"/>
      <c r="M555" s="21"/>
      <c r="N555" s="21"/>
      <c r="O555" s="21"/>
      <c r="P555" s="21"/>
      <c r="Q555" s="21"/>
      <c r="R555" s="21"/>
      <c r="S555" s="21"/>
      <c r="T555" s="21"/>
      <c r="U555" s="21"/>
      <c r="V555" s="21"/>
      <c r="W555" s="21"/>
      <c r="X555" s="21"/>
      <c r="Y555" s="21"/>
    </row>
    <row r="556" ht="15.75" customHeight="1">
      <c r="A556" s="21">
        <v>1816.0</v>
      </c>
      <c r="B556" s="21" t="s">
        <v>3371</v>
      </c>
      <c r="C556" s="21">
        <f>VLOOKUP(B556,Sheet3!B:E,4,0)</f>
        <v>1</v>
      </c>
      <c r="D556" s="21"/>
      <c r="E556" s="21"/>
      <c r="F556" s="21"/>
      <c r="G556" s="21"/>
      <c r="H556" s="21"/>
      <c r="I556" s="21"/>
      <c r="J556" s="21"/>
      <c r="K556" s="21"/>
      <c r="L556" s="21"/>
      <c r="M556" s="21"/>
      <c r="N556" s="21"/>
      <c r="O556" s="21"/>
      <c r="P556" s="21"/>
      <c r="Q556" s="21"/>
      <c r="R556" s="21"/>
      <c r="S556" s="21"/>
      <c r="T556" s="21"/>
      <c r="U556" s="21"/>
      <c r="V556" s="21"/>
      <c r="W556" s="21"/>
      <c r="X556" s="21"/>
      <c r="Y556" s="21"/>
    </row>
    <row r="557" ht="15.75" customHeight="1">
      <c r="A557" s="21">
        <v>1817.0</v>
      </c>
      <c r="B557" s="21" t="s">
        <v>3372</v>
      </c>
      <c r="C557" s="21">
        <f>VLOOKUP(B557,Sheet3!B:E,4,0)</f>
        <v>1</v>
      </c>
      <c r="D557" s="21"/>
      <c r="E557" s="21"/>
      <c r="F557" s="21"/>
      <c r="G557" s="21"/>
      <c r="H557" s="21"/>
      <c r="I557" s="21"/>
      <c r="J557" s="21"/>
      <c r="K557" s="21"/>
      <c r="L557" s="21"/>
      <c r="M557" s="21"/>
      <c r="N557" s="21"/>
      <c r="O557" s="21"/>
      <c r="P557" s="21"/>
      <c r="Q557" s="21"/>
      <c r="R557" s="21"/>
      <c r="S557" s="21"/>
      <c r="T557" s="21"/>
      <c r="U557" s="21"/>
      <c r="V557" s="21"/>
      <c r="W557" s="21"/>
      <c r="X557" s="21"/>
      <c r="Y557" s="21"/>
    </row>
    <row r="558" ht="15.75" customHeight="1">
      <c r="A558" s="21">
        <v>1818.0</v>
      </c>
      <c r="B558" s="21" t="s">
        <v>3373</v>
      </c>
      <c r="C558" s="21">
        <f>VLOOKUP(B558,Sheet3!B:E,4,0)</f>
        <v>1</v>
      </c>
      <c r="D558" s="21"/>
      <c r="E558" s="21"/>
      <c r="F558" s="21"/>
      <c r="G558" s="21"/>
      <c r="H558" s="21"/>
      <c r="I558" s="21"/>
      <c r="J558" s="21"/>
      <c r="K558" s="21"/>
      <c r="L558" s="21"/>
      <c r="M558" s="21"/>
      <c r="N558" s="21"/>
      <c r="O558" s="21"/>
      <c r="P558" s="21"/>
      <c r="Q558" s="21"/>
      <c r="R558" s="21"/>
      <c r="S558" s="21"/>
      <c r="T558" s="21"/>
      <c r="U558" s="21"/>
      <c r="V558" s="21"/>
      <c r="W558" s="21"/>
      <c r="X558" s="21"/>
      <c r="Y558" s="21"/>
    </row>
    <row r="559" ht="15.75" customHeight="1">
      <c r="A559" s="21">
        <v>1819.0</v>
      </c>
      <c r="B559" s="21" t="s">
        <v>3374</v>
      </c>
      <c r="C559" s="21">
        <f>VLOOKUP(B559,Sheet3!B:E,4,0)</f>
        <v>1</v>
      </c>
      <c r="D559" s="21"/>
      <c r="E559" s="21"/>
      <c r="F559" s="21"/>
      <c r="G559" s="21"/>
      <c r="H559" s="21"/>
      <c r="I559" s="21"/>
      <c r="J559" s="21"/>
      <c r="K559" s="21"/>
      <c r="L559" s="21"/>
      <c r="M559" s="21"/>
      <c r="N559" s="21"/>
      <c r="O559" s="21"/>
      <c r="P559" s="21"/>
      <c r="Q559" s="21"/>
      <c r="R559" s="21"/>
      <c r="S559" s="21"/>
      <c r="T559" s="21"/>
      <c r="U559" s="21"/>
      <c r="V559" s="21"/>
      <c r="W559" s="21"/>
      <c r="X559" s="21"/>
      <c r="Y559" s="21"/>
    </row>
    <row r="560" ht="15.75" customHeight="1">
      <c r="A560" s="21">
        <v>1821.0</v>
      </c>
      <c r="B560" s="21" t="s">
        <v>3375</v>
      </c>
      <c r="C560" s="21">
        <f>VLOOKUP(B560,Sheet3!B:E,4,0)</f>
        <v>1</v>
      </c>
      <c r="D560" s="21"/>
      <c r="E560" s="21"/>
      <c r="F560" s="21"/>
      <c r="G560" s="21"/>
      <c r="H560" s="21"/>
      <c r="I560" s="21"/>
      <c r="J560" s="21"/>
      <c r="K560" s="21"/>
      <c r="L560" s="21"/>
      <c r="M560" s="21"/>
      <c r="N560" s="21"/>
      <c r="O560" s="21"/>
      <c r="P560" s="21"/>
      <c r="Q560" s="21"/>
      <c r="R560" s="21"/>
      <c r="S560" s="21"/>
      <c r="T560" s="21"/>
      <c r="U560" s="21"/>
      <c r="V560" s="21"/>
      <c r="W560" s="21"/>
      <c r="X560" s="21"/>
      <c r="Y560" s="21"/>
    </row>
    <row r="561" ht="15.75" customHeight="1">
      <c r="A561" s="21">
        <v>1822.0</v>
      </c>
      <c r="B561" s="21" t="s">
        <v>3376</v>
      </c>
      <c r="C561" s="21">
        <f>VLOOKUP(B561,Sheet3!B:E,4,0)</f>
        <v>1</v>
      </c>
      <c r="D561" s="21"/>
      <c r="E561" s="21"/>
      <c r="F561" s="21"/>
      <c r="G561" s="21"/>
      <c r="H561" s="21"/>
      <c r="I561" s="21"/>
      <c r="J561" s="21"/>
      <c r="K561" s="21"/>
      <c r="L561" s="21"/>
      <c r="M561" s="21"/>
      <c r="N561" s="21"/>
      <c r="O561" s="21"/>
      <c r="P561" s="21"/>
      <c r="Q561" s="21"/>
      <c r="R561" s="21"/>
      <c r="S561" s="21"/>
      <c r="T561" s="21"/>
      <c r="U561" s="21"/>
      <c r="V561" s="21"/>
      <c r="W561" s="21"/>
      <c r="X561" s="21"/>
      <c r="Y561" s="21"/>
    </row>
    <row r="562" ht="15.75" customHeight="1">
      <c r="A562" s="21">
        <v>1823.0</v>
      </c>
      <c r="B562" s="21" t="s">
        <v>3377</v>
      </c>
      <c r="C562" s="21">
        <f>VLOOKUP(B562,Sheet3!B:E,4,0)</f>
        <v>1</v>
      </c>
      <c r="D562" s="21"/>
      <c r="E562" s="21"/>
      <c r="F562" s="21"/>
      <c r="G562" s="21"/>
      <c r="H562" s="21"/>
      <c r="I562" s="21"/>
      <c r="J562" s="21"/>
      <c r="K562" s="21"/>
      <c r="L562" s="21"/>
      <c r="M562" s="21"/>
      <c r="N562" s="21"/>
      <c r="O562" s="21"/>
      <c r="P562" s="21"/>
      <c r="Q562" s="21"/>
      <c r="R562" s="21"/>
      <c r="S562" s="21"/>
      <c r="T562" s="21"/>
      <c r="U562" s="21"/>
      <c r="V562" s="21"/>
      <c r="W562" s="21"/>
      <c r="X562" s="21"/>
      <c r="Y562" s="21"/>
    </row>
    <row r="563" ht="15.75" customHeight="1">
      <c r="A563" s="21">
        <v>1825.0</v>
      </c>
      <c r="B563" s="21" t="s">
        <v>3378</v>
      </c>
      <c r="C563" s="21">
        <f>VLOOKUP(B563,Sheet3!B:E,4,0)</f>
        <v>1</v>
      </c>
      <c r="D563" s="21"/>
      <c r="E563" s="21"/>
      <c r="F563" s="21"/>
      <c r="G563" s="21"/>
      <c r="H563" s="21"/>
      <c r="I563" s="21"/>
      <c r="J563" s="21"/>
      <c r="K563" s="21"/>
      <c r="L563" s="21"/>
      <c r="M563" s="21"/>
      <c r="N563" s="21"/>
      <c r="O563" s="21"/>
      <c r="P563" s="21"/>
      <c r="Q563" s="21"/>
      <c r="R563" s="21"/>
      <c r="S563" s="21"/>
      <c r="T563" s="21"/>
      <c r="U563" s="21"/>
      <c r="V563" s="21"/>
      <c r="W563" s="21"/>
      <c r="X563" s="21"/>
      <c r="Y563" s="21"/>
    </row>
    <row r="564" ht="15.75" customHeight="1">
      <c r="A564" s="21">
        <v>1827.0</v>
      </c>
      <c r="B564" s="21" t="s">
        <v>3379</v>
      </c>
      <c r="C564" s="21">
        <f>VLOOKUP(B564,Sheet3!B:E,4,0)</f>
        <v>1</v>
      </c>
      <c r="D564" s="21"/>
      <c r="E564" s="21"/>
      <c r="F564" s="21"/>
      <c r="G564" s="21"/>
      <c r="H564" s="21"/>
      <c r="I564" s="21"/>
      <c r="J564" s="21"/>
      <c r="K564" s="21"/>
      <c r="L564" s="21"/>
      <c r="M564" s="21"/>
      <c r="N564" s="21"/>
      <c r="O564" s="21"/>
      <c r="P564" s="21"/>
      <c r="Q564" s="21"/>
      <c r="R564" s="21"/>
      <c r="S564" s="21"/>
      <c r="T564" s="21"/>
      <c r="U564" s="21"/>
      <c r="V564" s="21"/>
      <c r="W564" s="21"/>
      <c r="X564" s="21"/>
      <c r="Y564" s="21"/>
    </row>
    <row r="565" ht="15.75" customHeight="1">
      <c r="A565" s="21">
        <v>1828.0</v>
      </c>
      <c r="B565" s="21" t="s">
        <v>3380</v>
      </c>
      <c r="C565" s="21">
        <f>VLOOKUP(B565,Sheet3!B:E,4,0)</f>
        <v>1</v>
      </c>
      <c r="D565" s="21"/>
      <c r="E565" s="21"/>
      <c r="F565" s="21"/>
      <c r="G565" s="21"/>
      <c r="H565" s="21"/>
      <c r="I565" s="21"/>
      <c r="J565" s="21"/>
      <c r="K565" s="21"/>
      <c r="L565" s="21"/>
      <c r="M565" s="21"/>
      <c r="N565" s="21"/>
      <c r="O565" s="21"/>
      <c r="P565" s="21"/>
      <c r="Q565" s="21"/>
      <c r="R565" s="21"/>
      <c r="S565" s="21"/>
      <c r="T565" s="21"/>
      <c r="U565" s="21"/>
      <c r="V565" s="21"/>
      <c r="W565" s="21"/>
      <c r="X565" s="21"/>
      <c r="Y565" s="21"/>
    </row>
    <row r="566" ht="15.75" customHeight="1">
      <c r="A566" s="21">
        <v>1829.0</v>
      </c>
      <c r="B566" s="21" t="s">
        <v>3381</v>
      </c>
      <c r="C566" s="21">
        <f>VLOOKUP(B566,Sheet3!B:E,4,0)</f>
        <v>1</v>
      </c>
      <c r="D566" s="21"/>
      <c r="E566" s="21"/>
      <c r="F566" s="21"/>
      <c r="G566" s="21"/>
      <c r="H566" s="21"/>
      <c r="I566" s="21"/>
      <c r="J566" s="21"/>
      <c r="K566" s="21"/>
      <c r="L566" s="21"/>
      <c r="M566" s="21"/>
      <c r="N566" s="21"/>
      <c r="O566" s="21"/>
      <c r="P566" s="21"/>
      <c r="Q566" s="21"/>
      <c r="R566" s="21"/>
      <c r="S566" s="21"/>
      <c r="T566" s="21"/>
      <c r="U566" s="21"/>
      <c r="V566" s="21"/>
      <c r="W566" s="21"/>
      <c r="X566" s="21"/>
      <c r="Y566" s="21"/>
    </row>
    <row r="567" ht="15.75" customHeight="1">
      <c r="A567" s="21">
        <v>1830.0</v>
      </c>
      <c r="B567" s="21" t="s">
        <v>3382</v>
      </c>
      <c r="C567" s="21">
        <f>VLOOKUP(B567,Sheet3!B:E,4,0)</f>
        <v>1</v>
      </c>
      <c r="D567" s="21"/>
      <c r="E567" s="21"/>
      <c r="F567" s="21"/>
      <c r="G567" s="21"/>
      <c r="H567" s="21"/>
      <c r="I567" s="21"/>
      <c r="J567" s="21"/>
      <c r="K567" s="21"/>
      <c r="L567" s="21"/>
      <c r="M567" s="21"/>
      <c r="N567" s="21"/>
      <c r="O567" s="21"/>
      <c r="P567" s="21"/>
      <c r="Q567" s="21"/>
      <c r="R567" s="21"/>
      <c r="S567" s="21"/>
      <c r="T567" s="21"/>
      <c r="U567" s="21"/>
      <c r="V567" s="21"/>
      <c r="W567" s="21"/>
      <c r="X567" s="21"/>
      <c r="Y567" s="21"/>
    </row>
    <row r="568" ht="15.75" customHeight="1">
      <c r="A568" s="21">
        <v>1831.0</v>
      </c>
      <c r="B568" s="21" t="s">
        <v>3383</v>
      </c>
      <c r="C568" s="21">
        <f>VLOOKUP(B568,Sheet3!B:E,4,0)</f>
        <v>1</v>
      </c>
      <c r="D568" s="21"/>
      <c r="E568" s="21"/>
      <c r="F568" s="21"/>
      <c r="G568" s="21"/>
      <c r="H568" s="21"/>
      <c r="I568" s="21"/>
      <c r="J568" s="21"/>
      <c r="K568" s="21"/>
      <c r="L568" s="21"/>
      <c r="M568" s="21"/>
      <c r="N568" s="21"/>
      <c r="O568" s="21"/>
      <c r="P568" s="21"/>
      <c r="Q568" s="21"/>
      <c r="R568" s="21"/>
      <c r="S568" s="21"/>
      <c r="T568" s="21"/>
      <c r="U568" s="21"/>
      <c r="V568" s="21"/>
      <c r="W568" s="21"/>
      <c r="X568" s="21"/>
      <c r="Y568" s="21"/>
    </row>
    <row r="569" ht="15.75" customHeight="1">
      <c r="A569" s="21">
        <v>1832.0</v>
      </c>
      <c r="B569" s="21" t="s">
        <v>3384</v>
      </c>
      <c r="C569" s="21">
        <f>VLOOKUP(B569,Sheet3!B:E,4,0)</f>
        <v>1</v>
      </c>
      <c r="D569" s="21"/>
      <c r="E569" s="21"/>
      <c r="F569" s="21"/>
      <c r="G569" s="21"/>
      <c r="H569" s="21"/>
      <c r="I569" s="21"/>
      <c r="J569" s="21"/>
      <c r="K569" s="21"/>
      <c r="L569" s="21"/>
      <c r="M569" s="21"/>
      <c r="N569" s="21"/>
      <c r="O569" s="21"/>
      <c r="P569" s="21"/>
      <c r="Q569" s="21"/>
      <c r="R569" s="21"/>
      <c r="S569" s="21"/>
      <c r="T569" s="21"/>
      <c r="U569" s="21"/>
      <c r="V569" s="21"/>
      <c r="W569" s="21"/>
      <c r="X569" s="21"/>
      <c r="Y569" s="21"/>
    </row>
    <row r="570" ht="15.75" customHeight="1">
      <c r="A570" s="21">
        <v>1833.0</v>
      </c>
      <c r="B570" s="21" t="s">
        <v>3385</v>
      </c>
      <c r="C570" s="21">
        <f>VLOOKUP(B570,Sheet3!B:E,4,0)</f>
        <v>1</v>
      </c>
      <c r="D570" s="21"/>
      <c r="E570" s="21"/>
      <c r="F570" s="21"/>
      <c r="G570" s="21"/>
      <c r="H570" s="21"/>
      <c r="I570" s="21"/>
      <c r="J570" s="21"/>
      <c r="K570" s="21"/>
      <c r="L570" s="21"/>
      <c r="M570" s="21"/>
      <c r="N570" s="21"/>
      <c r="O570" s="21"/>
      <c r="P570" s="21"/>
      <c r="Q570" s="21"/>
      <c r="R570" s="21"/>
      <c r="S570" s="21"/>
      <c r="T570" s="21"/>
      <c r="U570" s="21"/>
      <c r="V570" s="21"/>
      <c r="W570" s="21"/>
      <c r="X570" s="21"/>
      <c r="Y570" s="21"/>
    </row>
    <row r="571" ht="15.75" customHeight="1">
      <c r="A571" s="21">
        <v>1834.0</v>
      </c>
      <c r="B571" s="21" t="s">
        <v>3386</v>
      </c>
      <c r="C571" s="21">
        <f>VLOOKUP(B571,Sheet3!B:E,4,0)</f>
        <v>1</v>
      </c>
      <c r="D571" s="21"/>
      <c r="E571" s="21"/>
      <c r="F571" s="21"/>
      <c r="G571" s="21"/>
      <c r="H571" s="21"/>
      <c r="I571" s="21"/>
      <c r="J571" s="21"/>
      <c r="K571" s="21"/>
      <c r="L571" s="21"/>
      <c r="M571" s="21"/>
      <c r="N571" s="21"/>
      <c r="O571" s="21"/>
      <c r="P571" s="21"/>
      <c r="Q571" s="21"/>
      <c r="R571" s="21"/>
      <c r="S571" s="21"/>
      <c r="T571" s="21"/>
      <c r="U571" s="21"/>
      <c r="V571" s="21"/>
      <c r="W571" s="21"/>
      <c r="X571" s="21"/>
      <c r="Y571" s="21"/>
    </row>
    <row r="572" ht="15.75" customHeight="1">
      <c r="A572" s="21">
        <v>1836.0</v>
      </c>
      <c r="B572" s="21" t="s">
        <v>3387</v>
      </c>
      <c r="C572" s="21">
        <f>VLOOKUP(B572,Sheet3!B:E,4,0)</f>
        <v>1</v>
      </c>
      <c r="D572" s="21"/>
      <c r="E572" s="21"/>
      <c r="F572" s="21"/>
      <c r="G572" s="21"/>
      <c r="H572" s="21"/>
      <c r="I572" s="21"/>
      <c r="J572" s="21"/>
      <c r="K572" s="21"/>
      <c r="L572" s="21"/>
      <c r="M572" s="21"/>
      <c r="N572" s="21"/>
      <c r="O572" s="21"/>
      <c r="P572" s="21"/>
      <c r="Q572" s="21"/>
      <c r="R572" s="21"/>
      <c r="S572" s="21"/>
      <c r="T572" s="21"/>
      <c r="U572" s="21"/>
      <c r="V572" s="21"/>
      <c r="W572" s="21"/>
      <c r="X572" s="21"/>
      <c r="Y572" s="21"/>
    </row>
    <row r="573" ht="15.75" customHeight="1">
      <c r="A573" s="21">
        <v>1837.0</v>
      </c>
      <c r="B573" s="21" t="s">
        <v>3388</v>
      </c>
      <c r="C573" s="21">
        <f>VLOOKUP(B573,Sheet3!B:E,4,0)</f>
        <v>1</v>
      </c>
      <c r="D573" s="21"/>
      <c r="E573" s="21"/>
      <c r="F573" s="21"/>
      <c r="G573" s="21"/>
      <c r="H573" s="21"/>
      <c r="I573" s="21"/>
      <c r="J573" s="21"/>
      <c r="K573" s="21"/>
      <c r="L573" s="21"/>
      <c r="M573" s="21"/>
      <c r="N573" s="21"/>
      <c r="O573" s="21"/>
      <c r="P573" s="21"/>
      <c r="Q573" s="21"/>
      <c r="R573" s="21"/>
      <c r="S573" s="21"/>
      <c r="T573" s="21"/>
      <c r="U573" s="21"/>
      <c r="V573" s="21"/>
      <c r="W573" s="21"/>
      <c r="X573" s="21"/>
      <c r="Y573" s="21"/>
    </row>
    <row r="574" ht="15.75" customHeight="1">
      <c r="A574" s="21">
        <v>1838.0</v>
      </c>
      <c r="B574" s="21" t="s">
        <v>3389</v>
      </c>
      <c r="C574" s="21">
        <f>VLOOKUP(B574,Sheet3!B:E,4,0)</f>
        <v>1</v>
      </c>
      <c r="D574" s="21"/>
      <c r="E574" s="21"/>
      <c r="F574" s="21"/>
      <c r="G574" s="21"/>
      <c r="H574" s="21"/>
      <c r="I574" s="21"/>
      <c r="J574" s="21"/>
      <c r="K574" s="21"/>
      <c r="L574" s="21"/>
      <c r="M574" s="21"/>
      <c r="N574" s="21"/>
      <c r="O574" s="21"/>
      <c r="P574" s="21"/>
      <c r="Q574" s="21"/>
      <c r="R574" s="21"/>
      <c r="S574" s="21"/>
      <c r="T574" s="21"/>
      <c r="U574" s="21"/>
      <c r="V574" s="21"/>
      <c r="W574" s="21"/>
      <c r="X574" s="21"/>
      <c r="Y574" s="21"/>
    </row>
    <row r="575" ht="15.75" customHeight="1">
      <c r="A575" s="21">
        <v>1839.0</v>
      </c>
      <c r="B575" s="21" t="s">
        <v>3390</v>
      </c>
      <c r="C575" s="21">
        <f>VLOOKUP(B575,Sheet3!B:E,4,0)</f>
        <v>1</v>
      </c>
      <c r="D575" s="21"/>
      <c r="E575" s="21"/>
      <c r="F575" s="21"/>
      <c r="G575" s="21"/>
      <c r="H575" s="21"/>
      <c r="I575" s="21"/>
      <c r="J575" s="21"/>
      <c r="K575" s="21"/>
      <c r="L575" s="21"/>
      <c r="M575" s="21"/>
      <c r="N575" s="21"/>
      <c r="O575" s="21"/>
      <c r="P575" s="21"/>
      <c r="Q575" s="21"/>
      <c r="R575" s="21"/>
      <c r="S575" s="21"/>
      <c r="T575" s="21"/>
      <c r="U575" s="21"/>
      <c r="V575" s="21"/>
      <c r="W575" s="21"/>
      <c r="X575" s="21"/>
      <c r="Y575" s="21"/>
    </row>
    <row r="576" ht="15.75" customHeight="1">
      <c r="A576" s="21">
        <v>1840.0</v>
      </c>
      <c r="B576" s="21" t="s">
        <v>3391</v>
      </c>
      <c r="C576" s="21">
        <f>VLOOKUP(B576,Sheet3!B:E,4,0)</f>
        <v>1</v>
      </c>
      <c r="D576" s="21"/>
      <c r="E576" s="21"/>
      <c r="F576" s="21"/>
      <c r="G576" s="21"/>
      <c r="H576" s="21"/>
      <c r="I576" s="21"/>
      <c r="J576" s="21"/>
      <c r="K576" s="21"/>
      <c r="L576" s="21"/>
      <c r="M576" s="21"/>
      <c r="N576" s="21"/>
      <c r="O576" s="21"/>
      <c r="P576" s="21"/>
      <c r="Q576" s="21"/>
      <c r="R576" s="21"/>
      <c r="S576" s="21"/>
      <c r="T576" s="21"/>
      <c r="U576" s="21"/>
      <c r="V576" s="21"/>
      <c r="W576" s="21"/>
      <c r="X576" s="21"/>
      <c r="Y576" s="21"/>
    </row>
    <row r="577" ht="15.75" customHeight="1">
      <c r="A577" s="21">
        <v>1841.0</v>
      </c>
      <c r="B577" s="21" t="s">
        <v>3392</v>
      </c>
      <c r="C577" s="21">
        <f>VLOOKUP(B577,Sheet3!B:E,4,0)</f>
        <v>1</v>
      </c>
      <c r="D577" s="21"/>
      <c r="E577" s="21"/>
      <c r="F577" s="21"/>
      <c r="G577" s="21"/>
      <c r="H577" s="21"/>
      <c r="I577" s="21"/>
      <c r="J577" s="21"/>
      <c r="K577" s="21"/>
      <c r="L577" s="21"/>
      <c r="M577" s="21"/>
      <c r="N577" s="21"/>
      <c r="O577" s="21"/>
      <c r="P577" s="21"/>
      <c r="Q577" s="21"/>
      <c r="R577" s="21"/>
      <c r="S577" s="21"/>
      <c r="T577" s="21"/>
      <c r="U577" s="21"/>
      <c r="V577" s="21"/>
      <c r="W577" s="21"/>
      <c r="X577" s="21"/>
      <c r="Y577" s="21"/>
    </row>
    <row r="578" ht="15.75" customHeight="1">
      <c r="A578" s="21">
        <v>1842.0</v>
      </c>
      <c r="B578" s="21" t="s">
        <v>3393</v>
      </c>
      <c r="C578" s="21">
        <f>VLOOKUP(B578,Sheet3!B:E,4,0)</f>
        <v>1</v>
      </c>
      <c r="D578" s="21"/>
      <c r="E578" s="21"/>
      <c r="F578" s="21"/>
      <c r="G578" s="21"/>
      <c r="H578" s="21"/>
      <c r="I578" s="21"/>
      <c r="J578" s="21"/>
      <c r="K578" s="21"/>
      <c r="L578" s="21"/>
      <c r="M578" s="21"/>
      <c r="N578" s="21"/>
      <c r="O578" s="21"/>
      <c r="P578" s="21"/>
      <c r="Q578" s="21"/>
      <c r="R578" s="21"/>
      <c r="S578" s="21"/>
      <c r="T578" s="21"/>
      <c r="U578" s="21"/>
      <c r="V578" s="21"/>
      <c r="W578" s="21"/>
      <c r="X578" s="21"/>
      <c r="Y578" s="21"/>
    </row>
    <row r="579" ht="15.75" customHeight="1">
      <c r="A579" s="21">
        <v>1844.0</v>
      </c>
      <c r="B579" s="21" t="s">
        <v>3394</v>
      </c>
      <c r="C579" s="21">
        <f>VLOOKUP(B579,Sheet3!B:E,4,0)</f>
        <v>1</v>
      </c>
      <c r="D579" s="21"/>
      <c r="E579" s="21"/>
      <c r="F579" s="21"/>
      <c r="G579" s="21"/>
      <c r="H579" s="21"/>
      <c r="I579" s="21"/>
      <c r="J579" s="21"/>
      <c r="K579" s="21"/>
      <c r="L579" s="21"/>
      <c r="M579" s="21"/>
      <c r="N579" s="21"/>
      <c r="O579" s="21"/>
      <c r="P579" s="21"/>
      <c r="Q579" s="21"/>
      <c r="R579" s="21"/>
      <c r="S579" s="21"/>
      <c r="T579" s="21"/>
      <c r="U579" s="21"/>
      <c r="V579" s="21"/>
      <c r="W579" s="21"/>
      <c r="X579" s="21"/>
      <c r="Y579" s="21"/>
    </row>
    <row r="580" ht="15.75" customHeight="1">
      <c r="A580" s="21">
        <v>1845.0</v>
      </c>
      <c r="B580" s="21" t="s">
        <v>3395</v>
      </c>
      <c r="C580" s="21">
        <f>VLOOKUP(B580,Sheet3!B:E,4,0)</f>
        <v>1</v>
      </c>
      <c r="D580" s="21"/>
      <c r="E580" s="21"/>
      <c r="F580" s="21"/>
      <c r="G580" s="21"/>
      <c r="H580" s="21"/>
      <c r="I580" s="21"/>
      <c r="J580" s="21"/>
      <c r="K580" s="21"/>
      <c r="L580" s="21"/>
      <c r="M580" s="21"/>
      <c r="N580" s="21"/>
      <c r="O580" s="21"/>
      <c r="P580" s="21"/>
      <c r="Q580" s="21"/>
      <c r="R580" s="21"/>
      <c r="S580" s="21"/>
      <c r="T580" s="21"/>
      <c r="U580" s="21"/>
      <c r="V580" s="21"/>
      <c r="W580" s="21"/>
      <c r="X580" s="21"/>
      <c r="Y580" s="21"/>
    </row>
    <row r="581" ht="15.75" customHeight="1">
      <c r="A581" s="21">
        <v>1846.0</v>
      </c>
      <c r="B581" s="21" t="s">
        <v>3396</v>
      </c>
      <c r="C581" s="21">
        <f>VLOOKUP(B581,Sheet3!B:E,4,0)</f>
        <v>1</v>
      </c>
      <c r="D581" s="21"/>
      <c r="E581" s="21"/>
      <c r="F581" s="21"/>
      <c r="G581" s="21"/>
      <c r="H581" s="21"/>
      <c r="I581" s="21"/>
      <c r="J581" s="21"/>
      <c r="K581" s="21"/>
      <c r="L581" s="21"/>
      <c r="M581" s="21"/>
      <c r="N581" s="21"/>
      <c r="O581" s="21"/>
      <c r="P581" s="21"/>
      <c r="Q581" s="21"/>
      <c r="R581" s="21"/>
      <c r="S581" s="21"/>
      <c r="T581" s="21"/>
      <c r="U581" s="21"/>
      <c r="V581" s="21"/>
      <c r="W581" s="21"/>
      <c r="X581" s="21"/>
      <c r="Y581" s="21"/>
    </row>
    <row r="582" ht="15.75" customHeight="1">
      <c r="A582" s="21">
        <v>1847.0</v>
      </c>
      <c r="B582" s="21" t="s">
        <v>3397</v>
      </c>
      <c r="C582" s="21">
        <f>VLOOKUP(B582,Sheet3!B:E,4,0)</f>
        <v>1</v>
      </c>
      <c r="D582" s="21"/>
      <c r="E582" s="21"/>
      <c r="F582" s="21"/>
      <c r="G582" s="21"/>
      <c r="H582" s="21"/>
      <c r="I582" s="21"/>
      <c r="J582" s="21"/>
      <c r="K582" s="21"/>
      <c r="L582" s="21"/>
      <c r="M582" s="21"/>
      <c r="N582" s="21"/>
      <c r="O582" s="21"/>
      <c r="P582" s="21"/>
      <c r="Q582" s="21"/>
      <c r="R582" s="21"/>
      <c r="S582" s="21"/>
      <c r="T582" s="21"/>
      <c r="U582" s="21"/>
      <c r="V582" s="21"/>
      <c r="W582" s="21"/>
      <c r="X582" s="21"/>
      <c r="Y582" s="21"/>
    </row>
    <row r="583" ht="15.75" customHeight="1">
      <c r="A583" s="21">
        <v>1848.0</v>
      </c>
      <c r="B583" s="21" t="s">
        <v>3398</v>
      </c>
      <c r="C583" s="21">
        <f>VLOOKUP(B583,Sheet3!B:E,4,0)</f>
        <v>1</v>
      </c>
      <c r="D583" s="21"/>
      <c r="E583" s="21"/>
      <c r="F583" s="21"/>
      <c r="G583" s="21"/>
      <c r="H583" s="21"/>
      <c r="I583" s="21"/>
      <c r="J583" s="21"/>
      <c r="K583" s="21"/>
      <c r="L583" s="21"/>
      <c r="M583" s="21"/>
      <c r="N583" s="21"/>
      <c r="O583" s="21"/>
      <c r="P583" s="21"/>
      <c r="Q583" s="21"/>
      <c r="R583" s="21"/>
      <c r="S583" s="21"/>
      <c r="T583" s="21"/>
      <c r="U583" s="21"/>
      <c r="V583" s="21"/>
      <c r="W583" s="21"/>
      <c r="X583" s="21"/>
      <c r="Y583" s="21"/>
    </row>
    <row r="584" ht="15.75" customHeight="1">
      <c r="A584" s="21">
        <v>1849.0</v>
      </c>
      <c r="B584" s="21" t="s">
        <v>3399</v>
      </c>
      <c r="C584" s="21">
        <f>VLOOKUP(B584,Sheet3!B:E,4,0)</f>
        <v>1</v>
      </c>
      <c r="D584" s="21"/>
      <c r="E584" s="21"/>
      <c r="F584" s="21"/>
      <c r="G584" s="21"/>
      <c r="H584" s="21"/>
      <c r="I584" s="21"/>
      <c r="J584" s="21"/>
      <c r="K584" s="21"/>
      <c r="L584" s="21"/>
      <c r="M584" s="21"/>
      <c r="N584" s="21"/>
      <c r="O584" s="21"/>
      <c r="P584" s="21"/>
      <c r="Q584" s="21"/>
      <c r="R584" s="21"/>
      <c r="S584" s="21"/>
      <c r="T584" s="21"/>
      <c r="U584" s="21"/>
      <c r="V584" s="21"/>
      <c r="W584" s="21"/>
      <c r="X584" s="21"/>
      <c r="Y584" s="21"/>
    </row>
    <row r="585" ht="15.75" customHeight="1">
      <c r="A585" s="21">
        <v>1850.0</v>
      </c>
      <c r="B585" s="21" t="s">
        <v>3400</v>
      </c>
      <c r="C585" s="21">
        <f>VLOOKUP(B585,Sheet3!B:E,4,0)</f>
        <v>1</v>
      </c>
      <c r="D585" s="21"/>
      <c r="E585" s="21"/>
      <c r="F585" s="21"/>
      <c r="G585" s="21"/>
      <c r="H585" s="21"/>
      <c r="I585" s="21"/>
      <c r="J585" s="21"/>
      <c r="K585" s="21"/>
      <c r="L585" s="21"/>
      <c r="M585" s="21"/>
      <c r="N585" s="21"/>
      <c r="O585" s="21"/>
      <c r="P585" s="21"/>
      <c r="Q585" s="21"/>
      <c r="R585" s="21"/>
      <c r="S585" s="21"/>
      <c r="T585" s="21"/>
      <c r="U585" s="21"/>
      <c r="V585" s="21"/>
      <c r="W585" s="21"/>
      <c r="X585" s="21"/>
      <c r="Y585" s="21"/>
    </row>
    <row r="586" ht="15.75" customHeight="1">
      <c r="A586" s="21">
        <v>1851.0</v>
      </c>
      <c r="B586" s="21" t="s">
        <v>3401</v>
      </c>
      <c r="C586" s="21">
        <f>VLOOKUP(B586,Sheet3!B:E,4,0)</f>
        <v>1</v>
      </c>
      <c r="D586" s="21"/>
      <c r="E586" s="21"/>
      <c r="F586" s="21"/>
      <c r="G586" s="21"/>
      <c r="H586" s="21"/>
      <c r="I586" s="21"/>
      <c r="J586" s="21"/>
      <c r="K586" s="21"/>
      <c r="L586" s="21"/>
      <c r="M586" s="21"/>
      <c r="N586" s="21"/>
      <c r="O586" s="21"/>
      <c r="P586" s="21"/>
      <c r="Q586" s="21"/>
      <c r="R586" s="21"/>
      <c r="S586" s="21"/>
      <c r="T586" s="21"/>
      <c r="U586" s="21"/>
      <c r="V586" s="21"/>
      <c r="W586" s="21"/>
      <c r="X586" s="21"/>
      <c r="Y586" s="21"/>
    </row>
    <row r="587" ht="15.75" customHeight="1">
      <c r="A587" s="21">
        <v>1853.0</v>
      </c>
      <c r="B587" s="21" t="s">
        <v>3402</v>
      </c>
      <c r="C587" s="21">
        <f>VLOOKUP(B587,Sheet3!B:E,4,0)</f>
        <v>1</v>
      </c>
      <c r="D587" s="21"/>
      <c r="E587" s="21"/>
      <c r="F587" s="21"/>
      <c r="G587" s="21"/>
      <c r="H587" s="21"/>
      <c r="I587" s="21"/>
      <c r="J587" s="21"/>
      <c r="K587" s="21"/>
      <c r="L587" s="21"/>
      <c r="M587" s="21"/>
      <c r="N587" s="21"/>
      <c r="O587" s="21"/>
      <c r="P587" s="21"/>
      <c r="Q587" s="21"/>
      <c r="R587" s="21"/>
      <c r="S587" s="21"/>
      <c r="T587" s="21"/>
      <c r="U587" s="21"/>
      <c r="V587" s="21"/>
      <c r="W587" s="21"/>
      <c r="X587" s="21"/>
      <c r="Y587" s="21"/>
    </row>
    <row r="588" ht="15.75" customHeight="1">
      <c r="A588" s="21">
        <v>1854.0</v>
      </c>
      <c r="B588" s="21" t="s">
        <v>3403</v>
      </c>
      <c r="C588" s="21">
        <f>VLOOKUP(B588,Sheet3!B:E,4,0)</f>
        <v>1</v>
      </c>
      <c r="D588" s="21"/>
      <c r="E588" s="21"/>
      <c r="F588" s="21"/>
      <c r="G588" s="21"/>
      <c r="H588" s="21"/>
      <c r="I588" s="21"/>
      <c r="J588" s="21"/>
      <c r="K588" s="21"/>
      <c r="L588" s="21"/>
      <c r="M588" s="21"/>
      <c r="N588" s="21"/>
      <c r="O588" s="21"/>
      <c r="P588" s="21"/>
      <c r="Q588" s="21"/>
      <c r="R588" s="21"/>
      <c r="S588" s="21"/>
      <c r="T588" s="21"/>
      <c r="U588" s="21"/>
      <c r="V588" s="21"/>
      <c r="W588" s="21"/>
      <c r="X588" s="21"/>
      <c r="Y588" s="21"/>
    </row>
    <row r="589" ht="15.75" customHeight="1">
      <c r="A589" s="21">
        <v>1855.0</v>
      </c>
      <c r="B589" s="21" t="s">
        <v>3404</v>
      </c>
      <c r="C589" s="21">
        <f>VLOOKUP(B589,Sheet3!B:E,4,0)</f>
        <v>1</v>
      </c>
      <c r="D589" s="21"/>
      <c r="E589" s="21"/>
      <c r="F589" s="21"/>
      <c r="G589" s="21"/>
      <c r="H589" s="21"/>
      <c r="I589" s="21"/>
      <c r="J589" s="21"/>
      <c r="K589" s="21"/>
      <c r="L589" s="21"/>
      <c r="M589" s="21"/>
      <c r="N589" s="21"/>
      <c r="O589" s="21"/>
      <c r="P589" s="21"/>
      <c r="Q589" s="21"/>
      <c r="R589" s="21"/>
      <c r="S589" s="21"/>
      <c r="T589" s="21"/>
      <c r="U589" s="21"/>
      <c r="V589" s="21"/>
      <c r="W589" s="21"/>
      <c r="X589" s="21"/>
      <c r="Y589" s="21"/>
    </row>
    <row r="590" ht="15.75" customHeight="1">
      <c r="A590" s="21">
        <v>1856.0</v>
      </c>
      <c r="B590" s="21" t="s">
        <v>3405</v>
      </c>
      <c r="C590" s="21">
        <f>VLOOKUP(B590,Sheet3!B:E,4,0)</f>
        <v>1</v>
      </c>
      <c r="D590" s="21"/>
      <c r="E590" s="21"/>
      <c r="F590" s="21"/>
      <c r="G590" s="21"/>
      <c r="H590" s="21"/>
      <c r="I590" s="21"/>
      <c r="J590" s="21"/>
      <c r="K590" s="21"/>
      <c r="L590" s="21"/>
      <c r="M590" s="21"/>
      <c r="N590" s="21"/>
      <c r="O590" s="21"/>
      <c r="P590" s="21"/>
      <c r="Q590" s="21"/>
      <c r="R590" s="21"/>
      <c r="S590" s="21"/>
      <c r="T590" s="21"/>
      <c r="U590" s="21"/>
      <c r="V590" s="21"/>
      <c r="W590" s="21"/>
      <c r="X590" s="21"/>
      <c r="Y590" s="21"/>
    </row>
    <row r="591" ht="15.75" customHeight="1">
      <c r="A591" s="21">
        <v>1857.0</v>
      </c>
      <c r="B591" s="21" t="s">
        <v>3406</v>
      </c>
      <c r="C591" s="21">
        <f>VLOOKUP(B591,Sheet3!B:E,4,0)</f>
        <v>1</v>
      </c>
      <c r="D591" s="21"/>
      <c r="E591" s="21"/>
      <c r="F591" s="21"/>
      <c r="G591" s="21"/>
      <c r="H591" s="21"/>
      <c r="I591" s="21"/>
      <c r="J591" s="21"/>
      <c r="K591" s="21"/>
      <c r="L591" s="21"/>
      <c r="M591" s="21"/>
      <c r="N591" s="21"/>
      <c r="O591" s="21"/>
      <c r="P591" s="21"/>
      <c r="Q591" s="21"/>
      <c r="R591" s="21"/>
      <c r="S591" s="21"/>
      <c r="T591" s="21"/>
      <c r="U591" s="21"/>
      <c r="V591" s="21"/>
      <c r="W591" s="21"/>
      <c r="X591" s="21"/>
      <c r="Y591" s="21"/>
    </row>
    <row r="592" ht="15.75" customHeight="1">
      <c r="A592" s="21">
        <v>1858.0</v>
      </c>
      <c r="B592" s="21" t="s">
        <v>3407</v>
      </c>
      <c r="C592" s="21">
        <f>VLOOKUP(B592,Sheet3!B:E,4,0)</f>
        <v>1</v>
      </c>
      <c r="D592" s="21"/>
      <c r="E592" s="21"/>
      <c r="F592" s="21"/>
      <c r="G592" s="21"/>
      <c r="H592" s="21"/>
      <c r="I592" s="21"/>
      <c r="J592" s="21"/>
      <c r="K592" s="21"/>
      <c r="L592" s="21"/>
      <c r="M592" s="21"/>
      <c r="N592" s="21"/>
      <c r="O592" s="21"/>
      <c r="P592" s="21"/>
      <c r="Q592" s="21"/>
      <c r="R592" s="21"/>
      <c r="S592" s="21"/>
      <c r="T592" s="21"/>
      <c r="U592" s="21"/>
      <c r="V592" s="21"/>
      <c r="W592" s="21"/>
      <c r="X592" s="21"/>
      <c r="Y592" s="21"/>
    </row>
    <row r="593" ht="15.75" customHeight="1">
      <c r="A593" s="21">
        <v>1859.0</v>
      </c>
      <c r="B593" s="21" t="s">
        <v>3408</v>
      </c>
      <c r="C593" s="21">
        <f>VLOOKUP(B593,Sheet3!B:E,4,0)</f>
        <v>1</v>
      </c>
      <c r="D593" s="21"/>
      <c r="E593" s="21"/>
      <c r="F593" s="21"/>
      <c r="G593" s="21"/>
      <c r="H593" s="21"/>
      <c r="I593" s="21"/>
      <c r="J593" s="21"/>
      <c r="K593" s="21"/>
      <c r="L593" s="21"/>
      <c r="M593" s="21"/>
      <c r="N593" s="21"/>
      <c r="O593" s="21"/>
      <c r="P593" s="21"/>
      <c r="Q593" s="21"/>
      <c r="R593" s="21"/>
      <c r="S593" s="21"/>
      <c r="T593" s="21"/>
      <c r="U593" s="21"/>
      <c r="V593" s="21"/>
      <c r="W593" s="21"/>
      <c r="X593" s="21"/>
      <c r="Y593" s="21"/>
    </row>
    <row r="594" ht="15.75" customHeight="1">
      <c r="A594" s="21">
        <v>1860.0</v>
      </c>
      <c r="B594" s="21" t="s">
        <v>3409</v>
      </c>
      <c r="C594" s="21">
        <f>VLOOKUP(B594,Sheet3!B:E,4,0)</f>
        <v>1</v>
      </c>
      <c r="D594" s="21"/>
      <c r="E594" s="21"/>
      <c r="F594" s="21"/>
      <c r="G594" s="21"/>
      <c r="H594" s="21"/>
      <c r="I594" s="21"/>
      <c r="J594" s="21"/>
      <c r="K594" s="21"/>
      <c r="L594" s="21"/>
      <c r="M594" s="21"/>
      <c r="N594" s="21"/>
      <c r="O594" s="21"/>
      <c r="P594" s="21"/>
      <c r="Q594" s="21"/>
      <c r="R594" s="21"/>
      <c r="S594" s="21"/>
      <c r="T594" s="21"/>
      <c r="U594" s="21"/>
      <c r="V594" s="21"/>
      <c r="W594" s="21"/>
      <c r="X594" s="21"/>
      <c r="Y594" s="21"/>
    </row>
    <row r="595" ht="15.75" customHeight="1">
      <c r="A595" s="21">
        <v>1861.0</v>
      </c>
      <c r="B595" s="21" t="s">
        <v>3410</v>
      </c>
      <c r="C595" s="21">
        <f>VLOOKUP(B595,Sheet3!B:E,4,0)</f>
        <v>1</v>
      </c>
      <c r="D595" s="21"/>
      <c r="E595" s="21"/>
      <c r="F595" s="21"/>
      <c r="G595" s="21"/>
      <c r="H595" s="21"/>
      <c r="I595" s="21"/>
      <c r="J595" s="21"/>
      <c r="K595" s="21"/>
      <c r="L595" s="21"/>
      <c r="M595" s="21"/>
      <c r="N595" s="21"/>
      <c r="O595" s="21"/>
      <c r="P595" s="21"/>
      <c r="Q595" s="21"/>
      <c r="R595" s="21"/>
      <c r="S595" s="21"/>
      <c r="T595" s="21"/>
      <c r="U595" s="21"/>
      <c r="V595" s="21"/>
      <c r="W595" s="21"/>
      <c r="X595" s="21"/>
      <c r="Y595" s="21"/>
    </row>
    <row r="596" ht="15.75" customHeight="1">
      <c r="A596" s="21">
        <v>1862.0</v>
      </c>
      <c r="B596" s="21" t="s">
        <v>3411</v>
      </c>
      <c r="C596" s="21">
        <f>VLOOKUP(B596,Sheet3!B:E,4,0)</f>
        <v>1</v>
      </c>
      <c r="D596" s="21"/>
      <c r="E596" s="21"/>
      <c r="F596" s="21"/>
      <c r="G596" s="21"/>
      <c r="H596" s="21"/>
      <c r="I596" s="21"/>
      <c r="J596" s="21"/>
      <c r="K596" s="21"/>
      <c r="L596" s="21"/>
      <c r="M596" s="21"/>
      <c r="N596" s="21"/>
      <c r="O596" s="21"/>
      <c r="P596" s="21"/>
      <c r="Q596" s="21"/>
      <c r="R596" s="21"/>
      <c r="S596" s="21"/>
      <c r="T596" s="21"/>
      <c r="U596" s="21"/>
      <c r="V596" s="21"/>
      <c r="W596" s="21"/>
      <c r="X596" s="21"/>
      <c r="Y596" s="21"/>
    </row>
    <row r="597" ht="15.75" customHeight="1">
      <c r="A597" s="21">
        <v>1863.0</v>
      </c>
      <c r="B597" s="21" t="s">
        <v>3412</v>
      </c>
      <c r="C597" s="21">
        <f>VLOOKUP(B597,Sheet3!B:E,4,0)</f>
        <v>1</v>
      </c>
      <c r="D597" s="21"/>
      <c r="E597" s="21"/>
      <c r="F597" s="21"/>
      <c r="G597" s="21"/>
      <c r="H597" s="21"/>
      <c r="I597" s="21"/>
      <c r="J597" s="21"/>
      <c r="K597" s="21"/>
      <c r="L597" s="21"/>
      <c r="M597" s="21"/>
      <c r="N597" s="21"/>
      <c r="O597" s="21"/>
      <c r="P597" s="21"/>
      <c r="Q597" s="21"/>
      <c r="R597" s="21"/>
      <c r="S597" s="21"/>
      <c r="T597" s="21"/>
      <c r="U597" s="21"/>
      <c r="V597" s="21"/>
      <c r="W597" s="21"/>
      <c r="X597" s="21"/>
      <c r="Y597" s="21"/>
    </row>
    <row r="598" ht="15.75" customHeight="1">
      <c r="A598" s="21">
        <v>1864.0</v>
      </c>
      <c r="B598" s="21" t="s">
        <v>3413</v>
      </c>
      <c r="C598" s="21">
        <f>VLOOKUP(B598,Sheet3!B:E,4,0)</f>
        <v>1</v>
      </c>
      <c r="D598" s="21"/>
      <c r="E598" s="21"/>
      <c r="F598" s="21"/>
      <c r="G598" s="21"/>
      <c r="H598" s="21"/>
      <c r="I598" s="21"/>
      <c r="J598" s="21"/>
      <c r="K598" s="21"/>
      <c r="L598" s="21"/>
      <c r="M598" s="21"/>
      <c r="N598" s="21"/>
      <c r="O598" s="21"/>
      <c r="P598" s="21"/>
      <c r="Q598" s="21"/>
      <c r="R598" s="21"/>
      <c r="S598" s="21"/>
      <c r="T598" s="21"/>
      <c r="U598" s="21"/>
      <c r="V598" s="21"/>
      <c r="W598" s="21"/>
      <c r="X598" s="21"/>
      <c r="Y598" s="21"/>
    </row>
    <row r="599" ht="15.75" customHeight="1">
      <c r="A599" s="21">
        <v>1865.0</v>
      </c>
      <c r="B599" s="21" t="s">
        <v>3414</v>
      </c>
      <c r="C599" s="21">
        <f>VLOOKUP(B599,Sheet3!B:E,4,0)</f>
        <v>1</v>
      </c>
      <c r="D599" s="21"/>
      <c r="E599" s="21"/>
      <c r="F599" s="21"/>
      <c r="G599" s="21"/>
      <c r="H599" s="21"/>
      <c r="I599" s="21"/>
      <c r="J599" s="21"/>
      <c r="K599" s="21"/>
      <c r="L599" s="21"/>
      <c r="M599" s="21"/>
      <c r="N599" s="21"/>
      <c r="O599" s="21"/>
      <c r="P599" s="21"/>
      <c r="Q599" s="21"/>
      <c r="R599" s="21"/>
      <c r="S599" s="21"/>
      <c r="T599" s="21"/>
      <c r="U599" s="21"/>
      <c r="V599" s="21"/>
      <c r="W599" s="21"/>
      <c r="X599" s="21"/>
      <c r="Y599" s="21"/>
    </row>
    <row r="600" ht="15.75" customHeight="1">
      <c r="A600" s="21">
        <v>1866.0</v>
      </c>
      <c r="B600" s="21" t="s">
        <v>3415</v>
      </c>
      <c r="C600" s="21">
        <f>VLOOKUP(B600,Sheet3!B:E,4,0)</f>
        <v>1</v>
      </c>
      <c r="D600" s="21"/>
      <c r="E600" s="21"/>
      <c r="F600" s="21"/>
      <c r="G600" s="21"/>
      <c r="H600" s="21"/>
      <c r="I600" s="21"/>
      <c r="J600" s="21"/>
      <c r="K600" s="21"/>
      <c r="L600" s="21"/>
      <c r="M600" s="21"/>
      <c r="N600" s="21"/>
      <c r="O600" s="21"/>
      <c r="P600" s="21"/>
      <c r="Q600" s="21"/>
      <c r="R600" s="21"/>
      <c r="S600" s="21"/>
      <c r="T600" s="21"/>
      <c r="U600" s="21"/>
      <c r="V600" s="21"/>
      <c r="W600" s="21"/>
      <c r="X600" s="21"/>
      <c r="Y600" s="21"/>
    </row>
    <row r="601" ht="15.75" customHeight="1">
      <c r="A601" s="21">
        <v>1867.0</v>
      </c>
      <c r="B601" s="21" t="s">
        <v>3416</v>
      </c>
      <c r="C601" s="21">
        <f>VLOOKUP(B601,Sheet3!B:E,4,0)</f>
        <v>1</v>
      </c>
      <c r="D601" s="21"/>
      <c r="E601" s="21"/>
      <c r="F601" s="21"/>
      <c r="G601" s="21"/>
      <c r="H601" s="21"/>
      <c r="I601" s="21"/>
      <c r="J601" s="21"/>
      <c r="K601" s="21"/>
      <c r="L601" s="21"/>
      <c r="M601" s="21"/>
      <c r="N601" s="21"/>
      <c r="O601" s="21"/>
      <c r="P601" s="21"/>
      <c r="Q601" s="21"/>
      <c r="R601" s="21"/>
      <c r="S601" s="21"/>
      <c r="T601" s="21"/>
      <c r="U601" s="21"/>
      <c r="V601" s="21"/>
      <c r="W601" s="21"/>
      <c r="X601" s="21"/>
      <c r="Y601" s="21"/>
    </row>
    <row r="602" ht="15.75" customHeight="1">
      <c r="A602" s="21">
        <v>1868.0</v>
      </c>
      <c r="B602" s="21" t="s">
        <v>3417</v>
      </c>
      <c r="C602" s="21">
        <f>VLOOKUP(B602,Sheet3!B:E,4,0)</f>
        <v>1</v>
      </c>
      <c r="D602" s="21"/>
      <c r="E602" s="21"/>
      <c r="F602" s="21"/>
      <c r="G602" s="21"/>
      <c r="H602" s="21"/>
      <c r="I602" s="21"/>
      <c r="J602" s="21"/>
      <c r="K602" s="21"/>
      <c r="L602" s="21"/>
      <c r="M602" s="21"/>
      <c r="N602" s="21"/>
      <c r="O602" s="21"/>
      <c r="P602" s="21"/>
      <c r="Q602" s="21"/>
      <c r="R602" s="21"/>
      <c r="S602" s="21"/>
      <c r="T602" s="21"/>
      <c r="U602" s="21"/>
      <c r="V602" s="21"/>
      <c r="W602" s="21"/>
      <c r="X602" s="21"/>
      <c r="Y602" s="21"/>
    </row>
    <row r="603" ht="15.75" customHeight="1">
      <c r="A603" s="21">
        <v>1869.0</v>
      </c>
      <c r="B603" s="21" t="s">
        <v>3418</v>
      </c>
      <c r="C603" s="21">
        <f>VLOOKUP(B603,Sheet3!B:E,4,0)</f>
        <v>1</v>
      </c>
      <c r="D603" s="21"/>
      <c r="E603" s="21"/>
      <c r="F603" s="21"/>
      <c r="G603" s="21"/>
      <c r="H603" s="21"/>
      <c r="I603" s="21"/>
      <c r="J603" s="21"/>
      <c r="K603" s="21"/>
      <c r="L603" s="21"/>
      <c r="M603" s="21"/>
      <c r="N603" s="21"/>
      <c r="O603" s="21"/>
      <c r="P603" s="21"/>
      <c r="Q603" s="21"/>
      <c r="R603" s="21"/>
      <c r="S603" s="21"/>
      <c r="T603" s="21"/>
      <c r="U603" s="21"/>
      <c r="V603" s="21"/>
      <c r="W603" s="21"/>
      <c r="X603" s="21"/>
      <c r="Y603" s="21"/>
    </row>
    <row r="604" ht="15.75" customHeight="1">
      <c r="A604" s="21">
        <v>1871.0</v>
      </c>
      <c r="B604" s="21" t="s">
        <v>3419</v>
      </c>
      <c r="C604" s="21">
        <f>VLOOKUP(B604,Sheet3!B:E,4,0)</f>
        <v>1</v>
      </c>
      <c r="D604" s="21"/>
      <c r="E604" s="21"/>
      <c r="F604" s="21"/>
      <c r="G604" s="21"/>
      <c r="H604" s="21"/>
      <c r="I604" s="21"/>
      <c r="J604" s="21"/>
      <c r="K604" s="21"/>
      <c r="L604" s="21"/>
      <c r="M604" s="21"/>
      <c r="N604" s="21"/>
      <c r="O604" s="21"/>
      <c r="P604" s="21"/>
      <c r="Q604" s="21"/>
      <c r="R604" s="21"/>
      <c r="S604" s="21"/>
      <c r="T604" s="21"/>
      <c r="U604" s="21"/>
      <c r="V604" s="21"/>
      <c r="W604" s="21"/>
      <c r="X604" s="21"/>
      <c r="Y604" s="21"/>
    </row>
    <row r="605" ht="15.75" customHeight="1">
      <c r="A605" s="21">
        <v>1872.0</v>
      </c>
      <c r="B605" s="21" t="s">
        <v>3420</v>
      </c>
      <c r="C605" s="21">
        <f>VLOOKUP(B605,Sheet3!B:E,4,0)</f>
        <v>1</v>
      </c>
      <c r="D605" s="21"/>
      <c r="E605" s="21"/>
      <c r="F605" s="21"/>
      <c r="G605" s="21"/>
      <c r="H605" s="21"/>
      <c r="I605" s="21"/>
      <c r="J605" s="21"/>
      <c r="K605" s="21"/>
      <c r="L605" s="21"/>
      <c r="M605" s="21"/>
      <c r="N605" s="21"/>
      <c r="O605" s="21"/>
      <c r="P605" s="21"/>
      <c r="Q605" s="21"/>
      <c r="R605" s="21"/>
      <c r="S605" s="21"/>
      <c r="T605" s="21"/>
      <c r="U605" s="21"/>
      <c r="V605" s="21"/>
      <c r="W605" s="21"/>
      <c r="X605" s="21"/>
      <c r="Y605" s="21"/>
    </row>
    <row r="606" ht="15.75" customHeight="1">
      <c r="A606" s="21">
        <v>1873.0</v>
      </c>
      <c r="B606" s="21" t="s">
        <v>3421</v>
      </c>
      <c r="C606" s="21">
        <f>VLOOKUP(B606,Sheet3!B:E,4,0)</f>
        <v>5</v>
      </c>
      <c r="D606" s="21"/>
      <c r="E606" s="21"/>
      <c r="F606" s="21"/>
      <c r="G606" s="21"/>
      <c r="H606" s="21"/>
      <c r="I606" s="21"/>
      <c r="J606" s="21"/>
      <c r="K606" s="21"/>
      <c r="L606" s="21"/>
      <c r="M606" s="21"/>
      <c r="N606" s="21"/>
      <c r="O606" s="21"/>
      <c r="P606" s="21"/>
      <c r="Q606" s="21"/>
      <c r="R606" s="21"/>
      <c r="S606" s="21"/>
      <c r="T606" s="21"/>
      <c r="U606" s="21"/>
      <c r="V606" s="21"/>
      <c r="W606" s="21"/>
      <c r="X606" s="21"/>
      <c r="Y606" s="21"/>
    </row>
    <row r="607" ht="15.75" customHeight="1">
      <c r="A607" s="21">
        <v>1875.0</v>
      </c>
      <c r="B607" s="21" t="s">
        <v>3422</v>
      </c>
      <c r="C607" s="21">
        <f>VLOOKUP(B607,Sheet3!B:E,4,0)</f>
        <v>1</v>
      </c>
      <c r="D607" s="21"/>
      <c r="E607" s="21"/>
      <c r="F607" s="21"/>
      <c r="G607" s="21"/>
      <c r="H607" s="21"/>
      <c r="I607" s="21"/>
      <c r="J607" s="21"/>
      <c r="K607" s="21"/>
      <c r="L607" s="21"/>
      <c r="M607" s="21"/>
      <c r="N607" s="21"/>
      <c r="O607" s="21"/>
      <c r="P607" s="21"/>
      <c r="Q607" s="21"/>
      <c r="R607" s="21"/>
      <c r="S607" s="21"/>
      <c r="T607" s="21"/>
      <c r="U607" s="21"/>
      <c r="V607" s="21"/>
      <c r="W607" s="21"/>
      <c r="X607" s="21"/>
      <c r="Y607" s="21"/>
    </row>
    <row r="608" ht="15.75" customHeight="1">
      <c r="A608" s="21">
        <v>1878.0</v>
      </c>
      <c r="B608" s="21" t="s">
        <v>3423</v>
      </c>
      <c r="C608" s="21">
        <f>VLOOKUP(B608,Sheet3!B:E,4,0)</f>
        <v>1</v>
      </c>
      <c r="D608" s="21"/>
      <c r="E608" s="21"/>
      <c r="F608" s="21"/>
      <c r="G608" s="21"/>
      <c r="H608" s="21"/>
      <c r="I608" s="21"/>
      <c r="J608" s="21"/>
      <c r="K608" s="21"/>
      <c r="L608" s="21"/>
      <c r="M608" s="21"/>
      <c r="N608" s="21"/>
      <c r="O608" s="21"/>
      <c r="P608" s="21"/>
      <c r="Q608" s="21"/>
      <c r="R608" s="21"/>
      <c r="S608" s="21"/>
      <c r="T608" s="21"/>
      <c r="U608" s="21"/>
      <c r="V608" s="21"/>
      <c r="W608" s="21"/>
      <c r="X608" s="21"/>
      <c r="Y608" s="21"/>
    </row>
    <row r="609" ht="15.75" customHeight="1">
      <c r="A609" s="21">
        <v>1879.0</v>
      </c>
      <c r="B609" s="21" t="s">
        <v>3424</v>
      </c>
      <c r="C609" s="21">
        <f>VLOOKUP(B609,Sheet3!B:E,4,0)</f>
        <v>1</v>
      </c>
      <c r="D609" s="21"/>
      <c r="E609" s="21"/>
      <c r="F609" s="21"/>
      <c r="G609" s="21"/>
      <c r="H609" s="21"/>
      <c r="I609" s="21"/>
      <c r="J609" s="21"/>
      <c r="K609" s="21"/>
      <c r="L609" s="21"/>
      <c r="M609" s="21"/>
      <c r="N609" s="21"/>
      <c r="O609" s="21"/>
      <c r="P609" s="21"/>
      <c r="Q609" s="21"/>
      <c r="R609" s="21"/>
      <c r="S609" s="21"/>
      <c r="T609" s="21"/>
      <c r="U609" s="21"/>
      <c r="V609" s="21"/>
      <c r="W609" s="21"/>
      <c r="X609" s="21"/>
      <c r="Y609" s="21"/>
    </row>
    <row r="610" ht="15.75" customHeight="1">
      <c r="A610" s="21">
        <v>1881.0</v>
      </c>
      <c r="B610" s="21" t="s">
        <v>3425</v>
      </c>
      <c r="C610" s="21">
        <f>VLOOKUP(B610,Sheet3!B:E,4,0)</f>
        <v>1</v>
      </c>
      <c r="D610" s="21"/>
      <c r="E610" s="21"/>
      <c r="F610" s="21"/>
      <c r="G610" s="21"/>
      <c r="H610" s="21"/>
      <c r="I610" s="21"/>
      <c r="J610" s="21"/>
      <c r="K610" s="21"/>
      <c r="L610" s="21"/>
      <c r="M610" s="21"/>
      <c r="N610" s="21"/>
      <c r="O610" s="21"/>
      <c r="P610" s="21"/>
      <c r="Q610" s="21"/>
      <c r="R610" s="21"/>
      <c r="S610" s="21"/>
      <c r="T610" s="21"/>
      <c r="U610" s="21"/>
      <c r="V610" s="21"/>
      <c r="W610" s="21"/>
      <c r="X610" s="21"/>
      <c r="Y610" s="21"/>
    </row>
    <row r="611" ht="15.75" customHeight="1">
      <c r="A611" s="21">
        <v>1884.0</v>
      </c>
      <c r="B611" s="21" t="s">
        <v>3426</v>
      </c>
      <c r="C611" s="21">
        <f>VLOOKUP(B611,Sheet3!B:E,4,0)</f>
        <v>1</v>
      </c>
      <c r="D611" s="21"/>
      <c r="E611" s="21"/>
      <c r="F611" s="21"/>
      <c r="G611" s="21"/>
      <c r="H611" s="21"/>
      <c r="I611" s="21"/>
      <c r="J611" s="21"/>
      <c r="K611" s="21"/>
      <c r="L611" s="21"/>
      <c r="M611" s="21"/>
      <c r="N611" s="21"/>
      <c r="O611" s="21"/>
      <c r="P611" s="21"/>
      <c r="Q611" s="21"/>
      <c r="R611" s="21"/>
      <c r="S611" s="21"/>
      <c r="T611" s="21"/>
      <c r="U611" s="21"/>
      <c r="V611" s="21"/>
      <c r="W611" s="21"/>
      <c r="X611" s="21"/>
      <c r="Y611" s="21"/>
    </row>
    <row r="612" ht="15.75" customHeight="1">
      <c r="A612" s="21">
        <v>1885.0</v>
      </c>
      <c r="B612" s="21" t="s">
        <v>3427</v>
      </c>
      <c r="C612" s="21">
        <f>VLOOKUP(B612,Sheet3!B:E,4,0)</f>
        <v>1</v>
      </c>
      <c r="D612" s="21"/>
      <c r="E612" s="21"/>
      <c r="F612" s="21"/>
      <c r="G612" s="21"/>
      <c r="H612" s="21"/>
      <c r="I612" s="21"/>
      <c r="J612" s="21"/>
      <c r="K612" s="21"/>
      <c r="L612" s="21"/>
      <c r="M612" s="21"/>
      <c r="N612" s="21"/>
      <c r="O612" s="21"/>
      <c r="P612" s="21"/>
      <c r="Q612" s="21"/>
      <c r="R612" s="21"/>
      <c r="S612" s="21"/>
      <c r="T612" s="21"/>
      <c r="U612" s="21"/>
      <c r="V612" s="21"/>
      <c r="W612" s="21"/>
      <c r="X612" s="21"/>
      <c r="Y612" s="21"/>
    </row>
    <row r="613" ht="15.75" customHeight="1">
      <c r="A613" s="21">
        <v>1886.0</v>
      </c>
      <c r="B613" s="21" t="s">
        <v>3428</v>
      </c>
      <c r="C613" s="21">
        <f>VLOOKUP(B613,Sheet3!B:E,4,0)</f>
        <v>1</v>
      </c>
      <c r="D613" s="21"/>
      <c r="E613" s="21"/>
      <c r="F613" s="21"/>
      <c r="G613" s="21"/>
      <c r="H613" s="21"/>
      <c r="I613" s="21"/>
      <c r="J613" s="21"/>
      <c r="K613" s="21"/>
      <c r="L613" s="21"/>
      <c r="M613" s="21"/>
      <c r="N613" s="21"/>
      <c r="O613" s="21"/>
      <c r="P613" s="21"/>
      <c r="Q613" s="21"/>
      <c r="R613" s="21"/>
      <c r="S613" s="21"/>
      <c r="T613" s="21"/>
      <c r="U613" s="21"/>
      <c r="V613" s="21"/>
      <c r="W613" s="21"/>
      <c r="X613" s="21"/>
      <c r="Y613" s="21"/>
    </row>
    <row r="614" ht="15.75" customHeight="1">
      <c r="A614" s="21">
        <v>1889.0</v>
      </c>
      <c r="B614" s="21" t="s">
        <v>3429</v>
      </c>
      <c r="C614" s="21">
        <f>VLOOKUP(B614,Sheet3!B:E,4,0)</f>
        <v>1</v>
      </c>
      <c r="D614" s="21"/>
      <c r="E614" s="21"/>
      <c r="F614" s="21"/>
      <c r="G614" s="21"/>
      <c r="H614" s="21"/>
      <c r="I614" s="21"/>
      <c r="J614" s="21"/>
      <c r="K614" s="21"/>
      <c r="L614" s="21"/>
      <c r="M614" s="21"/>
      <c r="N614" s="21"/>
      <c r="O614" s="21"/>
      <c r="P614" s="21"/>
      <c r="Q614" s="21"/>
      <c r="R614" s="21"/>
      <c r="S614" s="21"/>
      <c r="T614" s="21"/>
      <c r="U614" s="21"/>
      <c r="V614" s="21"/>
      <c r="W614" s="21"/>
      <c r="X614" s="21"/>
      <c r="Y614" s="21"/>
    </row>
    <row r="615" ht="15.75" customHeight="1">
      <c r="A615" s="21">
        <v>1890.0</v>
      </c>
      <c r="B615" s="21" t="s">
        <v>3430</v>
      </c>
      <c r="C615" s="21">
        <f>VLOOKUP(B615,Sheet3!B:E,4,0)</f>
        <v>1</v>
      </c>
      <c r="D615" s="21"/>
      <c r="E615" s="21"/>
      <c r="F615" s="21"/>
      <c r="G615" s="21"/>
      <c r="H615" s="21"/>
      <c r="I615" s="21"/>
      <c r="J615" s="21"/>
      <c r="K615" s="21"/>
      <c r="L615" s="21"/>
      <c r="M615" s="21"/>
      <c r="N615" s="21"/>
      <c r="O615" s="21"/>
      <c r="P615" s="21"/>
      <c r="Q615" s="21"/>
      <c r="R615" s="21"/>
      <c r="S615" s="21"/>
      <c r="T615" s="21"/>
      <c r="U615" s="21"/>
      <c r="V615" s="21"/>
      <c r="W615" s="21"/>
      <c r="X615" s="21"/>
      <c r="Y615" s="21"/>
    </row>
    <row r="616" ht="15.75" customHeight="1">
      <c r="A616" s="21">
        <v>1891.0</v>
      </c>
      <c r="B616" s="21" t="s">
        <v>3431</v>
      </c>
      <c r="C616" s="21">
        <f>VLOOKUP(B616,Sheet3!B:E,4,0)</f>
        <v>1</v>
      </c>
      <c r="D616" s="21"/>
      <c r="E616" s="21"/>
      <c r="F616" s="21"/>
      <c r="G616" s="21"/>
      <c r="H616" s="21"/>
      <c r="I616" s="21"/>
      <c r="J616" s="21"/>
      <c r="K616" s="21"/>
      <c r="L616" s="21"/>
      <c r="M616" s="21"/>
      <c r="N616" s="21"/>
      <c r="O616" s="21"/>
      <c r="P616" s="21"/>
      <c r="Q616" s="21"/>
      <c r="R616" s="21"/>
      <c r="S616" s="21"/>
      <c r="T616" s="21"/>
      <c r="U616" s="21"/>
      <c r="V616" s="21"/>
      <c r="W616" s="21"/>
      <c r="X616" s="21"/>
      <c r="Y616" s="21"/>
    </row>
    <row r="617" ht="15.75" customHeight="1">
      <c r="A617" s="21">
        <v>1893.0</v>
      </c>
      <c r="B617" s="21" t="s">
        <v>3432</v>
      </c>
      <c r="C617" s="21">
        <f>VLOOKUP(B617,Sheet3!B:E,4,0)</f>
        <v>1</v>
      </c>
      <c r="D617" s="21"/>
      <c r="E617" s="21"/>
      <c r="F617" s="21"/>
      <c r="G617" s="21"/>
      <c r="H617" s="21"/>
      <c r="I617" s="21"/>
      <c r="J617" s="21"/>
      <c r="K617" s="21"/>
      <c r="L617" s="21"/>
      <c r="M617" s="21"/>
      <c r="N617" s="21"/>
      <c r="O617" s="21"/>
      <c r="P617" s="21"/>
      <c r="Q617" s="21"/>
      <c r="R617" s="21"/>
      <c r="S617" s="21"/>
      <c r="T617" s="21"/>
      <c r="U617" s="21"/>
      <c r="V617" s="21"/>
      <c r="W617" s="21"/>
      <c r="X617" s="21"/>
      <c r="Y617" s="21"/>
    </row>
    <row r="618" ht="15.75" customHeight="1">
      <c r="A618" s="21">
        <v>1894.0</v>
      </c>
      <c r="B618" s="21" t="s">
        <v>3433</v>
      </c>
      <c r="C618" s="21">
        <f>VLOOKUP(B618,Sheet3!B:E,4,0)</f>
        <v>1</v>
      </c>
      <c r="D618" s="21"/>
      <c r="E618" s="21"/>
      <c r="F618" s="21"/>
      <c r="G618" s="21"/>
      <c r="H618" s="21"/>
      <c r="I618" s="21"/>
      <c r="J618" s="21"/>
      <c r="K618" s="21"/>
      <c r="L618" s="21"/>
      <c r="M618" s="21"/>
      <c r="N618" s="21"/>
      <c r="O618" s="21"/>
      <c r="P618" s="21"/>
      <c r="Q618" s="21"/>
      <c r="R618" s="21"/>
      <c r="S618" s="21"/>
      <c r="T618" s="21"/>
      <c r="U618" s="21"/>
      <c r="V618" s="21"/>
      <c r="W618" s="21"/>
      <c r="X618" s="21"/>
      <c r="Y618" s="21"/>
    </row>
    <row r="619" ht="15.75" customHeight="1">
      <c r="A619" s="21">
        <v>1895.0</v>
      </c>
      <c r="B619" s="21" t="s">
        <v>3434</v>
      </c>
      <c r="C619" s="21">
        <f>VLOOKUP(B619,Sheet3!B:E,4,0)</f>
        <v>1</v>
      </c>
      <c r="D619" s="21"/>
      <c r="E619" s="21"/>
      <c r="F619" s="21"/>
      <c r="G619" s="21"/>
      <c r="H619" s="21"/>
      <c r="I619" s="21"/>
      <c r="J619" s="21"/>
      <c r="K619" s="21"/>
      <c r="L619" s="21"/>
      <c r="M619" s="21"/>
      <c r="N619" s="21"/>
      <c r="O619" s="21"/>
      <c r="P619" s="21"/>
      <c r="Q619" s="21"/>
      <c r="R619" s="21"/>
      <c r="S619" s="21"/>
      <c r="T619" s="21"/>
      <c r="U619" s="21"/>
      <c r="V619" s="21"/>
      <c r="W619" s="21"/>
      <c r="X619" s="21"/>
      <c r="Y619" s="21"/>
    </row>
    <row r="620" ht="15.75" customHeight="1">
      <c r="A620" s="21">
        <v>1896.0</v>
      </c>
      <c r="B620" s="21" t="s">
        <v>3435</v>
      </c>
      <c r="C620" s="21">
        <f>VLOOKUP(B620,Sheet3!B:E,4,0)</f>
        <v>1</v>
      </c>
      <c r="D620" s="21"/>
      <c r="E620" s="21"/>
      <c r="F620" s="21"/>
      <c r="G620" s="21"/>
      <c r="H620" s="21"/>
      <c r="I620" s="21"/>
      <c r="J620" s="21"/>
      <c r="K620" s="21"/>
      <c r="L620" s="21"/>
      <c r="M620" s="21"/>
      <c r="N620" s="21"/>
      <c r="O620" s="21"/>
      <c r="P620" s="21"/>
      <c r="Q620" s="21"/>
      <c r="R620" s="21"/>
      <c r="S620" s="21"/>
      <c r="T620" s="21"/>
      <c r="U620" s="21"/>
      <c r="V620" s="21"/>
      <c r="W620" s="21"/>
      <c r="X620" s="21"/>
      <c r="Y620" s="21"/>
    </row>
    <row r="621" ht="15.75" customHeight="1">
      <c r="A621" s="21">
        <v>1897.0</v>
      </c>
      <c r="B621" s="21" t="s">
        <v>3436</v>
      </c>
      <c r="C621" s="21">
        <f>VLOOKUP(B621,Sheet3!B:E,4,0)</f>
        <v>1</v>
      </c>
      <c r="D621" s="21"/>
      <c r="E621" s="21"/>
      <c r="F621" s="21"/>
      <c r="G621" s="21"/>
      <c r="H621" s="21"/>
      <c r="I621" s="21"/>
      <c r="J621" s="21"/>
      <c r="K621" s="21"/>
      <c r="L621" s="21"/>
      <c r="M621" s="21"/>
      <c r="N621" s="21"/>
      <c r="O621" s="21"/>
      <c r="P621" s="21"/>
      <c r="Q621" s="21"/>
      <c r="R621" s="21"/>
      <c r="S621" s="21"/>
      <c r="T621" s="21"/>
      <c r="U621" s="21"/>
      <c r="V621" s="21"/>
      <c r="W621" s="21"/>
      <c r="X621" s="21"/>
      <c r="Y621" s="21"/>
    </row>
    <row r="622" ht="15.75" customHeight="1">
      <c r="A622" s="21">
        <v>1899.0</v>
      </c>
      <c r="B622" s="21" t="s">
        <v>3437</v>
      </c>
      <c r="C622" s="21">
        <f>VLOOKUP(B622,Sheet3!B:E,4,0)</f>
        <v>1</v>
      </c>
      <c r="D622" s="21"/>
      <c r="E622" s="21"/>
      <c r="F622" s="21"/>
      <c r="G622" s="21"/>
      <c r="H622" s="21"/>
      <c r="I622" s="21"/>
      <c r="J622" s="21"/>
      <c r="K622" s="21"/>
      <c r="L622" s="21"/>
      <c r="M622" s="21"/>
      <c r="N622" s="21"/>
      <c r="O622" s="21"/>
      <c r="P622" s="21"/>
      <c r="Q622" s="21"/>
      <c r="R622" s="21"/>
      <c r="S622" s="21"/>
      <c r="T622" s="21"/>
      <c r="U622" s="21"/>
      <c r="V622" s="21"/>
      <c r="W622" s="21"/>
      <c r="X622" s="21"/>
      <c r="Y622" s="21"/>
    </row>
    <row r="623" ht="15.75" customHeight="1">
      <c r="A623" s="21">
        <v>1902.0</v>
      </c>
      <c r="B623" s="21" t="s">
        <v>3438</v>
      </c>
      <c r="C623" s="21">
        <f>VLOOKUP(B623,Sheet3!B:E,4,0)</f>
        <v>1</v>
      </c>
      <c r="D623" s="21"/>
      <c r="E623" s="21"/>
      <c r="F623" s="21"/>
      <c r="G623" s="21"/>
      <c r="H623" s="21"/>
      <c r="I623" s="21"/>
      <c r="J623" s="21"/>
      <c r="K623" s="21"/>
      <c r="L623" s="21"/>
      <c r="M623" s="21"/>
      <c r="N623" s="21"/>
      <c r="O623" s="21"/>
      <c r="P623" s="21"/>
      <c r="Q623" s="21"/>
      <c r="R623" s="21"/>
      <c r="S623" s="21"/>
      <c r="T623" s="21"/>
      <c r="U623" s="21"/>
      <c r="V623" s="21"/>
      <c r="W623" s="21"/>
      <c r="X623" s="21"/>
      <c r="Y623" s="21"/>
    </row>
    <row r="624" ht="15.75" customHeight="1">
      <c r="A624" s="21">
        <v>1903.0</v>
      </c>
      <c r="B624" s="21" t="s">
        <v>3439</v>
      </c>
      <c r="C624" s="21">
        <f>VLOOKUP(B624,Sheet3!B:E,4,0)</f>
        <v>1</v>
      </c>
      <c r="D624" s="21"/>
      <c r="E624" s="21"/>
      <c r="F624" s="21"/>
      <c r="G624" s="21"/>
      <c r="H624" s="21"/>
      <c r="I624" s="21"/>
      <c r="J624" s="21"/>
      <c r="K624" s="21"/>
      <c r="L624" s="21"/>
      <c r="M624" s="21"/>
      <c r="N624" s="21"/>
      <c r="O624" s="21"/>
      <c r="P624" s="21"/>
      <c r="Q624" s="21"/>
      <c r="R624" s="21"/>
      <c r="S624" s="21"/>
      <c r="T624" s="21"/>
      <c r="U624" s="21"/>
      <c r="V624" s="21"/>
      <c r="W624" s="21"/>
      <c r="X624" s="21"/>
      <c r="Y624" s="21"/>
    </row>
    <row r="625" ht="15.75" customHeight="1">
      <c r="A625" s="21">
        <v>1904.0</v>
      </c>
      <c r="B625" s="21" t="s">
        <v>3440</v>
      </c>
      <c r="C625" s="21">
        <f>VLOOKUP(B625,Sheet3!B:E,4,0)</f>
        <v>1</v>
      </c>
      <c r="D625" s="21"/>
      <c r="E625" s="21"/>
      <c r="F625" s="21"/>
      <c r="G625" s="21"/>
      <c r="H625" s="21"/>
      <c r="I625" s="21"/>
      <c r="J625" s="21"/>
      <c r="K625" s="21"/>
      <c r="L625" s="21"/>
      <c r="M625" s="21"/>
      <c r="N625" s="21"/>
      <c r="O625" s="21"/>
      <c r="P625" s="21"/>
      <c r="Q625" s="21"/>
      <c r="R625" s="21"/>
      <c r="S625" s="21"/>
      <c r="T625" s="21"/>
      <c r="U625" s="21"/>
      <c r="V625" s="21"/>
      <c r="W625" s="21"/>
      <c r="X625" s="21"/>
      <c r="Y625" s="21"/>
    </row>
    <row r="626" ht="15.75" customHeight="1">
      <c r="A626" s="21">
        <v>1905.0</v>
      </c>
      <c r="B626" s="21" t="s">
        <v>3441</v>
      </c>
      <c r="C626" s="21">
        <f>VLOOKUP(B626,Sheet3!B:E,4,0)</f>
        <v>1</v>
      </c>
      <c r="D626" s="21"/>
      <c r="E626" s="21"/>
      <c r="F626" s="21"/>
      <c r="G626" s="21"/>
      <c r="H626" s="21"/>
      <c r="I626" s="21"/>
      <c r="J626" s="21"/>
      <c r="K626" s="21"/>
      <c r="L626" s="21"/>
      <c r="M626" s="21"/>
      <c r="N626" s="21"/>
      <c r="O626" s="21"/>
      <c r="P626" s="21"/>
      <c r="Q626" s="21"/>
      <c r="R626" s="21"/>
      <c r="S626" s="21"/>
      <c r="T626" s="21"/>
      <c r="U626" s="21"/>
      <c r="V626" s="21"/>
      <c r="W626" s="21"/>
      <c r="X626" s="21"/>
      <c r="Y626" s="21"/>
    </row>
    <row r="627" ht="15.75" customHeight="1">
      <c r="A627" s="21">
        <v>1907.0</v>
      </c>
      <c r="B627" s="21" t="s">
        <v>3442</v>
      </c>
      <c r="C627" s="21">
        <f>VLOOKUP(B627,Sheet3!B:E,4,0)</f>
        <v>1</v>
      </c>
      <c r="D627" s="21"/>
      <c r="E627" s="21"/>
      <c r="F627" s="21"/>
      <c r="G627" s="21"/>
      <c r="H627" s="21"/>
      <c r="I627" s="21"/>
      <c r="J627" s="21"/>
      <c r="K627" s="21"/>
      <c r="L627" s="21"/>
      <c r="M627" s="21"/>
      <c r="N627" s="21"/>
      <c r="O627" s="21"/>
      <c r="P627" s="21"/>
      <c r="Q627" s="21"/>
      <c r="R627" s="21"/>
      <c r="S627" s="21"/>
      <c r="T627" s="21"/>
      <c r="U627" s="21"/>
      <c r="V627" s="21"/>
      <c r="W627" s="21"/>
      <c r="X627" s="21"/>
      <c r="Y627" s="21"/>
    </row>
    <row r="628" ht="15.75" customHeight="1">
      <c r="A628" s="21">
        <v>1908.0</v>
      </c>
      <c r="B628" s="21" t="s">
        <v>3443</v>
      </c>
      <c r="C628" s="21">
        <f>VLOOKUP(B628,Sheet3!B:E,4,0)</f>
        <v>1</v>
      </c>
      <c r="D628" s="21"/>
      <c r="E628" s="21"/>
      <c r="F628" s="21"/>
      <c r="G628" s="21"/>
      <c r="H628" s="21"/>
      <c r="I628" s="21"/>
      <c r="J628" s="21"/>
      <c r="K628" s="21"/>
      <c r="L628" s="21"/>
      <c r="M628" s="21"/>
      <c r="N628" s="21"/>
      <c r="O628" s="21"/>
      <c r="P628" s="21"/>
      <c r="Q628" s="21"/>
      <c r="R628" s="21"/>
      <c r="S628" s="21"/>
      <c r="T628" s="21"/>
      <c r="U628" s="21"/>
      <c r="V628" s="21"/>
      <c r="W628" s="21"/>
      <c r="X628" s="21"/>
      <c r="Y628" s="21"/>
    </row>
    <row r="629" ht="15.75" customHeight="1">
      <c r="A629" s="21">
        <v>1909.0</v>
      </c>
      <c r="B629" s="21" t="s">
        <v>3444</v>
      </c>
      <c r="C629" s="21">
        <f>VLOOKUP(B629,Sheet3!B:E,4,0)</f>
        <v>5</v>
      </c>
      <c r="D629" s="21"/>
      <c r="E629" s="21"/>
      <c r="F629" s="21"/>
      <c r="G629" s="21"/>
      <c r="H629" s="21"/>
      <c r="I629" s="21"/>
      <c r="J629" s="21"/>
      <c r="K629" s="21"/>
      <c r="L629" s="21"/>
      <c r="M629" s="21"/>
      <c r="N629" s="21"/>
      <c r="O629" s="21"/>
      <c r="P629" s="21"/>
      <c r="Q629" s="21"/>
      <c r="R629" s="21"/>
      <c r="S629" s="21"/>
      <c r="T629" s="21"/>
      <c r="U629" s="21"/>
      <c r="V629" s="21"/>
      <c r="W629" s="21"/>
      <c r="X629" s="21"/>
      <c r="Y629" s="21"/>
    </row>
    <row r="630" ht="15.75" customHeight="1">
      <c r="A630" s="21">
        <v>1910.0</v>
      </c>
      <c r="B630" s="21" t="s">
        <v>3445</v>
      </c>
      <c r="C630" s="21">
        <f>VLOOKUP(B630,Sheet3!B:E,4,0)</f>
        <v>1</v>
      </c>
      <c r="D630" s="21"/>
      <c r="E630" s="21"/>
      <c r="F630" s="21"/>
      <c r="G630" s="21"/>
      <c r="H630" s="21"/>
      <c r="I630" s="21"/>
      <c r="J630" s="21"/>
      <c r="K630" s="21"/>
      <c r="L630" s="21"/>
      <c r="M630" s="21"/>
      <c r="N630" s="21"/>
      <c r="O630" s="21"/>
      <c r="P630" s="21"/>
      <c r="Q630" s="21"/>
      <c r="R630" s="21"/>
      <c r="S630" s="21"/>
      <c r="T630" s="21"/>
      <c r="U630" s="21"/>
      <c r="V630" s="21"/>
      <c r="W630" s="21"/>
      <c r="X630" s="21"/>
      <c r="Y630" s="21"/>
    </row>
    <row r="631" ht="15.75" customHeight="1">
      <c r="A631" s="21">
        <v>1911.0</v>
      </c>
      <c r="B631" s="21" t="s">
        <v>3446</v>
      </c>
      <c r="C631" s="21">
        <f>VLOOKUP(B631,Sheet3!B:E,4,0)</f>
        <v>1</v>
      </c>
      <c r="D631" s="21"/>
      <c r="E631" s="21"/>
      <c r="F631" s="21"/>
      <c r="G631" s="21"/>
      <c r="H631" s="21"/>
      <c r="I631" s="21"/>
      <c r="J631" s="21"/>
      <c r="K631" s="21"/>
      <c r="L631" s="21"/>
      <c r="M631" s="21"/>
      <c r="N631" s="21"/>
      <c r="O631" s="21"/>
      <c r="P631" s="21"/>
      <c r="Q631" s="21"/>
      <c r="R631" s="21"/>
      <c r="S631" s="21"/>
      <c r="T631" s="21"/>
      <c r="U631" s="21"/>
      <c r="V631" s="21"/>
      <c r="W631" s="21"/>
      <c r="X631" s="21"/>
      <c r="Y631" s="21"/>
    </row>
    <row r="632" ht="15.75" customHeight="1">
      <c r="A632" s="21">
        <v>1914.0</v>
      </c>
      <c r="B632" s="21" t="s">
        <v>3447</v>
      </c>
      <c r="C632" s="21">
        <f>VLOOKUP(B632,Sheet3!B:E,4,0)</f>
        <v>1</v>
      </c>
      <c r="D632" s="21"/>
      <c r="E632" s="21"/>
      <c r="F632" s="21"/>
      <c r="G632" s="21"/>
      <c r="H632" s="21"/>
      <c r="I632" s="21"/>
      <c r="J632" s="21"/>
      <c r="K632" s="21"/>
      <c r="L632" s="21"/>
      <c r="M632" s="21"/>
      <c r="N632" s="21"/>
      <c r="O632" s="21"/>
      <c r="P632" s="21"/>
      <c r="Q632" s="21"/>
      <c r="R632" s="21"/>
      <c r="S632" s="21"/>
      <c r="T632" s="21"/>
      <c r="U632" s="21"/>
      <c r="V632" s="21"/>
      <c r="W632" s="21"/>
      <c r="X632" s="21"/>
      <c r="Y632" s="21"/>
    </row>
    <row r="633" ht="15.75" customHeight="1">
      <c r="A633" s="21">
        <v>1915.0</v>
      </c>
      <c r="B633" s="21" t="s">
        <v>3448</v>
      </c>
      <c r="C633" s="21">
        <f>VLOOKUP(B633,Sheet3!B:E,4,0)</f>
        <v>1</v>
      </c>
      <c r="D633" s="21"/>
      <c r="E633" s="21"/>
      <c r="F633" s="21"/>
      <c r="G633" s="21"/>
      <c r="H633" s="21"/>
      <c r="I633" s="21"/>
      <c r="J633" s="21"/>
      <c r="K633" s="21"/>
      <c r="L633" s="21"/>
      <c r="M633" s="21"/>
      <c r="N633" s="21"/>
      <c r="O633" s="21"/>
      <c r="P633" s="21"/>
      <c r="Q633" s="21"/>
      <c r="R633" s="21"/>
      <c r="S633" s="21"/>
      <c r="T633" s="21"/>
      <c r="U633" s="21"/>
      <c r="V633" s="21"/>
      <c r="W633" s="21"/>
      <c r="X633" s="21"/>
      <c r="Y633" s="21"/>
    </row>
    <row r="634" ht="15.75" customHeight="1">
      <c r="A634" s="21">
        <v>1916.0</v>
      </c>
      <c r="B634" s="21" t="s">
        <v>3449</v>
      </c>
      <c r="C634" s="21">
        <f>VLOOKUP(B634,Sheet3!B:E,4,0)</f>
        <v>1</v>
      </c>
      <c r="D634" s="21"/>
      <c r="E634" s="21"/>
      <c r="F634" s="21"/>
      <c r="G634" s="21"/>
      <c r="H634" s="21"/>
      <c r="I634" s="21"/>
      <c r="J634" s="21"/>
      <c r="K634" s="21"/>
      <c r="L634" s="21"/>
      <c r="M634" s="21"/>
      <c r="N634" s="21"/>
      <c r="O634" s="21"/>
      <c r="P634" s="21"/>
      <c r="Q634" s="21"/>
      <c r="R634" s="21"/>
      <c r="S634" s="21"/>
      <c r="T634" s="21"/>
      <c r="U634" s="21"/>
      <c r="V634" s="21"/>
      <c r="W634" s="21"/>
      <c r="X634" s="21"/>
      <c r="Y634" s="21"/>
    </row>
    <row r="635" ht="15.75" customHeight="1">
      <c r="A635" s="21">
        <v>1918.0</v>
      </c>
      <c r="B635" s="21" t="s">
        <v>3450</v>
      </c>
      <c r="C635" s="21">
        <f>VLOOKUP(B635,Sheet3!B:E,4,0)</f>
        <v>1</v>
      </c>
      <c r="D635" s="21"/>
      <c r="E635" s="21"/>
      <c r="F635" s="21"/>
      <c r="G635" s="21"/>
      <c r="H635" s="21"/>
      <c r="I635" s="21"/>
      <c r="J635" s="21"/>
      <c r="K635" s="21"/>
      <c r="L635" s="21"/>
      <c r="M635" s="21"/>
      <c r="N635" s="21"/>
      <c r="O635" s="21"/>
      <c r="P635" s="21"/>
      <c r="Q635" s="21"/>
      <c r="R635" s="21"/>
      <c r="S635" s="21"/>
      <c r="T635" s="21"/>
      <c r="U635" s="21"/>
      <c r="V635" s="21"/>
      <c r="W635" s="21"/>
      <c r="X635" s="21"/>
      <c r="Y635" s="21"/>
    </row>
    <row r="636" ht="15.75" customHeight="1">
      <c r="A636" s="21">
        <v>1919.0</v>
      </c>
      <c r="B636" s="21" t="s">
        <v>3451</v>
      </c>
      <c r="C636" s="21">
        <f>VLOOKUP(B636,Sheet3!B:E,4,0)</f>
        <v>1</v>
      </c>
      <c r="D636" s="21"/>
      <c r="E636" s="21"/>
      <c r="F636" s="21"/>
      <c r="G636" s="21"/>
      <c r="H636" s="21"/>
      <c r="I636" s="21"/>
      <c r="J636" s="21"/>
      <c r="K636" s="21"/>
      <c r="L636" s="21"/>
      <c r="M636" s="21"/>
      <c r="N636" s="21"/>
      <c r="O636" s="21"/>
      <c r="P636" s="21"/>
      <c r="Q636" s="21"/>
      <c r="R636" s="21"/>
      <c r="S636" s="21"/>
      <c r="T636" s="21"/>
      <c r="U636" s="21"/>
      <c r="V636" s="21"/>
      <c r="W636" s="21"/>
      <c r="X636" s="21"/>
      <c r="Y636" s="21"/>
    </row>
    <row r="637" ht="15.75" customHeight="1">
      <c r="A637" s="21">
        <v>1920.0</v>
      </c>
      <c r="B637" s="21" t="s">
        <v>3452</v>
      </c>
      <c r="C637" s="21">
        <f>VLOOKUP(B637,Sheet3!B:E,4,0)</f>
        <v>1</v>
      </c>
      <c r="D637" s="21"/>
      <c r="E637" s="21"/>
      <c r="F637" s="21"/>
      <c r="G637" s="21"/>
      <c r="H637" s="21"/>
      <c r="I637" s="21"/>
      <c r="J637" s="21"/>
      <c r="K637" s="21"/>
      <c r="L637" s="21"/>
      <c r="M637" s="21"/>
      <c r="N637" s="21"/>
      <c r="O637" s="21"/>
      <c r="P637" s="21"/>
      <c r="Q637" s="21"/>
      <c r="R637" s="21"/>
      <c r="S637" s="21"/>
      <c r="T637" s="21"/>
      <c r="U637" s="21"/>
      <c r="V637" s="21"/>
      <c r="W637" s="21"/>
      <c r="X637" s="21"/>
      <c r="Y637" s="21"/>
    </row>
    <row r="638" ht="15.75" customHeight="1">
      <c r="A638" s="21">
        <v>1922.0</v>
      </c>
      <c r="B638" s="21" t="s">
        <v>3453</v>
      </c>
      <c r="C638" s="21">
        <f>VLOOKUP(B638,Sheet3!B:E,4,0)</f>
        <v>1</v>
      </c>
      <c r="D638" s="21"/>
      <c r="E638" s="21"/>
      <c r="F638" s="21"/>
      <c r="G638" s="21"/>
      <c r="H638" s="21"/>
      <c r="I638" s="21"/>
      <c r="J638" s="21"/>
      <c r="K638" s="21"/>
      <c r="L638" s="21"/>
      <c r="M638" s="21"/>
      <c r="N638" s="21"/>
      <c r="O638" s="21"/>
      <c r="P638" s="21"/>
      <c r="Q638" s="21"/>
      <c r="R638" s="21"/>
      <c r="S638" s="21"/>
      <c r="T638" s="21"/>
      <c r="U638" s="21"/>
      <c r="V638" s="21"/>
      <c r="W638" s="21"/>
      <c r="X638" s="21"/>
      <c r="Y638" s="21"/>
    </row>
    <row r="639" ht="15.75" customHeight="1">
      <c r="A639" s="21">
        <v>1923.0</v>
      </c>
      <c r="B639" s="21" t="s">
        <v>3454</v>
      </c>
      <c r="C639" s="21">
        <f>VLOOKUP(B639,Sheet3!B:E,4,0)</f>
        <v>1</v>
      </c>
      <c r="D639" s="21"/>
      <c r="E639" s="21"/>
      <c r="F639" s="21"/>
      <c r="G639" s="21"/>
      <c r="H639" s="21"/>
      <c r="I639" s="21"/>
      <c r="J639" s="21"/>
      <c r="K639" s="21"/>
      <c r="L639" s="21"/>
      <c r="M639" s="21"/>
      <c r="N639" s="21"/>
      <c r="O639" s="21"/>
      <c r="P639" s="21"/>
      <c r="Q639" s="21"/>
      <c r="R639" s="21"/>
      <c r="S639" s="21"/>
      <c r="T639" s="21"/>
      <c r="U639" s="21"/>
      <c r="V639" s="21"/>
      <c r="W639" s="21"/>
      <c r="X639" s="21"/>
      <c r="Y639" s="21"/>
    </row>
    <row r="640" ht="15.75" customHeight="1">
      <c r="A640" s="21">
        <v>1929.0</v>
      </c>
      <c r="B640" s="21" t="s">
        <v>3455</v>
      </c>
      <c r="C640" s="21">
        <f>VLOOKUP(B640,Sheet3!B:E,4,0)</f>
        <v>1</v>
      </c>
      <c r="D640" s="21"/>
      <c r="E640" s="21"/>
      <c r="F640" s="21"/>
      <c r="G640" s="21"/>
      <c r="H640" s="21"/>
      <c r="I640" s="21"/>
      <c r="J640" s="21"/>
      <c r="K640" s="21"/>
      <c r="L640" s="21"/>
      <c r="M640" s="21"/>
      <c r="N640" s="21"/>
      <c r="O640" s="21"/>
      <c r="P640" s="21"/>
      <c r="Q640" s="21"/>
      <c r="R640" s="21"/>
      <c r="S640" s="21"/>
      <c r="T640" s="21"/>
      <c r="U640" s="21"/>
      <c r="V640" s="21"/>
      <c r="W640" s="21"/>
      <c r="X640" s="21"/>
      <c r="Y640" s="21"/>
    </row>
    <row r="641" ht="15.75" customHeight="1">
      <c r="A641" s="21">
        <v>1930.0</v>
      </c>
      <c r="B641" s="21" t="s">
        <v>3456</v>
      </c>
      <c r="C641" s="21">
        <f>VLOOKUP(B641,Sheet3!B:E,4,0)</f>
        <v>1</v>
      </c>
      <c r="D641" s="21"/>
      <c r="E641" s="21"/>
      <c r="F641" s="21"/>
      <c r="G641" s="21"/>
      <c r="H641" s="21"/>
      <c r="I641" s="21"/>
      <c r="J641" s="21"/>
      <c r="K641" s="21"/>
      <c r="L641" s="21"/>
      <c r="M641" s="21"/>
      <c r="N641" s="21"/>
      <c r="O641" s="21"/>
      <c r="P641" s="21"/>
      <c r="Q641" s="21"/>
      <c r="R641" s="21"/>
      <c r="S641" s="21"/>
      <c r="T641" s="21"/>
      <c r="U641" s="21"/>
      <c r="V641" s="21"/>
      <c r="W641" s="21"/>
      <c r="X641" s="21"/>
      <c r="Y641" s="21"/>
    </row>
    <row r="642" ht="15.75" customHeight="1">
      <c r="A642" s="21">
        <v>1933.0</v>
      </c>
      <c r="B642" s="21" t="s">
        <v>3457</v>
      </c>
      <c r="C642" s="21">
        <f>VLOOKUP(B642,Sheet3!B:E,4,0)</f>
        <v>1</v>
      </c>
      <c r="D642" s="21"/>
      <c r="E642" s="21"/>
      <c r="F642" s="21"/>
      <c r="G642" s="21"/>
      <c r="H642" s="21"/>
      <c r="I642" s="21"/>
      <c r="J642" s="21"/>
      <c r="K642" s="21"/>
      <c r="L642" s="21"/>
      <c r="M642" s="21"/>
      <c r="N642" s="21"/>
      <c r="O642" s="21"/>
      <c r="P642" s="21"/>
      <c r="Q642" s="21"/>
      <c r="R642" s="21"/>
      <c r="S642" s="21"/>
      <c r="T642" s="21"/>
      <c r="U642" s="21"/>
      <c r="V642" s="21"/>
      <c r="W642" s="21"/>
      <c r="X642" s="21"/>
      <c r="Y642" s="21"/>
    </row>
    <row r="643" ht="15.75" customHeight="1">
      <c r="A643" s="21">
        <v>1934.0</v>
      </c>
      <c r="B643" s="21" t="s">
        <v>3458</v>
      </c>
      <c r="C643" s="21">
        <f>VLOOKUP(B643,Sheet3!B:E,4,0)</f>
        <v>1</v>
      </c>
      <c r="D643" s="21"/>
      <c r="E643" s="21"/>
      <c r="F643" s="21"/>
      <c r="G643" s="21"/>
      <c r="H643" s="21"/>
      <c r="I643" s="21"/>
      <c r="J643" s="21"/>
      <c r="K643" s="21"/>
      <c r="L643" s="21"/>
      <c r="M643" s="21"/>
      <c r="N643" s="21"/>
      <c r="O643" s="21"/>
      <c r="P643" s="21"/>
      <c r="Q643" s="21"/>
      <c r="R643" s="21"/>
      <c r="S643" s="21"/>
      <c r="T643" s="21"/>
      <c r="U643" s="21"/>
      <c r="V643" s="21"/>
      <c r="W643" s="21"/>
      <c r="X643" s="21"/>
      <c r="Y643" s="21"/>
    </row>
    <row r="644" ht="15.75" customHeight="1">
      <c r="A644" s="21">
        <v>1935.0</v>
      </c>
      <c r="B644" s="21" t="s">
        <v>3459</v>
      </c>
      <c r="C644" s="21">
        <f>VLOOKUP(B644,Sheet3!B:E,4,0)</f>
        <v>1</v>
      </c>
      <c r="D644" s="21"/>
      <c r="E644" s="21"/>
      <c r="F644" s="21"/>
      <c r="G644" s="21"/>
      <c r="H644" s="21"/>
      <c r="I644" s="21"/>
      <c r="J644" s="21"/>
      <c r="K644" s="21"/>
      <c r="L644" s="21"/>
      <c r="M644" s="21"/>
      <c r="N644" s="21"/>
      <c r="O644" s="21"/>
      <c r="P644" s="21"/>
      <c r="Q644" s="21"/>
      <c r="R644" s="21"/>
      <c r="S644" s="21"/>
      <c r="T644" s="21"/>
      <c r="U644" s="21"/>
      <c r="V644" s="21"/>
      <c r="W644" s="21"/>
      <c r="X644" s="21"/>
      <c r="Y644" s="21"/>
    </row>
    <row r="645" ht="15.75" customHeight="1">
      <c r="A645" s="21">
        <v>1938.0</v>
      </c>
      <c r="B645" s="21" t="s">
        <v>3460</v>
      </c>
      <c r="C645" s="21">
        <f>VLOOKUP(B645,Sheet3!B:E,4,0)</f>
        <v>5</v>
      </c>
      <c r="D645" s="21"/>
      <c r="E645" s="21"/>
      <c r="F645" s="21"/>
      <c r="G645" s="21"/>
      <c r="H645" s="21"/>
      <c r="I645" s="21"/>
      <c r="J645" s="21"/>
      <c r="K645" s="21"/>
      <c r="L645" s="21"/>
      <c r="M645" s="21"/>
      <c r="N645" s="21"/>
      <c r="O645" s="21"/>
      <c r="P645" s="21"/>
      <c r="Q645" s="21"/>
      <c r="R645" s="21"/>
      <c r="S645" s="21"/>
      <c r="T645" s="21"/>
      <c r="U645" s="21"/>
      <c r="V645" s="21"/>
      <c r="W645" s="21"/>
      <c r="X645" s="21"/>
      <c r="Y645" s="21"/>
    </row>
    <row r="646" ht="15.75" customHeight="1">
      <c r="A646" s="21">
        <v>1940.0</v>
      </c>
      <c r="B646" s="21" t="s">
        <v>3461</v>
      </c>
      <c r="C646" s="21">
        <f>VLOOKUP(B646,Sheet3!B:E,4,0)</f>
        <v>5</v>
      </c>
      <c r="D646" s="21"/>
      <c r="E646" s="21"/>
      <c r="F646" s="21"/>
      <c r="G646" s="21"/>
      <c r="H646" s="21"/>
      <c r="I646" s="21"/>
      <c r="J646" s="21"/>
      <c r="K646" s="21"/>
      <c r="L646" s="21"/>
      <c r="M646" s="21"/>
      <c r="N646" s="21"/>
      <c r="O646" s="21"/>
      <c r="P646" s="21"/>
      <c r="Q646" s="21"/>
      <c r="R646" s="21"/>
      <c r="S646" s="21"/>
      <c r="T646" s="21"/>
      <c r="U646" s="21"/>
      <c r="V646" s="21"/>
      <c r="W646" s="21"/>
      <c r="X646" s="21"/>
      <c r="Y646" s="21"/>
    </row>
    <row r="647" ht="15.75" customHeight="1">
      <c r="A647" s="21">
        <v>1962.0</v>
      </c>
      <c r="B647" s="21" t="s">
        <v>3462</v>
      </c>
      <c r="C647" s="21">
        <f>VLOOKUP(B647,Sheet3!B:E,4,0)</f>
        <v>1</v>
      </c>
      <c r="D647" s="21"/>
      <c r="E647" s="21"/>
      <c r="F647" s="21"/>
      <c r="G647" s="21"/>
      <c r="H647" s="21"/>
      <c r="I647" s="21"/>
      <c r="J647" s="21"/>
      <c r="K647" s="21"/>
      <c r="L647" s="21"/>
      <c r="M647" s="21"/>
      <c r="N647" s="21"/>
      <c r="O647" s="21"/>
      <c r="P647" s="21"/>
      <c r="Q647" s="21"/>
      <c r="R647" s="21"/>
      <c r="S647" s="21"/>
      <c r="T647" s="21"/>
      <c r="U647" s="21"/>
      <c r="V647" s="21"/>
      <c r="W647" s="21"/>
      <c r="X647" s="21"/>
      <c r="Y647" s="21"/>
    </row>
    <row r="648" ht="15.75" customHeight="1">
      <c r="A648" s="21">
        <v>1982.0</v>
      </c>
      <c r="B648" s="21" t="s">
        <v>3463</v>
      </c>
      <c r="C648" s="21">
        <f>VLOOKUP(B648,Sheet3!B:E,4,0)</f>
        <v>1</v>
      </c>
      <c r="D648" s="21"/>
      <c r="E648" s="21"/>
      <c r="F648" s="21"/>
      <c r="G648" s="21"/>
      <c r="H648" s="21"/>
      <c r="I648" s="21"/>
      <c r="J648" s="21"/>
      <c r="K648" s="21"/>
      <c r="L648" s="21"/>
      <c r="M648" s="21"/>
      <c r="N648" s="21"/>
      <c r="O648" s="21"/>
      <c r="P648" s="21"/>
      <c r="Q648" s="21"/>
      <c r="R648" s="21"/>
      <c r="S648" s="21"/>
      <c r="T648" s="21"/>
      <c r="U648" s="21"/>
      <c r="V648" s="21"/>
      <c r="W648" s="21"/>
      <c r="X648" s="21"/>
      <c r="Y648" s="21"/>
    </row>
    <row r="649" ht="15.75" customHeight="1">
      <c r="A649" s="21">
        <v>1987.0</v>
      </c>
      <c r="B649" s="21" t="s">
        <v>3464</v>
      </c>
      <c r="C649" s="21">
        <f>VLOOKUP(B649,Sheet3!B:E,4,0)</f>
        <v>3</v>
      </c>
      <c r="D649" s="21"/>
      <c r="E649" s="21"/>
      <c r="F649" s="21"/>
      <c r="G649" s="21"/>
      <c r="H649" s="21"/>
      <c r="I649" s="21"/>
      <c r="J649" s="21"/>
      <c r="K649" s="21"/>
      <c r="L649" s="21"/>
      <c r="M649" s="21"/>
      <c r="N649" s="21"/>
      <c r="O649" s="21"/>
      <c r="P649" s="21"/>
      <c r="Q649" s="21"/>
      <c r="R649" s="21"/>
      <c r="S649" s="21"/>
      <c r="T649" s="21"/>
      <c r="U649" s="21"/>
      <c r="V649" s="21"/>
      <c r="W649" s="21"/>
      <c r="X649" s="21"/>
      <c r="Y649" s="21"/>
    </row>
    <row r="650" ht="15.75" customHeight="1">
      <c r="A650" s="21">
        <v>1988.0</v>
      </c>
      <c r="B650" s="21" t="s">
        <v>3465</v>
      </c>
      <c r="C650" s="21">
        <f>VLOOKUP(B650,Sheet3!B:E,4,0)</f>
        <v>3</v>
      </c>
      <c r="D650" s="21"/>
      <c r="E650" s="21"/>
      <c r="F650" s="21"/>
      <c r="G650" s="21"/>
      <c r="H650" s="21"/>
      <c r="I650" s="21"/>
      <c r="J650" s="21"/>
      <c r="K650" s="21"/>
      <c r="L650" s="21"/>
      <c r="M650" s="21"/>
      <c r="N650" s="21"/>
      <c r="O650" s="21"/>
      <c r="P650" s="21"/>
      <c r="Q650" s="21"/>
      <c r="R650" s="21"/>
      <c r="S650" s="21"/>
      <c r="T650" s="21"/>
      <c r="U650" s="21"/>
      <c r="V650" s="21"/>
      <c r="W650" s="21"/>
      <c r="X650" s="21"/>
      <c r="Y650" s="21"/>
    </row>
    <row r="651" ht="15.75" customHeight="1">
      <c r="A651" s="21">
        <v>1991.0</v>
      </c>
      <c r="B651" s="21" t="s">
        <v>3466</v>
      </c>
      <c r="C651" s="21">
        <f>VLOOKUP(B651,Sheet3!B:E,4,0)</f>
        <v>5</v>
      </c>
      <c r="D651" s="21"/>
      <c r="E651" s="21"/>
      <c r="F651" s="21"/>
      <c r="G651" s="21"/>
      <c r="H651" s="21"/>
      <c r="I651" s="21"/>
      <c r="J651" s="21"/>
      <c r="K651" s="21"/>
      <c r="L651" s="21"/>
      <c r="M651" s="21"/>
      <c r="N651" s="21"/>
      <c r="O651" s="21"/>
      <c r="P651" s="21"/>
      <c r="Q651" s="21"/>
      <c r="R651" s="21"/>
      <c r="S651" s="21"/>
      <c r="T651" s="21"/>
      <c r="U651" s="21"/>
      <c r="V651" s="21"/>
      <c r="W651" s="21"/>
      <c r="X651" s="21"/>
      <c r="Y651" s="21"/>
    </row>
    <row r="652" ht="15.75" customHeight="1">
      <c r="A652" s="21">
        <v>1995.0</v>
      </c>
      <c r="B652" s="21" t="s">
        <v>3467</v>
      </c>
      <c r="C652" s="21">
        <f>VLOOKUP(B652,Sheet3!B:E,4,0)</f>
        <v>1</v>
      </c>
      <c r="D652" s="21"/>
      <c r="E652" s="21"/>
      <c r="F652" s="21"/>
      <c r="G652" s="21"/>
      <c r="H652" s="21"/>
      <c r="I652" s="21"/>
      <c r="J652" s="21"/>
      <c r="K652" s="21"/>
      <c r="L652" s="21"/>
      <c r="M652" s="21"/>
      <c r="N652" s="21"/>
      <c r="O652" s="21"/>
      <c r="P652" s="21"/>
      <c r="Q652" s="21"/>
      <c r="R652" s="21"/>
      <c r="S652" s="21"/>
      <c r="T652" s="21"/>
      <c r="U652" s="21"/>
      <c r="V652" s="21"/>
      <c r="W652" s="21"/>
      <c r="X652" s="21"/>
      <c r="Y652" s="21"/>
    </row>
    <row r="653" ht="15.75" customHeight="1">
      <c r="A653" s="21">
        <v>1997.0</v>
      </c>
      <c r="B653" s="21" t="s">
        <v>3468</v>
      </c>
      <c r="C653" s="21">
        <f>VLOOKUP(B653,Sheet3!B:E,4,0)</f>
        <v>1</v>
      </c>
      <c r="D653" s="21"/>
      <c r="E653" s="21"/>
      <c r="F653" s="21"/>
      <c r="G653" s="21"/>
      <c r="H653" s="21"/>
      <c r="I653" s="21"/>
      <c r="J653" s="21"/>
      <c r="K653" s="21"/>
      <c r="L653" s="21"/>
      <c r="M653" s="21"/>
      <c r="N653" s="21"/>
      <c r="O653" s="21"/>
      <c r="P653" s="21"/>
      <c r="Q653" s="21"/>
      <c r="R653" s="21"/>
      <c r="S653" s="21"/>
      <c r="T653" s="21"/>
      <c r="U653" s="21"/>
      <c r="V653" s="21"/>
      <c r="W653" s="21"/>
      <c r="X653" s="21"/>
      <c r="Y653" s="21"/>
    </row>
    <row r="654" ht="15.75" customHeight="1">
      <c r="A654" s="21">
        <v>2000.0</v>
      </c>
      <c r="B654" s="21" t="s">
        <v>3469</v>
      </c>
      <c r="C654" s="21">
        <f>VLOOKUP(B654,Sheet3!B:E,4,0)</f>
        <v>1</v>
      </c>
      <c r="D654" s="21"/>
      <c r="E654" s="21"/>
      <c r="F654" s="21"/>
      <c r="G654" s="21"/>
      <c r="H654" s="21"/>
      <c r="I654" s="21"/>
      <c r="J654" s="21"/>
      <c r="K654" s="21"/>
      <c r="L654" s="21"/>
      <c r="M654" s="21"/>
      <c r="N654" s="21"/>
      <c r="O654" s="21"/>
      <c r="P654" s="21"/>
      <c r="Q654" s="21"/>
      <c r="R654" s="21"/>
      <c r="S654" s="21"/>
      <c r="T654" s="21"/>
      <c r="U654" s="21"/>
      <c r="V654" s="21"/>
      <c r="W654" s="21"/>
      <c r="X654" s="21"/>
      <c r="Y654" s="21"/>
    </row>
    <row r="655" ht="15.75" customHeight="1">
      <c r="A655" s="21">
        <v>2001.0</v>
      </c>
      <c r="B655" s="21" t="s">
        <v>3470</v>
      </c>
      <c r="C655" s="21">
        <f>VLOOKUP(B655,Sheet3!B:E,4,0)</f>
        <v>1</v>
      </c>
      <c r="D655" s="21"/>
      <c r="E655" s="21"/>
      <c r="F655" s="21"/>
      <c r="G655" s="21"/>
      <c r="H655" s="21"/>
      <c r="I655" s="21"/>
      <c r="J655" s="21"/>
      <c r="K655" s="21"/>
      <c r="L655" s="21"/>
      <c r="M655" s="21"/>
      <c r="N655" s="21"/>
      <c r="O655" s="21"/>
      <c r="P655" s="21"/>
      <c r="Q655" s="21"/>
      <c r="R655" s="21"/>
      <c r="S655" s="21"/>
      <c r="T655" s="21"/>
      <c r="U655" s="21"/>
      <c r="V655" s="21"/>
      <c r="W655" s="21"/>
      <c r="X655" s="21"/>
      <c r="Y655" s="21"/>
    </row>
    <row r="656" ht="15.75" customHeight="1">
      <c r="A656" s="21">
        <v>2003.0</v>
      </c>
      <c r="B656" s="21" t="s">
        <v>3471</v>
      </c>
      <c r="C656" s="21">
        <f>VLOOKUP(B656,Sheet3!B:E,4,0)</f>
        <v>1</v>
      </c>
      <c r="D656" s="21"/>
      <c r="E656" s="21"/>
      <c r="F656" s="21"/>
      <c r="G656" s="21"/>
      <c r="H656" s="21"/>
      <c r="I656" s="21"/>
      <c r="J656" s="21"/>
      <c r="K656" s="21"/>
      <c r="L656" s="21"/>
      <c r="M656" s="21"/>
      <c r="N656" s="21"/>
      <c r="O656" s="21"/>
      <c r="P656" s="21"/>
      <c r="Q656" s="21"/>
      <c r="R656" s="21"/>
      <c r="S656" s="21"/>
      <c r="T656" s="21"/>
      <c r="U656" s="21"/>
      <c r="V656" s="21"/>
      <c r="W656" s="21"/>
      <c r="X656" s="21"/>
      <c r="Y656" s="21"/>
    </row>
    <row r="657" ht="15.75" customHeight="1">
      <c r="A657" s="21">
        <v>2004.0</v>
      </c>
      <c r="B657" s="21" t="s">
        <v>3472</v>
      </c>
      <c r="C657" s="21">
        <f>VLOOKUP(B657,Sheet3!B:E,4,0)</f>
        <v>1</v>
      </c>
      <c r="D657" s="21"/>
      <c r="E657" s="21"/>
      <c r="F657" s="21"/>
      <c r="G657" s="21"/>
      <c r="H657" s="21"/>
      <c r="I657" s="21"/>
      <c r="J657" s="21"/>
      <c r="K657" s="21"/>
      <c r="L657" s="21"/>
      <c r="M657" s="21"/>
      <c r="N657" s="21"/>
      <c r="O657" s="21"/>
      <c r="P657" s="21"/>
      <c r="Q657" s="21"/>
      <c r="R657" s="21"/>
      <c r="S657" s="21"/>
      <c r="T657" s="21"/>
      <c r="U657" s="21"/>
      <c r="V657" s="21"/>
      <c r="W657" s="21"/>
      <c r="X657" s="21"/>
      <c r="Y657" s="21"/>
    </row>
    <row r="658" ht="15.75" customHeight="1">
      <c r="A658" s="21">
        <v>2005.0</v>
      </c>
      <c r="B658" s="21" t="s">
        <v>3473</v>
      </c>
      <c r="C658" s="21">
        <f>VLOOKUP(B658,Sheet3!B:E,4,0)</f>
        <v>1</v>
      </c>
      <c r="D658" s="21"/>
      <c r="E658" s="21"/>
      <c r="F658" s="21"/>
      <c r="G658" s="21"/>
      <c r="H658" s="21"/>
      <c r="I658" s="21"/>
      <c r="J658" s="21"/>
      <c r="K658" s="21"/>
      <c r="L658" s="21"/>
      <c r="M658" s="21"/>
      <c r="N658" s="21"/>
      <c r="O658" s="21"/>
      <c r="P658" s="21"/>
      <c r="Q658" s="21"/>
      <c r="R658" s="21"/>
      <c r="S658" s="21"/>
      <c r="T658" s="21"/>
      <c r="U658" s="21"/>
      <c r="V658" s="21"/>
      <c r="W658" s="21"/>
      <c r="X658" s="21"/>
      <c r="Y658" s="21"/>
    </row>
    <row r="659" ht="15.75" customHeight="1">
      <c r="A659" s="21">
        <v>2006.0</v>
      </c>
      <c r="B659" s="21" t="s">
        <v>3474</v>
      </c>
      <c r="C659" s="21">
        <f>VLOOKUP(B659,Sheet3!B:E,4,0)</f>
        <v>1</v>
      </c>
      <c r="D659" s="21"/>
      <c r="E659" s="21"/>
      <c r="F659" s="21"/>
      <c r="G659" s="21"/>
      <c r="H659" s="21"/>
      <c r="I659" s="21"/>
      <c r="J659" s="21"/>
      <c r="K659" s="21"/>
      <c r="L659" s="21"/>
      <c r="M659" s="21"/>
      <c r="N659" s="21"/>
      <c r="O659" s="21"/>
      <c r="P659" s="21"/>
      <c r="Q659" s="21"/>
      <c r="R659" s="21"/>
      <c r="S659" s="21"/>
      <c r="T659" s="21"/>
      <c r="U659" s="21"/>
      <c r="V659" s="21"/>
      <c r="W659" s="21"/>
      <c r="X659" s="21"/>
      <c r="Y659" s="21"/>
    </row>
    <row r="660" ht="15.75" customHeight="1">
      <c r="A660" s="21">
        <v>2008.0</v>
      </c>
      <c r="B660" s="21" t="s">
        <v>3475</v>
      </c>
      <c r="C660" s="21">
        <f>VLOOKUP(B660,Sheet3!B:E,4,0)</f>
        <v>1</v>
      </c>
      <c r="D660" s="21"/>
      <c r="E660" s="21"/>
      <c r="F660" s="21"/>
      <c r="G660" s="21"/>
      <c r="H660" s="21"/>
      <c r="I660" s="21"/>
      <c r="J660" s="21"/>
      <c r="K660" s="21"/>
      <c r="L660" s="21"/>
      <c r="M660" s="21"/>
      <c r="N660" s="21"/>
      <c r="O660" s="21"/>
      <c r="P660" s="21"/>
      <c r="Q660" s="21"/>
      <c r="R660" s="21"/>
      <c r="S660" s="21"/>
      <c r="T660" s="21"/>
      <c r="U660" s="21"/>
      <c r="V660" s="21"/>
      <c r="W660" s="21"/>
      <c r="X660" s="21"/>
      <c r="Y660" s="21"/>
    </row>
    <row r="661" ht="15.75" customHeight="1">
      <c r="A661" s="21">
        <v>2009.0</v>
      </c>
      <c r="B661" s="21" t="s">
        <v>3476</v>
      </c>
      <c r="C661" s="21">
        <f>VLOOKUP(B661,Sheet3!B:E,4,0)</f>
        <v>1</v>
      </c>
      <c r="D661" s="21"/>
      <c r="E661" s="21"/>
      <c r="F661" s="21"/>
      <c r="G661" s="21"/>
      <c r="H661" s="21"/>
      <c r="I661" s="21"/>
      <c r="J661" s="21"/>
      <c r="K661" s="21"/>
      <c r="L661" s="21"/>
      <c r="M661" s="21"/>
      <c r="N661" s="21"/>
      <c r="O661" s="21"/>
      <c r="P661" s="21"/>
      <c r="Q661" s="21"/>
      <c r="R661" s="21"/>
      <c r="S661" s="21"/>
      <c r="T661" s="21"/>
      <c r="U661" s="21"/>
      <c r="V661" s="21"/>
      <c r="W661" s="21"/>
      <c r="X661" s="21"/>
      <c r="Y661" s="21"/>
    </row>
    <row r="662" ht="15.75" customHeight="1">
      <c r="A662" s="21">
        <v>2010.0</v>
      </c>
      <c r="B662" s="21" t="s">
        <v>3477</v>
      </c>
      <c r="C662" s="21">
        <f>VLOOKUP(B662,Sheet3!B:E,4,0)</f>
        <v>1</v>
      </c>
      <c r="D662" s="21"/>
      <c r="E662" s="21"/>
      <c r="F662" s="21"/>
      <c r="G662" s="21"/>
      <c r="H662" s="21"/>
      <c r="I662" s="21"/>
      <c r="J662" s="21"/>
      <c r="K662" s="21"/>
      <c r="L662" s="21"/>
      <c r="M662" s="21"/>
      <c r="N662" s="21"/>
      <c r="O662" s="21"/>
      <c r="P662" s="21"/>
      <c r="Q662" s="21"/>
      <c r="R662" s="21"/>
      <c r="S662" s="21"/>
      <c r="T662" s="21"/>
      <c r="U662" s="21"/>
      <c r="V662" s="21"/>
      <c r="W662" s="21"/>
      <c r="X662" s="21"/>
      <c r="Y662" s="21"/>
    </row>
    <row r="663" ht="15.75" customHeight="1">
      <c r="A663" s="21">
        <v>2011.0</v>
      </c>
      <c r="B663" s="21" t="s">
        <v>3478</v>
      </c>
      <c r="C663" s="21">
        <f>VLOOKUP(B663,Sheet3!B:E,4,0)</f>
        <v>1</v>
      </c>
      <c r="D663" s="21"/>
      <c r="E663" s="21"/>
      <c r="F663" s="21"/>
      <c r="G663" s="21"/>
      <c r="H663" s="21"/>
      <c r="I663" s="21"/>
      <c r="J663" s="21"/>
      <c r="K663" s="21"/>
      <c r="L663" s="21"/>
      <c r="M663" s="21"/>
      <c r="N663" s="21"/>
      <c r="O663" s="21"/>
      <c r="P663" s="21"/>
      <c r="Q663" s="21"/>
      <c r="R663" s="21"/>
      <c r="S663" s="21"/>
      <c r="T663" s="21"/>
      <c r="U663" s="21"/>
      <c r="V663" s="21"/>
      <c r="W663" s="21"/>
      <c r="X663" s="21"/>
      <c r="Y663" s="21"/>
    </row>
    <row r="664" ht="15.75" customHeight="1">
      <c r="A664" s="21">
        <v>2012.0</v>
      </c>
      <c r="B664" s="21" t="s">
        <v>3479</v>
      </c>
      <c r="C664" s="21">
        <f>VLOOKUP(B664,Sheet3!B:E,4,0)</f>
        <v>1</v>
      </c>
      <c r="D664" s="21"/>
      <c r="E664" s="21"/>
      <c r="F664" s="21"/>
      <c r="G664" s="21"/>
      <c r="H664" s="21"/>
      <c r="I664" s="21"/>
      <c r="J664" s="21"/>
      <c r="K664" s="21"/>
      <c r="L664" s="21"/>
      <c r="M664" s="21"/>
      <c r="N664" s="21"/>
      <c r="O664" s="21"/>
      <c r="P664" s="21"/>
      <c r="Q664" s="21"/>
      <c r="R664" s="21"/>
      <c r="S664" s="21"/>
      <c r="T664" s="21"/>
      <c r="U664" s="21"/>
      <c r="V664" s="21"/>
      <c r="W664" s="21"/>
      <c r="X664" s="21"/>
      <c r="Y664" s="21"/>
    </row>
    <row r="665" ht="15.75" customHeight="1">
      <c r="A665" s="21">
        <v>2013.0</v>
      </c>
      <c r="B665" s="21" t="s">
        <v>3480</v>
      </c>
      <c r="C665" s="21">
        <f>VLOOKUP(B665,Sheet3!B:E,4,0)</f>
        <v>1</v>
      </c>
      <c r="D665" s="21"/>
      <c r="E665" s="21"/>
      <c r="F665" s="21"/>
      <c r="G665" s="21"/>
      <c r="H665" s="21"/>
      <c r="I665" s="21"/>
      <c r="J665" s="21"/>
      <c r="K665" s="21"/>
      <c r="L665" s="21"/>
      <c r="M665" s="21"/>
      <c r="N665" s="21"/>
      <c r="O665" s="21"/>
      <c r="P665" s="21"/>
      <c r="Q665" s="21"/>
      <c r="R665" s="21"/>
      <c r="S665" s="21"/>
      <c r="T665" s="21"/>
      <c r="U665" s="21"/>
      <c r="V665" s="21"/>
      <c r="W665" s="21"/>
      <c r="X665" s="21"/>
      <c r="Y665" s="21"/>
    </row>
    <row r="666" ht="15.75" customHeight="1">
      <c r="A666" s="21">
        <v>2015.0</v>
      </c>
      <c r="B666" s="21" t="s">
        <v>3481</v>
      </c>
      <c r="C666" s="21">
        <f>VLOOKUP(B666,Sheet3!B:E,4,0)</f>
        <v>1</v>
      </c>
      <c r="D666" s="21"/>
      <c r="E666" s="21"/>
      <c r="F666" s="21"/>
      <c r="G666" s="21"/>
      <c r="H666" s="21"/>
      <c r="I666" s="21"/>
      <c r="J666" s="21"/>
      <c r="K666" s="21"/>
      <c r="L666" s="21"/>
      <c r="M666" s="21"/>
      <c r="N666" s="21"/>
      <c r="O666" s="21"/>
      <c r="P666" s="21"/>
      <c r="Q666" s="21"/>
      <c r="R666" s="21"/>
      <c r="S666" s="21"/>
      <c r="T666" s="21"/>
      <c r="U666" s="21"/>
      <c r="V666" s="21"/>
      <c r="W666" s="21"/>
      <c r="X666" s="21"/>
      <c r="Y666" s="21"/>
    </row>
    <row r="667" ht="15.75" customHeight="1">
      <c r="A667" s="21">
        <v>2016.0</v>
      </c>
      <c r="B667" s="21" t="s">
        <v>3482</v>
      </c>
      <c r="C667" s="21">
        <f>VLOOKUP(B667,Sheet3!B:E,4,0)</f>
        <v>1</v>
      </c>
      <c r="D667" s="21"/>
      <c r="E667" s="21"/>
      <c r="F667" s="21"/>
      <c r="G667" s="21"/>
      <c r="H667" s="21"/>
      <c r="I667" s="21"/>
      <c r="J667" s="21"/>
      <c r="K667" s="21"/>
      <c r="L667" s="21"/>
      <c r="M667" s="21"/>
      <c r="N667" s="21"/>
      <c r="O667" s="21"/>
      <c r="P667" s="21"/>
      <c r="Q667" s="21"/>
      <c r="R667" s="21"/>
      <c r="S667" s="21"/>
      <c r="T667" s="21"/>
      <c r="U667" s="21"/>
      <c r="V667" s="21"/>
      <c r="W667" s="21"/>
      <c r="X667" s="21"/>
      <c r="Y667" s="21"/>
    </row>
    <row r="668" ht="15.75" customHeight="1">
      <c r="A668" s="21">
        <v>2017.0</v>
      </c>
      <c r="B668" s="21" t="s">
        <v>3483</v>
      </c>
      <c r="C668" s="21">
        <f>VLOOKUP(B668,Sheet3!B:E,4,0)</f>
        <v>1</v>
      </c>
      <c r="D668" s="21"/>
      <c r="E668" s="21"/>
      <c r="F668" s="21"/>
      <c r="G668" s="21"/>
      <c r="H668" s="21"/>
      <c r="I668" s="21"/>
      <c r="J668" s="21"/>
      <c r="K668" s="21"/>
      <c r="L668" s="21"/>
      <c r="M668" s="21"/>
      <c r="N668" s="21"/>
      <c r="O668" s="21"/>
      <c r="P668" s="21"/>
      <c r="Q668" s="21"/>
      <c r="R668" s="21"/>
      <c r="S668" s="21"/>
      <c r="T668" s="21"/>
      <c r="U668" s="21"/>
      <c r="V668" s="21"/>
      <c r="W668" s="21"/>
      <c r="X668" s="21"/>
      <c r="Y668" s="21"/>
    </row>
    <row r="669" ht="15.75" customHeight="1">
      <c r="A669" s="21">
        <v>2019.0</v>
      </c>
      <c r="B669" s="21" t="s">
        <v>3484</v>
      </c>
      <c r="C669" s="21">
        <f>VLOOKUP(B669,Sheet3!B:E,4,0)</f>
        <v>1</v>
      </c>
      <c r="D669" s="21"/>
      <c r="E669" s="21"/>
      <c r="F669" s="21"/>
      <c r="G669" s="21"/>
      <c r="H669" s="21"/>
      <c r="I669" s="21"/>
      <c r="J669" s="21"/>
      <c r="K669" s="21"/>
      <c r="L669" s="21"/>
      <c r="M669" s="21"/>
      <c r="N669" s="21"/>
      <c r="O669" s="21"/>
      <c r="P669" s="21"/>
      <c r="Q669" s="21"/>
      <c r="R669" s="21"/>
      <c r="S669" s="21"/>
      <c r="T669" s="21"/>
      <c r="U669" s="21"/>
      <c r="V669" s="21"/>
      <c r="W669" s="21"/>
      <c r="X669" s="21"/>
      <c r="Y669" s="21"/>
    </row>
    <row r="670" ht="15.75" customHeight="1">
      <c r="A670" s="21">
        <v>2020.0</v>
      </c>
      <c r="B670" s="21" t="s">
        <v>3485</v>
      </c>
      <c r="C670" s="21">
        <f>VLOOKUP(B670,Sheet3!B:E,4,0)</f>
        <v>1</v>
      </c>
      <c r="D670" s="21"/>
      <c r="E670" s="21"/>
      <c r="F670" s="21"/>
      <c r="G670" s="21"/>
      <c r="H670" s="21"/>
      <c r="I670" s="21"/>
      <c r="J670" s="21"/>
      <c r="K670" s="21"/>
      <c r="L670" s="21"/>
      <c r="M670" s="21"/>
      <c r="N670" s="21"/>
      <c r="O670" s="21"/>
      <c r="P670" s="21"/>
      <c r="Q670" s="21"/>
      <c r="R670" s="21"/>
      <c r="S670" s="21"/>
      <c r="T670" s="21"/>
      <c r="U670" s="21"/>
      <c r="V670" s="21"/>
      <c r="W670" s="21"/>
      <c r="X670" s="21"/>
      <c r="Y670" s="21"/>
    </row>
    <row r="671" ht="15.75" customHeight="1">
      <c r="A671" s="21">
        <v>2022.0</v>
      </c>
      <c r="B671" s="21" t="s">
        <v>3486</v>
      </c>
      <c r="C671" s="21">
        <f>VLOOKUP(B671,Sheet3!B:E,4,0)</f>
        <v>1</v>
      </c>
      <c r="D671" s="21"/>
      <c r="E671" s="21"/>
      <c r="F671" s="21"/>
      <c r="G671" s="21"/>
      <c r="H671" s="21"/>
      <c r="I671" s="21"/>
      <c r="J671" s="21"/>
      <c r="K671" s="21"/>
      <c r="L671" s="21"/>
      <c r="M671" s="21"/>
      <c r="N671" s="21"/>
      <c r="O671" s="21"/>
      <c r="P671" s="21"/>
      <c r="Q671" s="21"/>
      <c r="R671" s="21"/>
      <c r="S671" s="21"/>
      <c r="T671" s="21"/>
      <c r="U671" s="21"/>
      <c r="V671" s="21"/>
      <c r="W671" s="21"/>
      <c r="X671" s="21"/>
      <c r="Y671" s="21"/>
    </row>
    <row r="672" ht="15.75" customHeight="1">
      <c r="A672" s="21">
        <v>2025.0</v>
      </c>
      <c r="B672" s="21" t="s">
        <v>3487</v>
      </c>
      <c r="C672" s="21">
        <f>VLOOKUP(B672,Sheet3!B:E,4,0)</f>
        <v>1</v>
      </c>
      <c r="D672" s="21"/>
      <c r="E672" s="21"/>
      <c r="F672" s="21"/>
      <c r="G672" s="21"/>
      <c r="H672" s="21"/>
      <c r="I672" s="21"/>
      <c r="J672" s="21"/>
      <c r="K672" s="21"/>
      <c r="L672" s="21"/>
      <c r="M672" s="21"/>
      <c r="N672" s="21"/>
      <c r="O672" s="21"/>
      <c r="P672" s="21"/>
      <c r="Q672" s="21"/>
      <c r="R672" s="21"/>
      <c r="S672" s="21"/>
      <c r="T672" s="21"/>
      <c r="U672" s="21"/>
      <c r="V672" s="21"/>
      <c r="W672" s="21"/>
      <c r="X672" s="21"/>
      <c r="Y672" s="21"/>
    </row>
    <row r="673" ht="15.75" customHeight="1">
      <c r="A673" s="21">
        <v>2026.0</v>
      </c>
      <c r="B673" s="21" t="s">
        <v>3488</v>
      </c>
      <c r="C673" s="21">
        <f>VLOOKUP(B673,Sheet3!B:E,4,0)</f>
        <v>1</v>
      </c>
      <c r="D673" s="21"/>
      <c r="E673" s="21"/>
      <c r="F673" s="21"/>
      <c r="G673" s="21"/>
      <c r="H673" s="21"/>
      <c r="I673" s="21"/>
      <c r="J673" s="21"/>
      <c r="K673" s="21"/>
      <c r="L673" s="21"/>
      <c r="M673" s="21"/>
      <c r="N673" s="21"/>
      <c r="O673" s="21"/>
      <c r="P673" s="21"/>
      <c r="Q673" s="21"/>
      <c r="R673" s="21"/>
      <c r="S673" s="21"/>
      <c r="T673" s="21"/>
      <c r="U673" s="21"/>
      <c r="V673" s="21"/>
      <c r="W673" s="21"/>
      <c r="X673" s="21"/>
      <c r="Y673" s="21"/>
    </row>
    <row r="674" ht="15.75" customHeight="1">
      <c r="A674" s="21">
        <v>2028.0</v>
      </c>
      <c r="B674" s="21" t="s">
        <v>3489</v>
      </c>
      <c r="C674" s="21">
        <f>VLOOKUP(B674,Sheet3!B:E,4,0)</f>
        <v>1</v>
      </c>
      <c r="D674" s="21"/>
      <c r="E674" s="21"/>
      <c r="F674" s="21"/>
      <c r="G674" s="21"/>
      <c r="H674" s="21"/>
      <c r="I674" s="21"/>
      <c r="J674" s="21"/>
      <c r="K674" s="21"/>
      <c r="L674" s="21"/>
      <c r="M674" s="21"/>
      <c r="N674" s="21"/>
      <c r="O674" s="21"/>
      <c r="P674" s="21"/>
      <c r="Q674" s="21"/>
      <c r="R674" s="21"/>
      <c r="S674" s="21"/>
      <c r="T674" s="21"/>
      <c r="U674" s="21"/>
      <c r="V674" s="21"/>
      <c r="W674" s="21"/>
      <c r="X674" s="21"/>
      <c r="Y674" s="21"/>
    </row>
    <row r="675" ht="15.75" customHeight="1">
      <c r="A675" s="21">
        <v>2039.0</v>
      </c>
      <c r="B675" s="21" t="s">
        <v>3490</v>
      </c>
      <c r="C675" s="21">
        <f>VLOOKUP(B675,Sheet3!B:E,4,0)</f>
        <v>1</v>
      </c>
      <c r="D675" s="21"/>
      <c r="E675" s="21"/>
      <c r="F675" s="21"/>
      <c r="G675" s="21"/>
      <c r="H675" s="21"/>
      <c r="I675" s="21"/>
      <c r="J675" s="21"/>
      <c r="K675" s="21"/>
      <c r="L675" s="21"/>
      <c r="M675" s="21"/>
      <c r="N675" s="21"/>
      <c r="O675" s="21"/>
      <c r="P675" s="21"/>
      <c r="Q675" s="21"/>
      <c r="R675" s="21"/>
      <c r="S675" s="21"/>
      <c r="T675" s="21"/>
      <c r="U675" s="21"/>
      <c r="V675" s="21"/>
      <c r="W675" s="21"/>
      <c r="X675" s="21"/>
      <c r="Y675" s="21"/>
    </row>
    <row r="676" ht="15.75" customHeight="1">
      <c r="A676" s="21">
        <v>2041.0</v>
      </c>
      <c r="B676" s="21" t="s">
        <v>3491</v>
      </c>
      <c r="C676" s="21">
        <f>VLOOKUP(B676,Sheet3!B:E,4,0)</f>
        <v>1</v>
      </c>
      <c r="D676" s="21"/>
      <c r="E676" s="21"/>
      <c r="F676" s="21"/>
      <c r="G676" s="21"/>
      <c r="H676" s="21"/>
      <c r="I676" s="21"/>
      <c r="J676" s="21"/>
      <c r="K676" s="21"/>
      <c r="L676" s="21"/>
      <c r="M676" s="21"/>
      <c r="N676" s="21"/>
      <c r="O676" s="21"/>
      <c r="P676" s="21"/>
      <c r="Q676" s="21"/>
      <c r="R676" s="21"/>
      <c r="S676" s="21"/>
      <c r="T676" s="21"/>
      <c r="U676" s="21"/>
      <c r="V676" s="21"/>
      <c r="W676" s="21"/>
      <c r="X676" s="21"/>
      <c r="Y676" s="21"/>
    </row>
    <row r="677" ht="15.75" customHeight="1">
      <c r="A677" s="21">
        <v>2042.0</v>
      </c>
      <c r="B677" s="21" t="s">
        <v>3492</v>
      </c>
      <c r="C677" s="21">
        <f>VLOOKUP(B677,Sheet3!B:E,4,0)</f>
        <v>1</v>
      </c>
      <c r="D677" s="21"/>
      <c r="E677" s="21"/>
      <c r="F677" s="21"/>
      <c r="G677" s="21"/>
      <c r="H677" s="21"/>
      <c r="I677" s="21"/>
      <c r="J677" s="21"/>
      <c r="K677" s="21"/>
      <c r="L677" s="21"/>
      <c r="M677" s="21"/>
      <c r="N677" s="21"/>
      <c r="O677" s="21"/>
      <c r="P677" s="21"/>
      <c r="Q677" s="21"/>
      <c r="R677" s="21"/>
      <c r="S677" s="21"/>
      <c r="T677" s="21"/>
      <c r="U677" s="21"/>
      <c r="V677" s="21"/>
      <c r="W677" s="21"/>
      <c r="X677" s="21"/>
      <c r="Y677" s="21"/>
    </row>
    <row r="678" ht="15.75" customHeight="1">
      <c r="A678" s="21">
        <v>2043.0</v>
      </c>
      <c r="B678" s="21" t="s">
        <v>3493</v>
      </c>
      <c r="C678" s="21">
        <f>VLOOKUP(B678,Sheet3!B:E,4,0)</f>
        <v>1</v>
      </c>
      <c r="D678" s="21"/>
      <c r="E678" s="21"/>
      <c r="F678" s="21"/>
      <c r="G678" s="21"/>
      <c r="H678" s="21"/>
      <c r="I678" s="21"/>
      <c r="J678" s="21"/>
      <c r="K678" s="21"/>
      <c r="L678" s="21"/>
      <c r="M678" s="21"/>
      <c r="N678" s="21"/>
      <c r="O678" s="21"/>
      <c r="P678" s="21"/>
      <c r="Q678" s="21"/>
      <c r="R678" s="21"/>
      <c r="S678" s="21"/>
      <c r="T678" s="21"/>
      <c r="U678" s="21"/>
      <c r="V678" s="21"/>
      <c r="W678" s="21"/>
      <c r="X678" s="21"/>
      <c r="Y678" s="21"/>
    </row>
    <row r="679" ht="15.75" customHeight="1">
      <c r="A679" s="21">
        <v>2044.0</v>
      </c>
      <c r="B679" s="21" t="s">
        <v>3494</v>
      </c>
      <c r="C679" s="21">
        <f>VLOOKUP(B679,Sheet3!B:E,4,0)</f>
        <v>5</v>
      </c>
      <c r="D679" s="21"/>
      <c r="E679" s="21"/>
      <c r="F679" s="21"/>
      <c r="G679" s="21"/>
      <c r="H679" s="21"/>
      <c r="I679" s="21"/>
      <c r="J679" s="21"/>
      <c r="K679" s="21"/>
      <c r="L679" s="21"/>
      <c r="M679" s="21"/>
      <c r="N679" s="21"/>
      <c r="O679" s="21"/>
      <c r="P679" s="21"/>
      <c r="Q679" s="21"/>
      <c r="R679" s="21"/>
      <c r="S679" s="21"/>
      <c r="T679" s="21"/>
      <c r="U679" s="21"/>
      <c r="V679" s="21"/>
      <c r="W679" s="21"/>
      <c r="X679" s="21"/>
      <c r="Y679" s="21"/>
    </row>
    <row r="680" ht="15.75" customHeight="1">
      <c r="A680" s="21">
        <v>2048.0</v>
      </c>
      <c r="B680" s="21" t="s">
        <v>3495</v>
      </c>
      <c r="C680" s="21">
        <f>VLOOKUP(B680,Sheet3!B:E,4,0)</f>
        <v>5</v>
      </c>
      <c r="D680" s="21"/>
      <c r="E680" s="21"/>
      <c r="F680" s="21"/>
      <c r="G680" s="21"/>
      <c r="H680" s="21"/>
      <c r="I680" s="21"/>
      <c r="J680" s="21"/>
      <c r="K680" s="21"/>
      <c r="L680" s="21"/>
      <c r="M680" s="21"/>
      <c r="N680" s="21"/>
      <c r="O680" s="21"/>
      <c r="P680" s="21"/>
      <c r="Q680" s="21"/>
      <c r="R680" s="21"/>
      <c r="S680" s="21"/>
      <c r="T680" s="21"/>
      <c r="U680" s="21"/>
      <c r="V680" s="21"/>
      <c r="W680" s="21"/>
      <c r="X680" s="21"/>
      <c r="Y680" s="21"/>
    </row>
    <row r="681" ht="15.75" customHeight="1">
      <c r="A681" s="21">
        <v>2050.0</v>
      </c>
      <c r="B681" s="21" t="s">
        <v>3496</v>
      </c>
      <c r="C681" s="21">
        <f>VLOOKUP(B681,Sheet3!B:E,4,0)</f>
        <v>1</v>
      </c>
      <c r="D681" s="21"/>
      <c r="E681" s="21"/>
      <c r="F681" s="21"/>
      <c r="G681" s="21"/>
      <c r="H681" s="21"/>
      <c r="I681" s="21"/>
      <c r="J681" s="21"/>
      <c r="K681" s="21"/>
      <c r="L681" s="21"/>
      <c r="M681" s="21"/>
      <c r="N681" s="21"/>
      <c r="O681" s="21"/>
      <c r="P681" s="21"/>
      <c r="Q681" s="21"/>
      <c r="R681" s="21"/>
      <c r="S681" s="21"/>
      <c r="T681" s="21"/>
      <c r="U681" s="21"/>
      <c r="V681" s="21"/>
      <c r="W681" s="21"/>
      <c r="X681" s="21"/>
      <c r="Y681" s="21"/>
    </row>
    <row r="682" ht="15.75" customHeight="1">
      <c r="A682" s="21">
        <v>2053.0</v>
      </c>
      <c r="B682" s="21" t="s">
        <v>3497</v>
      </c>
      <c r="C682" s="21">
        <f>VLOOKUP(B682,Sheet3!B:E,4,0)</f>
        <v>1</v>
      </c>
      <c r="D682" s="21"/>
      <c r="E682" s="21"/>
      <c r="F682" s="21"/>
      <c r="G682" s="21"/>
      <c r="H682" s="21"/>
      <c r="I682" s="21"/>
      <c r="J682" s="21"/>
      <c r="K682" s="21"/>
      <c r="L682" s="21"/>
      <c r="M682" s="21"/>
      <c r="N682" s="21"/>
      <c r="O682" s="21"/>
      <c r="P682" s="21"/>
      <c r="Q682" s="21"/>
      <c r="R682" s="21"/>
      <c r="S682" s="21"/>
      <c r="T682" s="21"/>
      <c r="U682" s="21"/>
      <c r="V682" s="21"/>
      <c r="W682" s="21"/>
      <c r="X682" s="21"/>
      <c r="Y682" s="21"/>
    </row>
    <row r="683" ht="15.75" customHeight="1">
      <c r="A683" s="21">
        <v>2054.0</v>
      </c>
      <c r="B683" s="21" t="s">
        <v>3498</v>
      </c>
      <c r="C683" s="21">
        <f>VLOOKUP(B683,Sheet3!B:E,4,0)</f>
        <v>1</v>
      </c>
      <c r="D683" s="21"/>
      <c r="E683" s="21"/>
      <c r="F683" s="21"/>
      <c r="G683" s="21"/>
      <c r="H683" s="21"/>
      <c r="I683" s="21"/>
      <c r="J683" s="21"/>
      <c r="K683" s="21"/>
      <c r="L683" s="21"/>
      <c r="M683" s="21"/>
      <c r="N683" s="21"/>
      <c r="O683" s="21"/>
      <c r="P683" s="21"/>
      <c r="Q683" s="21"/>
      <c r="R683" s="21"/>
      <c r="S683" s="21"/>
      <c r="T683" s="21"/>
      <c r="U683" s="21"/>
      <c r="V683" s="21"/>
      <c r="W683" s="21"/>
      <c r="X683" s="21"/>
      <c r="Y683" s="21"/>
    </row>
    <row r="684" ht="15.75" customHeight="1">
      <c r="A684" s="21">
        <v>2055.0</v>
      </c>
      <c r="B684" s="21" t="s">
        <v>3499</v>
      </c>
      <c r="C684" s="21">
        <f>VLOOKUP(B684,Sheet3!B:E,4,0)</f>
        <v>1</v>
      </c>
      <c r="D684" s="21"/>
      <c r="E684" s="21"/>
      <c r="F684" s="21"/>
      <c r="G684" s="21"/>
      <c r="H684" s="21"/>
      <c r="I684" s="21"/>
      <c r="J684" s="21"/>
      <c r="K684" s="21"/>
      <c r="L684" s="21"/>
      <c r="M684" s="21"/>
      <c r="N684" s="21"/>
      <c r="O684" s="21"/>
      <c r="P684" s="21"/>
      <c r="Q684" s="21"/>
      <c r="R684" s="21"/>
      <c r="S684" s="21"/>
      <c r="T684" s="21"/>
      <c r="U684" s="21"/>
      <c r="V684" s="21"/>
      <c r="W684" s="21"/>
      <c r="X684" s="21"/>
      <c r="Y684" s="21"/>
    </row>
    <row r="685" ht="15.75" customHeight="1">
      <c r="A685" s="21">
        <v>2060.0</v>
      </c>
      <c r="B685" s="21" t="s">
        <v>3500</v>
      </c>
      <c r="C685" s="21">
        <f>VLOOKUP(B685,Sheet3!B:E,4,0)</f>
        <v>1</v>
      </c>
      <c r="D685" s="21"/>
      <c r="E685" s="21"/>
      <c r="F685" s="21"/>
      <c r="G685" s="21"/>
      <c r="H685" s="21"/>
      <c r="I685" s="21"/>
      <c r="J685" s="21"/>
      <c r="K685" s="21"/>
      <c r="L685" s="21"/>
      <c r="M685" s="21"/>
      <c r="N685" s="21"/>
      <c r="O685" s="21"/>
      <c r="P685" s="21"/>
      <c r="Q685" s="21"/>
      <c r="R685" s="21"/>
      <c r="S685" s="21"/>
      <c r="T685" s="21"/>
      <c r="U685" s="21"/>
      <c r="V685" s="21"/>
      <c r="W685" s="21"/>
      <c r="X685" s="21"/>
      <c r="Y685" s="21"/>
    </row>
    <row r="686" ht="15.75" customHeight="1">
      <c r="A686" s="21">
        <v>2063.0</v>
      </c>
      <c r="B686" s="21" t="s">
        <v>3501</v>
      </c>
      <c r="C686" s="21">
        <f>VLOOKUP(B686,Sheet3!B:E,4,0)</f>
        <v>1</v>
      </c>
      <c r="D686" s="21"/>
      <c r="E686" s="21"/>
      <c r="F686" s="21"/>
      <c r="G686" s="21"/>
      <c r="H686" s="21"/>
      <c r="I686" s="21"/>
      <c r="J686" s="21"/>
      <c r="K686" s="21"/>
      <c r="L686" s="21"/>
      <c r="M686" s="21"/>
      <c r="N686" s="21"/>
      <c r="O686" s="21"/>
      <c r="P686" s="21"/>
      <c r="Q686" s="21"/>
      <c r="R686" s="21"/>
      <c r="S686" s="21"/>
      <c r="T686" s="21"/>
      <c r="U686" s="21"/>
      <c r="V686" s="21"/>
      <c r="W686" s="21"/>
      <c r="X686" s="21"/>
      <c r="Y686" s="21"/>
    </row>
    <row r="687" ht="15.75" customHeight="1">
      <c r="A687" s="21">
        <v>2065.0</v>
      </c>
      <c r="B687" s="21" t="s">
        <v>3502</v>
      </c>
      <c r="C687" s="21">
        <f>VLOOKUP(B687,Sheet3!B:E,4,0)</f>
        <v>1</v>
      </c>
      <c r="D687" s="21"/>
      <c r="E687" s="21"/>
      <c r="F687" s="21"/>
      <c r="G687" s="21"/>
      <c r="H687" s="21"/>
      <c r="I687" s="21"/>
      <c r="J687" s="21"/>
      <c r="K687" s="21"/>
      <c r="L687" s="21"/>
      <c r="M687" s="21"/>
      <c r="N687" s="21"/>
      <c r="O687" s="21"/>
      <c r="P687" s="21"/>
      <c r="Q687" s="21"/>
      <c r="R687" s="21"/>
      <c r="S687" s="21"/>
      <c r="T687" s="21"/>
      <c r="U687" s="21"/>
      <c r="V687" s="21"/>
      <c r="W687" s="21"/>
      <c r="X687" s="21"/>
      <c r="Y687" s="21"/>
    </row>
    <row r="688" ht="15.75" customHeight="1">
      <c r="A688" s="21">
        <v>2066.0</v>
      </c>
      <c r="B688" s="21" t="s">
        <v>3503</v>
      </c>
      <c r="C688" s="21">
        <f>VLOOKUP(B688,Sheet3!B:E,4,0)</f>
        <v>1</v>
      </c>
      <c r="D688" s="21"/>
      <c r="E688" s="21"/>
      <c r="F688" s="21"/>
      <c r="G688" s="21"/>
      <c r="H688" s="21"/>
      <c r="I688" s="21"/>
      <c r="J688" s="21"/>
      <c r="K688" s="21"/>
      <c r="L688" s="21"/>
      <c r="M688" s="21"/>
      <c r="N688" s="21"/>
      <c r="O688" s="21"/>
      <c r="P688" s="21"/>
      <c r="Q688" s="21"/>
      <c r="R688" s="21"/>
      <c r="S688" s="21"/>
      <c r="T688" s="21"/>
      <c r="U688" s="21"/>
      <c r="V688" s="21"/>
      <c r="W688" s="21"/>
      <c r="X688" s="21"/>
      <c r="Y688" s="21"/>
    </row>
    <row r="689" ht="15.75" customHeight="1">
      <c r="A689" s="21">
        <v>2068.0</v>
      </c>
      <c r="B689" s="21" t="s">
        <v>3504</v>
      </c>
      <c r="C689" s="21">
        <f>VLOOKUP(B689,Sheet3!B:E,4,0)</f>
        <v>1</v>
      </c>
      <c r="D689" s="21"/>
      <c r="E689" s="21"/>
      <c r="F689" s="21"/>
      <c r="G689" s="21"/>
      <c r="H689" s="21"/>
      <c r="I689" s="21"/>
      <c r="J689" s="21"/>
      <c r="K689" s="21"/>
      <c r="L689" s="21"/>
      <c r="M689" s="21"/>
      <c r="N689" s="21"/>
      <c r="O689" s="21"/>
      <c r="P689" s="21"/>
      <c r="Q689" s="21"/>
      <c r="R689" s="21"/>
      <c r="S689" s="21"/>
      <c r="T689" s="21"/>
      <c r="U689" s="21"/>
      <c r="V689" s="21"/>
      <c r="W689" s="21"/>
      <c r="X689" s="21"/>
      <c r="Y689" s="21"/>
    </row>
    <row r="690" ht="15.75" customHeight="1">
      <c r="A690" s="21">
        <v>2069.0</v>
      </c>
      <c r="B690" s="21" t="s">
        <v>3505</v>
      </c>
      <c r="C690" s="21">
        <f>VLOOKUP(B690,Sheet3!B:E,4,0)</f>
        <v>1</v>
      </c>
      <c r="D690" s="21"/>
      <c r="E690" s="21"/>
      <c r="F690" s="21"/>
      <c r="G690" s="21"/>
      <c r="H690" s="21"/>
      <c r="I690" s="21"/>
      <c r="J690" s="21"/>
      <c r="K690" s="21"/>
      <c r="L690" s="21"/>
      <c r="M690" s="21"/>
      <c r="N690" s="21"/>
      <c r="O690" s="21"/>
      <c r="P690" s="21"/>
      <c r="Q690" s="21"/>
      <c r="R690" s="21"/>
      <c r="S690" s="21"/>
      <c r="T690" s="21"/>
      <c r="U690" s="21"/>
      <c r="V690" s="21"/>
      <c r="W690" s="21"/>
      <c r="X690" s="21"/>
      <c r="Y690" s="21"/>
    </row>
    <row r="691" ht="15.75" customHeight="1">
      <c r="A691" s="21">
        <v>2070.0</v>
      </c>
      <c r="B691" s="21" t="s">
        <v>3506</v>
      </c>
      <c r="C691" s="21">
        <f>VLOOKUP(B691,Sheet3!B:E,4,0)</f>
        <v>1</v>
      </c>
      <c r="D691" s="21"/>
      <c r="E691" s="21"/>
      <c r="F691" s="21"/>
      <c r="G691" s="21"/>
      <c r="H691" s="21"/>
      <c r="I691" s="21"/>
      <c r="J691" s="21"/>
      <c r="K691" s="21"/>
      <c r="L691" s="21"/>
      <c r="M691" s="21"/>
      <c r="N691" s="21"/>
      <c r="O691" s="21"/>
      <c r="P691" s="21"/>
      <c r="Q691" s="21"/>
      <c r="R691" s="21"/>
      <c r="S691" s="21"/>
      <c r="T691" s="21"/>
      <c r="U691" s="21"/>
      <c r="V691" s="21"/>
      <c r="W691" s="21"/>
      <c r="X691" s="21"/>
      <c r="Y691" s="21"/>
    </row>
    <row r="692" ht="15.75" customHeight="1">
      <c r="A692" s="21">
        <v>2072.0</v>
      </c>
      <c r="B692" s="21" t="s">
        <v>3507</v>
      </c>
      <c r="C692" s="21">
        <f>VLOOKUP(B692,Sheet3!B:E,4,0)</f>
        <v>1</v>
      </c>
      <c r="D692" s="21"/>
      <c r="E692" s="21"/>
      <c r="F692" s="21"/>
      <c r="G692" s="21"/>
      <c r="H692" s="21"/>
      <c r="I692" s="21"/>
      <c r="J692" s="21"/>
      <c r="K692" s="21"/>
      <c r="L692" s="21"/>
      <c r="M692" s="21"/>
      <c r="N692" s="21"/>
      <c r="O692" s="21"/>
      <c r="P692" s="21"/>
      <c r="Q692" s="21"/>
      <c r="R692" s="21"/>
      <c r="S692" s="21"/>
      <c r="T692" s="21"/>
      <c r="U692" s="21"/>
      <c r="V692" s="21"/>
      <c r="W692" s="21"/>
      <c r="X692" s="21"/>
      <c r="Y692" s="21"/>
    </row>
    <row r="693" ht="15.75" customHeight="1">
      <c r="A693" s="21">
        <v>2074.0</v>
      </c>
      <c r="B693" s="21" t="s">
        <v>3508</v>
      </c>
      <c r="C693" s="21">
        <f>VLOOKUP(B693,Sheet3!B:E,4,0)</f>
        <v>1</v>
      </c>
      <c r="D693" s="21"/>
      <c r="E693" s="21"/>
      <c r="F693" s="21"/>
      <c r="G693" s="21"/>
      <c r="H693" s="21"/>
      <c r="I693" s="21"/>
      <c r="J693" s="21"/>
      <c r="K693" s="21"/>
      <c r="L693" s="21"/>
      <c r="M693" s="21"/>
      <c r="N693" s="21"/>
      <c r="O693" s="21"/>
      <c r="P693" s="21"/>
      <c r="Q693" s="21"/>
      <c r="R693" s="21"/>
      <c r="S693" s="21"/>
      <c r="T693" s="21"/>
      <c r="U693" s="21"/>
      <c r="V693" s="21"/>
      <c r="W693" s="21"/>
      <c r="X693" s="21"/>
      <c r="Y693" s="21"/>
    </row>
    <row r="694" ht="15.75" customHeight="1">
      <c r="A694" s="21">
        <v>2075.0</v>
      </c>
      <c r="B694" s="21" t="s">
        <v>3509</v>
      </c>
      <c r="C694" s="21">
        <f>VLOOKUP(B694,Sheet3!B:E,4,0)</f>
        <v>1</v>
      </c>
      <c r="D694" s="21"/>
      <c r="E694" s="21"/>
      <c r="F694" s="21"/>
      <c r="G694" s="21"/>
      <c r="H694" s="21"/>
      <c r="I694" s="21"/>
      <c r="J694" s="21"/>
      <c r="K694" s="21"/>
      <c r="L694" s="21"/>
      <c r="M694" s="21"/>
      <c r="N694" s="21"/>
      <c r="O694" s="21"/>
      <c r="P694" s="21"/>
      <c r="Q694" s="21"/>
      <c r="R694" s="21"/>
      <c r="S694" s="21"/>
      <c r="T694" s="21"/>
      <c r="U694" s="21"/>
      <c r="V694" s="21"/>
      <c r="W694" s="21"/>
      <c r="X694" s="21"/>
      <c r="Y694" s="21"/>
    </row>
    <row r="695" ht="15.75" customHeight="1">
      <c r="A695" s="21">
        <v>2077.0</v>
      </c>
      <c r="B695" s="21" t="s">
        <v>3510</v>
      </c>
      <c r="C695" s="21">
        <f>VLOOKUP(B695,Sheet3!B:E,4,0)</f>
        <v>1</v>
      </c>
      <c r="D695" s="21"/>
      <c r="E695" s="21"/>
      <c r="F695" s="21"/>
      <c r="G695" s="21"/>
      <c r="H695" s="21"/>
      <c r="I695" s="21"/>
      <c r="J695" s="21"/>
      <c r="K695" s="21"/>
      <c r="L695" s="21"/>
      <c r="M695" s="21"/>
      <c r="N695" s="21"/>
      <c r="O695" s="21"/>
      <c r="P695" s="21"/>
      <c r="Q695" s="21"/>
      <c r="R695" s="21"/>
      <c r="S695" s="21"/>
      <c r="T695" s="21"/>
      <c r="U695" s="21"/>
      <c r="V695" s="21"/>
      <c r="W695" s="21"/>
      <c r="X695" s="21"/>
      <c r="Y695" s="21"/>
    </row>
    <row r="696" ht="15.75" customHeight="1">
      <c r="A696" s="21">
        <v>2078.0</v>
      </c>
      <c r="B696" s="21" t="s">
        <v>3511</v>
      </c>
      <c r="C696" s="21">
        <f>VLOOKUP(B696,Sheet3!B:E,4,0)</f>
        <v>1</v>
      </c>
      <c r="D696" s="21"/>
      <c r="E696" s="21"/>
      <c r="F696" s="21"/>
      <c r="G696" s="21"/>
      <c r="H696" s="21"/>
      <c r="I696" s="21"/>
      <c r="J696" s="21"/>
      <c r="K696" s="21"/>
      <c r="L696" s="21"/>
      <c r="M696" s="21"/>
      <c r="N696" s="21"/>
      <c r="O696" s="21"/>
      <c r="P696" s="21"/>
      <c r="Q696" s="21"/>
      <c r="R696" s="21"/>
      <c r="S696" s="21"/>
      <c r="T696" s="21"/>
      <c r="U696" s="21"/>
      <c r="V696" s="21"/>
      <c r="W696" s="21"/>
      <c r="X696" s="21"/>
      <c r="Y696" s="21"/>
    </row>
    <row r="697" ht="15.75" customHeight="1">
      <c r="A697" s="21">
        <v>2079.0</v>
      </c>
      <c r="B697" s="21" t="s">
        <v>3512</v>
      </c>
      <c r="C697" s="21">
        <f>VLOOKUP(B697,Sheet3!B:E,4,0)</f>
        <v>1</v>
      </c>
      <c r="D697" s="21"/>
      <c r="E697" s="21"/>
      <c r="F697" s="21"/>
      <c r="G697" s="21"/>
      <c r="H697" s="21"/>
      <c r="I697" s="21"/>
      <c r="J697" s="21"/>
      <c r="K697" s="21"/>
      <c r="L697" s="21"/>
      <c r="M697" s="21"/>
      <c r="N697" s="21"/>
      <c r="O697" s="21"/>
      <c r="P697" s="21"/>
      <c r="Q697" s="21"/>
      <c r="R697" s="21"/>
      <c r="S697" s="21"/>
      <c r="T697" s="21"/>
      <c r="U697" s="21"/>
      <c r="V697" s="21"/>
      <c r="W697" s="21"/>
      <c r="X697" s="21"/>
      <c r="Y697" s="21"/>
    </row>
    <row r="698" ht="15.75" customHeight="1">
      <c r="A698" s="21">
        <v>2081.0</v>
      </c>
      <c r="B698" s="21" t="s">
        <v>3513</v>
      </c>
      <c r="C698" s="21">
        <f>VLOOKUP(B698,Sheet3!B:E,4,0)</f>
        <v>1</v>
      </c>
      <c r="D698" s="21"/>
      <c r="E698" s="21"/>
      <c r="F698" s="21"/>
      <c r="G698" s="21"/>
      <c r="H698" s="21"/>
      <c r="I698" s="21"/>
      <c r="J698" s="21"/>
      <c r="K698" s="21"/>
      <c r="L698" s="21"/>
      <c r="M698" s="21"/>
      <c r="N698" s="21"/>
      <c r="O698" s="21"/>
      <c r="P698" s="21"/>
      <c r="Q698" s="21"/>
      <c r="R698" s="21"/>
      <c r="S698" s="21"/>
      <c r="T698" s="21"/>
      <c r="U698" s="21"/>
      <c r="V698" s="21"/>
      <c r="W698" s="21"/>
      <c r="X698" s="21"/>
      <c r="Y698" s="21"/>
    </row>
    <row r="699" ht="15.75" customHeight="1">
      <c r="A699" s="21">
        <v>2082.0</v>
      </c>
      <c r="B699" s="21" t="s">
        <v>3514</v>
      </c>
      <c r="C699" s="21">
        <f>VLOOKUP(B699,Sheet3!B:E,4,0)</f>
        <v>1</v>
      </c>
      <c r="D699" s="21"/>
      <c r="E699" s="21"/>
      <c r="F699" s="21"/>
      <c r="G699" s="21"/>
      <c r="H699" s="21"/>
      <c r="I699" s="21"/>
      <c r="J699" s="21"/>
      <c r="K699" s="21"/>
      <c r="L699" s="21"/>
      <c r="M699" s="21"/>
      <c r="N699" s="21"/>
      <c r="O699" s="21"/>
      <c r="P699" s="21"/>
      <c r="Q699" s="21"/>
      <c r="R699" s="21"/>
      <c r="S699" s="21"/>
      <c r="T699" s="21"/>
      <c r="U699" s="21"/>
      <c r="V699" s="21"/>
      <c r="W699" s="21"/>
      <c r="X699" s="21"/>
      <c r="Y699" s="21"/>
    </row>
    <row r="700" ht="15.75" customHeight="1">
      <c r="A700" s="21">
        <v>2090.0</v>
      </c>
      <c r="B700" s="21" t="s">
        <v>3515</v>
      </c>
      <c r="C700" s="21">
        <f>VLOOKUP(B700,Sheet3!B:E,4,0)</f>
        <v>1</v>
      </c>
      <c r="D700" s="21"/>
      <c r="E700" s="21"/>
      <c r="F700" s="21"/>
      <c r="G700" s="21"/>
      <c r="H700" s="21"/>
      <c r="I700" s="21"/>
      <c r="J700" s="21"/>
      <c r="K700" s="21"/>
      <c r="L700" s="21"/>
      <c r="M700" s="21"/>
      <c r="N700" s="21"/>
      <c r="O700" s="21"/>
      <c r="P700" s="21"/>
      <c r="Q700" s="21"/>
      <c r="R700" s="21"/>
      <c r="S700" s="21"/>
      <c r="T700" s="21"/>
      <c r="U700" s="21"/>
      <c r="V700" s="21"/>
      <c r="W700" s="21"/>
      <c r="X700" s="21"/>
      <c r="Y700" s="21"/>
    </row>
    <row r="701" ht="15.75" customHeight="1">
      <c r="A701" s="21">
        <v>2100.0</v>
      </c>
      <c r="B701" s="21" t="s">
        <v>3516</v>
      </c>
      <c r="C701" s="21">
        <f>VLOOKUP(B701,Sheet3!B:E,4,0)</f>
        <v>1</v>
      </c>
      <c r="D701" s="21"/>
      <c r="E701" s="21"/>
      <c r="F701" s="21"/>
      <c r="G701" s="21"/>
      <c r="H701" s="21"/>
      <c r="I701" s="21"/>
      <c r="J701" s="21"/>
      <c r="K701" s="21"/>
      <c r="L701" s="21"/>
      <c r="M701" s="21"/>
      <c r="N701" s="21"/>
      <c r="O701" s="21"/>
      <c r="P701" s="21"/>
      <c r="Q701" s="21"/>
      <c r="R701" s="21"/>
      <c r="S701" s="21"/>
      <c r="T701" s="21"/>
      <c r="U701" s="21"/>
      <c r="V701" s="21"/>
      <c r="W701" s="21"/>
      <c r="X701" s="21"/>
      <c r="Y701" s="21"/>
    </row>
    <row r="702" ht="15.75" customHeight="1">
      <c r="A702" s="21">
        <v>2102.0</v>
      </c>
      <c r="B702" s="21" t="s">
        <v>3517</v>
      </c>
      <c r="C702" s="21">
        <f>VLOOKUP(B702,Sheet3!B:E,4,0)</f>
        <v>1</v>
      </c>
      <c r="D702" s="21"/>
      <c r="E702" s="21"/>
      <c r="F702" s="21"/>
      <c r="G702" s="21"/>
      <c r="H702" s="21"/>
      <c r="I702" s="21"/>
      <c r="J702" s="21"/>
      <c r="K702" s="21"/>
      <c r="L702" s="21"/>
      <c r="M702" s="21"/>
      <c r="N702" s="21"/>
      <c r="O702" s="21"/>
      <c r="P702" s="21"/>
      <c r="Q702" s="21"/>
      <c r="R702" s="21"/>
      <c r="S702" s="21"/>
      <c r="T702" s="21"/>
      <c r="U702" s="21"/>
      <c r="V702" s="21"/>
      <c r="W702" s="21"/>
      <c r="X702" s="21"/>
      <c r="Y702" s="21"/>
    </row>
    <row r="703" ht="15.75" customHeight="1">
      <c r="A703" s="21">
        <v>2104.0</v>
      </c>
      <c r="B703" s="21" t="s">
        <v>3518</v>
      </c>
      <c r="C703" s="21">
        <f>VLOOKUP(B703,Sheet3!B:E,4,0)</f>
        <v>1</v>
      </c>
      <c r="D703" s="21"/>
      <c r="E703" s="21"/>
      <c r="F703" s="21"/>
      <c r="G703" s="21"/>
      <c r="H703" s="21"/>
      <c r="I703" s="21"/>
      <c r="J703" s="21"/>
      <c r="K703" s="21"/>
      <c r="L703" s="21"/>
      <c r="M703" s="21"/>
      <c r="N703" s="21"/>
      <c r="O703" s="21"/>
      <c r="P703" s="21"/>
      <c r="Q703" s="21"/>
      <c r="R703" s="21"/>
      <c r="S703" s="21"/>
      <c r="T703" s="21"/>
      <c r="U703" s="21"/>
      <c r="V703" s="21"/>
      <c r="W703" s="21"/>
      <c r="X703" s="21"/>
      <c r="Y703" s="21"/>
    </row>
    <row r="704" ht="15.75" customHeight="1">
      <c r="A704" s="21">
        <v>2107.0</v>
      </c>
      <c r="B704" s="21" t="s">
        <v>3519</v>
      </c>
      <c r="C704" s="21">
        <f>VLOOKUP(B704,Sheet3!B:E,4,0)</f>
        <v>1</v>
      </c>
      <c r="D704" s="21"/>
      <c r="E704" s="21"/>
      <c r="F704" s="21"/>
      <c r="G704" s="21"/>
      <c r="H704" s="21"/>
      <c r="I704" s="21"/>
      <c r="J704" s="21"/>
      <c r="K704" s="21"/>
      <c r="L704" s="21"/>
      <c r="M704" s="21"/>
      <c r="N704" s="21"/>
      <c r="O704" s="21"/>
      <c r="P704" s="21"/>
      <c r="Q704" s="21"/>
      <c r="R704" s="21"/>
      <c r="S704" s="21"/>
      <c r="T704" s="21"/>
      <c r="U704" s="21"/>
      <c r="V704" s="21"/>
      <c r="W704" s="21"/>
      <c r="X704" s="21"/>
      <c r="Y704" s="21"/>
    </row>
    <row r="705" ht="15.75" customHeight="1">
      <c r="A705" s="21">
        <v>2108.0</v>
      </c>
      <c r="B705" s="21" t="s">
        <v>3520</v>
      </c>
      <c r="C705" s="21">
        <f>VLOOKUP(B705,Sheet3!B:E,4,0)</f>
        <v>1</v>
      </c>
      <c r="D705" s="21"/>
      <c r="E705" s="21"/>
      <c r="F705" s="21"/>
      <c r="G705" s="21"/>
      <c r="H705" s="21"/>
      <c r="I705" s="21"/>
      <c r="J705" s="21"/>
      <c r="K705" s="21"/>
      <c r="L705" s="21"/>
      <c r="M705" s="21"/>
      <c r="N705" s="21"/>
      <c r="O705" s="21"/>
      <c r="P705" s="21"/>
      <c r="Q705" s="21"/>
      <c r="R705" s="21"/>
      <c r="S705" s="21"/>
      <c r="T705" s="21"/>
      <c r="U705" s="21"/>
      <c r="V705" s="21"/>
      <c r="W705" s="21"/>
      <c r="X705" s="21"/>
      <c r="Y705" s="21"/>
    </row>
    <row r="706" ht="15.75" customHeight="1">
      <c r="A706" s="21">
        <v>2110.0</v>
      </c>
      <c r="B706" s="21" t="s">
        <v>3521</v>
      </c>
      <c r="C706" s="21">
        <f>VLOOKUP(B706,Sheet3!B:E,4,0)</f>
        <v>1</v>
      </c>
      <c r="D706" s="21"/>
      <c r="E706" s="21"/>
      <c r="F706" s="21"/>
      <c r="G706" s="21"/>
      <c r="H706" s="21"/>
      <c r="I706" s="21"/>
      <c r="J706" s="21"/>
      <c r="K706" s="21"/>
      <c r="L706" s="21"/>
      <c r="M706" s="21"/>
      <c r="N706" s="21"/>
      <c r="O706" s="21"/>
      <c r="P706" s="21"/>
      <c r="Q706" s="21"/>
      <c r="R706" s="21"/>
      <c r="S706" s="21"/>
      <c r="T706" s="21"/>
      <c r="U706" s="21"/>
      <c r="V706" s="21"/>
      <c r="W706" s="21"/>
      <c r="X706" s="21"/>
      <c r="Y706" s="21"/>
    </row>
    <row r="707" ht="15.75" customHeight="1">
      <c r="A707" s="21">
        <v>2111.0</v>
      </c>
      <c r="B707" s="21" t="s">
        <v>3522</v>
      </c>
      <c r="C707" s="21">
        <f>VLOOKUP(B707,Sheet3!B:E,4,0)</f>
        <v>1</v>
      </c>
      <c r="D707" s="21"/>
      <c r="E707" s="21"/>
      <c r="F707" s="21"/>
      <c r="G707" s="21"/>
      <c r="H707" s="21"/>
      <c r="I707" s="21"/>
      <c r="J707" s="21"/>
      <c r="K707" s="21"/>
      <c r="L707" s="21"/>
      <c r="M707" s="21"/>
      <c r="N707" s="21"/>
      <c r="O707" s="21"/>
      <c r="P707" s="21"/>
      <c r="Q707" s="21"/>
      <c r="R707" s="21"/>
      <c r="S707" s="21"/>
      <c r="T707" s="21"/>
      <c r="U707" s="21"/>
      <c r="V707" s="21"/>
      <c r="W707" s="21"/>
      <c r="X707" s="21"/>
      <c r="Y707" s="21"/>
    </row>
    <row r="708" ht="15.75" customHeight="1">
      <c r="A708" s="21">
        <v>2112.0</v>
      </c>
      <c r="B708" s="21" t="s">
        <v>3523</v>
      </c>
      <c r="C708" s="21">
        <f>VLOOKUP(B708,Sheet3!B:E,4,0)</f>
        <v>1</v>
      </c>
      <c r="D708" s="21"/>
      <c r="E708" s="21"/>
      <c r="F708" s="21"/>
      <c r="G708" s="21"/>
      <c r="H708" s="21"/>
      <c r="I708" s="21"/>
      <c r="J708" s="21"/>
      <c r="K708" s="21"/>
      <c r="L708" s="21"/>
      <c r="M708" s="21"/>
      <c r="N708" s="21"/>
      <c r="O708" s="21"/>
      <c r="P708" s="21"/>
      <c r="Q708" s="21"/>
      <c r="R708" s="21"/>
      <c r="S708" s="21"/>
      <c r="T708" s="21"/>
      <c r="U708" s="21"/>
      <c r="V708" s="21"/>
      <c r="W708" s="21"/>
      <c r="X708" s="21"/>
      <c r="Y708" s="21"/>
    </row>
    <row r="709" ht="15.75" customHeight="1">
      <c r="A709" s="21">
        <v>2113.0</v>
      </c>
      <c r="B709" s="21" t="s">
        <v>3524</v>
      </c>
      <c r="C709" s="21">
        <f>VLOOKUP(B709,Sheet3!B:E,4,0)</f>
        <v>1</v>
      </c>
      <c r="D709" s="21"/>
      <c r="E709" s="21"/>
      <c r="F709" s="21"/>
      <c r="G709" s="21"/>
      <c r="H709" s="21"/>
      <c r="I709" s="21"/>
      <c r="J709" s="21"/>
      <c r="K709" s="21"/>
      <c r="L709" s="21"/>
      <c r="M709" s="21"/>
      <c r="N709" s="21"/>
      <c r="O709" s="21"/>
      <c r="P709" s="21"/>
      <c r="Q709" s="21"/>
      <c r="R709" s="21"/>
      <c r="S709" s="21"/>
      <c r="T709" s="21"/>
      <c r="U709" s="21"/>
      <c r="V709" s="21"/>
      <c r="W709" s="21"/>
      <c r="X709" s="21"/>
      <c r="Y709" s="21"/>
    </row>
    <row r="710" ht="15.75" customHeight="1">
      <c r="A710" s="21">
        <v>2115.0</v>
      </c>
      <c r="B710" s="21" t="s">
        <v>3525</v>
      </c>
      <c r="C710" s="21">
        <f>VLOOKUP(B710,Sheet3!B:E,4,0)</f>
        <v>1</v>
      </c>
      <c r="D710" s="21"/>
      <c r="E710" s="21"/>
      <c r="F710" s="21"/>
      <c r="G710" s="21"/>
      <c r="H710" s="21"/>
      <c r="I710" s="21"/>
      <c r="J710" s="21"/>
      <c r="K710" s="21"/>
      <c r="L710" s="21"/>
      <c r="M710" s="21"/>
      <c r="N710" s="21"/>
      <c r="O710" s="21"/>
      <c r="P710" s="21"/>
      <c r="Q710" s="21"/>
      <c r="R710" s="21"/>
      <c r="S710" s="21"/>
      <c r="T710" s="21"/>
      <c r="U710" s="21"/>
      <c r="V710" s="21"/>
      <c r="W710" s="21"/>
      <c r="X710" s="21"/>
      <c r="Y710" s="21"/>
    </row>
    <row r="711" ht="15.75" customHeight="1">
      <c r="A711" s="21">
        <v>2116.0</v>
      </c>
      <c r="B711" s="21" t="s">
        <v>3526</v>
      </c>
      <c r="C711" s="21">
        <f>VLOOKUP(B711,Sheet3!B:E,4,0)</f>
        <v>1</v>
      </c>
      <c r="D711" s="21"/>
      <c r="E711" s="21"/>
      <c r="F711" s="21"/>
      <c r="G711" s="21"/>
      <c r="H711" s="21"/>
      <c r="I711" s="21"/>
      <c r="J711" s="21"/>
      <c r="K711" s="21"/>
      <c r="L711" s="21"/>
      <c r="M711" s="21"/>
      <c r="N711" s="21"/>
      <c r="O711" s="21"/>
      <c r="P711" s="21"/>
      <c r="Q711" s="21"/>
      <c r="R711" s="21"/>
      <c r="S711" s="21"/>
      <c r="T711" s="21"/>
      <c r="U711" s="21"/>
      <c r="V711" s="21"/>
      <c r="W711" s="21"/>
      <c r="X711" s="21"/>
      <c r="Y711" s="21"/>
    </row>
    <row r="712" ht="15.75" customHeight="1">
      <c r="A712" s="21">
        <v>2119.0</v>
      </c>
      <c r="B712" s="21" t="s">
        <v>3527</v>
      </c>
      <c r="C712" s="21">
        <f>VLOOKUP(B712,Sheet3!B:E,4,0)</f>
        <v>1</v>
      </c>
      <c r="D712" s="21"/>
      <c r="E712" s="21"/>
      <c r="F712" s="21"/>
      <c r="G712" s="21"/>
      <c r="H712" s="21"/>
      <c r="I712" s="21"/>
      <c r="J712" s="21"/>
      <c r="K712" s="21"/>
      <c r="L712" s="21"/>
      <c r="M712" s="21"/>
      <c r="N712" s="21"/>
      <c r="O712" s="21"/>
      <c r="P712" s="21"/>
      <c r="Q712" s="21"/>
      <c r="R712" s="21"/>
      <c r="S712" s="21"/>
      <c r="T712" s="21"/>
      <c r="U712" s="21"/>
      <c r="V712" s="21"/>
      <c r="W712" s="21"/>
      <c r="X712" s="21"/>
      <c r="Y712" s="21"/>
    </row>
    <row r="713" ht="15.75" customHeight="1">
      <c r="A713" s="21">
        <v>2120.0</v>
      </c>
      <c r="B713" s="21" t="s">
        <v>3528</v>
      </c>
      <c r="C713" s="21">
        <f>VLOOKUP(B713,Sheet3!B:E,4,0)</f>
        <v>1</v>
      </c>
      <c r="D713" s="21"/>
      <c r="E713" s="21"/>
      <c r="F713" s="21"/>
      <c r="G713" s="21"/>
      <c r="H713" s="21"/>
      <c r="I713" s="21"/>
      <c r="J713" s="21"/>
      <c r="K713" s="21"/>
      <c r="L713" s="21"/>
      <c r="M713" s="21"/>
      <c r="N713" s="21"/>
      <c r="O713" s="21"/>
      <c r="P713" s="21"/>
      <c r="Q713" s="21"/>
      <c r="R713" s="21"/>
      <c r="S713" s="21"/>
      <c r="T713" s="21"/>
      <c r="U713" s="21"/>
      <c r="V713" s="21"/>
      <c r="W713" s="21"/>
      <c r="X713" s="21"/>
      <c r="Y713" s="21"/>
    </row>
    <row r="714" ht="15.75" customHeight="1">
      <c r="A714" s="21">
        <v>2121.0</v>
      </c>
      <c r="B714" s="21" t="s">
        <v>3529</v>
      </c>
      <c r="C714" s="21">
        <f>VLOOKUP(B714,Sheet3!B:E,4,0)</f>
        <v>1</v>
      </c>
      <c r="D714" s="21"/>
      <c r="E714" s="21"/>
      <c r="F714" s="21"/>
      <c r="G714" s="21"/>
      <c r="H714" s="21"/>
      <c r="I714" s="21"/>
      <c r="J714" s="21"/>
      <c r="K714" s="21"/>
      <c r="L714" s="21"/>
      <c r="M714" s="21"/>
      <c r="N714" s="21"/>
      <c r="O714" s="21"/>
      <c r="P714" s="21"/>
      <c r="Q714" s="21"/>
      <c r="R714" s="21"/>
      <c r="S714" s="21"/>
      <c r="T714" s="21"/>
      <c r="U714" s="21"/>
      <c r="V714" s="21"/>
      <c r="W714" s="21"/>
      <c r="X714" s="21"/>
      <c r="Y714" s="21"/>
    </row>
    <row r="715" ht="15.75" customHeight="1">
      <c r="A715" s="21">
        <v>2122.0</v>
      </c>
      <c r="B715" s="21" t="s">
        <v>3530</v>
      </c>
      <c r="C715" s="21">
        <f>VLOOKUP(B715,Sheet3!B:E,4,0)</f>
        <v>1</v>
      </c>
      <c r="D715" s="21"/>
      <c r="E715" s="21"/>
      <c r="F715" s="21"/>
      <c r="G715" s="21"/>
      <c r="H715" s="21"/>
      <c r="I715" s="21"/>
      <c r="J715" s="21"/>
      <c r="K715" s="21"/>
      <c r="L715" s="21"/>
      <c r="M715" s="21"/>
      <c r="N715" s="21"/>
      <c r="O715" s="21"/>
      <c r="P715" s="21"/>
      <c r="Q715" s="21"/>
      <c r="R715" s="21"/>
      <c r="S715" s="21"/>
      <c r="T715" s="21"/>
      <c r="U715" s="21"/>
      <c r="V715" s="21"/>
      <c r="W715" s="21"/>
      <c r="X715" s="21"/>
      <c r="Y715" s="21"/>
    </row>
    <row r="716" ht="15.75" customHeight="1">
      <c r="A716" s="21">
        <v>2123.0</v>
      </c>
      <c r="B716" s="21" t="s">
        <v>3531</v>
      </c>
      <c r="C716" s="21">
        <f>VLOOKUP(B716,Sheet3!B:E,4,0)</f>
        <v>1</v>
      </c>
      <c r="D716" s="21"/>
      <c r="E716" s="21"/>
      <c r="F716" s="21"/>
      <c r="G716" s="21"/>
      <c r="H716" s="21"/>
      <c r="I716" s="21"/>
      <c r="J716" s="21"/>
      <c r="K716" s="21"/>
      <c r="L716" s="21"/>
      <c r="M716" s="21"/>
      <c r="N716" s="21"/>
      <c r="O716" s="21"/>
      <c r="P716" s="21"/>
      <c r="Q716" s="21"/>
      <c r="R716" s="21"/>
      <c r="S716" s="21"/>
      <c r="T716" s="21"/>
      <c r="U716" s="21"/>
      <c r="V716" s="21"/>
      <c r="W716" s="21"/>
      <c r="X716" s="21"/>
      <c r="Y716" s="21"/>
    </row>
    <row r="717" ht="15.75" customHeight="1">
      <c r="A717" s="21">
        <v>2124.0</v>
      </c>
      <c r="B717" s="21" t="s">
        <v>3532</v>
      </c>
      <c r="C717" s="21">
        <f>VLOOKUP(B717,Sheet3!B:E,4,0)</f>
        <v>1</v>
      </c>
      <c r="D717" s="21"/>
      <c r="E717" s="21"/>
      <c r="F717" s="21"/>
      <c r="G717" s="21"/>
      <c r="H717" s="21"/>
      <c r="I717" s="21"/>
      <c r="J717" s="21"/>
      <c r="K717" s="21"/>
      <c r="L717" s="21"/>
      <c r="M717" s="21"/>
      <c r="N717" s="21"/>
      <c r="O717" s="21"/>
      <c r="P717" s="21"/>
      <c r="Q717" s="21"/>
      <c r="R717" s="21"/>
      <c r="S717" s="21"/>
      <c r="T717" s="21"/>
      <c r="U717" s="21"/>
      <c r="V717" s="21"/>
      <c r="W717" s="21"/>
      <c r="X717" s="21"/>
      <c r="Y717" s="21"/>
    </row>
    <row r="718" ht="15.75" customHeight="1">
      <c r="A718" s="21">
        <v>2125.0</v>
      </c>
      <c r="B718" s="21" t="s">
        <v>3533</v>
      </c>
      <c r="C718" s="21">
        <f>VLOOKUP(B718,Sheet3!B:E,4,0)</f>
        <v>1</v>
      </c>
      <c r="D718" s="21"/>
      <c r="E718" s="21"/>
      <c r="F718" s="21"/>
      <c r="G718" s="21"/>
      <c r="H718" s="21"/>
      <c r="I718" s="21"/>
      <c r="J718" s="21"/>
      <c r="K718" s="21"/>
      <c r="L718" s="21"/>
      <c r="M718" s="21"/>
      <c r="N718" s="21"/>
      <c r="O718" s="21"/>
      <c r="P718" s="21"/>
      <c r="Q718" s="21"/>
      <c r="R718" s="21"/>
      <c r="S718" s="21"/>
      <c r="T718" s="21"/>
      <c r="U718" s="21"/>
      <c r="V718" s="21"/>
      <c r="W718" s="21"/>
      <c r="X718" s="21"/>
      <c r="Y718" s="21"/>
    </row>
    <row r="719" ht="15.75" customHeight="1">
      <c r="A719" s="21">
        <v>2127.0</v>
      </c>
      <c r="B719" s="21" t="s">
        <v>3534</v>
      </c>
      <c r="C719" s="21">
        <f>VLOOKUP(B719,Sheet3!B:E,4,0)</f>
        <v>1</v>
      </c>
      <c r="D719" s="21"/>
      <c r="E719" s="21"/>
      <c r="F719" s="21"/>
      <c r="G719" s="21"/>
      <c r="H719" s="21"/>
      <c r="I719" s="21"/>
      <c r="J719" s="21"/>
      <c r="K719" s="21"/>
      <c r="L719" s="21"/>
      <c r="M719" s="21"/>
      <c r="N719" s="21"/>
      <c r="O719" s="21"/>
      <c r="P719" s="21"/>
      <c r="Q719" s="21"/>
      <c r="R719" s="21"/>
      <c r="S719" s="21"/>
      <c r="T719" s="21"/>
      <c r="U719" s="21"/>
      <c r="V719" s="21"/>
      <c r="W719" s="21"/>
      <c r="X719" s="21"/>
      <c r="Y719" s="21"/>
    </row>
    <row r="720" ht="15.75" customHeight="1">
      <c r="A720" s="21">
        <v>2130.0</v>
      </c>
      <c r="B720" s="21" t="s">
        <v>3535</v>
      </c>
      <c r="C720" s="21">
        <f>VLOOKUP(B720,Sheet3!B:E,4,0)</f>
        <v>1</v>
      </c>
      <c r="D720" s="21"/>
      <c r="E720" s="21"/>
      <c r="F720" s="21"/>
      <c r="G720" s="21"/>
      <c r="H720" s="21"/>
      <c r="I720" s="21"/>
      <c r="J720" s="21"/>
      <c r="K720" s="21"/>
      <c r="L720" s="21"/>
      <c r="M720" s="21"/>
      <c r="N720" s="21"/>
      <c r="O720" s="21"/>
      <c r="P720" s="21"/>
      <c r="Q720" s="21"/>
      <c r="R720" s="21"/>
      <c r="S720" s="21"/>
      <c r="T720" s="21"/>
      <c r="U720" s="21"/>
      <c r="V720" s="21"/>
      <c r="W720" s="21"/>
      <c r="X720" s="21"/>
      <c r="Y720" s="21"/>
    </row>
    <row r="721" ht="15.75" customHeight="1">
      <c r="A721" s="21">
        <v>2131.0</v>
      </c>
      <c r="B721" s="21" t="s">
        <v>3536</v>
      </c>
      <c r="C721" s="21">
        <f>VLOOKUP(B721,Sheet3!B:E,4,0)</f>
        <v>1</v>
      </c>
      <c r="D721" s="21"/>
      <c r="E721" s="21"/>
      <c r="F721" s="21"/>
      <c r="G721" s="21"/>
      <c r="H721" s="21"/>
      <c r="I721" s="21"/>
      <c r="J721" s="21"/>
      <c r="K721" s="21"/>
      <c r="L721" s="21"/>
      <c r="M721" s="21"/>
      <c r="N721" s="21"/>
      <c r="O721" s="21"/>
      <c r="P721" s="21"/>
      <c r="Q721" s="21"/>
      <c r="R721" s="21"/>
      <c r="S721" s="21"/>
      <c r="T721" s="21"/>
      <c r="U721" s="21"/>
      <c r="V721" s="21"/>
      <c r="W721" s="21"/>
      <c r="X721" s="21"/>
      <c r="Y721" s="21"/>
    </row>
    <row r="722" ht="15.75" customHeight="1">
      <c r="A722" s="21">
        <v>2132.0</v>
      </c>
      <c r="B722" s="21" t="s">
        <v>3537</v>
      </c>
      <c r="C722" s="21">
        <f>VLOOKUP(B722,Sheet3!B:E,4,0)</f>
        <v>1</v>
      </c>
      <c r="D722" s="21"/>
      <c r="E722" s="21"/>
      <c r="F722" s="21"/>
      <c r="G722" s="21"/>
      <c r="H722" s="21"/>
      <c r="I722" s="21"/>
      <c r="J722" s="21"/>
      <c r="K722" s="21"/>
      <c r="L722" s="21"/>
      <c r="M722" s="21"/>
      <c r="N722" s="21"/>
      <c r="O722" s="21"/>
      <c r="P722" s="21"/>
      <c r="Q722" s="21"/>
      <c r="R722" s="21"/>
      <c r="S722" s="21"/>
      <c r="T722" s="21"/>
      <c r="U722" s="21"/>
      <c r="V722" s="21"/>
      <c r="W722" s="21"/>
      <c r="X722" s="21"/>
      <c r="Y722" s="21"/>
    </row>
    <row r="723" ht="15.75" customHeight="1">
      <c r="A723" s="21">
        <v>2133.0</v>
      </c>
      <c r="B723" s="21" t="s">
        <v>3538</v>
      </c>
      <c r="C723" s="21">
        <f>VLOOKUP(B723,Sheet3!B:E,4,0)</f>
        <v>1</v>
      </c>
      <c r="D723" s="21"/>
      <c r="E723" s="21"/>
      <c r="F723" s="21"/>
      <c r="G723" s="21"/>
      <c r="H723" s="21"/>
      <c r="I723" s="21"/>
      <c r="J723" s="21"/>
      <c r="K723" s="21"/>
      <c r="L723" s="21"/>
      <c r="M723" s="21"/>
      <c r="N723" s="21"/>
      <c r="O723" s="21"/>
      <c r="P723" s="21"/>
      <c r="Q723" s="21"/>
      <c r="R723" s="21"/>
      <c r="S723" s="21"/>
      <c r="T723" s="21"/>
      <c r="U723" s="21"/>
      <c r="V723" s="21"/>
      <c r="W723" s="21"/>
      <c r="X723" s="21"/>
      <c r="Y723" s="21"/>
    </row>
    <row r="724" ht="15.75" customHeight="1">
      <c r="A724" s="21">
        <v>2134.0</v>
      </c>
      <c r="B724" s="21" t="s">
        <v>3539</v>
      </c>
      <c r="C724" s="21">
        <f>VLOOKUP(B724,Sheet3!B:E,4,0)</f>
        <v>1</v>
      </c>
      <c r="D724" s="21"/>
      <c r="E724" s="21"/>
      <c r="F724" s="21"/>
      <c r="G724" s="21"/>
      <c r="H724" s="21"/>
      <c r="I724" s="21"/>
      <c r="J724" s="21"/>
      <c r="K724" s="21"/>
      <c r="L724" s="21"/>
      <c r="M724" s="21"/>
      <c r="N724" s="21"/>
      <c r="O724" s="21"/>
      <c r="P724" s="21"/>
      <c r="Q724" s="21"/>
      <c r="R724" s="21"/>
      <c r="S724" s="21"/>
      <c r="T724" s="21"/>
      <c r="U724" s="21"/>
      <c r="V724" s="21"/>
      <c r="W724" s="21"/>
      <c r="X724" s="21"/>
      <c r="Y724" s="21"/>
    </row>
    <row r="725" ht="15.75" customHeight="1">
      <c r="A725" s="21">
        <v>2137.0</v>
      </c>
      <c r="B725" s="21" t="s">
        <v>3540</v>
      </c>
      <c r="C725" s="21">
        <f>VLOOKUP(B725,Sheet3!B:E,4,0)</f>
        <v>1</v>
      </c>
      <c r="D725" s="21"/>
      <c r="E725" s="21"/>
      <c r="F725" s="21"/>
      <c r="G725" s="21"/>
      <c r="H725" s="21"/>
      <c r="I725" s="21"/>
      <c r="J725" s="21"/>
      <c r="K725" s="21"/>
      <c r="L725" s="21"/>
      <c r="M725" s="21"/>
      <c r="N725" s="21"/>
      <c r="O725" s="21"/>
      <c r="P725" s="21"/>
      <c r="Q725" s="21"/>
      <c r="R725" s="21"/>
      <c r="S725" s="21"/>
      <c r="T725" s="21"/>
      <c r="U725" s="21"/>
      <c r="V725" s="21"/>
      <c r="W725" s="21"/>
      <c r="X725" s="21"/>
      <c r="Y725" s="21"/>
    </row>
    <row r="726" ht="15.75" customHeight="1">
      <c r="A726" s="21">
        <v>2139.0</v>
      </c>
      <c r="B726" s="21" t="s">
        <v>3541</v>
      </c>
      <c r="C726" s="21">
        <f>VLOOKUP(B726,Sheet3!B:E,4,0)</f>
        <v>1</v>
      </c>
      <c r="D726" s="21"/>
      <c r="E726" s="21"/>
      <c r="F726" s="21"/>
      <c r="G726" s="21"/>
      <c r="H726" s="21"/>
      <c r="I726" s="21"/>
      <c r="J726" s="21"/>
      <c r="K726" s="21"/>
      <c r="L726" s="21"/>
      <c r="M726" s="21"/>
      <c r="N726" s="21"/>
      <c r="O726" s="21"/>
      <c r="P726" s="21"/>
      <c r="Q726" s="21"/>
      <c r="R726" s="21"/>
      <c r="S726" s="21"/>
      <c r="T726" s="21"/>
      <c r="U726" s="21"/>
      <c r="V726" s="21"/>
      <c r="W726" s="21"/>
      <c r="X726" s="21"/>
      <c r="Y726" s="21"/>
    </row>
    <row r="727" ht="15.75" customHeight="1">
      <c r="A727" s="21">
        <v>2140.0</v>
      </c>
      <c r="B727" s="21" t="s">
        <v>3542</v>
      </c>
      <c r="C727" s="21">
        <f>VLOOKUP(B727,Sheet3!B:E,4,0)</f>
        <v>1</v>
      </c>
      <c r="D727" s="21"/>
      <c r="E727" s="21"/>
      <c r="F727" s="21"/>
      <c r="G727" s="21"/>
      <c r="H727" s="21"/>
      <c r="I727" s="21"/>
      <c r="J727" s="21"/>
      <c r="K727" s="21"/>
      <c r="L727" s="21"/>
      <c r="M727" s="21"/>
      <c r="N727" s="21"/>
      <c r="O727" s="21"/>
      <c r="P727" s="21"/>
      <c r="Q727" s="21"/>
      <c r="R727" s="21"/>
      <c r="S727" s="21"/>
      <c r="T727" s="21"/>
      <c r="U727" s="21"/>
      <c r="V727" s="21"/>
      <c r="W727" s="21"/>
      <c r="X727" s="21"/>
      <c r="Y727" s="21"/>
    </row>
    <row r="728" ht="15.75" customHeight="1">
      <c r="A728" s="21">
        <v>2141.0</v>
      </c>
      <c r="B728" s="21" t="s">
        <v>3543</v>
      </c>
      <c r="C728" s="21">
        <f>VLOOKUP(B728,Sheet3!B:E,4,0)</f>
        <v>1</v>
      </c>
      <c r="D728" s="21"/>
      <c r="E728" s="21"/>
      <c r="F728" s="21"/>
      <c r="G728" s="21"/>
      <c r="H728" s="21"/>
      <c r="I728" s="21"/>
      <c r="J728" s="21"/>
      <c r="K728" s="21"/>
      <c r="L728" s="21"/>
      <c r="M728" s="21"/>
      <c r="N728" s="21"/>
      <c r="O728" s="21"/>
      <c r="P728" s="21"/>
      <c r="Q728" s="21"/>
      <c r="R728" s="21"/>
      <c r="S728" s="21"/>
      <c r="T728" s="21"/>
      <c r="U728" s="21"/>
      <c r="V728" s="21"/>
      <c r="W728" s="21"/>
      <c r="X728" s="21"/>
      <c r="Y728" s="21"/>
    </row>
    <row r="729" ht="15.75" customHeight="1">
      <c r="A729" s="21">
        <v>2142.0</v>
      </c>
      <c r="B729" s="21" t="s">
        <v>3544</v>
      </c>
      <c r="C729" s="21">
        <f>VLOOKUP(B729,Sheet3!B:E,4,0)</f>
        <v>1</v>
      </c>
      <c r="D729" s="21"/>
      <c r="E729" s="21"/>
      <c r="F729" s="21"/>
      <c r="G729" s="21"/>
      <c r="H729" s="21"/>
      <c r="I729" s="21"/>
      <c r="J729" s="21"/>
      <c r="K729" s="21"/>
      <c r="L729" s="21"/>
      <c r="M729" s="21"/>
      <c r="N729" s="21"/>
      <c r="O729" s="21"/>
      <c r="P729" s="21"/>
      <c r="Q729" s="21"/>
      <c r="R729" s="21"/>
      <c r="S729" s="21"/>
      <c r="T729" s="21"/>
      <c r="U729" s="21"/>
      <c r="V729" s="21"/>
      <c r="W729" s="21"/>
      <c r="X729" s="21"/>
      <c r="Y729" s="21"/>
    </row>
    <row r="730" ht="15.75" customHeight="1">
      <c r="A730" s="21">
        <v>2143.0</v>
      </c>
      <c r="B730" s="21" t="s">
        <v>3545</v>
      </c>
      <c r="C730" s="21">
        <f>VLOOKUP(B730,Sheet3!B:E,4,0)</f>
        <v>1</v>
      </c>
      <c r="D730" s="21"/>
      <c r="E730" s="21"/>
      <c r="F730" s="21"/>
      <c r="G730" s="21"/>
      <c r="H730" s="21"/>
      <c r="I730" s="21"/>
      <c r="J730" s="21"/>
      <c r="K730" s="21"/>
      <c r="L730" s="21"/>
      <c r="M730" s="21"/>
      <c r="N730" s="21"/>
      <c r="O730" s="21"/>
      <c r="P730" s="21"/>
      <c r="Q730" s="21"/>
      <c r="R730" s="21"/>
      <c r="S730" s="21"/>
      <c r="T730" s="21"/>
      <c r="U730" s="21"/>
      <c r="V730" s="21"/>
      <c r="W730" s="21"/>
      <c r="X730" s="21"/>
      <c r="Y730" s="21"/>
    </row>
    <row r="731" ht="15.75" customHeight="1">
      <c r="A731" s="21">
        <v>2146.0</v>
      </c>
      <c r="B731" s="21" t="s">
        <v>3546</v>
      </c>
      <c r="C731" s="21">
        <f>VLOOKUP(B731,Sheet3!B:E,4,0)</f>
        <v>1</v>
      </c>
      <c r="D731" s="21"/>
      <c r="E731" s="21"/>
      <c r="F731" s="21"/>
      <c r="G731" s="21"/>
      <c r="H731" s="21"/>
      <c r="I731" s="21"/>
      <c r="J731" s="21"/>
      <c r="K731" s="21"/>
      <c r="L731" s="21"/>
      <c r="M731" s="21"/>
      <c r="N731" s="21"/>
      <c r="O731" s="21"/>
      <c r="P731" s="21"/>
      <c r="Q731" s="21"/>
      <c r="R731" s="21"/>
      <c r="S731" s="21"/>
      <c r="T731" s="21"/>
      <c r="U731" s="21"/>
      <c r="V731" s="21"/>
      <c r="W731" s="21"/>
      <c r="X731" s="21"/>
      <c r="Y731" s="21"/>
    </row>
    <row r="732" ht="15.75" customHeight="1">
      <c r="A732" s="21">
        <v>2149.0</v>
      </c>
      <c r="B732" s="21" t="s">
        <v>3547</v>
      </c>
      <c r="C732" s="21">
        <f>VLOOKUP(B732,Sheet3!B:E,4,0)</f>
        <v>1</v>
      </c>
      <c r="D732" s="21"/>
      <c r="E732" s="21"/>
      <c r="F732" s="21"/>
      <c r="G732" s="21"/>
      <c r="H732" s="21"/>
      <c r="I732" s="21"/>
      <c r="J732" s="21"/>
      <c r="K732" s="21"/>
      <c r="L732" s="21"/>
      <c r="M732" s="21"/>
      <c r="N732" s="21"/>
      <c r="O732" s="21"/>
      <c r="P732" s="21"/>
      <c r="Q732" s="21"/>
      <c r="R732" s="21"/>
      <c r="S732" s="21"/>
      <c r="T732" s="21"/>
      <c r="U732" s="21"/>
      <c r="V732" s="21"/>
      <c r="W732" s="21"/>
      <c r="X732" s="21"/>
      <c r="Y732" s="21"/>
    </row>
    <row r="733" ht="15.75" customHeight="1">
      <c r="A733" s="21">
        <v>2152.0</v>
      </c>
      <c r="B733" s="21" t="s">
        <v>3548</v>
      </c>
      <c r="C733" s="21">
        <f>VLOOKUP(B733,Sheet3!B:E,4,0)</f>
        <v>1</v>
      </c>
      <c r="D733" s="21"/>
      <c r="E733" s="21"/>
      <c r="F733" s="21"/>
      <c r="G733" s="21"/>
      <c r="H733" s="21"/>
      <c r="I733" s="21"/>
      <c r="J733" s="21"/>
      <c r="K733" s="21"/>
      <c r="L733" s="21"/>
      <c r="M733" s="21"/>
      <c r="N733" s="21"/>
      <c r="O733" s="21"/>
      <c r="P733" s="21"/>
      <c r="Q733" s="21"/>
      <c r="R733" s="21"/>
      <c r="S733" s="21"/>
      <c r="T733" s="21"/>
      <c r="U733" s="21"/>
      <c r="V733" s="21"/>
      <c r="W733" s="21"/>
      <c r="X733" s="21"/>
      <c r="Y733" s="21"/>
    </row>
    <row r="734" ht="15.75" customHeight="1">
      <c r="A734" s="21">
        <v>2153.0</v>
      </c>
      <c r="B734" s="21" t="s">
        <v>3549</v>
      </c>
      <c r="C734" s="21">
        <f>VLOOKUP(B734,Sheet3!B:E,4,0)</f>
        <v>1</v>
      </c>
      <c r="D734" s="21"/>
      <c r="E734" s="21"/>
      <c r="F734" s="21"/>
      <c r="G734" s="21"/>
      <c r="H734" s="21"/>
      <c r="I734" s="21"/>
      <c r="J734" s="21"/>
      <c r="K734" s="21"/>
      <c r="L734" s="21"/>
      <c r="M734" s="21"/>
      <c r="N734" s="21"/>
      <c r="O734" s="21"/>
      <c r="P734" s="21"/>
      <c r="Q734" s="21"/>
      <c r="R734" s="21"/>
      <c r="S734" s="21"/>
      <c r="T734" s="21"/>
      <c r="U734" s="21"/>
      <c r="V734" s="21"/>
      <c r="W734" s="21"/>
      <c r="X734" s="21"/>
      <c r="Y734" s="21"/>
    </row>
    <row r="735" ht="15.75" customHeight="1">
      <c r="A735" s="21">
        <v>2156.0</v>
      </c>
      <c r="B735" s="21" t="s">
        <v>3550</v>
      </c>
      <c r="C735" s="21">
        <f>VLOOKUP(B735,Sheet3!B:E,4,0)</f>
        <v>1</v>
      </c>
      <c r="D735" s="21"/>
      <c r="E735" s="21"/>
      <c r="F735" s="21"/>
      <c r="G735" s="21"/>
      <c r="H735" s="21"/>
      <c r="I735" s="21"/>
      <c r="J735" s="21"/>
      <c r="K735" s="21"/>
      <c r="L735" s="21"/>
      <c r="M735" s="21"/>
      <c r="N735" s="21"/>
      <c r="O735" s="21"/>
      <c r="P735" s="21"/>
      <c r="Q735" s="21"/>
      <c r="R735" s="21"/>
      <c r="S735" s="21"/>
      <c r="T735" s="21"/>
      <c r="U735" s="21"/>
      <c r="V735" s="21"/>
      <c r="W735" s="21"/>
      <c r="X735" s="21"/>
      <c r="Y735" s="21"/>
    </row>
    <row r="736" ht="15.75" customHeight="1">
      <c r="A736" s="21">
        <v>2158.0</v>
      </c>
      <c r="B736" s="21" t="s">
        <v>3551</v>
      </c>
      <c r="C736" s="21">
        <f>VLOOKUP(B736,Sheet3!B:E,4,0)</f>
        <v>1</v>
      </c>
      <c r="D736" s="21"/>
      <c r="E736" s="21"/>
      <c r="F736" s="21"/>
      <c r="G736" s="21"/>
      <c r="H736" s="21"/>
      <c r="I736" s="21"/>
      <c r="J736" s="21"/>
      <c r="K736" s="21"/>
      <c r="L736" s="21"/>
      <c r="M736" s="21"/>
      <c r="N736" s="21"/>
      <c r="O736" s="21"/>
      <c r="P736" s="21"/>
      <c r="Q736" s="21"/>
      <c r="R736" s="21"/>
      <c r="S736" s="21"/>
      <c r="T736" s="21"/>
      <c r="U736" s="21"/>
      <c r="V736" s="21"/>
      <c r="W736" s="21"/>
      <c r="X736" s="21"/>
      <c r="Y736" s="21"/>
    </row>
    <row r="737" ht="15.75" customHeight="1">
      <c r="A737" s="21">
        <v>2159.0</v>
      </c>
      <c r="B737" s="21" t="s">
        <v>3552</v>
      </c>
      <c r="C737" s="21">
        <f>VLOOKUP(B737,Sheet3!B:E,4,0)</f>
        <v>1</v>
      </c>
      <c r="D737" s="21"/>
      <c r="E737" s="21"/>
      <c r="F737" s="21"/>
      <c r="G737" s="21"/>
      <c r="H737" s="21"/>
      <c r="I737" s="21"/>
      <c r="J737" s="21"/>
      <c r="K737" s="21"/>
      <c r="L737" s="21"/>
      <c r="M737" s="21"/>
      <c r="N737" s="21"/>
      <c r="O737" s="21"/>
      <c r="P737" s="21"/>
      <c r="Q737" s="21"/>
      <c r="R737" s="21"/>
      <c r="S737" s="21"/>
      <c r="T737" s="21"/>
      <c r="U737" s="21"/>
      <c r="V737" s="21"/>
      <c r="W737" s="21"/>
      <c r="X737" s="21"/>
      <c r="Y737" s="21"/>
    </row>
    <row r="738" ht="15.75" customHeight="1">
      <c r="A738" s="21">
        <v>2160.0</v>
      </c>
      <c r="B738" s="21" t="s">
        <v>3553</v>
      </c>
      <c r="C738" s="21">
        <f>VLOOKUP(B738,Sheet3!B:E,4,0)</f>
        <v>1</v>
      </c>
      <c r="D738" s="21"/>
      <c r="E738" s="21"/>
      <c r="F738" s="21"/>
      <c r="G738" s="21"/>
      <c r="H738" s="21"/>
      <c r="I738" s="21"/>
      <c r="J738" s="21"/>
      <c r="K738" s="21"/>
      <c r="L738" s="21"/>
      <c r="M738" s="21"/>
      <c r="N738" s="21"/>
      <c r="O738" s="21"/>
      <c r="P738" s="21"/>
      <c r="Q738" s="21"/>
      <c r="R738" s="21"/>
      <c r="S738" s="21"/>
      <c r="T738" s="21"/>
      <c r="U738" s="21"/>
      <c r="V738" s="21"/>
      <c r="W738" s="21"/>
      <c r="X738" s="21"/>
      <c r="Y738" s="21"/>
    </row>
    <row r="739" ht="15.75" customHeight="1">
      <c r="A739" s="21">
        <v>2161.0</v>
      </c>
      <c r="B739" s="21" t="s">
        <v>3554</v>
      </c>
      <c r="C739" s="21">
        <f>VLOOKUP(B739,Sheet3!B:E,4,0)</f>
        <v>1</v>
      </c>
      <c r="D739" s="21"/>
      <c r="E739" s="21"/>
      <c r="F739" s="21"/>
      <c r="G739" s="21"/>
      <c r="H739" s="21"/>
      <c r="I739" s="21"/>
      <c r="J739" s="21"/>
      <c r="K739" s="21"/>
      <c r="L739" s="21"/>
      <c r="M739" s="21"/>
      <c r="N739" s="21"/>
      <c r="O739" s="21"/>
      <c r="P739" s="21"/>
      <c r="Q739" s="21"/>
      <c r="R739" s="21"/>
      <c r="S739" s="21"/>
      <c r="T739" s="21"/>
      <c r="U739" s="21"/>
      <c r="V739" s="21"/>
      <c r="W739" s="21"/>
      <c r="X739" s="21"/>
      <c r="Y739" s="21"/>
    </row>
    <row r="740" ht="15.75" customHeight="1">
      <c r="A740" s="21">
        <v>2162.0</v>
      </c>
      <c r="B740" s="21" t="s">
        <v>3555</v>
      </c>
      <c r="C740" s="21">
        <f>VLOOKUP(B740,Sheet3!B:E,4,0)</f>
        <v>1</v>
      </c>
      <c r="D740" s="21"/>
      <c r="E740" s="21"/>
      <c r="F740" s="21"/>
      <c r="G740" s="21"/>
      <c r="H740" s="21"/>
      <c r="I740" s="21"/>
      <c r="J740" s="21"/>
      <c r="K740" s="21"/>
      <c r="L740" s="21"/>
      <c r="M740" s="21"/>
      <c r="N740" s="21"/>
      <c r="O740" s="21"/>
      <c r="P740" s="21"/>
      <c r="Q740" s="21"/>
      <c r="R740" s="21"/>
      <c r="S740" s="21"/>
      <c r="T740" s="21"/>
      <c r="U740" s="21"/>
      <c r="V740" s="21"/>
      <c r="W740" s="21"/>
      <c r="X740" s="21"/>
      <c r="Y740" s="21"/>
    </row>
    <row r="741" ht="15.75" customHeight="1">
      <c r="A741" s="21">
        <v>2163.0</v>
      </c>
      <c r="B741" s="21" t="s">
        <v>3556</v>
      </c>
      <c r="C741" s="21">
        <f>VLOOKUP(B741,Sheet3!B:E,4,0)</f>
        <v>1</v>
      </c>
      <c r="D741" s="21"/>
      <c r="E741" s="21"/>
      <c r="F741" s="21"/>
      <c r="G741" s="21"/>
      <c r="H741" s="21"/>
      <c r="I741" s="21"/>
      <c r="J741" s="21"/>
      <c r="K741" s="21"/>
      <c r="L741" s="21"/>
      <c r="M741" s="21"/>
      <c r="N741" s="21"/>
      <c r="O741" s="21"/>
      <c r="P741" s="21"/>
      <c r="Q741" s="21"/>
      <c r="R741" s="21"/>
      <c r="S741" s="21"/>
      <c r="T741" s="21"/>
      <c r="U741" s="21"/>
      <c r="V741" s="21"/>
      <c r="W741" s="21"/>
      <c r="X741" s="21"/>
      <c r="Y741" s="21"/>
    </row>
    <row r="742" ht="15.75" customHeight="1">
      <c r="A742" s="21">
        <v>2164.0</v>
      </c>
      <c r="B742" s="21" t="s">
        <v>3557</v>
      </c>
      <c r="C742" s="21">
        <f>VLOOKUP(B742,Sheet3!B:E,4,0)</f>
        <v>1</v>
      </c>
      <c r="D742" s="21"/>
      <c r="E742" s="21"/>
      <c r="F742" s="21"/>
      <c r="G742" s="21"/>
      <c r="H742" s="21"/>
      <c r="I742" s="21"/>
      <c r="J742" s="21"/>
      <c r="K742" s="21"/>
      <c r="L742" s="21"/>
      <c r="M742" s="21"/>
      <c r="N742" s="21"/>
      <c r="O742" s="21"/>
      <c r="P742" s="21"/>
      <c r="Q742" s="21"/>
      <c r="R742" s="21"/>
      <c r="S742" s="21"/>
      <c r="T742" s="21"/>
      <c r="U742" s="21"/>
      <c r="V742" s="21"/>
      <c r="W742" s="21"/>
      <c r="X742" s="21"/>
      <c r="Y742" s="21"/>
    </row>
    <row r="743" ht="15.75" customHeight="1">
      <c r="A743" s="21">
        <v>2166.0</v>
      </c>
      <c r="B743" s="21" t="s">
        <v>3558</v>
      </c>
      <c r="C743" s="21">
        <f>VLOOKUP(B743,Sheet3!B:E,4,0)</f>
        <v>1</v>
      </c>
      <c r="D743" s="21"/>
      <c r="E743" s="21"/>
      <c r="F743" s="21"/>
      <c r="G743" s="21"/>
      <c r="H743" s="21"/>
      <c r="I743" s="21"/>
      <c r="J743" s="21"/>
      <c r="K743" s="21"/>
      <c r="L743" s="21"/>
      <c r="M743" s="21"/>
      <c r="N743" s="21"/>
      <c r="O743" s="21"/>
      <c r="P743" s="21"/>
      <c r="Q743" s="21"/>
      <c r="R743" s="21"/>
      <c r="S743" s="21"/>
      <c r="T743" s="21"/>
      <c r="U743" s="21"/>
      <c r="V743" s="21"/>
      <c r="W743" s="21"/>
      <c r="X743" s="21"/>
      <c r="Y743" s="21"/>
    </row>
    <row r="744" ht="15.75" customHeight="1">
      <c r="A744" s="21">
        <v>2170.0</v>
      </c>
      <c r="B744" s="21" t="s">
        <v>3559</v>
      </c>
      <c r="C744" s="21">
        <f>VLOOKUP(B744,Sheet3!B:E,4,0)</f>
        <v>3</v>
      </c>
      <c r="D744" s="21"/>
      <c r="E744" s="21"/>
      <c r="F744" s="21"/>
      <c r="G744" s="21"/>
      <c r="H744" s="21"/>
      <c r="I744" s="21"/>
      <c r="J744" s="21"/>
      <c r="K744" s="21"/>
      <c r="L744" s="21"/>
      <c r="M744" s="21"/>
      <c r="N744" s="21"/>
      <c r="O744" s="21"/>
      <c r="P744" s="21"/>
      <c r="Q744" s="21"/>
      <c r="R744" s="21"/>
      <c r="S744" s="21"/>
      <c r="T744" s="21"/>
      <c r="U744" s="21"/>
      <c r="V744" s="21"/>
      <c r="W744" s="21"/>
      <c r="X744" s="21"/>
      <c r="Y744" s="21"/>
    </row>
    <row r="745" ht="15.75" customHeight="1">
      <c r="A745" s="21">
        <v>2171.0</v>
      </c>
      <c r="B745" s="21" t="s">
        <v>3560</v>
      </c>
      <c r="C745" s="21">
        <f>VLOOKUP(B745,Sheet3!B:E,4,0)</f>
        <v>1</v>
      </c>
      <c r="D745" s="21"/>
      <c r="E745" s="21"/>
      <c r="F745" s="21"/>
      <c r="G745" s="21"/>
      <c r="H745" s="21"/>
      <c r="I745" s="21"/>
      <c r="J745" s="21"/>
      <c r="K745" s="21"/>
      <c r="L745" s="21"/>
      <c r="M745" s="21"/>
      <c r="N745" s="21"/>
      <c r="O745" s="21"/>
      <c r="P745" s="21"/>
      <c r="Q745" s="21"/>
      <c r="R745" s="21"/>
      <c r="S745" s="21"/>
      <c r="T745" s="21"/>
      <c r="U745" s="21"/>
      <c r="V745" s="21"/>
      <c r="W745" s="21"/>
      <c r="X745" s="21"/>
      <c r="Y745" s="21"/>
    </row>
    <row r="746" ht="15.75" customHeight="1">
      <c r="A746" s="21">
        <v>2173.0</v>
      </c>
      <c r="B746" s="21" t="s">
        <v>3561</v>
      </c>
      <c r="C746" s="21">
        <f>VLOOKUP(B746,Sheet3!B:E,4,0)</f>
        <v>1</v>
      </c>
      <c r="D746" s="21"/>
      <c r="E746" s="21"/>
      <c r="F746" s="21"/>
      <c r="G746" s="21"/>
      <c r="H746" s="21"/>
      <c r="I746" s="21"/>
      <c r="J746" s="21"/>
      <c r="K746" s="21"/>
      <c r="L746" s="21"/>
      <c r="M746" s="21"/>
      <c r="N746" s="21"/>
      <c r="O746" s="21"/>
      <c r="P746" s="21"/>
      <c r="Q746" s="21"/>
      <c r="R746" s="21"/>
      <c r="S746" s="21"/>
      <c r="T746" s="21"/>
      <c r="U746" s="21"/>
      <c r="V746" s="21"/>
      <c r="W746" s="21"/>
      <c r="X746" s="21"/>
      <c r="Y746" s="21"/>
    </row>
    <row r="747" ht="15.75" customHeight="1">
      <c r="A747" s="21">
        <v>2174.0</v>
      </c>
      <c r="B747" s="21" t="s">
        <v>3562</v>
      </c>
      <c r="C747" s="21">
        <f>VLOOKUP(B747,Sheet3!B:E,4,0)</f>
        <v>1</v>
      </c>
      <c r="D747" s="21"/>
      <c r="E747" s="21"/>
      <c r="F747" s="21"/>
      <c r="G747" s="21"/>
      <c r="H747" s="21"/>
      <c r="I747" s="21"/>
      <c r="J747" s="21"/>
      <c r="K747" s="21"/>
      <c r="L747" s="21"/>
      <c r="M747" s="21"/>
      <c r="N747" s="21"/>
      <c r="O747" s="21"/>
      <c r="P747" s="21"/>
      <c r="Q747" s="21"/>
      <c r="R747" s="21"/>
      <c r="S747" s="21"/>
      <c r="T747" s="21"/>
      <c r="U747" s="21"/>
      <c r="V747" s="21"/>
      <c r="W747" s="21"/>
      <c r="X747" s="21"/>
      <c r="Y747" s="21"/>
    </row>
    <row r="748" ht="15.75" customHeight="1">
      <c r="A748" s="21">
        <v>2175.0</v>
      </c>
      <c r="B748" s="21" t="s">
        <v>3563</v>
      </c>
      <c r="C748" s="21">
        <f>VLOOKUP(B748,Sheet3!B:E,4,0)</f>
        <v>1</v>
      </c>
      <c r="D748" s="21"/>
      <c r="E748" s="21"/>
      <c r="F748" s="21"/>
      <c r="G748" s="21"/>
      <c r="H748" s="21"/>
      <c r="I748" s="21"/>
      <c r="J748" s="21"/>
      <c r="K748" s="21"/>
      <c r="L748" s="21"/>
      <c r="M748" s="21"/>
      <c r="N748" s="21"/>
      <c r="O748" s="21"/>
      <c r="P748" s="21"/>
      <c r="Q748" s="21"/>
      <c r="R748" s="21"/>
      <c r="S748" s="21"/>
      <c r="T748" s="21"/>
      <c r="U748" s="21"/>
      <c r="V748" s="21"/>
      <c r="W748" s="21"/>
      <c r="X748" s="21"/>
      <c r="Y748" s="21"/>
    </row>
    <row r="749" ht="15.75" customHeight="1">
      <c r="A749" s="21">
        <v>2176.0</v>
      </c>
      <c r="B749" s="21" t="s">
        <v>3564</v>
      </c>
      <c r="C749" s="21">
        <f>VLOOKUP(B749,Sheet3!B:E,4,0)</f>
        <v>1</v>
      </c>
      <c r="D749" s="21"/>
      <c r="E749" s="21"/>
      <c r="F749" s="21"/>
      <c r="G749" s="21"/>
      <c r="H749" s="21"/>
      <c r="I749" s="21"/>
      <c r="J749" s="21"/>
      <c r="K749" s="21"/>
      <c r="L749" s="21"/>
      <c r="M749" s="21"/>
      <c r="N749" s="21"/>
      <c r="O749" s="21"/>
      <c r="P749" s="21"/>
      <c r="Q749" s="21"/>
      <c r="R749" s="21"/>
      <c r="S749" s="21"/>
      <c r="T749" s="21"/>
      <c r="U749" s="21"/>
      <c r="V749" s="21"/>
      <c r="W749" s="21"/>
      <c r="X749" s="21"/>
      <c r="Y749" s="21"/>
    </row>
    <row r="750" ht="15.75" customHeight="1">
      <c r="A750" s="21">
        <v>2177.0</v>
      </c>
      <c r="B750" s="21" t="s">
        <v>3565</v>
      </c>
      <c r="C750" s="21">
        <f>VLOOKUP(B750,Sheet3!B:E,4,0)</f>
        <v>1</v>
      </c>
      <c r="D750" s="21"/>
      <c r="E750" s="21"/>
      <c r="F750" s="21"/>
      <c r="G750" s="21"/>
      <c r="H750" s="21"/>
      <c r="I750" s="21"/>
      <c r="J750" s="21"/>
      <c r="K750" s="21"/>
      <c r="L750" s="21"/>
      <c r="M750" s="21"/>
      <c r="N750" s="21"/>
      <c r="O750" s="21"/>
      <c r="P750" s="21"/>
      <c r="Q750" s="21"/>
      <c r="R750" s="21"/>
      <c r="S750" s="21"/>
      <c r="T750" s="21"/>
      <c r="U750" s="21"/>
      <c r="V750" s="21"/>
      <c r="W750" s="21"/>
      <c r="X750" s="21"/>
      <c r="Y750" s="21"/>
    </row>
    <row r="751" ht="15.75" customHeight="1">
      <c r="A751" s="21">
        <v>2178.0</v>
      </c>
      <c r="B751" s="21" t="s">
        <v>3566</v>
      </c>
      <c r="C751" s="21">
        <f>VLOOKUP(B751,Sheet3!B:E,4,0)</f>
        <v>1</v>
      </c>
      <c r="D751" s="21"/>
      <c r="E751" s="21"/>
      <c r="F751" s="21"/>
      <c r="G751" s="21"/>
      <c r="H751" s="21"/>
      <c r="I751" s="21"/>
      <c r="J751" s="21"/>
      <c r="K751" s="21"/>
      <c r="L751" s="21"/>
      <c r="M751" s="21"/>
      <c r="N751" s="21"/>
      <c r="O751" s="21"/>
      <c r="P751" s="21"/>
      <c r="Q751" s="21"/>
      <c r="R751" s="21"/>
      <c r="S751" s="21"/>
      <c r="T751" s="21"/>
      <c r="U751" s="21"/>
      <c r="V751" s="21"/>
      <c r="W751" s="21"/>
      <c r="X751" s="21"/>
      <c r="Y751" s="21"/>
    </row>
    <row r="752" ht="15.75" customHeight="1">
      <c r="A752" s="21">
        <v>2179.0</v>
      </c>
      <c r="B752" s="21" t="s">
        <v>3567</v>
      </c>
      <c r="C752" s="21">
        <f>VLOOKUP(B752,Sheet3!B:E,4,0)</f>
        <v>1</v>
      </c>
      <c r="D752" s="21"/>
      <c r="E752" s="21"/>
      <c r="F752" s="21"/>
      <c r="G752" s="21"/>
      <c r="H752" s="21"/>
      <c r="I752" s="21"/>
      <c r="J752" s="21"/>
      <c r="K752" s="21"/>
      <c r="L752" s="21"/>
      <c r="M752" s="21"/>
      <c r="N752" s="21"/>
      <c r="O752" s="21"/>
      <c r="P752" s="21"/>
      <c r="Q752" s="21"/>
      <c r="R752" s="21"/>
      <c r="S752" s="21"/>
      <c r="T752" s="21"/>
      <c r="U752" s="21"/>
      <c r="V752" s="21"/>
      <c r="W752" s="21"/>
      <c r="X752" s="21"/>
      <c r="Y752" s="21"/>
    </row>
    <row r="753" ht="15.75" customHeight="1">
      <c r="A753" s="21">
        <v>2180.0</v>
      </c>
      <c r="B753" s="21" t="s">
        <v>3568</v>
      </c>
      <c r="C753" s="21">
        <f>VLOOKUP(B753,Sheet3!B:E,4,0)</f>
        <v>1</v>
      </c>
      <c r="D753" s="21"/>
      <c r="E753" s="21"/>
      <c r="F753" s="21"/>
      <c r="G753" s="21"/>
      <c r="H753" s="21"/>
      <c r="I753" s="21"/>
      <c r="J753" s="21"/>
      <c r="K753" s="21"/>
      <c r="L753" s="21"/>
      <c r="M753" s="21"/>
      <c r="N753" s="21"/>
      <c r="O753" s="21"/>
      <c r="P753" s="21"/>
      <c r="Q753" s="21"/>
      <c r="R753" s="21"/>
      <c r="S753" s="21"/>
      <c r="T753" s="21"/>
      <c r="U753" s="21"/>
      <c r="V753" s="21"/>
      <c r="W753" s="21"/>
      <c r="X753" s="21"/>
      <c r="Y753" s="21"/>
    </row>
    <row r="754" ht="15.75" customHeight="1">
      <c r="A754" s="21">
        <v>2183.0</v>
      </c>
      <c r="B754" s="21" t="s">
        <v>3569</v>
      </c>
      <c r="C754" s="21">
        <f>VLOOKUP(B754,Sheet3!B:E,4,0)</f>
        <v>1</v>
      </c>
      <c r="D754" s="21"/>
      <c r="E754" s="21"/>
      <c r="F754" s="21"/>
      <c r="G754" s="21"/>
      <c r="H754" s="21"/>
      <c r="I754" s="21"/>
      <c r="J754" s="21"/>
      <c r="K754" s="21"/>
      <c r="L754" s="21"/>
      <c r="M754" s="21"/>
      <c r="N754" s="21"/>
      <c r="O754" s="21"/>
      <c r="P754" s="21"/>
      <c r="Q754" s="21"/>
      <c r="R754" s="21"/>
      <c r="S754" s="21"/>
      <c r="T754" s="21"/>
      <c r="U754" s="21"/>
      <c r="V754" s="21"/>
      <c r="W754" s="21"/>
      <c r="X754" s="21"/>
      <c r="Y754" s="21"/>
    </row>
    <row r="755" ht="15.75" customHeight="1">
      <c r="A755" s="21">
        <v>2184.0</v>
      </c>
      <c r="B755" s="21" t="s">
        <v>3570</v>
      </c>
      <c r="C755" s="21">
        <f>VLOOKUP(B755,Sheet3!B:E,4,0)</f>
        <v>1</v>
      </c>
      <c r="D755" s="21"/>
      <c r="E755" s="21"/>
      <c r="F755" s="21"/>
      <c r="G755" s="21"/>
      <c r="H755" s="21"/>
      <c r="I755" s="21"/>
      <c r="J755" s="21"/>
      <c r="K755" s="21"/>
      <c r="L755" s="21"/>
      <c r="M755" s="21"/>
      <c r="N755" s="21"/>
      <c r="O755" s="21"/>
      <c r="P755" s="21"/>
      <c r="Q755" s="21"/>
      <c r="R755" s="21"/>
      <c r="S755" s="21"/>
      <c r="T755" s="21"/>
      <c r="U755" s="21"/>
      <c r="V755" s="21"/>
      <c r="W755" s="21"/>
      <c r="X755" s="21"/>
      <c r="Y755" s="21"/>
    </row>
    <row r="756" ht="15.75" customHeight="1">
      <c r="A756" s="21">
        <v>2185.0</v>
      </c>
      <c r="B756" s="21" t="s">
        <v>3571</v>
      </c>
      <c r="C756" s="21">
        <f>VLOOKUP(B756,Sheet3!B:E,4,0)</f>
        <v>1</v>
      </c>
      <c r="D756" s="21"/>
      <c r="E756" s="21"/>
      <c r="F756" s="21"/>
      <c r="G756" s="21"/>
      <c r="H756" s="21"/>
      <c r="I756" s="21"/>
      <c r="J756" s="21"/>
      <c r="K756" s="21"/>
      <c r="L756" s="21"/>
      <c r="M756" s="21"/>
      <c r="N756" s="21"/>
      <c r="O756" s="21"/>
      <c r="P756" s="21"/>
      <c r="Q756" s="21"/>
      <c r="R756" s="21"/>
      <c r="S756" s="21"/>
      <c r="T756" s="21"/>
      <c r="U756" s="21"/>
      <c r="V756" s="21"/>
      <c r="W756" s="21"/>
      <c r="X756" s="21"/>
      <c r="Y756" s="21"/>
    </row>
    <row r="757" ht="15.75" customHeight="1">
      <c r="A757" s="21">
        <v>2186.0</v>
      </c>
      <c r="B757" s="21" t="s">
        <v>3572</v>
      </c>
      <c r="C757" s="21">
        <f>VLOOKUP(B757,Sheet3!B:E,4,0)</f>
        <v>1</v>
      </c>
      <c r="D757" s="21"/>
      <c r="E757" s="21"/>
      <c r="F757" s="21"/>
      <c r="G757" s="21"/>
      <c r="H757" s="21"/>
      <c r="I757" s="21"/>
      <c r="J757" s="21"/>
      <c r="K757" s="21"/>
      <c r="L757" s="21"/>
      <c r="M757" s="21"/>
      <c r="N757" s="21"/>
      <c r="O757" s="21"/>
      <c r="P757" s="21"/>
      <c r="Q757" s="21"/>
      <c r="R757" s="21"/>
      <c r="S757" s="21"/>
      <c r="T757" s="21"/>
      <c r="U757" s="21"/>
      <c r="V757" s="21"/>
      <c r="W757" s="21"/>
      <c r="X757" s="21"/>
      <c r="Y757" s="21"/>
    </row>
    <row r="758" ht="15.75" customHeight="1">
      <c r="A758" s="21">
        <v>2187.0</v>
      </c>
      <c r="B758" s="21" t="s">
        <v>3573</v>
      </c>
      <c r="C758" s="21">
        <f>VLOOKUP(B758,Sheet3!B:E,4,0)</f>
        <v>1</v>
      </c>
      <c r="D758" s="21"/>
      <c r="E758" s="21"/>
      <c r="F758" s="21"/>
      <c r="G758" s="21"/>
      <c r="H758" s="21"/>
      <c r="I758" s="21"/>
      <c r="J758" s="21"/>
      <c r="K758" s="21"/>
      <c r="L758" s="21"/>
      <c r="M758" s="21"/>
      <c r="N758" s="21"/>
      <c r="O758" s="21"/>
      <c r="P758" s="21"/>
      <c r="Q758" s="21"/>
      <c r="R758" s="21"/>
      <c r="S758" s="21"/>
      <c r="T758" s="21"/>
      <c r="U758" s="21"/>
      <c r="V758" s="21"/>
      <c r="W758" s="21"/>
      <c r="X758" s="21"/>
      <c r="Y758" s="21"/>
    </row>
    <row r="759" ht="15.75" customHeight="1">
      <c r="A759" s="21">
        <v>2189.0</v>
      </c>
      <c r="B759" s="21" t="s">
        <v>3574</v>
      </c>
      <c r="C759" s="21">
        <f>VLOOKUP(B759,Sheet3!B:E,4,0)</f>
        <v>1</v>
      </c>
      <c r="D759" s="21"/>
      <c r="E759" s="21"/>
      <c r="F759" s="21"/>
      <c r="G759" s="21"/>
      <c r="H759" s="21"/>
      <c r="I759" s="21"/>
      <c r="J759" s="21"/>
      <c r="K759" s="21"/>
      <c r="L759" s="21"/>
      <c r="M759" s="21"/>
      <c r="N759" s="21"/>
      <c r="O759" s="21"/>
      <c r="P759" s="21"/>
      <c r="Q759" s="21"/>
      <c r="R759" s="21"/>
      <c r="S759" s="21"/>
      <c r="T759" s="21"/>
      <c r="U759" s="21"/>
      <c r="V759" s="21"/>
      <c r="W759" s="21"/>
      <c r="X759" s="21"/>
      <c r="Y759" s="21"/>
    </row>
    <row r="760" ht="15.75" customHeight="1">
      <c r="A760" s="21">
        <v>2190.0</v>
      </c>
      <c r="B760" s="21" t="s">
        <v>3575</v>
      </c>
      <c r="C760" s="21">
        <f>VLOOKUP(B760,Sheet3!B:E,4,0)</f>
        <v>1</v>
      </c>
      <c r="D760" s="21"/>
      <c r="E760" s="21"/>
      <c r="F760" s="21"/>
      <c r="G760" s="21"/>
      <c r="H760" s="21"/>
      <c r="I760" s="21"/>
      <c r="J760" s="21"/>
      <c r="K760" s="21"/>
      <c r="L760" s="21"/>
      <c r="M760" s="21"/>
      <c r="N760" s="21"/>
      <c r="O760" s="21"/>
      <c r="P760" s="21"/>
      <c r="Q760" s="21"/>
      <c r="R760" s="21"/>
      <c r="S760" s="21"/>
      <c r="T760" s="21"/>
      <c r="U760" s="21"/>
      <c r="V760" s="21"/>
      <c r="W760" s="21"/>
      <c r="X760" s="21"/>
      <c r="Y760" s="21"/>
    </row>
    <row r="761" ht="15.75" customHeight="1">
      <c r="A761" s="21">
        <v>2191.0</v>
      </c>
      <c r="B761" s="21" t="s">
        <v>3576</v>
      </c>
      <c r="C761" s="21">
        <f>VLOOKUP(B761,Sheet3!B:E,4,0)</f>
        <v>1</v>
      </c>
      <c r="D761" s="21"/>
      <c r="E761" s="21"/>
      <c r="F761" s="21"/>
      <c r="G761" s="21"/>
      <c r="H761" s="21"/>
      <c r="I761" s="21"/>
      <c r="J761" s="21"/>
      <c r="K761" s="21"/>
      <c r="L761" s="21"/>
      <c r="M761" s="21"/>
      <c r="N761" s="21"/>
      <c r="O761" s="21"/>
      <c r="P761" s="21"/>
      <c r="Q761" s="21"/>
      <c r="R761" s="21"/>
      <c r="S761" s="21"/>
      <c r="T761" s="21"/>
      <c r="U761" s="21"/>
      <c r="V761" s="21"/>
      <c r="W761" s="21"/>
      <c r="X761" s="21"/>
      <c r="Y761" s="21"/>
    </row>
    <row r="762" ht="15.75" customHeight="1">
      <c r="A762" s="21">
        <v>2193.0</v>
      </c>
      <c r="B762" s="21" t="s">
        <v>3577</v>
      </c>
      <c r="C762" s="21">
        <f>VLOOKUP(B762,Sheet3!B:E,4,0)</f>
        <v>1</v>
      </c>
      <c r="D762" s="21"/>
      <c r="E762" s="21"/>
      <c r="F762" s="21"/>
      <c r="G762" s="21"/>
      <c r="H762" s="21"/>
      <c r="I762" s="21"/>
      <c r="J762" s="21"/>
      <c r="K762" s="21"/>
      <c r="L762" s="21"/>
      <c r="M762" s="21"/>
      <c r="N762" s="21"/>
      <c r="O762" s="21"/>
      <c r="P762" s="21"/>
      <c r="Q762" s="21"/>
      <c r="R762" s="21"/>
      <c r="S762" s="21"/>
      <c r="T762" s="21"/>
      <c r="U762" s="21"/>
      <c r="V762" s="21"/>
      <c r="W762" s="21"/>
      <c r="X762" s="21"/>
      <c r="Y762" s="21"/>
    </row>
    <row r="763" ht="15.75" customHeight="1">
      <c r="A763" s="21">
        <v>2198.0</v>
      </c>
      <c r="B763" s="21" t="s">
        <v>3578</v>
      </c>
      <c r="C763" s="21">
        <f>VLOOKUP(B763,Sheet3!B:E,4,0)</f>
        <v>1</v>
      </c>
      <c r="D763" s="21"/>
      <c r="E763" s="21"/>
      <c r="F763" s="21"/>
      <c r="G763" s="21"/>
      <c r="H763" s="21"/>
      <c r="I763" s="21"/>
      <c r="J763" s="21"/>
      <c r="K763" s="21"/>
      <c r="L763" s="21"/>
      <c r="M763" s="21"/>
      <c r="N763" s="21"/>
      <c r="O763" s="21"/>
      <c r="P763" s="21"/>
      <c r="Q763" s="21"/>
      <c r="R763" s="21"/>
      <c r="S763" s="21"/>
      <c r="T763" s="21"/>
      <c r="U763" s="21"/>
      <c r="V763" s="21"/>
      <c r="W763" s="21"/>
      <c r="X763" s="21"/>
      <c r="Y763" s="21"/>
    </row>
    <row r="764" ht="15.75" customHeight="1">
      <c r="A764" s="21">
        <v>2206.0</v>
      </c>
      <c r="B764" s="21" t="s">
        <v>3579</v>
      </c>
      <c r="C764" s="21">
        <f>VLOOKUP(B764,Sheet3!B:E,4,0)</f>
        <v>1</v>
      </c>
      <c r="D764" s="21"/>
      <c r="E764" s="21"/>
      <c r="F764" s="21"/>
      <c r="G764" s="21"/>
      <c r="H764" s="21"/>
      <c r="I764" s="21"/>
      <c r="J764" s="21"/>
      <c r="K764" s="21"/>
      <c r="L764" s="21"/>
      <c r="M764" s="21"/>
      <c r="N764" s="21"/>
      <c r="O764" s="21"/>
      <c r="P764" s="21"/>
      <c r="Q764" s="21"/>
      <c r="R764" s="21"/>
      <c r="S764" s="21"/>
      <c r="T764" s="21"/>
      <c r="U764" s="21"/>
      <c r="V764" s="21"/>
      <c r="W764" s="21"/>
      <c r="X764" s="21"/>
      <c r="Y764" s="21"/>
    </row>
    <row r="765" ht="15.75" customHeight="1">
      <c r="A765" s="21">
        <v>2207.0</v>
      </c>
      <c r="B765" s="21" t="s">
        <v>3580</v>
      </c>
      <c r="C765" s="21">
        <f>VLOOKUP(B765,Sheet3!B:E,4,0)</f>
        <v>1</v>
      </c>
      <c r="D765" s="21"/>
      <c r="E765" s="21"/>
      <c r="F765" s="21"/>
      <c r="G765" s="21"/>
      <c r="H765" s="21"/>
      <c r="I765" s="21"/>
      <c r="J765" s="21"/>
      <c r="K765" s="21"/>
      <c r="L765" s="21"/>
      <c r="M765" s="21"/>
      <c r="N765" s="21"/>
      <c r="O765" s="21"/>
      <c r="P765" s="21"/>
      <c r="Q765" s="21"/>
      <c r="R765" s="21"/>
      <c r="S765" s="21"/>
      <c r="T765" s="21"/>
      <c r="U765" s="21"/>
      <c r="V765" s="21"/>
      <c r="W765" s="21"/>
      <c r="X765" s="21"/>
      <c r="Y765" s="21"/>
    </row>
    <row r="766" ht="15.75" customHeight="1">
      <c r="A766" s="21">
        <v>2211.0</v>
      </c>
      <c r="B766" s="21" t="s">
        <v>3581</v>
      </c>
      <c r="C766" s="21">
        <f>VLOOKUP(B766,Sheet3!B:E,4,0)</f>
        <v>1</v>
      </c>
      <c r="D766" s="21"/>
      <c r="E766" s="21"/>
      <c r="F766" s="21"/>
      <c r="G766" s="21"/>
      <c r="H766" s="21"/>
      <c r="I766" s="21"/>
      <c r="J766" s="21"/>
      <c r="K766" s="21"/>
      <c r="L766" s="21"/>
      <c r="M766" s="21"/>
      <c r="N766" s="21"/>
      <c r="O766" s="21"/>
      <c r="P766" s="21"/>
      <c r="Q766" s="21"/>
      <c r="R766" s="21"/>
      <c r="S766" s="21"/>
      <c r="T766" s="21"/>
      <c r="U766" s="21"/>
      <c r="V766" s="21"/>
      <c r="W766" s="21"/>
      <c r="X766" s="21"/>
      <c r="Y766" s="21"/>
    </row>
    <row r="767" ht="15.75" customHeight="1">
      <c r="A767" s="21">
        <v>2213.0</v>
      </c>
      <c r="B767" s="21" t="s">
        <v>3582</v>
      </c>
      <c r="C767" s="21">
        <f>VLOOKUP(B767,Sheet3!B:E,4,0)</f>
        <v>1</v>
      </c>
      <c r="D767" s="21"/>
      <c r="E767" s="21"/>
      <c r="F767" s="21"/>
      <c r="G767" s="21"/>
      <c r="H767" s="21"/>
      <c r="I767" s="21"/>
      <c r="J767" s="21"/>
      <c r="K767" s="21"/>
      <c r="L767" s="21"/>
      <c r="M767" s="21"/>
      <c r="N767" s="21"/>
      <c r="O767" s="21"/>
      <c r="P767" s="21"/>
      <c r="Q767" s="21"/>
      <c r="R767" s="21"/>
      <c r="S767" s="21"/>
      <c r="T767" s="21"/>
      <c r="U767" s="21"/>
      <c r="V767" s="21"/>
      <c r="W767" s="21"/>
      <c r="X767" s="21"/>
      <c r="Y767" s="21"/>
    </row>
    <row r="768" ht="15.75" customHeight="1">
      <c r="A768" s="21">
        <v>2216.0</v>
      </c>
      <c r="B768" s="21" t="s">
        <v>3583</v>
      </c>
      <c r="C768" s="21">
        <f>VLOOKUP(B768,Sheet3!B:E,4,0)</f>
        <v>1</v>
      </c>
      <c r="D768" s="21"/>
      <c r="E768" s="21"/>
      <c r="F768" s="21"/>
      <c r="G768" s="21"/>
      <c r="H768" s="21"/>
      <c r="I768" s="21"/>
      <c r="J768" s="21"/>
      <c r="K768" s="21"/>
      <c r="L768" s="21"/>
      <c r="M768" s="21"/>
      <c r="N768" s="21"/>
      <c r="O768" s="21"/>
      <c r="P768" s="21"/>
      <c r="Q768" s="21"/>
      <c r="R768" s="21"/>
      <c r="S768" s="21"/>
      <c r="T768" s="21"/>
      <c r="U768" s="21"/>
      <c r="V768" s="21"/>
      <c r="W768" s="21"/>
      <c r="X768" s="21"/>
      <c r="Y768" s="21"/>
    </row>
    <row r="769" ht="15.75" customHeight="1">
      <c r="A769" s="21">
        <v>2221.0</v>
      </c>
      <c r="B769" s="21" t="s">
        <v>3584</v>
      </c>
      <c r="C769" s="21">
        <f>VLOOKUP(B769,Sheet3!B:E,4,0)</f>
        <v>1</v>
      </c>
      <c r="D769" s="21"/>
      <c r="E769" s="21"/>
      <c r="F769" s="21"/>
      <c r="G769" s="21"/>
      <c r="H769" s="21"/>
      <c r="I769" s="21"/>
      <c r="J769" s="21"/>
      <c r="K769" s="21"/>
      <c r="L769" s="21"/>
      <c r="M769" s="21"/>
      <c r="N769" s="21"/>
      <c r="O769" s="21"/>
      <c r="P769" s="21"/>
      <c r="Q769" s="21"/>
      <c r="R769" s="21"/>
      <c r="S769" s="21"/>
      <c r="T769" s="21"/>
      <c r="U769" s="21"/>
      <c r="V769" s="21"/>
      <c r="W769" s="21"/>
      <c r="X769" s="21"/>
      <c r="Y769" s="21"/>
    </row>
    <row r="770" ht="15.75" customHeight="1">
      <c r="A770" s="21">
        <v>2222.0</v>
      </c>
      <c r="B770" s="21" t="s">
        <v>3585</v>
      </c>
      <c r="C770" s="21">
        <f>VLOOKUP(B770,Sheet3!B:E,4,0)</f>
        <v>1</v>
      </c>
      <c r="D770" s="21"/>
      <c r="E770" s="21"/>
      <c r="F770" s="21"/>
      <c r="G770" s="21"/>
      <c r="H770" s="21"/>
      <c r="I770" s="21"/>
      <c r="J770" s="21"/>
      <c r="K770" s="21"/>
      <c r="L770" s="21"/>
      <c r="M770" s="21"/>
      <c r="N770" s="21"/>
      <c r="O770" s="21"/>
      <c r="P770" s="21"/>
      <c r="Q770" s="21"/>
      <c r="R770" s="21"/>
      <c r="S770" s="21"/>
      <c r="T770" s="21"/>
      <c r="U770" s="21"/>
      <c r="V770" s="21"/>
      <c r="W770" s="21"/>
      <c r="X770" s="21"/>
      <c r="Y770" s="21"/>
    </row>
    <row r="771" ht="15.75" customHeight="1">
      <c r="A771" s="21">
        <v>2223.0</v>
      </c>
      <c r="B771" s="21" t="s">
        <v>3586</v>
      </c>
      <c r="C771" s="21">
        <f>VLOOKUP(B771,Sheet3!B:E,4,0)</f>
        <v>1</v>
      </c>
      <c r="D771" s="21"/>
      <c r="E771" s="21"/>
      <c r="F771" s="21"/>
      <c r="G771" s="21"/>
      <c r="H771" s="21"/>
      <c r="I771" s="21"/>
      <c r="J771" s="21"/>
      <c r="K771" s="21"/>
      <c r="L771" s="21"/>
      <c r="M771" s="21"/>
      <c r="N771" s="21"/>
      <c r="O771" s="21"/>
      <c r="P771" s="21"/>
      <c r="Q771" s="21"/>
      <c r="R771" s="21"/>
      <c r="S771" s="21"/>
      <c r="T771" s="21"/>
      <c r="U771" s="21"/>
      <c r="V771" s="21"/>
      <c r="W771" s="21"/>
      <c r="X771" s="21"/>
      <c r="Y771" s="21"/>
    </row>
    <row r="772" ht="15.75" customHeight="1">
      <c r="A772" s="21">
        <v>2226.0</v>
      </c>
      <c r="B772" s="21" t="s">
        <v>3587</v>
      </c>
      <c r="C772" s="21">
        <f>VLOOKUP(B772,Sheet3!B:E,4,0)</f>
        <v>1</v>
      </c>
      <c r="D772" s="21"/>
      <c r="E772" s="21"/>
      <c r="F772" s="21"/>
      <c r="G772" s="21"/>
      <c r="H772" s="21"/>
      <c r="I772" s="21"/>
      <c r="J772" s="21"/>
      <c r="K772" s="21"/>
      <c r="L772" s="21"/>
      <c r="M772" s="21"/>
      <c r="N772" s="21"/>
      <c r="O772" s="21"/>
      <c r="P772" s="21"/>
      <c r="Q772" s="21"/>
      <c r="R772" s="21"/>
      <c r="S772" s="21"/>
      <c r="T772" s="21"/>
      <c r="U772" s="21"/>
      <c r="V772" s="21"/>
      <c r="W772" s="21"/>
      <c r="X772" s="21"/>
      <c r="Y772" s="21"/>
    </row>
    <row r="773" ht="15.75" customHeight="1">
      <c r="A773" s="21">
        <v>2229.0</v>
      </c>
      <c r="B773" s="21" t="s">
        <v>3588</v>
      </c>
      <c r="C773" s="21">
        <f>VLOOKUP(B773,Sheet3!B:E,4,0)</f>
        <v>1</v>
      </c>
      <c r="D773" s="21"/>
      <c r="E773" s="21"/>
      <c r="F773" s="21"/>
      <c r="G773" s="21"/>
      <c r="H773" s="21"/>
      <c r="I773" s="21"/>
      <c r="J773" s="21"/>
      <c r="K773" s="21"/>
      <c r="L773" s="21"/>
      <c r="M773" s="21"/>
      <c r="N773" s="21"/>
      <c r="O773" s="21"/>
      <c r="P773" s="21"/>
      <c r="Q773" s="21"/>
      <c r="R773" s="21"/>
      <c r="S773" s="21"/>
      <c r="T773" s="21"/>
      <c r="U773" s="21"/>
      <c r="V773" s="21"/>
      <c r="W773" s="21"/>
      <c r="X773" s="21"/>
      <c r="Y773" s="21"/>
    </row>
    <row r="774" ht="15.75" customHeight="1">
      <c r="A774" s="21">
        <v>2231.0</v>
      </c>
      <c r="B774" s="21" t="s">
        <v>3589</v>
      </c>
      <c r="C774" s="21">
        <f>VLOOKUP(B774,Sheet3!B:E,4,0)</f>
        <v>1</v>
      </c>
      <c r="D774" s="21"/>
      <c r="E774" s="21"/>
      <c r="F774" s="21"/>
      <c r="G774" s="21"/>
      <c r="H774" s="21"/>
      <c r="I774" s="21"/>
      <c r="J774" s="21"/>
      <c r="K774" s="21"/>
      <c r="L774" s="21"/>
      <c r="M774" s="21"/>
      <c r="N774" s="21"/>
      <c r="O774" s="21"/>
      <c r="P774" s="21"/>
      <c r="Q774" s="21"/>
      <c r="R774" s="21"/>
      <c r="S774" s="21"/>
      <c r="T774" s="21"/>
      <c r="U774" s="21"/>
      <c r="V774" s="21"/>
      <c r="W774" s="21"/>
      <c r="X774" s="21"/>
      <c r="Y774" s="21"/>
    </row>
    <row r="775" ht="15.75" customHeight="1">
      <c r="A775" s="21">
        <v>2232.0</v>
      </c>
      <c r="B775" s="21" t="s">
        <v>3590</v>
      </c>
      <c r="C775" s="21">
        <f>VLOOKUP(B775,Sheet3!B:E,4,0)</f>
        <v>1</v>
      </c>
      <c r="D775" s="21"/>
      <c r="E775" s="21"/>
      <c r="F775" s="21"/>
      <c r="G775" s="21"/>
      <c r="H775" s="21"/>
      <c r="I775" s="21"/>
      <c r="J775" s="21"/>
      <c r="K775" s="21"/>
      <c r="L775" s="21"/>
      <c r="M775" s="21"/>
      <c r="N775" s="21"/>
      <c r="O775" s="21"/>
      <c r="P775" s="21"/>
      <c r="Q775" s="21"/>
      <c r="R775" s="21"/>
      <c r="S775" s="21"/>
      <c r="T775" s="21"/>
      <c r="U775" s="21"/>
      <c r="V775" s="21"/>
      <c r="W775" s="21"/>
      <c r="X775" s="21"/>
      <c r="Y775" s="21"/>
    </row>
    <row r="776" ht="15.75" customHeight="1">
      <c r="A776" s="21">
        <v>2233.0</v>
      </c>
      <c r="B776" s="21" t="s">
        <v>3591</v>
      </c>
      <c r="C776" s="21">
        <f>VLOOKUP(B776,Sheet3!B:E,4,0)</f>
        <v>1</v>
      </c>
      <c r="D776" s="21"/>
      <c r="E776" s="21"/>
      <c r="F776" s="21"/>
      <c r="G776" s="21"/>
      <c r="H776" s="21"/>
      <c r="I776" s="21"/>
      <c r="J776" s="21"/>
      <c r="K776" s="21"/>
      <c r="L776" s="21"/>
      <c r="M776" s="21"/>
      <c r="N776" s="21"/>
      <c r="O776" s="21"/>
      <c r="P776" s="21"/>
      <c r="Q776" s="21"/>
      <c r="R776" s="21"/>
      <c r="S776" s="21"/>
      <c r="T776" s="21"/>
      <c r="U776" s="21"/>
      <c r="V776" s="21"/>
      <c r="W776" s="21"/>
      <c r="X776" s="21"/>
      <c r="Y776" s="21"/>
    </row>
    <row r="777" ht="15.75" customHeight="1">
      <c r="A777" s="21">
        <v>2234.0</v>
      </c>
      <c r="B777" s="21" t="s">
        <v>3592</v>
      </c>
      <c r="C777" s="21">
        <f>VLOOKUP(B777,Sheet3!B:E,4,0)</f>
        <v>1</v>
      </c>
      <c r="D777" s="21"/>
      <c r="E777" s="21"/>
      <c r="F777" s="21"/>
      <c r="G777" s="21"/>
      <c r="H777" s="21"/>
      <c r="I777" s="21"/>
      <c r="J777" s="21"/>
      <c r="K777" s="21"/>
      <c r="L777" s="21"/>
      <c r="M777" s="21"/>
      <c r="N777" s="21"/>
      <c r="O777" s="21"/>
      <c r="P777" s="21"/>
      <c r="Q777" s="21"/>
      <c r="R777" s="21"/>
      <c r="S777" s="21"/>
      <c r="T777" s="21"/>
      <c r="U777" s="21"/>
      <c r="V777" s="21"/>
      <c r="W777" s="21"/>
      <c r="X777" s="21"/>
      <c r="Y777" s="21"/>
    </row>
    <row r="778" ht="15.75" customHeight="1">
      <c r="A778" s="21">
        <v>2235.0</v>
      </c>
      <c r="B778" s="21" t="s">
        <v>3593</v>
      </c>
      <c r="C778" s="21">
        <f>VLOOKUP(B778,Sheet3!B:E,4,0)</f>
        <v>1</v>
      </c>
      <c r="D778" s="21"/>
      <c r="E778" s="21"/>
      <c r="F778" s="21"/>
      <c r="G778" s="21"/>
      <c r="H778" s="21"/>
      <c r="I778" s="21"/>
      <c r="J778" s="21"/>
      <c r="K778" s="21"/>
      <c r="L778" s="21"/>
      <c r="M778" s="21"/>
      <c r="N778" s="21"/>
      <c r="O778" s="21"/>
      <c r="P778" s="21"/>
      <c r="Q778" s="21"/>
      <c r="R778" s="21"/>
      <c r="S778" s="21"/>
      <c r="T778" s="21"/>
      <c r="U778" s="21"/>
      <c r="V778" s="21"/>
      <c r="W778" s="21"/>
      <c r="X778" s="21"/>
      <c r="Y778" s="21"/>
    </row>
    <row r="779" ht="15.75" customHeight="1">
      <c r="A779" s="21">
        <v>2236.0</v>
      </c>
      <c r="B779" s="21" t="s">
        <v>3594</v>
      </c>
      <c r="C779" s="21">
        <f>VLOOKUP(B779,Sheet3!B:E,4,0)</f>
        <v>1</v>
      </c>
      <c r="D779" s="21"/>
      <c r="E779" s="21"/>
      <c r="F779" s="21"/>
      <c r="G779" s="21"/>
      <c r="H779" s="21"/>
      <c r="I779" s="21"/>
      <c r="J779" s="21"/>
      <c r="K779" s="21"/>
      <c r="L779" s="21"/>
      <c r="M779" s="21"/>
      <c r="N779" s="21"/>
      <c r="O779" s="21"/>
      <c r="P779" s="21"/>
      <c r="Q779" s="21"/>
      <c r="R779" s="21"/>
      <c r="S779" s="21"/>
      <c r="T779" s="21"/>
      <c r="U779" s="21"/>
      <c r="V779" s="21"/>
      <c r="W779" s="21"/>
      <c r="X779" s="21"/>
      <c r="Y779" s="21"/>
    </row>
    <row r="780" ht="15.75" customHeight="1">
      <c r="A780" s="21">
        <v>2238.0</v>
      </c>
      <c r="B780" s="21" t="s">
        <v>3595</v>
      </c>
      <c r="C780" s="21">
        <f>VLOOKUP(B780,Sheet3!B:E,4,0)</f>
        <v>1</v>
      </c>
      <c r="D780" s="21"/>
      <c r="E780" s="21"/>
      <c r="F780" s="21"/>
      <c r="G780" s="21"/>
      <c r="H780" s="21"/>
      <c r="I780" s="21"/>
      <c r="J780" s="21"/>
      <c r="K780" s="21"/>
      <c r="L780" s="21"/>
      <c r="M780" s="21"/>
      <c r="N780" s="21"/>
      <c r="O780" s="21"/>
      <c r="P780" s="21"/>
      <c r="Q780" s="21"/>
      <c r="R780" s="21"/>
      <c r="S780" s="21"/>
      <c r="T780" s="21"/>
      <c r="U780" s="21"/>
      <c r="V780" s="21"/>
      <c r="W780" s="21"/>
      <c r="X780" s="21"/>
      <c r="Y780" s="21"/>
    </row>
    <row r="781" ht="15.75" customHeight="1">
      <c r="A781" s="21">
        <v>2239.0</v>
      </c>
      <c r="B781" s="21" t="s">
        <v>3596</v>
      </c>
      <c r="C781" s="21">
        <f>VLOOKUP(B781,Sheet3!B:E,4,0)</f>
        <v>1</v>
      </c>
      <c r="D781" s="21"/>
      <c r="E781" s="21"/>
      <c r="F781" s="21"/>
      <c r="G781" s="21"/>
      <c r="H781" s="21"/>
      <c r="I781" s="21"/>
      <c r="J781" s="21"/>
      <c r="K781" s="21"/>
      <c r="L781" s="21"/>
      <c r="M781" s="21"/>
      <c r="N781" s="21"/>
      <c r="O781" s="21"/>
      <c r="P781" s="21"/>
      <c r="Q781" s="21"/>
      <c r="R781" s="21"/>
      <c r="S781" s="21"/>
      <c r="T781" s="21"/>
      <c r="U781" s="21"/>
      <c r="V781" s="21"/>
      <c r="W781" s="21"/>
      <c r="X781" s="21"/>
      <c r="Y781" s="21"/>
    </row>
    <row r="782" ht="15.75" customHeight="1">
      <c r="A782" s="21">
        <v>2240.0</v>
      </c>
      <c r="B782" s="21" t="s">
        <v>3597</v>
      </c>
      <c r="C782" s="21">
        <f>VLOOKUP(B782,Sheet3!B:E,4,0)</f>
        <v>1</v>
      </c>
      <c r="D782" s="21"/>
      <c r="E782" s="21"/>
      <c r="F782" s="21"/>
      <c r="G782" s="21"/>
      <c r="H782" s="21"/>
      <c r="I782" s="21"/>
      <c r="J782" s="21"/>
      <c r="K782" s="21"/>
      <c r="L782" s="21"/>
      <c r="M782" s="21"/>
      <c r="N782" s="21"/>
      <c r="O782" s="21"/>
      <c r="P782" s="21"/>
      <c r="Q782" s="21"/>
      <c r="R782" s="21"/>
      <c r="S782" s="21"/>
      <c r="T782" s="21"/>
      <c r="U782" s="21"/>
      <c r="V782" s="21"/>
      <c r="W782" s="21"/>
      <c r="X782" s="21"/>
      <c r="Y782" s="21"/>
    </row>
    <row r="783" ht="15.75" customHeight="1">
      <c r="A783" s="21">
        <v>2242.0</v>
      </c>
      <c r="B783" s="21" t="s">
        <v>3598</v>
      </c>
      <c r="C783" s="21">
        <f>VLOOKUP(B783,Sheet3!B:E,4,0)</f>
        <v>1</v>
      </c>
      <c r="D783" s="21"/>
      <c r="E783" s="21"/>
      <c r="F783" s="21"/>
      <c r="G783" s="21"/>
      <c r="H783" s="21"/>
      <c r="I783" s="21"/>
      <c r="J783" s="21"/>
      <c r="K783" s="21"/>
      <c r="L783" s="21"/>
      <c r="M783" s="21"/>
      <c r="N783" s="21"/>
      <c r="O783" s="21"/>
      <c r="P783" s="21"/>
      <c r="Q783" s="21"/>
      <c r="R783" s="21"/>
      <c r="S783" s="21"/>
      <c r="T783" s="21"/>
      <c r="U783" s="21"/>
      <c r="V783" s="21"/>
      <c r="W783" s="21"/>
      <c r="X783" s="21"/>
      <c r="Y783" s="21"/>
    </row>
    <row r="784" ht="15.75" customHeight="1">
      <c r="A784" s="21">
        <v>2243.0</v>
      </c>
      <c r="B784" s="21" t="s">
        <v>3599</v>
      </c>
      <c r="C784" s="21">
        <f>VLOOKUP(B784,Sheet3!B:E,4,0)</f>
        <v>1</v>
      </c>
      <c r="D784" s="21"/>
      <c r="E784" s="21"/>
      <c r="F784" s="21"/>
      <c r="G784" s="21"/>
      <c r="H784" s="21"/>
      <c r="I784" s="21"/>
      <c r="J784" s="21"/>
      <c r="K784" s="21"/>
      <c r="L784" s="21"/>
      <c r="M784" s="21"/>
      <c r="N784" s="21"/>
      <c r="O784" s="21"/>
      <c r="P784" s="21"/>
      <c r="Q784" s="21"/>
      <c r="R784" s="21"/>
      <c r="S784" s="21"/>
      <c r="T784" s="21"/>
      <c r="U784" s="21"/>
      <c r="V784" s="21"/>
      <c r="W784" s="21"/>
      <c r="X784" s="21"/>
      <c r="Y784" s="21"/>
    </row>
    <row r="785" ht="15.75" customHeight="1">
      <c r="A785" s="21">
        <v>2248.0</v>
      </c>
      <c r="B785" s="21" t="s">
        <v>3600</v>
      </c>
      <c r="C785" s="21">
        <f>VLOOKUP(B785,Sheet3!B:E,4,0)</f>
        <v>1</v>
      </c>
      <c r="D785" s="21"/>
      <c r="E785" s="21"/>
      <c r="F785" s="21"/>
      <c r="G785" s="21"/>
      <c r="H785" s="21"/>
      <c r="I785" s="21"/>
      <c r="J785" s="21"/>
      <c r="K785" s="21"/>
      <c r="L785" s="21"/>
      <c r="M785" s="21"/>
      <c r="N785" s="21"/>
      <c r="O785" s="21"/>
      <c r="P785" s="21"/>
      <c r="Q785" s="21"/>
      <c r="R785" s="21"/>
      <c r="S785" s="21"/>
      <c r="T785" s="21"/>
      <c r="U785" s="21"/>
      <c r="V785" s="21"/>
      <c r="W785" s="21"/>
      <c r="X785" s="21"/>
      <c r="Y785" s="21"/>
    </row>
    <row r="786" ht="15.75" customHeight="1">
      <c r="A786" s="21">
        <v>2249.0</v>
      </c>
      <c r="B786" s="21" t="s">
        <v>3601</v>
      </c>
      <c r="C786" s="21">
        <f>VLOOKUP(B786,Sheet3!B:E,4,0)</f>
        <v>1</v>
      </c>
      <c r="D786" s="21"/>
      <c r="E786" s="21"/>
      <c r="F786" s="21"/>
      <c r="G786" s="21"/>
      <c r="H786" s="21"/>
      <c r="I786" s="21"/>
      <c r="J786" s="21"/>
      <c r="K786" s="21"/>
      <c r="L786" s="21"/>
      <c r="M786" s="21"/>
      <c r="N786" s="21"/>
      <c r="O786" s="21"/>
      <c r="P786" s="21"/>
      <c r="Q786" s="21"/>
      <c r="R786" s="21"/>
      <c r="S786" s="21"/>
      <c r="T786" s="21"/>
      <c r="U786" s="21"/>
      <c r="V786" s="21"/>
      <c r="W786" s="21"/>
      <c r="X786" s="21"/>
      <c r="Y786" s="21"/>
    </row>
    <row r="787" ht="15.75" customHeight="1">
      <c r="A787" s="21">
        <v>2250.0</v>
      </c>
      <c r="B787" s="21" t="s">
        <v>3602</v>
      </c>
      <c r="C787" s="21">
        <f>VLOOKUP(B787,Sheet3!B:E,4,0)</f>
        <v>1</v>
      </c>
      <c r="D787" s="21"/>
      <c r="E787" s="21"/>
      <c r="F787" s="21"/>
      <c r="G787" s="21"/>
      <c r="H787" s="21"/>
      <c r="I787" s="21"/>
      <c r="J787" s="21"/>
      <c r="K787" s="21"/>
      <c r="L787" s="21"/>
      <c r="M787" s="21"/>
      <c r="N787" s="21"/>
      <c r="O787" s="21"/>
      <c r="P787" s="21"/>
      <c r="Q787" s="21"/>
      <c r="R787" s="21"/>
      <c r="S787" s="21"/>
      <c r="T787" s="21"/>
      <c r="U787" s="21"/>
      <c r="V787" s="21"/>
      <c r="W787" s="21"/>
      <c r="X787" s="21"/>
      <c r="Y787" s="21"/>
    </row>
    <row r="788" ht="15.75" customHeight="1">
      <c r="A788" s="21">
        <v>2252.0</v>
      </c>
      <c r="B788" s="21" t="s">
        <v>3603</v>
      </c>
      <c r="C788" s="21">
        <f>VLOOKUP(B788,Sheet3!B:E,4,0)</f>
        <v>1</v>
      </c>
      <c r="D788" s="21"/>
      <c r="E788" s="21"/>
      <c r="F788" s="21"/>
      <c r="G788" s="21"/>
      <c r="H788" s="21"/>
      <c r="I788" s="21"/>
      <c r="J788" s="21"/>
      <c r="K788" s="21"/>
      <c r="L788" s="21"/>
      <c r="M788" s="21"/>
      <c r="N788" s="21"/>
      <c r="O788" s="21"/>
      <c r="P788" s="21"/>
      <c r="Q788" s="21"/>
      <c r="R788" s="21"/>
      <c r="S788" s="21"/>
      <c r="T788" s="21"/>
      <c r="U788" s="21"/>
      <c r="V788" s="21"/>
      <c r="W788" s="21"/>
      <c r="X788" s="21"/>
      <c r="Y788" s="21"/>
    </row>
    <row r="789" ht="15.75" customHeight="1">
      <c r="A789" s="21">
        <v>2253.0</v>
      </c>
      <c r="B789" s="21" t="s">
        <v>3604</v>
      </c>
      <c r="C789" s="21">
        <f>VLOOKUP(B789,Sheet3!B:E,4,0)</f>
        <v>1</v>
      </c>
      <c r="D789" s="21"/>
      <c r="E789" s="21"/>
      <c r="F789" s="21"/>
      <c r="G789" s="21"/>
      <c r="H789" s="21"/>
      <c r="I789" s="21"/>
      <c r="J789" s="21"/>
      <c r="K789" s="21"/>
      <c r="L789" s="21"/>
      <c r="M789" s="21"/>
      <c r="N789" s="21"/>
      <c r="O789" s="21"/>
      <c r="P789" s="21"/>
      <c r="Q789" s="21"/>
      <c r="R789" s="21"/>
      <c r="S789" s="21"/>
      <c r="T789" s="21"/>
      <c r="U789" s="21"/>
      <c r="V789" s="21"/>
      <c r="W789" s="21"/>
      <c r="X789" s="21"/>
      <c r="Y789" s="21"/>
    </row>
    <row r="790" ht="15.75" customHeight="1">
      <c r="A790" s="21">
        <v>2254.0</v>
      </c>
      <c r="B790" s="21" t="s">
        <v>3605</v>
      </c>
      <c r="C790" s="21">
        <f>VLOOKUP(B790,Sheet3!B:E,4,0)</f>
        <v>1</v>
      </c>
      <c r="D790" s="21"/>
      <c r="E790" s="21"/>
      <c r="F790" s="21"/>
      <c r="G790" s="21"/>
      <c r="H790" s="21"/>
      <c r="I790" s="21"/>
      <c r="J790" s="21"/>
      <c r="K790" s="21"/>
      <c r="L790" s="21"/>
      <c r="M790" s="21"/>
      <c r="N790" s="21"/>
      <c r="O790" s="21"/>
      <c r="P790" s="21"/>
      <c r="Q790" s="21"/>
      <c r="R790" s="21"/>
      <c r="S790" s="21"/>
      <c r="T790" s="21"/>
      <c r="U790" s="21"/>
      <c r="V790" s="21"/>
      <c r="W790" s="21"/>
      <c r="X790" s="21"/>
      <c r="Y790" s="21"/>
    </row>
    <row r="791" ht="15.75" customHeight="1">
      <c r="A791" s="21">
        <v>2255.0</v>
      </c>
      <c r="B791" s="21" t="s">
        <v>3606</v>
      </c>
      <c r="C791" s="21">
        <f>VLOOKUP(B791,Sheet3!B:E,4,0)</f>
        <v>1</v>
      </c>
      <c r="D791" s="21"/>
      <c r="E791" s="21"/>
      <c r="F791" s="21"/>
      <c r="G791" s="21"/>
      <c r="H791" s="21"/>
      <c r="I791" s="21"/>
      <c r="J791" s="21"/>
      <c r="K791" s="21"/>
      <c r="L791" s="21"/>
      <c r="M791" s="21"/>
      <c r="N791" s="21"/>
      <c r="O791" s="21"/>
      <c r="P791" s="21"/>
      <c r="Q791" s="21"/>
      <c r="R791" s="21"/>
      <c r="S791" s="21"/>
      <c r="T791" s="21"/>
      <c r="U791" s="21"/>
      <c r="V791" s="21"/>
      <c r="W791" s="21"/>
      <c r="X791" s="21"/>
      <c r="Y791" s="21"/>
    </row>
    <row r="792" ht="15.75" customHeight="1">
      <c r="A792" s="21">
        <v>2256.0</v>
      </c>
      <c r="B792" s="21" t="s">
        <v>3607</v>
      </c>
      <c r="C792" s="21">
        <f>VLOOKUP(B792,Sheet3!B:E,4,0)</f>
        <v>1</v>
      </c>
      <c r="D792" s="21"/>
      <c r="E792" s="21"/>
      <c r="F792" s="21"/>
      <c r="G792" s="21"/>
      <c r="H792" s="21"/>
      <c r="I792" s="21"/>
      <c r="J792" s="21"/>
      <c r="K792" s="21"/>
      <c r="L792" s="21"/>
      <c r="M792" s="21"/>
      <c r="N792" s="21"/>
      <c r="O792" s="21"/>
      <c r="P792" s="21"/>
      <c r="Q792" s="21"/>
      <c r="R792" s="21"/>
      <c r="S792" s="21"/>
      <c r="T792" s="21"/>
      <c r="U792" s="21"/>
      <c r="V792" s="21"/>
      <c r="W792" s="21"/>
      <c r="X792" s="21"/>
      <c r="Y792" s="21"/>
    </row>
    <row r="793" ht="15.75" customHeight="1">
      <c r="A793" s="21">
        <v>2257.0</v>
      </c>
      <c r="B793" s="21" t="s">
        <v>3608</v>
      </c>
      <c r="C793" s="21">
        <f>VLOOKUP(B793,Sheet3!B:E,4,0)</f>
        <v>1</v>
      </c>
      <c r="D793" s="21"/>
      <c r="E793" s="21"/>
      <c r="F793" s="21"/>
      <c r="G793" s="21"/>
      <c r="H793" s="21"/>
      <c r="I793" s="21"/>
      <c r="J793" s="21"/>
      <c r="K793" s="21"/>
      <c r="L793" s="21"/>
      <c r="M793" s="21"/>
      <c r="N793" s="21"/>
      <c r="O793" s="21"/>
      <c r="P793" s="21"/>
      <c r="Q793" s="21"/>
      <c r="R793" s="21"/>
      <c r="S793" s="21"/>
      <c r="T793" s="21"/>
      <c r="U793" s="21"/>
      <c r="V793" s="21"/>
      <c r="W793" s="21"/>
      <c r="X793" s="21"/>
      <c r="Y793" s="21"/>
    </row>
    <row r="794" ht="15.75" customHeight="1">
      <c r="A794" s="21">
        <v>2258.0</v>
      </c>
      <c r="B794" s="21" t="s">
        <v>3609</v>
      </c>
      <c r="C794" s="21">
        <f>VLOOKUP(B794,Sheet3!B:E,4,0)</f>
        <v>1</v>
      </c>
      <c r="D794" s="21"/>
      <c r="E794" s="21"/>
      <c r="F794" s="21"/>
      <c r="G794" s="21"/>
      <c r="H794" s="21"/>
      <c r="I794" s="21"/>
      <c r="J794" s="21"/>
      <c r="K794" s="21"/>
      <c r="L794" s="21"/>
      <c r="M794" s="21"/>
      <c r="N794" s="21"/>
      <c r="O794" s="21"/>
      <c r="P794" s="21"/>
      <c r="Q794" s="21"/>
      <c r="R794" s="21"/>
      <c r="S794" s="21"/>
      <c r="T794" s="21"/>
      <c r="U794" s="21"/>
      <c r="V794" s="21"/>
      <c r="W794" s="21"/>
      <c r="X794" s="21"/>
      <c r="Y794" s="21"/>
    </row>
    <row r="795" ht="15.75" customHeight="1">
      <c r="A795" s="21">
        <v>2260.0</v>
      </c>
      <c r="B795" s="21" t="s">
        <v>3610</v>
      </c>
      <c r="C795" s="21">
        <f>VLOOKUP(B795,Sheet3!B:E,4,0)</f>
        <v>1</v>
      </c>
      <c r="D795" s="21"/>
      <c r="E795" s="21"/>
      <c r="F795" s="21"/>
      <c r="G795" s="21"/>
      <c r="H795" s="21"/>
      <c r="I795" s="21"/>
      <c r="J795" s="21"/>
      <c r="K795" s="21"/>
      <c r="L795" s="21"/>
      <c r="M795" s="21"/>
      <c r="N795" s="21"/>
      <c r="O795" s="21"/>
      <c r="P795" s="21"/>
      <c r="Q795" s="21"/>
      <c r="R795" s="21"/>
      <c r="S795" s="21"/>
      <c r="T795" s="21"/>
      <c r="U795" s="21"/>
      <c r="V795" s="21"/>
      <c r="W795" s="21"/>
      <c r="X795" s="21"/>
      <c r="Y795" s="21"/>
    </row>
    <row r="796" ht="15.75" customHeight="1">
      <c r="A796" s="21">
        <v>2261.0</v>
      </c>
      <c r="B796" s="21" t="s">
        <v>3611</v>
      </c>
      <c r="C796" s="21">
        <f>VLOOKUP(B796,Sheet3!B:E,4,0)</f>
        <v>1</v>
      </c>
      <c r="D796" s="21"/>
      <c r="E796" s="21"/>
      <c r="F796" s="21"/>
      <c r="G796" s="21"/>
      <c r="H796" s="21"/>
      <c r="I796" s="21"/>
      <c r="J796" s="21"/>
      <c r="K796" s="21"/>
      <c r="L796" s="21"/>
      <c r="M796" s="21"/>
      <c r="N796" s="21"/>
      <c r="O796" s="21"/>
      <c r="P796" s="21"/>
      <c r="Q796" s="21"/>
      <c r="R796" s="21"/>
      <c r="S796" s="21"/>
      <c r="T796" s="21"/>
      <c r="U796" s="21"/>
      <c r="V796" s="21"/>
      <c r="W796" s="21"/>
      <c r="X796" s="21"/>
      <c r="Y796" s="21"/>
    </row>
    <row r="797" ht="15.75" customHeight="1">
      <c r="A797" s="21">
        <v>2264.0</v>
      </c>
      <c r="B797" s="21" t="s">
        <v>3612</v>
      </c>
      <c r="C797" s="21">
        <f>VLOOKUP(B797,Sheet3!B:E,4,0)</f>
        <v>1</v>
      </c>
      <c r="D797" s="21"/>
      <c r="E797" s="21"/>
      <c r="F797" s="21"/>
      <c r="G797" s="21"/>
      <c r="H797" s="21"/>
      <c r="I797" s="21"/>
      <c r="J797" s="21"/>
      <c r="K797" s="21"/>
      <c r="L797" s="21"/>
      <c r="M797" s="21"/>
      <c r="N797" s="21"/>
      <c r="O797" s="21"/>
      <c r="P797" s="21"/>
      <c r="Q797" s="21"/>
      <c r="R797" s="21"/>
      <c r="S797" s="21"/>
      <c r="T797" s="21"/>
      <c r="U797" s="21"/>
      <c r="V797" s="21"/>
      <c r="W797" s="21"/>
      <c r="X797" s="21"/>
      <c r="Y797" s="21"/>
    </row>
    <row r="798" ht="15.75" customHeight="1">
      <c r="A798" s="21">
        <v>2265.0</v>
      </c>
      <c r="B798" s="21" t="s">
        <v>3613</v>
      </c>
      <c r="C798" s="21">
        <f>VLOOKUP(B798,Sheet3!B:E,4,0)</f>
        <v>1</v>
      </c>
      <c r="D798" s="21"/>
      <c r="E798" s="21"/>
      <c r="F798" s="21"/>
      <c r="G798" s="21"/>
      <c r="H798" s="21"/>
      <c r="I798" s="21"/>
      <c r="J798" s="21"/>
      <c r="K798" s="21"/>
      <c r="L798" s="21"/>
      <c r="M798" s="21"/>
      <c r="N798" s="21"/>
      <c r="O798" s="21"/>
      <c r="P798" s="21"/>
      <c r="Q798" s="21"/>
      <c r="R798" s="21"/>
      <c r="S798" s="21"/>
      <c r="T798" s="21"/>
      <c r="U798" s="21"/>
      <c r="V798" s="21"/>
      <c r="W798" s="21"/>
      <c r="X798" s="21"/>
      <c r="Y798" s="21"/>
    </row>
    <row r="799" ht="15.75" customHeight="1">
      <c r="A799" s="21">
        <v>2267.0</v>
      </c>
      <c r="B799" s="21" t="s">
        <v>3614</v>
      </c>
      <c r="C799" s="21">
        <f>VLOOKUP(B799,Sheet3!B:E,4,0)</f>
        <v>1</v>
      </c>
      <c r="D799" s="21"/>
      <c r="E799" s="21"/>
      <c r="F799" s="21"/>
      <c r="G799" s="21"/>
      <c r="H799" s="21"/>
      <c r="I799" s="21"/>
      <c r="J799" s="21"/>
      <c r="K799" s="21"/>
      <c r="L799" s="21"/>
      <c r="M799" s="21"/>
      <c r="N799" s="21"/>
      <c r="O799" s="21"/>
      <c r="P799" s="21"/>
      <c r="Q799" s="21"/>
      <c r="R799" s="21"/>
      <c r="S799" s="21"/>
      <c r="T799" s="21"/>
      <c r="U799" s="21"/>
      <c r="V799" s="21"/>
      <c r="W799" s="21"/>
      <c r="X799" s="21"/>
      <c r="Y799" s="21"/>
    </row>
    <row r="800" ht="15.75" customHeight="1">
      <c r="A800" s="21">
        <v>2270.0</v>
      </c>
      <c r="B800" s="21" t="s">
        <v>3615</v>
      </c>
      <c r="C800" s="21">
        <f>VLOOKUP(B800,Sheet3!B:E,4,0)</f>
        <v>1</v>
      </c>
      <c r="D800" s="21"/>
      <c r="E800" s="21"/>
      <c r="F800" s="21"/>
      <c r="G800" s="21"/>
      <c r="H800" s="21"/>
      <c r="I800" s="21"/>
      <c r="J800" s="21"/>
      <c r="K800" s="21"/>
      <c r="L800" s="21"/>
      <c r="M800" s="21"/>
      <c r="N800" s="21"/>
      <c r="O800" s="21"/>
      <c r="P800" s="21"/>
      <c r="Q800" s="21"/>
      <c r="R800" s="21"/>
      <c r="S800" s="21"/>
      <c r="T800" s="21"/>
      <c r="U800" s="21"/>
      <c r="V800" s="21"/>
      <c r="W800" s="21"/>
      <c r="X800" s="21"/>
      <c r="Y800" s="21"/>
    </row>
    <row r="801" ht="15.75" customHeight="1">
      <c r="A801" s="21">
        <v>2271.0</v>
      </c>
      <c r="B801" s="21" t="s">
        <v>3616</v>
      </c>
      <c r="C801" s="21">
        <f>VLOOKUP(B801,Sheet3!B:E,4,0)</f>
        <v>1</v>
      </c>
      <c r="D801" s="21"/>
      <c r="E801" s="21"/>
      <c r="F801" s="21"/>
      <c r="G801" s="21"/>
      <c r="H801" s="21"/>
      <c r="I801" s="21"/>
      <c r="J801" s="21"/>
      <c r="K801" s="21"/>
      <c r="L801" s="21"/>
      <c r="M801" s="21"/>
      <c r="N801" s="21"/>
      <c r="O801" s="21"/>
      <c r="P801" s="21"/>
      <c r="Q801" s="21"/>
      <c r="R801" s="21"/>
      <c r="S801" s="21"/>
      <c r="T801" s="21"/>
      <c r="U801" s="21"/>
      <c r="V801" s="21"/>
      <c r="W801" s="21"/>
      <c r="X801" s="21"/>
      <c r="Y801" s="21"/>
    </row>
    <row r="802" ht="15.75" customHeight="1">
      <c r="A802" s="21">
        <v>2273.0</v>
      </c>
      <c r="B802" s="21" t="s">
        <v>3617</v>
      </c>
      <c r="C802" s="21">
        <f>VLOOKUP(B802,Sheet3!B:E,4,0)</f>
        <v>1</v>
      </c>
      <c r="D802" s="21"/>
      <c r="E802" s="21"/>
      <c r="F802" s="21"/>
      <c r="G802" s="21"/>
      <c r="H802" s="21"/>
      <c r="I802" s="21"/>
      <c r="J802" s="21"/>
      <c r="K802" s="21"/>
      <c r="L802" s="21"/>
      <c r="M802" s="21"/>
      <c r="N802" s="21"/>
      <c r="O802" s="21"/>
      <c r="P802" s="21"/>
      <c r="Q802" s="21"/>
      <c r="R802" s="21"/>
      <c r="S802" s="21"/>
      <c r="T802" s="21"/>
      <c r="U802" s="21"/>
      <c r="V802" s="21"/>
      <c r="W802" s="21"/>
      <c r="X802" s="21"/>
      <c r="Y802" s="21"/>
    </row>
    <row r="803" ht="15.75" customHeight="1">
      <c r="A803" s="21">
        <v>2274.0</v>
      </c>
      <c r="B803" s="21" t="s">
        <v>3618</v>
      </c>
      <c r="C803" s="21">
        <f>VLOOKUP(B803,Sheet3!B:E,4,0)</f>
        <v>1</v>
      </c>
      <c r="D803" s="21"/>
      <c r="E803" s="21"/>
      <c r="F803" s="21"/>
      <c r="G803" s="21"/>
      <c r="H803" s="21"/>
      <c r="I803" s="21"/>
      <c r="J803" s="21"/>
      <c r="K803" s="21"/>
      <c r="L803" s="21"/>
      <c r="M803" s="21"/>
      <c r="N803" s="21"/>
      <c r="O803" s="21"/>
      <c r="P803" s="21"/>
      <c r="Q803" s="21"/>
      <c r="R803" s="21"/>
      <c r="S803" s="21"/>
      <c r="T803" s="21"/>
      <c r="U803" s="21"/>
      <c r="V803" s="21"/>
      <c r="W803" s="21"/>
      <c r="X803" s="21"/>
      <c r="Y803" s="21"/>
    </row>
    <row r="804" ht="15.75" customHeight="1">
      <c r="A804" s="21">
        <v>2276.0</v>
      </c>
      <c r="B804" s="21" t="s">
        <v>3619</v>
      </c>
      <c r="C804" s="21">
        <f>VLOOKUP(B804,Sheet3!B:E,4,0)</f>
        <v>1</v>
      </c>
      <c r="D804" s="21"/>
      <c r="E804" s="21"/>
      <c r="F804" s="21"/>
      <c r="G804" s="21"/>
      <c r="H804" s="21"/>
      <c r="I804" s="21"/>
      <c r="J804" s="21"/>
      <c r="K804" s="21"/>
      <c r="L804" s="21"/>
      <c r="M804" s="21"/>
      <c r="N804" s="21"/>
      <c r="O804" s="21"/>
      <c r="P804" s="21"/>
      <c r="Q804" s="21"/>
      <c r="R804" s="21"/>
      <c r="S804" s="21"/>
      <c r="T804" s="21"/>
      <c r="U804" s="21"/>
      <c r="V804" s="21"/>
      <c r="W804" s="21"/>
      <c r="X804" s="21"/>
      <c r="Y804" s="21"/>
    </row>
    <row r="805" ht="15.75" customHeight="1">
      <c r="A805" s="21">
        <v>2278.0</v>
      </c>
      <c r="B805" s="21" t="s">
        <v>3620</v>
      </c>
      <c r="C805" s="21">
        <f>VLOOKUP(B805,Sheet3!B:E,4,0)</f>
        <v>1</v>
      </c>
      <c r="D805" s="21"/>
      <c r="E805" s="21"/>
      <c r="F805" s="21"/>
      <c r="G805" s="21"/>
      <c r="H805" s="21"/>
      <c r="I805" s="21"/>
      <c r="J805" s="21"/>
      <c r="K805" s="21"/>
      <c r="L805" s="21"/>
      <c r="M805" s="21"/>
      <c r="N805" s="21"/>
      <c r="O805" s="21"/>
      <c r="P805" s="21"/>
      <c r="Q805" s="21"/>
      <c r="R805" s="21"/>
      <c r="S805" s="21"/>
      <c r="T805" s="21"/>
      <c r="U805" s="21"/>
      <c r="V805" s="21"/>
      <c r="W805" s="21"/>
      <c r="X805" s="21"/>
      <c r="Y805" s="21"/>
    </row>
    <row r="806" ht="15.75" customHeight="1">
      <c r="A806" s="21">
        <v>2281.0</v>
      </c>
      <c r="B806" s="21" t="s">
        <v>3621</v>
      </c>
      <c r="C806" s="21">
        <f>VLOOKUP(B806,Sheet3!B:E,4,0)</f>
        <v>1</v>
      </c>
      <c r="D806" s="21"/>
      <c r="E806" s="21"/>
      <c r="F806" s="21"/>
      <c r="G806" s="21"/>
      <c r="H806" s="21"/>
      <c r="I806" s="21"/>
      <c r="J806" s="21"/>
      <c r="K806" s="21"/>
      <c r="L806" s="21"/>
      <c r="M806" s="21"/>
      <c r="N806" s="21"/>
      <c r="O806" s="21"/>
      <c r="P806" s="21"/>
      <c r="Q806" s="21"/>
      <c r="R806" s="21"/>
      <c r="S806" s="21"/>
      <c r="T806" s="21"/>
      <c r="U806" s="21"/>
      <c r="V806" s="21"/>
      <c r="W806" s="21"/>
      <c r="X806" s="21"/>
      <c r="Y806" s="21"/>
    </row>
    <row r="807" ht="15.75" customHeight="1">
      <c r="A807" s="21">
        <v>2283.0</v>
      </c>
      <c r="B807" s="21" t="s">
        <v>3622</v>
      </c>
      <c r="C807" s="21">
        <f>VLOOKUP(B807,Sheet3!B:E,4,0)</f>
        <v>1</v>
      </c>
      <c r="D807" s="21"/>
      <c r="E807" s="21"/>
      <c r="F807" s="21"/>
      <c r="G807" s="21"/>
      <c r="H807" s="21"/>
      <c r="I807" s="21"/>
      <c r="J807" s="21"/>
      <c r="K807" s="21"/>
      <c r="L807" s="21"/>
      <c r="M807" s="21"/>
      <c r="N807" s="21"/>
      <c r="O807" s="21"/>
      <c r="P807" s="21"/>
      <c r="Q807" s="21"/>
      <c r="R807" s="21"/>
      <c r="S807" s="21"/>
      <c r="T807" s="21"/>
      <c r="U807" s="21"/>
      <c r="V807" s="21"/>
      <c r="W807" s="21"/>
      <c r="X807" s="21"/>
      <c r="Y807" s="21"/>
    </row>
    <row r="808" ht="15.75" customHeight="1">
      <c r="A808" s="21">
        <v>2284.0</v>
      </c>
      <c r="B808" s="21" t="s">
        <v>3623</v>
      </c>
      <c r="C808" s="21">
        <f>VLOOKUP(B808,Sheet3!B:E,4,0)</f>
        <v>1</v>
      </c>
      <c r="D808" s="21"/>
      <c r="E808" s="21"/>
      <c r="F808" s="21"/>
      <c r="G808" s="21"/>
      <c r="H808" s="21"/>
      <c r="I808" s="21"/>
      <c r="J808" s="21"/>
      <c r="K808" s="21"/>
      <c r="L808" s="21"/>
      <c r="M808" s="21"/>
      <c r="N808" s="21"/>
      <c r="O808" s="21"/>
      <c r="P808" s="21"/>
      <c r="Q808" s="21"/>
      <c r="R808" s="21"/>
      <c r="S808" s="21"/>
      <c r="T808" s="21"/>
      <c r="U808" s="21"/>
      <c r="V808" s="21"/>
      <c r="W808" s="21"/>
      <c r="X808" s="21"/>
      <c r="Y808" s="21"/>
    </row>
    <row r="809" ht="15.75" customHeight="1">
      <c r="A809" s="21">
        <v>2285.0</v>
      </c>
      <c r="B809" s="21" t="s">
        <v>3624</v>
      </c>
      <c r="C809" s="21">
        <f>VLOOKUP(B809,Sheet3!B:E,4,0)</f>
        <v>1</v>
      </c>
      <c r="D809" s="21"/>
      <c r="E809" s="21"/>
      <c r="F809" s="21"/>
      <c r="G809" s="21"/>
      <c r="H809" s="21"/>
      <c r="I809" s="21"/>
      <c r="J809" s="21"/>
      <c r="K809" s="21"/>
      <c r="L809" s="21"/>
      <c r="M809" s="21"/>
      <c r="N809" s="21"/>
      <c r="O809" s="21"/>
      <c r="P809" s="21"/>
      <c r="Q809" s="21"/>
      <c r="R809" s="21"/>
      <c r="S809" s="21"/>
      <c r="T809" s="21"/>
      <c r="U809" s="21"/>
      <c r="V809" s="21"/>
      <c r="W809" s="21"/>
      <c r="X809" s="21"/>
      <c r="Y809" s="21"/>
    </row>
    <row r="810" ht="15.75" customHeight="1">
      <c r="A810" s="21">
        <v>2287.0</v>
      </c>
      <c r="B810" s="21" t="s">
        <v>3625</v>
      </c>
      <c r="C810" s="21">
        <f>VLOOKUP(B810,Sheet3!B:E,4,0)</f>
        <v>1</v>
      </c>
      <c r="D810" s="21"/>
      <c r="E810" s="21"/>
      <c r="F810" s="21"/>
      <c r="G810" s="21"/>
      <c r="H810" s="21"/>
      <c r="I810" s="21"/>
      <c r="J810" s="21"/>
      <c r="K810" s="21"/>
      <c r="L810" s="21"/>
      <c r="M810" s="21"/>
      <c r="N810" s="21"/>
      <c r="O810" s="21"/>
      <c r="P810" s="21"/>
      <c r="Q810" s="21"/>
      <c r="R810" s="21"/>
      <c r="S810" s="21"/>
      <c r="T810" s="21"/>
      <c r="U810" s="21"/>
      <c r="V810" s="21"/>
      <c r="W810" s="21"/>
      <c r="X810" s="21"/>
      <c r="Y810" s="21"/>
    </row>
    <row r="811" ht="15.75" customHeight="1">
      <c r="A811" s="21">
        <v>2292.0</v>
      </c>
      <c r="B811" s="21" t="s">
        <v>3626</v>
      </c>
      <c r="C811" s="21">
        <f>VLOOKUP(B811,Sheet3!B:E,4,0)</f>
        <v>1</v>
      </c>
      <c r="D811" s="21"/>
      <c r="E811" s="21"/>
      <c r="F811" s="21"/>
      <c r="G811" s="21"/>
      <c r="H811" s="21"/>
      <c r="I811" s="21"/>
      <c r="J811" s="21"/>
      <c r="K811" s="21"/>
      <c r="L811" s="21"/>
      <c r="M811" s="21"/>
      <c r="N811" s="21"/>
      <c r="O811" s="21"/>
      <c r="P811" s="21"/>
      <c r="Q811" s="21"/>
      <c r="R811" s="21"/>
      <c r="S811" s="21"/>
      <c r="T811" s="21"/>
      <c r="U811" s="21"/>
      <c r="V811" s="21"/>
      <c r="W811" s="21"/>
      <c r="X811" s="21"/>
      <c r="Y811" s="21"/>
    </row>
    <row r="812" ht="15.75" customHeight="1">
      <c r="A812" s="21">
        <v>2298.0</v>
      </c>
      <c r="B812" s="21" t="s">
        <v>3627</v>
      </c>
      <c r="C812" s="21">
        <f>VLOOKUP(B812,Sheet3!B:E,4,0)</f>
        <v>1</v>
      </c>
      <c r="D812" s="21"/>
      <c r="E812" s="21"/>
      <c r="F812" s="21"/>
      <c r="G812" s="21"/>
      <c r="H812" s="21"/>
      <c r="I812" s="21"/>
      <c r="J812" s="21"/>
      <c r="K812" s="21"/>
      <c r="L812" s="21"/>
      <c r="M812" s="21"/>
      <c r="N812" s="21"/>
      <c r="O812" s="21"/>
      <c r="P812" s="21"/>
      <c r="Q812" s="21"/>
      <c r="R812" s="21"/>
      <c r="S812" s="21"/>
      <c r="T812" s="21"/>
      <c r="U812" s="21"/>
      <c r="V812" s="21"/>
      <c r="W812" s="21"/>
      <c r="X812" s="21"/>
      <c r="Y812" s="21"/>
    </row>
    <row r="813" ht="15.75" customHeight="1">
      <c r="A813" s="21">
        <v>2300.0</v>
      </c>
      <c r="B813" s="21" t="s">
        <v>3628</v>
      </c>
      <c r="C813" s="21">
        <f>VLOOKUP(B813,Sheet3!B:E,4,0)</f>
        <v>1</v>
      </c>
      <c r="D813" s="21"/>
      <c r="E813" s="21"/>
      <c r="F813" s="21"/>
      <c r="G813" s="21"/>
      <c r="H813" s="21"/>
      <c r="I813" s="21"/>
      <c r="J813" s="21"/>
      <c r="K813" s="21"/>
      <c r="L813" s="21"/>
      <c r="M813" s="21"/>
      <c r="N813" s="21"/>
      <c r="O813" s="21"/>
      <c r="P813" s="21"/>
      <c r="Q813" s="21"/>
      <c r="R813" s="21"/>
      <c r="S813" s="21"/>
      <c r="T813" s="21"/>
      <c r="U813" s="21"/>
      <c r="V813" s="21"/>
      <c r="W813" s="21"/>
      <c r="X813" s="21"/>
      <c r="Y813" s="21"/>
    </row>
    <row r="814" ht="15.75" customHeight="1">
      <c r="A814" s="21">
        <v>2303.0</v>
      </c>
      <c r="B814" s="21" t="s">
        <v>3629</v>
      </c>
      <c r="C814" s="21">
        <f>VLOOKUP(B814,Sheet3!B:E,4,0)</f>
        <v>1</v>
      </c>
      <c r="D814" s="21"/>
      <c r="E814" s="21"/>
      <c r="F814" s="21"/>
      <c r="G814" s="21"/>
      <c r="H814" s="21"/>
      <c r="I814" s="21"/>
      <c r="J814" s="21"/>
      <c r="K814" s="21"/>
      <c r="L814" s="21"/>
      <c r="M814" s="21"/>
      <c r="N814" s="21"/>
      <c r="O814" s="21"/>
      <c r="P814" s="21"/>
      <c r="Q814" s="21"/>
      <c r="R814" s="21"/>
      <c r="S814" s="21"/>
      <c r="T814" s="21"/>
      <c r="U814" s="21"/>
      <c r="V814" s="21"/>
      <c r="W814" s="21"/>
      <c r="X814" s="21"/>
      <c r="Y814" s="21"/>
    </row>
    <row r="815" ht="15.75" customHeight="1">
      <c r="A815" s="21">
        <v>2307.0</v>
      </c>
      <c r="B815" s="21" t="s">
        <v>3630</v>
      </c>
      <c r="C815" s="21">
        <f>VLOOKUP(B815,Sheet3!B:E,4,0)</f>
        <v>1</v>
      </c>
      <c r="D815" s="21"/>
      <c r="E815" s="21"/>
      <c r="F815" s="21"/>
      <c r="G815" s="21"/>
      <c r="H815" s="21"/>
      <c r="I815" s="21"/>
      <c r="J815" s="21"/>
      <c r="K815" s="21"/>
      <c r="L815" s="21"/>
      <c r="M815" s="21"/>
      <c r="N815" s="21"/>
      <c r="O815" s="21"/>
      <c r="P815" s="21"/>
      <c r="Q815" s="21"/>
      <c r="R815" s="21"/>
      <c r="S815" s="21"/>
      <c r="T815" s="21"/>
      <c r="U815" s="21"/>
      <c r="V815" s="21"/>
      <c r="W815" s="21"/>
      <c r="X815" s="21"/>
      <c r="Y815" s="21"/>
    </row>
    <row r="816" ht="15.75" customHeight="1">
      <c r="A816" s="21">
        <v>2312.0</v>
      </c>
      <c r="B816" s="21" t="s">
        <v>3631</v>
      </c>
      <c r="C816" s="21">
        <f>VLOOKUP(B816,Sheet3!B:E,4,0)</f>
        <v>1</v>
      </c>
      <c r="D816" s="21"/>
      <c r="E816" s="21"/>
      <c r="F816" s="21"/>
      <c r="G816" s="21"/>
      <c r="H816" s="21"/>
      <c r="I816" s="21"/>
      <c r="J816" s="21"/>
      <c r="K816" s="21"/>
      <c r="L816" s="21"/>
      <c r="M816" s="21"/>
      <c r="N816" s="21"/>
      <c r="O816" s="21"/>
      <c r="P816" s="21"/>
      <c r="Q816" s="21"/>
      <c r="R816" s="21"/>
      <c r="S816" s="21"/>
      <c r="T816" s="21"/>
      <c r="U816" s="21"/>
      <c r="V816" s="21"/>
      <c r="W816" s="21"/>
      <c r="X816" s="21"/>
      <c r="Y816" s="21"/>
    </row>
    <row r="817" ht="15.75" customHeight="1">
      <c r="A817" s="21">
        <v>2313.0</v>
      </c>
      <c r="B817" s="21" t="s">
        <v>3632</v>
      </c>
      <c r="C817" s="21">
        <f>VLOOKUP(B817,Sheet3!B:E,4,0)</f>
        <v>1</v>
      </c>
      <c r="D817" s="21"/>
      <c r="E817" s="21"/>
      <c r="F817" s="21"/>
      <c r="G817" s="21"/>
      <c r="H817" s="21"/>
      <c r="I817" s="21"/>
      <c r="J817" s="21"/>
      <c r="K817" s="21"/>
      <c r="L817" s="21"/>
      <c r="M817" s="21"/>
      <c r="N817" s="21"/>
      <c r="O817" s="21"/>
      <c r="P817" s="21"/>
      <c r="Q817" s="21"/>
      <c r="R817" s="21"/>
      <c r="S817" s="21"/>
      <c r="T817" s="21"/>
      <c r="U817" s="21"/>
      <c r="V817" s="21"/>
      <c r="W817" s="21"/>
      <c r="X817" s="21"/>
      <c r="Y817" s="21"/>
    </row>
    <row r="818" ht="15.75" customHeight="1">
      <c r="A818" s="21">
        <v>2315.0</v>
      </c>
      <c r="B818" s="21" t="s">
        <v>3633</v>
      </c>
      <c r="C818" s="21">
        <f>VLOOKUP(B818,Sheet3!B:E,4,0)</f>
        <v>1</v>
      </c>
      <c r="D818" s="21"/>
      <c r="E818" s="21"/>
      <c r="F818" s="21"/>
      <c r="G818" s="21"/>
      <c r="H818" s="21"/>
      <c r="I818" s="21"/>
      <c r="J818" s="21"/>
      <c r="K818" s="21"/>
      <c r="L818" s="21"/>
      <c r="M818" s="21"/>
      <c r="N818" s="21"/>
      <c r="O818" s="21"/>
      <c r="P818" s="21"/>
      <c r="Q818" s="21"/>
      <c r="R818" s="21"/>
      <c r="S818" s="21"/>
      <c r="T818" s="21"/>
      <c r="U818" s="21"/>
      <c r="V818" s="21"/>
      <c r="W818" s="21"/>
      <c r="X818" s="21"/>
      <c r="Y818" s="21"/>
    </row>
    <row r="819" ht="15.75" customHeight="1">
      <c r="A819" s="21">
        <v>2316.0</v>
      </c>
      <c r="B819" s="21" t="s">
        <v>3634</v>
      </c>
      <c r="C819" s="21">
        <f>VLOOKUP(B819,Sheet3!B:E,4,0)</f>
        <v>1</v>
      </c>
      <c r="D819" s="21"/>
      <c r="E819" s="21"/>
      <c r="F819" s="21"/>
      <c r="G819" s="21"/>
      <c r="H819" s="21"/>
      <c r="I819" s="21"/>
      <c r="J819" s="21"/>
      <c r="K819" s="21"/>
      <c r="L819" s="21"/>
      <c r="M819" s="21"/>
      <c r="N819" s="21"/>
      <c r="O819" s="21"/>
      <c r="P819" s="21"/>
      <c r="Q819" s="21"/>
      <c r="R819" s="21"/>
      <c r="S819" s="21"/>
      <c r="T819" s="21"/>
      <c r="U819" s="21"/>
      <c r="V819" s="21"/>
      <c r="W819" s="21"/>
      <c r="X819" s="21"/>
      <c r="Y819" s="21"/>
    </row>
    <row r="820" ht="15.75" customHeight="1">
      <c r="A820" s="21">
        <v>2319.0</v>
      </c>
      <c r="B820" s="21" t="s">
        <v>3635</v>
      </c>
      <c r="C820" s="21">
        <f>VLOOKUP(B820,Sheet3!B:E,4,0)</f>
        <v>1</v>
      </c>
      <c r="D820" s="21"/>
      <c r="E820" s="21"/>
      <c r="F820" s="21"/>
      <c r="G820" s="21"/>
      <c r="H820" s="21"/>
      <c r="I820" s="21"/>
      <c r="J820" s="21"/>
      <c r="K820" s="21"/>
      <c r="L820" s="21"/>
      <c r="M820" s="21"/>
      <c r="N820" s="21"/>
      <c r="O820" s="21"/>
      <c r="P820" s="21"/>
      <c r="Q820" s="21"/>
      <c r="R820" s="21"/>
      <c r="S820" s="21"/>
      <c r="T820" s="21"/>
      <c r="U820" s="21"/>
      <c r="V820" s="21"/>
      <c r="W820" s="21"/>
      <c r="X820" s="21"/>
      <c r="Y820" s="21"/>
    </row>
    <row r="821" ht="15.75" customHeight="1">
      <c r="A821" s="21">
        <v>2323.0</v>
      </c>
      <c r="B821" s="21" t="s">
        <v>3636</v>
      </c>
      <c r="C821" s="21">
        <f>VLOOKUP(B821,Sheet3!B:E,4,0)</f>
        <v>1</v>
      </c>
      <c r="D821" s="21"/>
      <c r="E821" s="21"/>
      <c r="F821" s="21"/>
      <c r="G821" s="21"/>
      <c r="H821" s="21"/>
      <c r="I821" s="21"/>
      <c r="J821" s="21"/>
      <c r="K821" s="21"/>
      <c r="L821" s="21"/>
      <c r="M821" s="21"/>
      <c r="N821" s="21"/>
      <c r="O821" s="21"/>
      <c r="P821" s="21"/>
      <c r="Q821" s="21"/>
      <c r="R821" s="21"/>
      <c r="S821" s="21"/>
      <c r="T821" s="21"/>
      <c r="U821" s="21"/>
      <c r="V821" s="21"/>
      <c r="W821" s="21"/>
      <c r="X821" s="21"/>
      <c r="Y821" s="21"/>
    </row>
    <row r="822" ht="15.75" customHeight="1">
      <c r="A822" s="21">
        <v>2325.0</v>
      </c>
      <c r="B822" s="21" t="s">
        <v>3637</v>
      </c>
      <c r="C822" s="21">
        <f>VLOOKUP(B822,Sheet3!B:E,4,0)</f>
        <v>1</v>
      </c>
      <c r="D822" s="21"/>
      <c r="E822" s="21"/>
      <c r="F822" s="21"/>
      <c r="G822" s="21"/>
      <c r="H822" s="21"/>
      <c r="I822" s="21"/>
      <c r="J822" s="21"/>
      <c r="K822" s="21"/>
      <c r="L822" s="21"/>
      <c r="M822" s="21"/>
      <c r="N822" s="21"/>
      <c r="O822" s="21"/>
      <c r="P822" s="21"/>
      <c r="Q822" s="21"/>
      <c r="R822" s="21"/>
      <c r="S822" s="21"/>
      <c r="T822" s="21"/>
      <c r="U822" s="21"/>
      <c r="V822" s="21"/>
      <c r="W822" s="21"/>
      <c r="X822" s="21"/>
      <c r="Y822" s="21"/>
    </row>
    <row r="823" ht="15.75" customHeight="1">
      <c r="A823" s="21">
        <v>2328.0</v>
      </c>
      <c r="B823" s="21" t="s">
        <v>3638</v>
      </c>
      <c r="C823" s="21">
        <f>VLOOKUP(B823,Sheet3!B:E,4,0)</f>
        <v>1</v>
      </c>
      <c r="D823" s="21"/>
      <c r="E823" s="21"/>
      <c r="F823" s="21"/>
      <c r="G823" s="21"/>
      <c r="H823" s="21"/>
      <c r="I823" s="21"/>
      <c r="J823" s="21"/>
      <c r="K823" s="21"/>
      <c r="L823" s="21"/>
      <c r="M823" s="21"/>
      <c r="N823" s="21"/>
      <c r="O823" s="21"/>
      <c r="P823" s="21"/>
      <c r="Q823" s="21"/>
      <c r="R823" s="21"/>
      <c r="S823" s="21"/>
      <c r="T823" s="21"/>
      <c r="U823" s="21"/>
      <c r="V823" s="21"/>
      <c r="W823" s="21"/>
      <c r="X823" s="21"/>
      <c r="Y823" s="21"/>
    </row>
    <row r="824" ht="15.75" customHeight="1">
      <c r="A824" s="21">
        <v>2330.0</v>
      </c>
      <c r="B824" s="21" t="s">
        <v>3639</v>
      </c>
      <c r="C824" s="21">
        <f>VLOOKUP(B824,Sheet3!B:E,4,0)</f>
        <v>1</v>
      </c>
      <c r="D824" s="21"/>
      <c r="E824" s="21"/>
      <c r="F824" s="21"/>
      <c r="G824" s="21"/>
      <c r="H824" s="21"/>
      <c r="I824" s="21"/>
      <c r="J824" s="21"/>
      <c r="K824" s="21"/>
      <c r="L824" s="21"/>
      <c r="M824" s="21"/>
      <c r="N824" s="21"/>
      <c r="O824" s="21"/>
      <c r="P824" s="21"/>
      <c r="Q824" s="21"/>
      <c r="R824" s="21"/>
      <c r="S824" s="21"/>
      <c r="T824" s="21"/>
      <c r="U824" s="21"/>
      <c r="V824" s="21"/>
      <c r="W824" s="21"/>
      <c r="X824" s="21"/>
      <c r="Y824" s="21"/>
    </row>
    <row r="825" ht="15.75" customHeight="1">
      <c r="A825" s="21">
        <v>2332.0</v>
      </c>
      <c r="B825" s="21" t="s">
        <v>3640</v>
      </c>
      <c r="C825" s="21">
        <f>VLOOKUP(B825,Sheet3!B:E,4,0)</f>
        <v>1</v>
      </c>
      <c r="D825" s="21"/>
      <c r="E825" s="21"/>
      <c r="F825" s="21"/>
      <c r="G825" s="21"/>
      <c r="H825" s="21"/>
      <c r="I825" s="21"/>
      <c r="J825" s="21"/>
      <c r="K825" s="21"/>
      <c r="L825" s="21"/>
      <c r="M825" s="21"/>
      <c r="N825" s="21"/>
      <c r="O825" s="21"/>
      <c r="P825" s="21"/>
      <c r="Q825" s="21"/>
      <c r="R825" s="21"/>
      <c r="S825" s="21"/>
      <c r="T825" s="21"/>
      <c r="U825" s="21"/>
      <c r="V825" s="21"/>
      <c r="W825" s="21"/>
      <c r="X825" s="21"/>
      <c r="Y825" s="21"/>
    </row>
    <row r="826" ht="15.75" customHeight="1">
      <c r="A826" s="21">
        <v>2337.0</v>
      </c>
      <c r="B826" s="21" t="s">
        <v>3641</v>
      </c>
      <c r="C826" s="21">
        <f>VLOOKUP(B826,Sheet3!B:E,4,0)</f>
        <v>1</v>
      </c>
      <c r="D826" s="21"/>
      <c r="E826" s="21"/>
      <c r="F826" s="21"/>
      <c r="G826" s="21"/>
      <c r="H826" s="21"/>
      <c r="I826" s="21"/>
      <c r="J826" s="21"/>
      <c r="K826" s="21"/>
      <c r="L826" s="21"/>
      <c r="M826" s="21"/>
      <c r="N826" s="21"/>
      <c r="O826" s="21"/>
      <c r="P826" s="21"/>
      <c r="Q826" s="21"/>
      <c r="R826" s="21"/>
      <c r="S826" s="21"/>
      <c r="T826" s="21"/>
      <c r="U826" s="21"/>
      <c r="V826" s="21"/>
      <c r="W826" s="21"/>
      <c r="X826" s="21"/>
      <c r="Y826" s="21"/>
    </row>
    <row r="827" ht="15.75" customHeight="1">
      <c r="A827" s="21">
        <v>2340.0</v>
      </c>
      <c r="B827" s="21" t="s">
        <v>3642</v>
      </c>
      <c r="C827" s="21">
        <f>VLOOKUP(B827,Sheet3!B:E,4,0)</f>
        <v>1</v>
      </c>
      <c r="D827" s="21"/>
      <c r="E827" s="21"/>
      <c r="F827" s="21"/>
      <c r="G827" s="21"/>
      <c r="H827" s="21"/>
      <c r="I827" s="21"/>
      <c r="J827" s="21"/>
      <c r="K827" s="21"/>
      <c r="L827" s="21"/>
      <c r="M827" s="21"/>
      <c r="N827" s="21"/>
      <c r="O827" s="21"/>
      <c r="P827" s="21"/>
      <c r="Q827" s="21"/>
      <c r="R827" s="21"/>
      <c r="S827" s="21"/>
      <c r="T827" s="21"/>
      <c r="U827" s="21"/>
      <c r="V827" s="21"/>
      <c r="W827" s="21"/>
      <c r="X827" s="21"/>
      <c r="Y827" s="21"/>
    </row>
    <row r="828" ht="15.75" customHeight="1">
      <c r="A828" s="21">
        <v>2341.0</v>
      </c>
      <c r="B828" s="21" t="s">
        <v>3643</v>
      </c>
      <c r="C828" s="21">
        <f>VLOOKUP(B828,Sheet3!B:E,4,0)</f>
        <v>1</v>
      </c>
      <c r="D828" s="21"/>
      <c r="E828" s="21"/>
      <c r="F828" s="21"/>
      <c r="G828" s="21"/>
      <c r="H828" s="21"/>
      <c r="I828" s="21"/>
      <c r="J828" s="21"/>
      <c r="K828" s="21"/>
      <c r="L828" s="21"/>
      <c r="M828" s="21"/>
      <c r="N828" s="21"/>
      <c r="O828" s="21"/>
      <c r="P828" s="21"/>
      <c r="Q828" s="21"/>
      <c r="R828" s="21"/>
      <c r="S828" s="21"/>
      <c r="T828" s="21"/>
      <c r="U828" s="21"/>
      <c r="V828" s="21"/>
      <c r="W828" s="21"/>
      <c r="X828" s="21"/>
      <c r="Y828" s="21"/>
    </row>
    <row r="829" ht="15.75" customHeight="1">
      <c r="A829" s="21">
        <v>2345.0</v>
      </c>
      <c r="B829" s="21" t="s">
        <v>3644</v>
      </c>
      <c r="C829" s="21">
        <f>VLOOKUP(B829,Sheet3!B:E,4,0)</f>
        <v>1</v>
      </c>
      <c r="D829" s="21"/>
      <c r="E829" s="21"/>
      <c r="F829" s="21"/>
      <c r="G829" s="21"/>
      <c r="H829" s="21"/>
      <c r="I829" s="21"/>
      <c r="J829" s="21"/>
      <c r="K829" s="21"/>
      <c r="L829" s="21"/>
      <c r="M829" s="21"/>
      <c r="N829" s="21"/>
      <c r="O829" s="21"/>
      <c r="P829" s="21"/>
      <c r="Q829" s="21"/>
      <c r="R829" s="21"/>
      <c r="S829" s="21"/>
      <c r="T829" s="21"/>
      <c r="U829" s="21"/>
      <c r="V829" s="21"/>
      <c r="W829" s="21"/>
      <c r="X829" s="21"/>
      <c r="Y829" s="21"/>
    </row>
    <row r="830" ht="15.75" customHeight="1">
      <c r="A830" s="21">
        <v>2346.0</v>
      </c>
      <c r="B830" s="21" t="s">
        <v>3645</v>
      </c>
      <c r="C830" s="21">
        <f>VLOOKUP(B830,Sheet3!B:E,4,0)</f>
        <v>1</v>
      </c>
      <c r="D830" s="21"/>
      <c r="E830" s="21"/>
      <c r="F830" s="21"/>
      <c r="G830" s="21"/>
      <c r="H830" s="21"/>
      <c r="I830" s="21"/>
      <c r="J830" s="21"/>
      <c r="K830" s="21"/>
      <c r="L830" s="21"/>
      <c r="M830" s="21"/>
      <c r="N830" s="21"/>
      <c r="O830" s="21"/>
      <c r="P830" s="21"/>
      <c r="Q830" s="21"/>
      <c r="R830" s="21"/>
      <c r="S830" s="21"/>
      <c r="T830" s="21"/>
      <c r="U830" s="21"/>
      <c r="V830" s="21"/>
      <c r="W830" s="21"/>
      <c r="X830" s="21"/>
      <c r="Y830" s="21"/>
    </row>
    <row r="831" ht="15.75" customHeight="1">
      <c r="A831" s="21">
        <v>2347.0</v>
      </c>
      <c r="B831" s="21" t="s">
        <v>3646</v>
      </c>
      <c r="C831" s="21">
        <f>VLOOKUP(B831,Sheet3!B:E,4,0)</f>
        <v>1</v>
      </c>
      <c r="D831" s="21"/>
      <c r="E831" s="21"/>
      <c r="F831" s="21"/>
      <c r="G831" s="21"/>
      <c r="H831" s="21"/>
      <c r="I831" s="21"/>
      <c r="J831" s="21"/>
      <c r="K831" s="21"/>
      <c r="L831" s="21"/>
      <c r="M831" s="21"/>
      <c r="N831" s="21"/>
      <c r="O831" s="21"/>
      <c r="P831" s="21"/>
      <c r="Q831" s="21"/>
      <c r="R831" s="21"/>
      <c r="S831" s="21"/>
      <c r="T831" s="21"/>
      <c r="U831" s="21"/>
      <c r="V831" s="21"/>
      <c r="W831" s="21"/>
      <c r="X831" s="21"/>
      <c r="Y831" s="21"/>
    </row>
    <row r="832" ht="15.75" customHeight="1">
      <c r="A832" s="21">
        <v>2348.0</v>
      </c>
      <c r="B832" s="21" t="s">
        <v>3647</v>
      </c>
      <c r="C832" s="21">
        <f>VLOOKUP(B832,Sheet3!B:E,4,0)</f>
        <v>1</v>
      </c>
      <c r="D832" s="21"/>
      <c r="E832" s="21"/>
      <c r="F832" s="21"/>
      <c r="G832" s="21"/>
      <c r="H832" s="21"/>
      <c r="I832" s="21"/>
      <c r="J832" s="21"/>
      <c r="K832" s="21"/>
      <c r="L832" s="21"/>
      <c r="M832" s="21"/>
      <c r="N832" s="21"/>
      <c r="O832" s="21"/>
      <c r="P832" s="21"/>
      <c r="Q832" s="21"/>
      <c r="R832" s="21"/>
      <c r="S832" s="21"/>
      <c r="T832" s="21"/>
      <c r="U832" s="21"/>
      <c r="V832" s="21"/>
      <c r="W832" s="21"/>
      <c r="X832" s="21"/>
      <c r="Y832" s="21"/>
    </row>
    <row r="833" ht="15.75" customHeight="1">
      <c r="A833" s="21">
        <v>2350.0</v>
      </c>
      <c r="B833" s="21" t="s">
        <v>3648</v>
      </c>
      <c r="C833" s="21">
        <f>VLOOKUP(B833,Sheet3!B:E,4,0)</f>
        <v>1</v>
      </c>
      <c r="D833" s="21"/>
      <c r="E833" s="21"/>
      <c r="F833" s="21"/>
      <c r="G833" s="21"/>
      <c r="H833" s="21"/>
      <c r="I833" s="21"/>
      <c r="J833" s="21"/>
      <c r="K833" s="21"/>
      <c r="L833" s="21"/>
      <c r="M833" s="21"/>
      <c r="N833" s="21"/>
      <c r="O833" s="21"/>
      <c r="P833" s="21"/>
      <c r="Q833" s="21"/>
      <c r="R833" s="21"/>
      <c r="S833" s="21"/>
      <c r="T833" s="21"/>
      <c r="U833" s="21"/>
      <c r="V833" s="21"/>
      <c r="W833" s="21"/>
      <c r="X833" s="21"/>
      <c r="Y833" s="21"/>
    </row>
    <row r="834" ht="15.75" customHeight="1">
      <c r="A834" s="21">
        <v>2351.0</v>
      </c>
      <c r="B834" s="21" t="s">
        <v>3649</v>
      </c>
      <c r="C834" s="21">
        <f>VLOOKUP(B834,Sheet3!B:E,4,0)</f>
        <v>1</v>
      </c>
      <c r="D834" s="21"/>
      <c r="E834" s="21"/>
      <c r="F834" s="21"/>
      <c r="G834" s="21"/>
      <c r="H834" s="21"/>
      <c r="I834" s="21"/>
      <c r="J834" s="21"/>
      <c r="K834" s="21"/>
      <c r="L834" s="21"/>
      <c r="M834" s="21"/>
      <c r="N834" s="21"/>
      <c r="O834" s="21"/>
      <c r="P834" s="21"/>
      <c r="Q834" s="21"/>
      <c r="R834" s="21"/>
      <c r="S834" s="21"/>
      <c r="T834" s="21"/>
      <c r="U834" s="21"/>
      <c r="V834" s="21"/>
      <c r="W834" s="21"/>
      <c r="X834" s="21"/>
      <c r="Y834" s="21"/>
    </row>
    <row r="835" ht="15.75" customHeight="1">
      <c r="A835" s="21">
        <v>2354.0</v>
      </c>
      <c r="B835" s="21" t="s">
        <v>3650</v>
      </c>
      <c r="C835" s="21">
        <f>VLOOKUP(B835,Sheet3!B:E,4,0)</f>
        <v>1</v>
      </c>
      <c r="D835" s="21"/>
      <c r="E835" s="21"/>
      <c r="F835" s="21"/>
      <c r="G835" s="21"/>
      <c r="H835" s="21"/>
      <c r="I835" s="21"/>
      <c r="J835" s="21"/>
      <c r="K835" s="21"/>
      <c r="L835" s="21"/>
      <c r="M835" s="21"/>
      <c r="N835" s="21"/>
      <c r="O835" s="21"/>
      <c r="P835" s="21"/>
      <c r="Q835" s="21"/>
      <c r="R835" s="21"/>
      <c r="S835" s="21"/>
      <c r="T835" s="21"/>
      <c r="U835" s="21"/>
      <c r="V835" s="21"/>
      <c r="W835" s="21"/>
      <c r="X835" s="21"/>
      <c r="Y835" s="21"/>
    </row>
    <row r="836" ht="15.75" customHeight="1">
      <c r="A836" s="21">
        <v>2356.0</v>
      </c>
      <c r="B836" s="21" t="s">
        <v>3651</v>
      </c>
      <c r="C836" s="21">
        <f>VLOOKUP(B836,Sheet3!B:E,4,0)</f>
        <v>1</v>
      </c>
      <c r="D836" s="21"/>
      <c r="E836" s="21"/>
      <c r="F836" s="21"/>
      <c r="G836" s="21"/>
      <c r="H836" s="21"/>
      <c r="I836" s="21"/>
      <c r="J836" s="21"/>
      <c r="K836" s="21"/>
      <c r="L836" s="21"/>
      <c r="M836" s="21"/>
      <c r="N836" s="21"/>
      <c r="O836" s="21"/>
      <c r="P836" s="21"/>
      <c r="Q836" s="21"/>
      <c r="R836" s="21"/>
      <c r="S836" s="21"/>
      <c r="T836" s="21"/>
      <c r="U836" s="21"/>
      <c r="V836" s="21"/>
      <c r="W836" s="21"/>
      <c r="X836" s="21"/>
      <c r="Y836" s="21"/>
    </row>
    <row r="837" ht="15.75" customHeight="1">
      <c r="A837" s="21">
        <v>2364.0</v>
      </c>
      <c r="B837" s="21" t="s">
        <v>3652</v>
      </c>
      <c r="C837" s="21">
        <f>VLOOKUP(B837,Sheet3!B:E,4,0)</f>
        <v>1</v>
      </c>
      <c r="D837" s="21"/>
      <c r="E837" s="21"/>
      <c r="F837" s="21"/>
      <c r="G837" s="21"/>
      <c r="H837" s="21"/>
      <c r="I837" s="21"/>
      <c r="J837" s="21"/>
      <c r="K837" s="21"/>
      <c r="L837" s="21"/>
      <c r="M837" s="21"/>
      <c r="N837" s="21"/>
      <c r="O837" s="21"/>
      <c r="P837" s="21"/>
      <c r="Q837" s="21"/>
      <c r="R837" s="21"/>
      <c r="S837" s="21"/>
      <c r="T837" s="21"/>
      <c r="U837" s="21"/>
      <c r="V837" s="21"/>
      <c r="W837" s="21"/>
      <c r="X837" s="21"/>
      <c r="Y837" s="21"/>
    </row>
    <row r="838" ht="15.75" customHeight="1">
      <c r="A838" s="21">
        <v>2365.0</v>
      </c>
      <c r="B838" s="21" t="s">
        <v>3653</v>
      </c>
      <c r="C838" s="21">
        <f>VLOOKUP(B838,Sheet3!B:E,4,0)</f>
        <v>1</v>
      </c>
      <c r="D838" s="21"/>
      <c r="E838" s="21"/>
      <c r="F838" s="21"/>
      <c r="G838" s="21"/>
      <c r="H838" s="21"/>
      <c r="I838" s="21"/>
      <c r="J838" s="21"/>
      <c r="K838" s="21"/>
      <c r="L838" s="21"/>
      <c r="M838" s="21"/>
      <c r="N838" s="21"/>
      <c r="O838" s="21"/>
      <c r="P838" s="21"/>
      <c r="Q838" s="21"/>
      <c r="R838" s="21"/>
      <c r="S838" s="21"/>
      <c r="T838" s="21"/>
      <c r="U838" s="21"/>
      <c r="V838" s="21"/>
      <c r="W838" s="21"/>
      <c r="X838" s="21"/>
      <c r="Y838" s="21"/>
    </row>
    <row r="839" ht="15.75" customHeight="1">
      <c r="A839" s="21">
        <v>2368.0</v>
      </c>
      <c r="B839" s="21" t="s">
        <v>3654</v>
      </c>
      <c r="C839" s="21">
        <f>VLOOKUP(B839,Sheet3!B:E,4,0)</f>
        <v>1</v>
      </c>
      <c r="D839" s="21"/>
      <c r="E839" s="21"/>
      <c r="F839" s="21"/>
      <c r="G839" s="21"/>
      <c r="H839" s="21"/>
      <c r="I839" s="21"/>
      <c r="J839" s="21"/>
      <c r="K839" s="21"/>
      <c r="L839" s="21"/>
      <c r="M839" s="21"/>
      <c r="N839" s="21"/>
      <c r="O839" s="21"/>
      <c r="P839" s="21"/>
      <c r="Q839" s="21"/>
      <c r="R839" s="21"/>
      <c r="S839" s="21"/>
      <c r="T839" s="21"/>
      <c r="U839" s="21"/>
      <c r="V839" s="21"/>
      <c r="W839" s="21"/>
      <c r="X839" s="21"/>
      <c r="Y839" s="21"/>
    </row>
    <row r="840" ht="15.75" customHeight="1">
      <c r="A840" s="21">
        <v>2369.0</v>
      </c>
      <c r="B840" s="21" t="s">
        <v>3655</v>
      </c>
      <c r="C840" s="21">
        <f>VLOOKUP(B840,Sheet3!B:E,4,0)</f>
        <v>1</v>
      </c>
      <c r="D840" s="21"/>
      <c r="E840" s="21"/>
      <c r="F840" s="21"/>
      <c r="G840" s="21"/>
      <c r="H840" s="21"/>
      <c r="I840" s="21"/>
      <c r="J840" s="21"/>
      <c r="K840" s="21"/>
      <c r="L840" s="21"/>
      <c r="M840" s="21"/>
      <c r="N840" s="21"/>
      <c r="O840" s="21"/>
      <c r="P840" s="21"/>
      <c r="Q840" s="21"/>
      <c r="R840" s="21"/>
      <c r="S840" s="21"/>
      <c r="T840" s="21"/>
      <c r="U840" s="21"/>
      <c r="V840" s="21"/>
      <c r="W840" s="21"/>
      <c r="X840" s="21"/>
      <c r="Y840" s="21"/>
    </row>
    <row r="841" ht="15.75" customHeight="1">
      <c r="A841" s="21">
        <v>2371.0</v>
      </c>
      <c r="B841" s="21" t="s">
        <v>3656</v>
      </c>
      <c r="C841" s="21">
        <f>VLOOKUP(B841,Sheet3!B:E,4,0)</f>
        <v>1</v>
      </c>
      <c r="D841" s="21"/>
      <c r="E841" s="21"/>
      <c r="F841" s="21"/>
      <c r="G841" s="21"/>
      <c r="H841" s="21"/>
      <c r="I841" s="21"/>
      <c r="J841" s="21"/>
      <c r="K841" s="21"/>
      <c r="L841" s="21"/>
      <c r="M841" s="21"/>
      <c r="N841" s="21"/>
      <c r="O841" s="21"/>
      <c r="P841" s="21"/>
      <c r="Q841" s="21"/>
      <c r="R841" s="21"/>
      <c r="S841" s="21"/>
      <c r="T841" s="21"/>
      <c r="U841" s="21"/>
      <c r="V841" s="21"/>
      <c r="W841" s="21"/>
      <c r="X841" s="21"/>
      <c r="Y841" s="21"/>
    </row>
    <row r="842" ht="15.75" customHeight="1">
      <c r="A842" s="21">
        <v>2374.0</v>
      </c>
      <c r="B842" s="21" t="s">
        <v>3657</v>
      </c>
      <c r="C842" s="21">
        <f>VLOOKUP(B842,Sheet3!B:E,4,0)</f>
        <v>1</v>
      </c>
      <c r="D842" s="21"/>
      <c r="E842" s="21"/>
      <c r="F842" s="21"/>
      <c r="G842" s="21"/>
      <c r="H842" s="21"/>
      <c r="I842" s="21"/>
      <c r="J842" s="21"/>
      <c r="K842" s="21"/>
      <c r="L842" s="21"/>
      <c r="M842" s="21"/>
      <c r="N842" s="21"/>
      <c r="O842" s="21"/>
      <c r="P842" s="21"/>
      <c r="Q842" s="21"/>
      <c r="R842" s="21"/>
      <c r="S842" s="21"/>
      <c r="T842" s="21"/>
      <c r="U842" s="21"/>
      <c r="V842" s="21"/>
      <c r="W842" s="21"/>
      <c r="X842" s="21"/>
      <c r="Y842" s="21"/>
    </row>
    <row r="843" ht="15.75" customHeight="1">
      <c r="A843" s="21">
        <v>2377.0</v>
      </c>
      <c r="B843" s="21" t="s">
        <v>3658</v>
      </c>
      <c r="C843" s="21">
        <f>VLOOKUP(B843,Sheet3!B:E,4,0)</f>
        <v>1</v>
      </c>
      <c r="D843" s="21"/>
      <c r="E843" s="21"/>
      <c r="F843" s="21"/>
      <c r="G843" s="21"/>
      <c r="H843" s="21"/>
      <c r="I843" s="21"/>
      <c r="J843" s="21"/>
      <c r="K843" s="21"/>
      <c r="L843" s="21"/>
      <c r="M843" s="21"/>
      <c r="N843" s="21"/>
      <c r="O843" s="21"/>
      <c r="P843" s="21"/>
      <c r="Q843" s="21"/>
      <c r="R843" s="21"/>
      <c r="S843" s="21"/>
      <c r="T843" s="21"/>
      <c r="U843" s="21"/>
      <c r="V843" s="21"/>
      <c r="W843" s="21"/>
      <c r="X843" s="21"/>
      <c r="Y843" s="21"/>
    </row>
    <row r="844" ht="15.75" customHeight="1">
      <c r="A844" s="21">
        <v>2381.0</v>
      </c>
      <c r="B844" s="21" t="s">
        <v>3659</v>
      </c>
      <c r="C844" s="21">
        <f>VLOOKUP(B844,Sheet3!B:E,4,0)</f>
        <v>1</v>
      </c>
      <c r="D844" s="21"/>
      <c r="E844" s="21"/>
      <c r="F844" s="21"/>
      <c r="G844" s="21"/>
      <c r="H844" s="21"/>
      <c r="I844" s="21"/>
      <c r="J844" s="21"/>
      <c r="K844" s="21"/>
      <c r="L844" s="21"/>
      <c r="M844" s="21"/>
      <c r="N844" s="21"/>
      <c r="O844" s="21"/>
      <c r="P844" s="21"/>
      <c r="Q844" s="21"/>
      <c r="R844" s="21"/>
      <c r="S844" s="21"/>
      <c r="T844" s="21"/>
      <c r="U844" s="21"/>
      <c r="V844" s="21"/>
      <c r="W844" s="21"/>
      <c r="X844" s="21"/>
      <c r="Y844" s="21"/>
    </row>
    <row r="845" ht="15.75" customHeight="1">
      <c r="A845" s="21">
        <v>2385.0</v>
      </c>
      <c r="B845" s="21" t="s">
        <v>3660</v>
      </c>
      <c r="C845" s="21">
        <f>VLOOKUP(B845,Sheet3!B:E,4,0)</f>
        <v>1</v>
      </c>
      <c r="D845" s="21"/>
      <c r="E845" s="21"/>
      <c r="F845" s="21"/>
      <c r="G845" s="21"/>
      <c r="H845" s="21"/>
      <c r="I845" s="21"/>
      <c r="J845" s="21"/>
      <c r="K845" s="21"/>
      <c r="L845" s="21"/>
      <c r="M845" s="21"/>
      <c r="N845" s="21"/>
      <c r="O845" s="21"/>
      <c r="P845" s="21"/>
      <c r="Q845" s="21"/>
      <c r="R845" s="21"/>
      <c r="S845" s="21"/>
      <c r="T845" s="21"/>
      <c r="U845" s="21"/>
      <c r="V845" s="21"/>
      <c r="W845" s="21"/>
      <c r="X845" s="21"/>
      <c r="Y845" s="21"/>
    </row>
    <row r="846" ht="15.75" customHeight="1">
      <c r="A846" s="21">
        <v>2387.0</v>
      </c>
      <c r="B846" s="21" t="s">
        <v>3661</v>
      </c>
      <c r="C846" s="21">
        <f>VLOOKUP(B846,Sheet3!B:E,4,0)</f>
        <v>1</v>
      </c>
      <c r="D846" s="21"/>
      <c r="E846" s="21"/>
      <c r="F846" s="21"/>
      <c r="G846" s="21"/>
      <c r="H846" s="21"/>
      <c r="I846" s="21"/>
      <c r="J846" s="21"/>
      <c r="K846" s="21"/>
      <c r="L846" s="21"/>
      <c r="M846" s="21"/>
      <c r="N846" s="21"/>
      <c r="O846" s="21"/>
      <c r="P846" s="21"/>
      <c r="Q846" s="21"/>
      <c r="R846" s="21"/>
      <c r="S846" s="21"/>
      <c r="T846" s="21"/>
      <c r="U846" s="21"/>
      <c r="V846" s="21"/>
      <c r="W846" s="21"/>
      <c r="X846" s="21"/>
      <c r="Y846" s="21"/>
    </row>
    <row r="847" ht="15.75" customHeight="1">
      <c r="A847" s="21">
        <v>2388.0</v>
      </c>
      <c r="B847" s="21" t="s">
        <v>3662</v>
      </c>
      <c r="C847" s="21">
        <f>VLOOKUP(B847,Sheet3!B:E,4,0)</f>
        <v>1</v>
      </c>
      <c r="D847" s="21"/>
      <c r="E847" s="21"/>
      <c r="F847" s="21"/>
      <c r="G847" s="21"/>
      <c r="H847" s="21"/>
      <c r="I847" s="21"/>
      <c r="J847" s="21"/>
      <c r="K847" s="21"/>
      <c r="L847" s="21"/>
      <c r="M847" s="21"/>
      <c r="N847" s="21"/>
      <c r="O847" s="21"/>
      <c r="P847" s="21"/>
      <c r="Q847" s="21"/>
      <c r="R847" s="21"/>
      <c r="S847" s="21"/>
      <c r="T847" s="21"/>
      <c r="U847" s="21"/>
      <c r="V847" s="21"/>
      <c r="W847" s="21"/>
      <c r="X847" s="21"/>
      <c r="Y847" s="21"/>
    </row>
    <row r="848" ht="15.75" customHeight="1">
      <c r="A848" s="21">
        <v>2390.0</v>
      </c>
      <c r="B848" s="21" t="s">
        <v>3663</v>
      </c>
      <c r="C848" s="21">
        <f>VLOOKUP(B848,Sheet3!B:E,4,0)</f>
        <v>1</v>
      </c>
      <c r="D848" s="21"/>
      <c r="E848" s="21"/>
      <c r="F848" s="21"/>
      <c r="G848" s="21"/>
      <c r="H848" s="21"/>
      <c r="I848" s="21"/>
      <c r="J848" s="21"/>
      <c r="K848" s="21"/>
      <c r="L848" s="21"/>
      <c r="M848" s="21"/>
      <c r="N848" s="21"/>
      <c r="O848" s="21"/>
      <c r="P848" s="21"/>
      <c r="Q848" s="21"/>
      <c r="R848" s="21"/>
      <c r="S848" s="21"/>
      <c r="T848" s="21"/>
      <c r="U848" s="21"/>
      <c r="V848" s="21"/>
      <c r="W848" s="21"/>
      <c r="X848" s="21"/>
      <c r="Y848" s="21"/>
    </row>
    <row r="849" ht="15.75" customHeight="1">
      <c r="A849" s="21">
        <v>2392.0</v>
      </c>
      <c r="B849" s="21" t="s">
        <v>3664</v>
      </c>
      <c r="C849" s="21">
        <f>VLOOKUP(B849,Sheet3!B:E,4,0)</f>
        <v>1</v>
      </c>
      <c r="D849" s="21"/>
      <c r="E849" s="21"/>
      <c r="F849" s="21"/>
      <c r="G849" s="21"/>
      <c r="H849" s="21"/>
      <c r="I849" s="21"/>
      <c r="J849" s="21"/>
      <c r="K849" s="21"/>
      <c r="L849" s="21"/>
      <c r="M849" s="21"/>
      <c r="N849" s="21"/>
      <c r="O849" s="21"/>
      <c r="P849" s="21"/>
      <c r="Q849" s="21"/>
      <c r="R849" s="21"/>
      <c r="S849" s="21"/>
      <c r="T849" s="21"/>
      <c r="U849" s="21"/>
      <c r="V849" s="21"/>
      <c r="W849" s="21"/>
      <c r="X849" s="21"/>
      <c r="Y849" s="21"/>
    </row>
    <row r="850" ht="15.75" customHeight="1">
      <c r="A850" s="21">
        <v>2394.0</v>
      </c>
      <c r="B850" s="21" t="s">
        <v>3665</v>
      </c>
      <c r="C850" s="21">
        <f>VLOOKUP(B850,Sheet3!B:E,4,0)</f>
        <v>1</v>
      </c>
      <c r="D850" s="21"/>
      <c r="E850" s="21"/>
      <c r="F850" s="21"/>
      <c r="G850" s="21"/>
      <c r="H850" s="21"/>
      <c r="I850" s="21"/>
      <c r="J850" s="21"/>
      <c r="K850" s="21"/>
      <c r="L850" s="21"/>
      <c r="M850" s="21"/>
      <c r="N850" s="21"/>
      <c r="O850" s="21"/>
      <c r="P850" s="21"/>
      <c r="Q850" s="21"/>
      <c r="R850" s="21"/>
      <c r="S850" s="21"/>
      <c r="T850" s="21"/>
      <c r="U850" s="21"/>
      <c r="V850" s="21"/>
      <c r="W850" s="21"/>
      <c r="X850" s="21"/>
      <c r="Y850" s="21"/>
    </row>
    <row r="851" ht="15.75" customHeight="1">
      <c r="A851" s="21">
        <v>2401.0</v>
      </c>
      <c r="B851" s="21" t="s">
        <v>3666</v>
      </c>
      <c r="C851" s="21">
        <f>VLOOKUP(B851,Sheet3!B:E,4,0)</f>
        <v>1</v>
      </c>
      <c r="D851" s="21"/>
      <c r="E851" s="21"/>
      <c r="F851" s="21"/>
      <c r="G851" s="21"/>
      <c r="H851" s="21"/>
      <c r="I851" s="21"/>
      <c r="J851" s="21"/>
      <c r="K851" s="21"/>
      <c r="L851" s="21"/>
      <c r="M851" s="21"/>
      <c r="N851" s="21"/>
      <c r="O851" s="21"/>
      <c r="P851" s="21"/>
      <c r="Q851" s="21"/>
      <c r="R851" s="21"/>
      <c r="S851" s="21"/>
      <c r="T851" s="21"/>
      <c r="U851" s="21"/>
      <c r="V851" s="21"/>
      <c r="W851" s="21"/>
      <c r="X851" s="21"/>
      <c r="Y851" s="21"/>
    </row>
    <row r="852" ht="15.75" customHeight="1">
      <c r="A852" s="21">
        <v>2402.0</v>
      </c>
      <c r="B852" s="21" t="s">
        <v>3667</v>
      </c>
      <c r="C852" s="21">
        <f>VLOOKUP(B852,Sheet3!B:E,4,0)</f>
        <v>1</v>
      </c>
      <c r="D852" s="21"/>
      <c r="E852" s="21"/>
      <c r="F852" s="21"/>
      <c r="G852" s="21"/>
      <c r="H852" s="21"/>
      <c r="I852" s="21"/>
      <c r="J852" s="21"/>
      <c r="K852" s="21"/>
      <c r="L852" s="21"/>
      <c r="M852" s="21"/>
      <c r="N852" s="21"/>
      <c r="O852" s="21"/>
      <c r="P852" s="21"/>
      <c r="Q852" s="21"/>
      <c r="R852" s="21"/>
      <c r="S852" s="21"/>
      <c r="T852" s="21"/>
      <c r="U852" s="21"/>
      <c r="V852" s="21"/>
      <c r="W852" s="21"/>
      <c r="X852" s="21"/>
      <c r="Y852" s="21"/>
    </row>
    <row r="853" ht="15.75" customHeight="1">
      <c r="A853" s="21">
        <v>2404.0</v>
      </c>
      <c r="B853" s="21" t="s">
        <v>3668</v>
      </c>
      <c r="C853" s="21">
        <f>VLOOKUP(B853,Sheet3!B:E,4,0)</f>
        <v>1</v>
      </c>
      <c r="D853" s="21"/>
      <c r="E853" s="21"/>
      <c r="F853" s="21"/>
      <c r="G853" s="21"/>
      <c r="H853" s="21"/>
      <c r="I853" s="21"/>
      <c r="J853" s="21"/>
      <c r="K853" s="21"/>
      <c r="L853" s="21"/>
      <c r="M853" s="21"/>
      <c r="N853" s="21"/>
      <c r="O853" s="21"/>
      <c r="P853" s="21"/>
      <c r="Q853" s="21"/>
      <c r="R853" s="21"/>
      <c r="S853" s="21"/>
      <c r="T853" s="21"/>
      <c r="U853" s="21"/>
      <c r="V853" s="21"/>
      <c r="W853" s="21"/>
      <c r="X853" s="21"/>
      <c r="Y853" s="21"/>
    </row>
    <row r="854" ht="15.75" customHeight="1">
      <c r="A854" s="21">
        <v>2405.0</v>
      </c>
      <c r="B854" s="21" t="s">
        <v>3669</v>
      </c>
      <c r="C854" s="21">
        <f>VLOOKUP(B854,Sheet3!B:E,4,0)</f>
        <v>1</v>
      </c>
      <c r="D854" s="21"/>
      <c r="E854" s="21"/>
      <c r="F854" s="21"/>
      <c r="G854" s="21"/>
      <c r="H854" s="21"/>
      <c r="I854" s="21"/>
      <c r="J854" s="21"/>
      <c r="K854" s="21"/>
      <c r="L854" s="21"/>
      <c r="M854" s="21"/>
      <c r="N854" s="21"/>
      <c r="O854" s="21"/>
      <c r="P854" s="21"/>
      <c r="Q854" s="21"/>
      <c r="R854" s="21"/>
      <c r="S854" s="21"/>
      <c r="T854" s="21"/>
      <c r="U854" s="21"/>
      <c r="V854" s="21"/>
      <c r="W854" s="21"/>
      <c r="X854" s="21"/>
      <c r="Y854" s="21"/>
    </row>
    <row r="855" ht="15.75" customHeight="1">
      <c r="A855" s="21">
        <v>2408.0</v>
      </c>
      <c r="B855" s="21" t="s">
        <v>3670</v>
      </c>
      <c r="C855" s="21">
        <f>VLOOKUP(B855,Sheet3!B:E,4,0)</f>
        <v>1</v>
      </c>
      <c r="D855" s="21"/>
      <c r="E855" s="21"/>
      <c r="F855" s="21"/>
      <c r="G855" s="21"/>
      <c r="H855" s="21"/>
      <c r="I855" s="21"/>
      <c r="J855" s="21"/>
      <c r="K855" s="21"/>
      <c r="L855" s="21"/>
      <c r="M855" s="21"/>
      <c r="N855" s="21"/>
      <c r="O855" s="21"/>
      <c r="P855" s="21"/>
      <c r="Q855" s="21"/>
      <c r="R855" s="21"/>
      <c r="S855" s="21"/>
      <c r="T855" s="21"/>
      <c r="U855" s="21"/>
      <c r="V855" s="21"/>
      <c r="W855" s="21"/>
      <c r="X855" s="21"/>
      <c r="Y855" s="21"/>
    </row>
    <row r="856" ht="15.75" customHeight="1">
      <c r="A856" s="21">
        <v>2411.0</v>
      </c>
      <c r="B856" s="21" t="s">
        <v>3671</v>
      </c>
      <c r="C856" s="21">
        <f>VLOOKUP(B856,Sheet3!B:E,4,0)</f>
        <v>1</v>
      </c>
      <c r="D856" s="21"/>
      <c r="E856" s="21"/>
      <c r="F856" s="21"/>
      <c r="G856" s="21"/>
      <c r="H856" s="21"/>
      <c r="I856" s="21"/>
      <c r="J856" s="21"/>
      <c r="K856" s="21"/>
      <c r="L856" s="21"/>
      <c r="M856" s="21"/>
      <c r="N856" s="21"/>
      <c r="O856" s="21"/>
      <c r="P856" s="21"/>
      <c r="Q856" s="21"/>
      <c r="R856" s="21"/>
      <c r="S856" s="21"/>
      <c r="T856" s="21"/>
      <c r="U856" s="21"/>
      <c r="V856" s="21"/>
      <c r="W856" s="21"/>
      <c r="X856" s="21"/>
      <c r="Y856" s="21"/>
    </row>
    <row r="857" ht="15.75" customHeight="1">
      <c r="A857" s="21">
        <v>2412.0</v>
      </c>
      <c r="B857" s="21" t="s">
        <v>3672</v>
      </c>
      <c r="C857" s="21">
        <f>VLOOKUP(B857,Sheet3!B:E,4,0)</f>
        <v>1</v>
      </c>
      <c r="D857" s="21"/>
      <c r="E857" s="21"/>
      <c r="F857" s="21"/>
      <c r="G857" s="21"/>
      <c r="H857" s="21"/>
      <c r="I857" s="21"/>
      <c r="J857" s="21"/>
      <c r="K857" s="21"/>
      <c r="L857" s="21"/>
      <c r="M857" s="21"/>
      <c r="N857" s="21"/>
      <c r="O857" s="21"/>
      <c r="P857" s="21"/>
      <c r="Q857" s="21"/>
      <c r="R857" s="21"/>
      <c r="S857" s="21"/>
      <c r="T857" s="21"/>
      <c r="U857" s="21"/>
      <c r="V857" s="21"/>
      <c r="W857" s="21"/>
      <c r="X857" s="21"/>
      <c r="Y857" s="21"/>
    </row>
    <row r="858" ht="15.75" customHeight="1">
      <c r="A858" s="21">
        <v>2413.0</v>
      </c>
      <c r="B858" s="21" t="s">
        <v>3673</v>
      </c>
      <c r="C858" s="21">
        <f>VLOOKUP(B858,Sheet3!B:E,4,0)</f>
        <v>1</v>
      </c>
      <c r="D858" s="21"/>
      <c r="E858" s="21"/>
      <c r="F858" s="21"/>
      <c r="G858" s="21"/>
      <c r="H858" s="21"/>
      <c r="I858" s="21"/>
      <c r="J858" s="21"/>
      <c r="K858" s="21"/>
      <c r="L858" s="21"/>
      <c r="M858" s="21"/>
      <c r="N858" s="21"/>
      <c r="O858" s="21"/>
      <c r="P858" s="21"/>
      <c r="Q858" s="21"/>
      <c r="R858" s="21"/>
      <c r="S858" s="21"/>
      <c r="T858" s="21"/>
      <c r="U858" s="21"/>
      <c r="V858" s="21"/>
      <c r="W858" s="21"/>
      <c r="X858" s="21"/>
      <c r="Y858" s="21"/>
    </row>
    <row r="859" ht="15.75" customHeight="1">
      <c r="A859" s="21">
        <v>2415.0</v>
      </c>
      <c r="B859" s="21" t="s">
        <v>3674</v>
      </c>
      <c r="C859" s="21">
        <f>VLOOKUP(B859,Sheet3!B:E,4,0)</f>
        <v>1</v>
      </c>
      <c r="D859" s="21"/>
      <c r="E859" s="21"/>
      <c r="F859" s="21"/>
      <c r="G859" s="21"/>
      <c r="H859" s="21"/>
      <c r="I859" s="21"/>
      <c r="J859" s="21"/>
      <c r="K859" s="21"/>
      <c r="L859" s="21"/>
      <c r="M859" s="21"/>
      <c r="N859" s="21"/>
      <c r="O859" s="21"/>
      <c r="P859" s="21"/>
      <c r="Q859" s="21"/>
      <c r="R859" s="21"/>
      <c r="S859" s="21"/>
      <c r="T859" s="21"/>
      <c r="U859" s="21"/>
      <c r="V859" s="21"/>
      <c r="W859" s="21"/>
      <c r="X859" s="21"/>
      <c r="Y859" s="21"/>
    </row>
    <row r="860" ht="15.75" customHeight="1">
      <c r="A860" s="21">
        <v>2417.0</v>
      </c>
      <c r="B860" s="21" t="s">
        <v>3675</v>
      </c>
      <c r="C860" s="21">
        <f>VLOOKUP(B860,Sheet3!B:E,4,0)</f>
        <v>1</v>
      </c>
      <c r="D860" s="21"/>
      <c r="E860" s="21"/>
      <c r="F860" s="21"/>
      <c r="G860" s="21"/>
      <c r="H860" s="21"/>
      <c r="I860" s="21"/>
      <c r="J860" s="21"/>
      <c r="K860" s="21"/>
      <c r="L860" s="21"/>
      <c r="M860" s="21"/>
      <c r="N860" s="21"/>
      <c r="O860" s="21"/>
      <c r="P860" s="21"/>
      <c r="Q860" s="21"/>
      <c r="R860" s="21"/>
      <c r="S860" s="21"/>
      <c r="T860" s="21"/>
      <c r="U860" s="21"/>
      <c r="V860" s="21"/>
      <c r="W860" s="21"/>
      <c r="X860" s="21"/>
      <c r="Y860" s="21"/>
    </row>
    <row r="861" ht="15.75" customHeight="1">
      <c r="A861" s="21">
        <v>2419.0</v>
      </c>
      <c r="B861" s="21" t="s">
        <v>3676</v>
      </c>
      <c r="C861" s="21">
        <f>VLOOKUP(B861,Sheet3!B:E,4,0)</f>
        <v>1</v>
      </c>
      <c r="D861" s="21"/>
      <c r="E861" s="21"/>
      <c r="F861" s="21"/>
      <c r="G861" s="21"/>
      <c r="H861" s="21"/>
      <c r="I861" s="21"/>
      <c r="J861" s="21"/>
      <c r="K861" s="21"/>
      <c r="L861" s="21"/>
      <c r="M861" s="21"/>
      <c r="N861" s="21"/>
      <c r="O861" s="21"/>
      <c r="P861" s="21"/>
      <c r="Q861" s="21"/>
      <c r="R861" s="21"/>
      <c r="S861" s="21"/>
      <c r="T861" s="21"/>
      <c r="U861" s="21"/>
      <c r="V861" s="21"/>
      <c r="W861" s="21"/>
      <c r="X861" s="21"/>
      <c r="Y861" s="21"/>
    </row>
    <row r="862" ht="15.75" customHeight="1">
      <c r="A862" s="21">
        <v>2420.0</v>
      </c>
      <c r="B862" s="21" t="s">
        <v>3677</v>
      </c>
      <c r="C862" s="21">
        <f>VLOOKUP(B862,Sheet3!B:E,4,0)</f>
        <v>1</v>
      </c>
      <c r="D862" s="21"/>
      <c r="E862" s="21"/>
      <c r="F862" s="21"/>
      <c r="G862" s="21"/>
      <c r="H862" s="21"/>
      <c r="I862" s="21"/>
      <c r="J862" s="21"/>
      <c r="K862" s="21"/>
      <c r="L862" s="21"/>
      <c r="M862" s="21"/>
      <c r="N862" s="21"/>
      <c r="O862" s="21"/>
      <c r="P862" s="21"/>
      <c r="Q862" s="21"/>
      <c r="R862" s="21"/>
      <c r="S862" s="21"/>
      <c r="T862" s="21"/>
      <c r="U862" s="21"/>
      <c r="V862" s="21"/>
      <c r="W862" s="21"/>
      <c r="X862" s="21"/>
      <c r="Y862" s="21"/>
    </row>
    <row r="863" ht="15.75" customHeight="1">
      <c r="A863" s="21">
        <v>2421.0</v>
      </c>
      <c r="B863" s="21" t="s">
        <v>3678</v>
      </c>
      <c r="C863" s="21">
        <f>VLOOKUP(B863,Sheet3!B:E,4,0)</f>
        <v>1</v>
      </c>
      <c r="D863" s="21"/>
      <c r="E863" s="21"/>
      <c r="F863" s="21"/>
      <c r="G863" s="21"/>
      <c r="H863" s="21"/>
      <c r="I863" s="21"/>
      <c r="J863" s="21"/>
      <c r="K863" s="21"/>
      <c r="L863" s="21"/>
      <c r="M863" s="21"/>
      <c r="N863" s="21"/>
      <c r="O863" s="21"/>
      <c r="P863" s="21"/>
      <c r="Q863" s="21"/>
      <c r="R863" s="21"/>
      <c r="S863" s="21"/>
      <c r="T863" s="21"/>
      <c r="U863" s="21"/>
      <c r="V863" s="21"/>
      <c r="W863" s="21"/>
      <c r="X863" s="21"/>
      <c r="Y863" s="21"/>
    </row>
    <row r="864" ht="15.75" customHeight="1">
      <c r="A864" s="21">
        <v>2423.0</v>
      </c>
      <c r="B864" s="21" t="s">
        <v>3679</v>
      </c>
      <c r="C864" s="21">
        <f>VLOOKUP(B864,Sheet3!B:E,4,0)</f>
        <v>1</v>
      </c>
      <c r="D864" s="21"/>
      <c r="E864" s="21"/>
      <c r="F864" s="21"/>
      <c r="G864" s="21"/>
      <c r="H864" s="21"/>
      <c r="I864" s="21"/>
      <c r="J864" s="21"/>
      <c r="K864" s="21"/>
      <c r="L864" s="21"/>
      <c r="M864" s="21"/>
      <c r="N864" s="21"/>
      <c r="O864" s="21"/>
      <c r="P864" s="21"/>
      <c r="Q864" s="21"/>
      <c r="R864" s="21"/>
      <c r="S864" s="21"/>
      <c r="T864" s="21"/>
      <c r="U864" s="21"/>
      <c r="V864" s="21"/>
      <c r="W864" s="21"/>
      <c r="X864" s="21"/>
      <c r="Y864" s="21"/>
    </row>
    <row r="865" ht="15.75" customHeight="1">
      <c r="A865" s="21">
        <v>2424.0</v>
      </c>
      <c r="B865" s="21" t="s">
        <v>3680</v>
      </c>
      <c r="C865" s="21">
        <f>VLOOKUP(B865,Sheet3!B:E,4,0)</f>
        <v>1</v>
      </c>
      <c r="D865" s="21"/>
      <c r="E865" s="21"/>
      <c r="F865" s="21"/>
      <c r="G865" s="21"/>
      <c r="H865" s="21"/>
      <c r="I865" s="21"/>
      <c r="J865" s="21"/>
      <c r="K865" s="21"/>
      <c r="L865" s="21"/>
      <c r="M865" s="21"/>
      <c r="N865" s="21"/>
      <c r="O865" s="21"/>
      <c r="P865" s="21"/>
      <c r="Q865" s="21"/>
      <c r="R865" s="21"/>
      <c r="S865" s="21"/>
      <c r="T865" s="21"/>
      <c r="U865" s="21"/>
      <c r="V865" s="21"/>
      <c r="W865" s="21"/>
      <c r="X865" s="21"/>
      <c r="Y865" s="21"/>
    </row>
    <row r="866" ht="15.75" customHeight="1">
      <c r="A866" s="21">
        <v>2425.0</v>
      </c>
      <c r="B866" s="21" t="s">
        <v>3681</v>
      </c>
      <c r="C866" s="21">
        <f>VLOOKUP(B866,Sheet3!B:E,4,0)</f>
        <v>1</v>
      </c>
      <c r="D866" s="21"/>
      <c r="E866" s="21"/>
      <c r="F866" s="21"/>
      <c r="G866" s="21"/>
      <c r="H866" s="21"/>
      <c r="I866" s="21"/>
      <c r="J866" s="21"/>
      <c r="K866" s="21"/>
      <c r="L866" s="21"/>
      <c r="M866" s="21"/>
      <c r="N866" s="21"/>
      <c r="O866" s="21"/>
      <c r="P866" s="21"/>
      <c r="Q866" s="21"/>
      <c r="R866" s="21"/>
      <c r="S866" s="21"/>
      <c r="T866" s="21"/>
      <c r="U866" s="21"/>
      <c r="V866" s="21"/>
      <c r="W866" s="21"/>
      <c r="X866" s="21"/>
      <c r="Y866" s="21"/>
    </row>
    <row r="867" ht="15.75" customHeight="1">
      <c r="A867" s="21">
        <v>2429.0</v>
      </c>
      <c r="B867" s="21" t="s">
        <v>3682</v>
      </c>
      <c r="C867" s="21">
        <f>VLOOKUP(B867,Sheet3!B:E,4,0)</f>
        <v>1</v>
      </c>
      <c r="D867" s="21"/>
      <c r="E867" s="21"/>
      <c r="F867" s="21"/>
      <c r="G867" s="21"/>
      <c r="H867" s="21"/>
      <c r="I867" s="21"/>
      <c r="J867" s="21"/>
      <c r="K867" s="21"/>
      <c r="L867" s="21"/>
      <c r="M867" s="21"/>
      <c r="N867" s="21"/>
      <c r="O867" s="21"/>
      <c r="P867" s="21"/>
      <c r="Q867" s="21"/>
      <c r="R867" s="21"/>
      <c r="S867" s="21"/>
      <c r="T867" s="21"/>
      <c r="U867" s="21"/>
      <c r="V867" s="21"/>
      <c r="W867" s="21"/>
      <c r="X867" s="21"/>
      <c r="Y867" s="21"/>
    </row>
    <row r="868" ht="15.75" customHeight="1">
      <c r="A868" s="21">
        <v>2430.0</v>
      </c>
      <c r="B868" s="21" t="s">
        <v>3683</v>
      </c>
      <c r="C868" s="21">
        <f>VLOOKUP(B868,Sheet3!B:E,4,0)</f>
        <v>1</v>
      </c>
      <c r="D868" s="21"/>
      <c r="E868" s="21"/>
      <c r="F868" s="21"/>
      <c r="G868" s="21"/>
      <c r="H868" s="21"/>
      <c r="I868" s="21"/>
      <c r="J868" s="21"/>
      <c r="K868" s="21"/>
      <c r="L868" s="21"/>
      <c r="M868" s="21"/>
      <c r="N868" s="21"/>
      <c r="O868" s="21"/>
      <c r="P868" s="21"/>
      <c r="Q868" s="21"/>
      <c r="R868" s="21"/>
      <c r="S868" s="21"/>
      <c r="T868" s="21"/>
      <c r="U868" s="21"/>
      <c r="V868" s="21"/>
      <c r="W868" s="21"/>
      <c r="X868" s="21"/>
      <c r="Y868" s="21"/>
    </row>
    <row r="869" ht="15.75" customHeight="1">
      <c r="A869" s="21">
        <v>2434.0</v>
      </c>
      <c r="B869" s="21" t="s">
        <v>3684</v>
      </c>
      <c r="C869" s="21">
        <f>VLOOKUP(B869,Sheet3!B:E,4,0)</f>
        <v>1</v>
      </c>
      <c r="D869" s="21"/>
      <c r="E869" s="21"/>
      <c r="F869" s="21"/>
      <c r="G869" s="21"/>
      <c r="H869" s="21"/>
      <c r="I869" s="21"/>
      <c r="J869" s="21"/>
      <c r="K869" s="21"/>
      <c r="L869" s="21"/>
      <c r="M869" s="21"/>
      <c r="N869" s="21"/>
      <c r="O869" s="21"/>
      <c r="P869" s="21"/>
      <c r="Q869" s="21"/>
      <c r="R869" s="21"/>
      <c r="S869" s="21"/>
      <c r="T869" s="21"/>
      <c r="U869" s="21"/>
      <c r="V869" s="21"/>
      <c r="W869" s="21"/>
      <c r="X869" s="21"/>
      <c r="Y869" s="21"/>
    </row>
    <row r="870" ht="15.75" customHeight="1">
      <c r="A870" s="21">
        <v>2435.0</v>
      </c>
      <c r="B870" s="21" t="s">
        <v>3685</v>
      </c>
      <c r="C870" s="21">
        <f>VLOOKUP(B870,Sheet3!B:E,4,0)</f>
        <v>1</v>
      </c>
      <c r="D870" s="21"/>
      <c r="E870" s="21"/>
      <c r="F870" s="21"/>
      <c r="G870" s="21"/>
      <c r="H870" s="21"/>
      <c r="I870" s="21"/>
      <c r="J870" s="21"/>
      <c r="K870" s="21"/>
      <c r="L870" s="21"/>
      <c r="M870" s="21"/>
      <c r="N870" s="21"/>
      <c r="O870" s="21"/>
      <c r="P870" s="21"/>
      <c r="Q870" s="21"/>
      <c r="R870" s="21"/>
      <c r="S870" s="21"/>
      <c r="T870" s="21"/>
      <c r="U870" s="21"/>
      <c r="V870" s="21"/>
      <c r="W870" s="21"/>
      <c r="X870" s="21"/>
      <c r="Y870" s="21"/>
    </row>
    <row r="871" ht="15.75" customHeight="1">
      <c r="A871" s="21">
        <v>2436.0</v>
      </c>
      <c r="B871" s="21" t="s">
        <v>3686</v>
      </c>
      <c r="C871" s="21">
        <f>VLOOKUP(B871,Sheet3!B:E,4,0)</f>
        <v>1</v>
      </c>
      <c r="D871" s="21"/>
      <c r="E871" s="21"/>
      <c r="F871" s="21"/>
      <c r="G871" s="21"/>
      <c r="H871" s="21"/>
      <c r="I871" s="21"/>
      <c r="J871" s="21"/>
      <c r="K871" s="21"/>
      <c r="L871" s="21"/>
      <c r="M871" s="21"/>
      <c r="N871" s="21"/>
      <c r="O871" s="21"/>
      <c r="P871" s="21"/>
      <c r="Q871" s="21"/>
      <c r="R871" s="21"/>
      <c r="S871" s="21"/>
      <c r="T871" s="21"/>
      <c r="U871" s="21"/>
      <c r="V871" s="21"/>
      <c r="W871" s="21"/>
      <c r="X871" s="21"/>
      <c r="Y871" s="21"/>
    </row>
    <row r="872" ht="15.75" customHeight="1">
      <c r="A872" s="21">
        <v>2438.0</v>
      </c>
      <c r="B872" s="21" t="s">
        <v>3687</v>
      </c>
      <c r="C872" s="21">
        <f>VLOOKUP(B872,Sheet3!B:E,4,0)</f>
        <v>1</v>
      </c>
      <c r="D872" s="21"/>
      <c r="E872" s="21"/>
      <c r="F872" s="21"/>
      <c r="G872" s="21"/>
      <c r="H872" s="21"/>
      <c r="I872" s="21"/>
      <c r="J872" s="21"/>
      <c r="K872" s="21"/>
      <c r="L872" s="21"/>
      <c r="M872" s="21"/>
      <c r="N872" s="21"/>
      <c r="O872" s="21"/>
      <c r="P872" s="21"/>
      <c r="Q872" s="21"/>
      <c r="R872" s="21"/>
      <c r="S872" s="21"/>
      <c r="T872" s="21"/>
      <c r="U872" s="21"/>
      <c r="V872" s="21"/>
      <c r="W872" s="21"/>
      <c r="X872" s="21"/>
      <c r="Y872" s="21"/>
    </row>
    <row r="873" ht="15.75" customHeight="1">
      <c r="A873" s="21">
        <v>2440.0</v>
      </c>
      <c r="B873" s="21" t="s">
        <v>3688</v>
      </c>
      <c r="C873" s="21">
        <f>VLOOKUP(B873,Sheet3!B:E,4,0)</f>
        <v>1</v>
      </c>
      <c r="D873" s="21"/>
      <c r="E873" s="21"/>
      <c r="F873" s="21"/>
      <c r="G873" s="21"/>
      <c r="H873" s="21"/>
      <c r="I873" s="21"/>
      <c r="J873" s="21"/>
      <c r="K873" s="21"/>
      <c r="L873" s="21"/>
      <c r="M873" s="21"/>
      <c r="N873" s="21"/>
      <c r="O873" s="21"/>
      <c r="P873" s="21"/>
      <c r="Q873" s="21"/>
      <c r="R873" s="21"/>
      <c r="S873" s="21"/>
      <c r="T873" s="21"/>
      <c r="U873" s="21"/>
      <c r="V873" s="21"/>
      <c r="W873" s="21"/>
      <c r="X873" s="21"/>
      <c r="Y873" s="21"/>
    </row>
    <row r="874" ht="15.75" customHeight="1">
      <c r="A874" s="21">
        <v>2441.0</v>
      </c>
      <c r="B874" s="21" t="s">
        <v>3689</v>
      </c>
      <c r="C874" s="21">
        <f>VLOOKUP(B874,Sheet3!B:E,4,0)</f>
        <v>1</v>
      </c>
      <c r="D874" s="21"/>
      <c r="E874" s="21"/>
      <c r="F874" s="21"/>
      <c r="G874" s="21"/>
      <c r="H874" s="21"/>
      <c r="I874" s="21"/>
      <c r="J874" s="21"/>
      <c r="K874" s="21"/>
      <c r="L874" s="21"/>
      <c r="M874" s="21"/>
      <c r="N874" s="21"/>
      <c r="O874" s="21"/>
      <c r="P874" s="21"/>
      <c r="Q874" s="21"/>
      <c r="R874" s="21"/>
      <c r="S874" s="21"/>
      <c r="T874" s="21"/>
      <c r="U874" s="21"/>
      <c r="V874" s="21"/>
      <c r="W874" s="21"/>
      <c r="X874" s="21"/>
      <c r="Y874" s="21"/>
    </row>
    <row r="875" ht="15.75" customHeight="1">
      <c r="A875" s="21">
        <v>2443.0</v>
      </c>
      <c r="B875" s="21" t="s">
        <v>3690</v>
      </c>
      <c r="C875" s="21">
        <f>VLOOKUP(B875,Sheet3!B:E,4,0)</f>
        <v>1</v>
      </c>
      <c r="D875" s="21"/>
      <c r="E875" s="21"/>
      <c r="F875" s="21"/>
      <c r="G875" s="21"/>
      <c r="H875" s="21"/>
      <c r="I875" s="21"/>
      <c r="J875" s="21"/>
      <c r="K875" s="21"/>
      <c r="L875" s="21"/>
      <c r="M875" s="21"/>
      <c r="N875" s="21"/>
      <c r="O875" s="21"/>
      <c r="P875" s="21"/>
      <c r="Q875" s="21"/>
      <c r="R875" s="21"/>
      <c r="S875" s="21"/>
      <c r="T875" s="21"/>
      <c r="U875" s="21"/>
      <c r="V875" s="21"/>
      <c r="W875" s="21"/>
      <c r="X875" s="21"/>
      <c r="Y875" s="21"/>
    </row>
    <row r="876" ht="15.75" customHeight="1">
      <c r="A876" s="21">
        <v>2444.0</v>
      </c>
      <c r="B876" s="21" t="s">
        <v>3691</v>
      </c>
      <c r="C876" s="21">
        <f>VLOOKUP(B876,Sheet3!B:E,4,0)</f>
        <v>1</v>
      </c>
      <c r="D876" s="21"/>
      <c r="E876" s="21"/>
      <c r="F876" s="21"/>
      <c r="G876" s="21"/>
      <c r="H876" s="21"/>
      <c r="I876" s="21"/>
      <c r="J876" s="21"/>
      <c r="K876" s="21"/>
      <c r="L876" s="21"/>
      <c r="M876" s="21"/>
      <c r="N876" s="21"/>
      <c r="O876" s="21"/>
      <c r="P876" s="21"/>
      <c r="Q876" s="21"/>
      <c r="R876" s="21"/>
      <c r="S876" s="21"/>
      <c r="T876" s="21"/>
      <c r="U876" s="21"/>
      <c r="V876" s="21"/>
      <c r="W876" s="21"/>
      <c r="X876" s="21"/>
      <c r="Y876" s="21"/>
    </row>
    <row r="877" ht="15.75" customHeight="1">
      <c r="A877" s="21">
        <v>2445.0</v>
      </c>
      <c r="B877" s="21" t="s">
        <v>3692</v>
      </c>
      <c r="C877" s="21">
        <f>VLOOKUP(B877,Sheet3!B:E,4,0)</f>
        <v>3</v>
      </c>
      <c r="D877" s="21"/>
      <c r="E877" s="21"/>
      <c r="F877" s="21"/>
      <c r="G877" s="21"/>
      <c r="H877" s="21"/>
      <c r="I877" s="21"/>
      <c r="J877" s="21"/>
      <c r="K877" s="21"/>
      <c r="L877" s="21"/>
      <c r="M877" s="21"/>
      <c r="N877" s="21"/>
      <c r="O877" s="21"/>
      <c r="P877" s="21"/>
      <c r="Q877" s="21"/>
      <c r="R877" s="21"/>
      <c r="S877" s="21"/>
      <c r="T877" s="21"/>
      <c r="U877" s="21"/>
      <c r="V877" s="21"/>
      <c r="W877" s="21"/>
      <c r="X877" s="21"/>
      <c r="Y877" s="21"/>
    </row>
    <row r="878" ht="15.75" customHeight="1">
      <c r="A878" s="21">
        <v>2447.0</v>
      </c>
      <c r="B878" s="21" t="s">
        <v>3693</v>
      </c>
      <c r="C878" s="21">
        <f>VLOOKUP(B878,Sheet3!B:E,4,0)</f>
        <v>1</v>
      </c>
      <c r="D878" s="21"/>
      <c r="E878" s="21"/>
      <c r="F878" s="21"/>
      <c r="G878" s="21"/>
      <c r="H878" s="21"/>
      <c r="I878" s="21"/>
      <c r="J878" s="21"/>
      <c r="K878" s="21"/>
      <c r="L878" s="21"/>
      <c r="M878" s="21"/>
      <c r="N878" s="21"/>
      <c r="O878" s="21"/>
      <c r="P878" s="21"/>
      <c r="Q878" s="21"/>
      <c r="R878" s="21"/>
      <c r="S878" s="21"/>
      <c r="T878" s="21"/>
      <c r="U878" s="21"/>
      <c r="V878" s="21"/>
      <c r="W878" s="21"/>
      <c r="X878" s="21"/>
      <c r="Y878" s="21"/>
    </row>
    <row r="879" ht="15.75" customHeight="1">
      <c r="A879" s="21">
        <v>2449.0</v>
      </c>
      <c r="B879" s="21" t="s">
        <v>3694</v>
      </c>
      <c r="C879" s="21">
        <f>VLOOKUP(B879,Sheet3!B:E,4,0)</f>
        <v>1</v>
      </c>
      <c r="D879" s="21"/>
      <c r="E879" s="21"/>
      <c r="F879" s="21"/>
      <c r="G879" s="21"/>
      <c r="H879" s="21"/>
      <c r="I879" s="21"/>
      <c r="J879" s="21"/>
      <c r="K879" s="21"/>
      <c r="L879" s="21"/>
      <c r="M879" s="21"/>
      <c r="N879" s="21"/>
      <c r="O879" s="21"/>
      <c r="P879" s="21"/>
      <c r="Q879" s="21"/>
      <c r="R879" s="21"/>
      <c r="S879" s="21"/>
      <c r="T879" s="21"/>
      <c r="U879" s="21"/>
      <c r="V879" s="21"/>
      <c r="W879" s="21"/>
      <c r="X879" s="21"/>
      <c r="Y879" s="21"/>
    </row>
    <row r="880" ht="15.75" customHeight="1">
      <c r="A880" s="21">
        <v>2452.0</v>
      </c>
      <c r="B880" s="21" t="s">
        <v>3695</v>
      </c>
      <c r="C880" s="21">
        <f>VLOOKUP(B880,Sheet3!B:E,4,0)</f>
        <v>1</v>
      </c>
      <c r="D880" s="21"/>
      <c r="E880" s="21"/>
      <c r="F880" s="21"/>
      <c r="G880" s="21"/>
      <c r="H880" s="21"/>
      <c r="I880" s="21"/>
      <c r="J880" s="21"/>
      <c r="K880" s="21"/>
      <c r="L880" s="21"/>
      <c r="M880" s="21"/>
      <c r="N880" s="21"/>
      <c r="O880" s="21"/>
      <c r="P880" s="21"/>
      <c r="Q880" s="21"/>
      <c r="R880" s="21"/>
      <c r="S880" s="21"/>
      <c r="T880" s="21"/>
      <c r="U880" s="21"/>
      <c r="V880" s="21"/>
      <c r="W880" s="21"/>
      <c r="X880" s="21"/>
      <c r="Y880" s="21"/>
    </row>
    <row r="881" ht="15.75" customHeight="1">
      <c r="A881" s="21">
        <v>2453.0</v>
      </c>
      <c r="B881" s="21" t="s">
        <v>3696</v>
      </c>
      <c r="C881" s="21">
        <f>VLOOKUP(B881,Sheet3!B:E,4,0)</f>
        <v>1</v>
      </c>
      <c r="D881" s="21"/>
      <c r="E881" s="21"/>
      <c r="F881" s="21"/>
      <c r="G881" s="21"/>
      <c r="H881" s="21"/>
      <c r="I881" s="21"/>
      <c r="J881" s="21"/>
      <c r="K881" s="21"/>
      <c r="L881" s="21"/>
      <c r="M881" s="21"/>
      <c r="N881" s="21"/>
      <c r="O881" s="21"/>
      <c r="P881" s="21"/>
      <c r="Q881" s="21"/>
      <c r="R881" s="21"/>
      <c r="S881" s="21"/>
      <c r="T881" s="21"/>
      <c r="U881" s="21"/>
      <c r="V881" s="21"/>
      <c r="W881" s="21"/>
      <c r="X881" s="21"/>
      <c r="Y881" s="21"/>
    </row>
    <row r="882" ht="15.75" customHeight="1">
      <c r="A882" s="21">
        <v>2455.0</v>
      </c>
      <c r="B882" s="21" t="s">
        <v>3697</v>
      </c>
      <c r="C882" s="21">
        <f>VLOOKUP(B882,Sheet3!B:E,4,0)</f>
        <v>1</v>
      </c>
      <c r="D882" s="21"/>
      <c r="E882" s="21"/>
      <c r="F882" s="21"/>
      <c r="G882" s="21"/>
      <c r="H882" s="21"/>
      <c r="I882" s="21"/>
      <c r="J882" s="21"/>
      <c r="K882" s="21"/>
      <c r="L882" s="21"/>
      <c r="M882" s="21"/>
      <c r="N882" s="21"/>
      <c r="O882" s="21"/>
      <c r="P882" s="21"/>
      <c r="Q882" s="21"/>
      <c r="R882" s="21"/>
      <c r="S882" s="21"/>
      <c r="T882" s="21"/>
      <c r="U882" s="21"/>
      <c r="V882" s="21"/>
      <c r="W882" s="21"/>
      <c r="X882" s="21"/>
      <c r="Y882" s="21"/>
    </row>
    <row r="883" ht="15.75" customHeight="1">
      <c r="A883" s="21">
        <v>2456.0</v>
      </c>
      <c r="B883" s="21" t="s">
        <v>3698</v>
      </c>
      <c r="C883" s="21">
        <f>VLOOKUP(B883,Sheet3!B:E,4,0)</f>
        <v>1</v>
      </c>
      <c r="D883" s="21"/>
      <c r="E883" s="21"/>
      <c r="F883" s="21"/>
      <c r="G883" s="21"/>
      <c r="H883" s="21"/>
      <c r="I883" s="21"/>
      <c r="J883" s="21"/>
      <c r="K883" s="21"/>
      <c r="L883" s="21"/>
      <c r="M883" s="21"/>
      <c r="N883" s="21"/>
      <c r="O883" s="21"/>
      <c r="P883" s="21"/>
      <c r="Q883" s="21"/>
      <c r="R883" s="21"/>
      <c r="S883" s="21"/>
      <c r="T883" s="21"/>
      <c r="U883" s="21"/>
      <c r="V883" s="21"/>
      <c r="W883" s="21"/>
      <c r="X883" s="21"/>
      <c r="Y883" s="21"/>
    </row>
    <row r="884" ht="15.75" customHeight="1">
      <c r="A884" s="21">
        <v>2457.0</v>
      </c>
      <c r="B884" s="21" t="s">
        <v>3699</v>
      </c>
      <c r="C884" s="21">
        <f>VLOOKUP(B884,Sheet3!B:E,4,0)</f>
        <v>1</v>
      </c>
      <c r="D884" s="21"/>
      <c r="E884" s="21"/>
      <c r="F884" s="21"/>
      <c r="G884" s="21"/>
      <c r="H884" s="21"/>
      <c r="I884" s="21"/>
      <c r="J884" s="21"/>
      <c r="K884" s="21"/>
      <c r="L884" s="21"/>
      <c r="M884" s="21"/>
      <c r="N884" s="21"/>
      <c r="O884" s="21"/>
      <c r="P884" s="21"/>
      <c r="Q884" s="21"/>
      <c r="R884" s="21"/>
      <c r="S884" s="21"/>
      <c r="T884" s="21"/>
      <c r="U884" s="21"/>
      <c r="V884" s="21"/>
      <c r="W884" s="21"/>
      <c r="X884" s="21"/>
      <c r="Y884" s="21"/>
    </row>
    <row r="885" ht="15.75" customHeight="1">
      <c r="A885" s="21">
        <v>2460.0</v>
      </c>
      <c r="B885" s="21" t="s">
        <v>3700</v>
      </c>
      <c r="C885" s="21">
        <f>VLOOKUP(B885,Sheet3!B:E,4,0)</f>
        <v>1</v>
      </c>
      <c r="D885" s="21"/>
      <c r="E885" s="21"/>
      <c r="F885" s="21"/>
      <c r="G885" s="21"/>
      <c r="H885" s="21"/>
      <c r="I885" s="21"/>
      <c r="J885" s="21"/>
      <c r="K885" s="21"/>
      <c r="L885" s="21"/>
      <c r="M885" s="21"/>
      <c r="N885" s="21"/>
      <c r="O885" s="21"/>
      <c r="P885" s="21"/>
      <c r="Q885" s="21"/>
      <c r="R885" s="21"/>
      <c r="S885" s="21"/>
      <c r="T885" s="21"/>
      <c r="U885" s="21"/>
      <c r="V885" s="21"/>
      <c r="W885" s="21"/>
      <c r="X885" s="21"/>
      <c r="Y885" s="21"/>
    </row>
    <row r="886" ht="15.75" customHeight="1">
      <c r="A886" s="21">
        <v>2467.0</v>
      </c>
      <c r="B886" s="21" t="s">
        <v>3701</v>
      </c>
      <c r="C886" s="21">
        <f>VLOOKUP(B886,Sheet3!B:E,4,0)</f>
        <v>1</v>
      </c>
      <c r="D886" s="21"/>
      <c r="E886" s="21"/>
      <c r="F886" s="21"/>
      <c r="G886" s="21"/>
      <c r="H886" s="21"/>
      <c r="I886" s="21"/>
      <c r="J886" s="21"/>
      <c r="K886" s="21"/>
      <c r="L886" s="21"/>
      <c r="M886" s="21"/>
      <c r="N886" s="21"/>
      <c r="O886" s="21"/>
      <c r="P886" s="21"/>
      <c r="Q886" s="21"/>
      <c r="R886" s="21"/>
      <c r="S886" s="21"/>
      <c r="T886" s="21"/>
      <c r="U886" s="21"/>
      <c r="V886" s="21"/>
      <c r="W886" s="21"/>
      <c r="X886" s="21"/>
      <c r="Y886" s="21"/>
    </row>
    <row r="887" ht="15.75" customHeight="1">
      <c r="A887" s="21">
        <v>2469.0</v>
      </c>
      <c r="B887" s="21" t="s">
        <v>3702</v>
      </c>
      <c r="C887" s="21">
        <f>VLOOKUP(B887,Sheet3!B:E,4,0)</f>
        <v>1</v>
      </c>
      <c r="D887" s="21"/>
      <c r="E887" s="21"/>
      <c r="F887" s="21"/>
      <c r="G887" s="21"/>
      <c r="H887" s="21"/>
      <c r="I887" s="21"/>
      <c r="J887" s="21"/>
      <c r="K887" s="21"/>
      <c r="L887" s="21"/>
      <c r="M887" s="21"/>
      <c r="N887" s="21"/>
      <c r="O887" s="21"/>
      <c r="P887" s="21"/>
      <c r="Q887" s="21"/>
      <c r="R887" s="21"/>
      <c r="S887" s="21"/>
      <c r="T887" s="21"/>
      <c r="U887" s="21"/>
      <c r="V887" s="21"/>
      <c r="W887" s="21"/>
      <c r="X887" s="21"/>
      <c r="Y887" s="21"/>
    </row>
    <row r="888" ht="15.75" customHeight="1">
      <c r="A888" s="21">
        <v>2471.0</v>
      </c>
      <c r="B888" s="21" t="s">
        <v>3703</v>
      </c>
      <c r="C888" s="21">
        <f>VLOOKUP(B888,Sheet3!B:E,4,0)</f>
        <v>1</v>
      </c>
      <c r="D888" s="21"/>
      <c r="E888" s="21"/>
      <c r="F888" s="21"/>
      <c r="G888" s="21"/>
      <c r="H888" s="21"/>
      <c r="I888" s="21"/>
      <c r="J888" s="21"/>
      <c r="K888" s="21"/>
      <c r="L888" s="21"/>
      <c r="M888" s="21"/>
      <c r="N888" s="21"/>
      <c r="O888" s="21"/>
      <c r="P888" s="21"/>
      <c r="Q888" s="21"/>
      <c r="R888" s="21"/>
      <c r="S888" s="21"/>
      <c r="T888" s="21"/>
      <c r="U888" s="21"/>
      <c r="V888" s="21"/>
      <c r="W888" s="21"/>
      <c r="X888" s="21"/>
      <c r="Y888" s="21"/>
    </row>
    <row r="889" ht="15.75" customHeight="1">
      <c r="A889" s="21">
        <v>2472.0</v>
      </c>
      <c r="B889" s="21" t="s">
        <v>3704</v>
      </c>
      <c r="C889" s="21">
        <f>VLOOKUP(B889,Sheet3!B:E,4,0)</f>
        <v>1</v>
      </c>
      <c r="D889" s="21"/>
      <c r="E889" s="21"/>
      <c r="F889" s="21"/>
      <c r="G889" s="21"/>
      <c r="H889" s="21"/>
      <c r="I889" s="21"/>
      <c r="J889" s="21"/>
      <c r="K889" s="21"/>
      <c r="L889" s="21"/>
      <c r="M889" s="21"/>
      <c r="N889" s="21"/>
      <c r="O889" s="21"/>
      <c r="P889" s="21"/>
      <c r="Q889" s="21"/>
      <c r="R889" s="21"/>
      <c r="S889" s="21"/>
      <c r="T889" s="21"/>
      <c r="U889" s="21"/>
      <c r="V889" s="21"/>
      <c r="W889" s="21"/>
      <c r="X889" s="21"/>
      <c r="Y889" s="21"/>
    </row>
    <row r="890" ht="15.75" customHeight="1">
      <c r="A890" s="21">
        <v>2475.0</v>
      </c>
      <c r="B890" s="21" t="s">
        <v>3705</v>
      </c>
      <c r="C890" s="21">
        <f>VLOOKUP(B890,Sheet3!B:E,4,0)</f>
        <v>1</v>
      </c>
      <c r="D890" s="21"/>
      <c r="E890" s="21"/>
      <c r="F890" s="21"/>
      <c r="G890" s="21"/>
      <c r="H890" s="21"/>
      <c r="I890" s="21"/>
      <c r="J890" s="21"/>
      <c r="K890" s="21"/>
      <c r="L890" s="21"/>
      <c r="M890" s="21"/>
      <c r="N890" s="21"/>
      <c r="O890" s="21"/>
      <c r="P890" s="21"/>
      <c r="Q890" s="21"/>
      <c r="R890" s="21"/>
      <c r="S890" s="21"/>
      <c r="T890" s="21"/>
      <c r="U890" s="21"/>
      <c r="V890" s="21"/>
      <c r="W890" s="21"/>
      <c r="X890" s="21"/>
      <c r="Y890" s="21"/>
    </row>
    <row r="891" ht="15.75" customHeight="1">
      <c r="A891" s="21">
        <v>2476.0</v>
      </c>
      <c r="B891" s="21" t="s">
        <v>3706</v>
      </c>
      <c r="C891" s="21">
        <f>VLOOKUP(B891,Sheet3!B:E,4,0)</f>
        <v>1</v>
      </c>
      <c r="D891" s="21"/>
      <c r="E891" s="21"/>
      <c r="F891" s="21"/>
      <c r="G891" s="21"/>
      <c r="H891" s="21"/>
      <c r="I891" s="21"/>
      <c r="J891" s="21"/>
      <c r="K891" s="21"/>
      <c r="L891" s="21"/>
      <c r="M891" s="21"/>
      <c r="N891" s="21"/>
      <c r="O891" s="21"/>
      <c r="P891" s="21"/>
      <c r="Q891" s="21"/>
      <c r="R891" s="21"/>
      <c r="S891" s="21"/>
      <c r="T891" s="21"/>
      <c r="U891" s="21"/>
      <c r="V891" s="21"/>
      <c r="W891" s="21"/>
      <c r="X891" s="21"/>
      <c r="Y891" s="21"/>
    </row>
    <row r="892" ht="15.75" customHeight="1">
      <c r="A892" s="21">
        <v>2477.0</v>
      </c>
      <c r="B892" s="21" t="s">
        <v>3707</v>
      </c>
      <c r="C892" s="21">
        <f>VLOOKUP(B892,Sheet3!B:E,4,0)</f>
        <v>1</v>
      </c>
      <c r="D892" s="21"/>
      <c r="E892" s="21"/>
      <c r="F892" s="21"/>
      <c r="G892" s="21"/>
      <c r="H892" s="21"/>
      <c r="I892" s="21"/>
      <c r="J892" s="21"/>
      <c r="K892" s="21"/>
      <c r="L892" s="21"/>
      <c r="M892" s="21"/>
      <c r="N892" s="21"/>
      <c r="O892" s="21"/>
      <c r="P892" s="21"/>
      <c r="Q892" s="21"/>
      <c r="R892" s="21"/>
      <c r="S892" s="21"/>
      <c r="T892" s="21"/>
      <c r="U892" s="21"/>
      <c r="V892" s="21"/>
      <c r="W892" s="21"/>
      <c r="X892" s="21"/>
      <c r="Y892" s="21"/>
    </row>
    <row r="893" ht="15.75" customHeight="1">
      <c r="A893" s="21">
        <v>2478.0</v>
      </c>
      <c r="B893" s="21" t="s">
        <v>3708</v>
      </c>
      <c r="C893" s="21">
        <f>VLOOKUP(B893,Sheet3!B:E,4,0)</f>
        <v>1</v>
      </c>
      <c r="D893" s="21"/>
      <c r="E893" s="21"/>
      <c r="F893" s="21"/>
      <c r="G893" s="21"/>
      <c r="H893" s="21"/>
      <c r="I893" s="21"/>
      <c r="J893" s="21"/>
      <c r="K893" s="21"/>
      <c r="L893" s="21"/>
      <c r="M893" s="21"/>
      <c r="N893" s="21"/>
      <c r="O893" s="21"/>
      <c r="P893" s="21"/>
      <c r="Q893" s="21"/>
      <c r="R893" s="21"/>
      <c r="S893" s="21"/>
      <c r="T893" s="21"/>
      <c r="U893" s="21"/>
      <c r="V893" s="21"/>
      <c r="W893" s="21"/>
      <c r="X893" s="21"/>
      <c r="Y893" s="21"/>
    </row>
    <row r="894" ht="15.75" customHeight="1">
      <c r="A894" s="21">
        <v>2479.0</v>
      </c>
      <c r="B894" s="21" t="s">
        <v>3709</v>
      </c>
      <c r="C894" s="21">
        <f>VLOOKUP(B894,Sheet3!B:E,4,0)</f>
        <v>1</v>
      </c>
      <c r="D894" s="21"/>
      <c r="E894" s="21"/>
      <c r="F894" s="21"/>
      <c r="G894" s="21"/>
      <c r="H894" s="21"/>
      <c r="I894" s="21"/>
      <c r="J894" s="21"/>
      <c r="K894" s="21"/>
      <c r="L894" s="21"/>
      <c r="M894" s="21"/>
      <c r="N894" s="21"/>
      <c r="O894" s="21"/>
      <c r="P894" s="21"/>
      <c r="Q894" s="21"/>
      <c r="R894" s="21"/>
      <c r="S894" s="21"/>
      <c r="T894" s="21"/>
      <c r="U894" s="21"/>
      <c r="V894" s="21"/>
      <c r="W894" s="21"/>
      <c r="X894" s="21"/>
      <c r="Y894" s="21"/>
    </row>
    <row r="895" ht="15.75" customHeight="1">
      <c r="A895" s="21">
        <v>2480.0</v>
      </c>
      <c r="B895" s="21" t="s">
        <v>3710</v>
      </c>
      <c r="C895" s="21">
        <f>VLOOKUP(B895,Sheet3!B:E,4,0)</f>
        <v>1</v>
      </c>
      <c r="D895" s="21"/>
      <c r="E895" s="21"/>
      <c r="F895" s="21"/>
      <c r="G895" s="21"/>
      <c r="H895" s="21"/>
      <c r="I895" s="21"/>
      <c r="J895" s="21"/>
      <c r="K895" s="21"/>
      <c r="L895" s="21"/>
      <c r="M895" s="21"/>
      <c r="N895" s="21"/>
      <c r="O895" s="21"/>
      <c r="P895" s="21"/>
      <c r="Q895" s="21"/>
      <c r="R895" s="21"/>
      <c r="S895" s="21"/>
      <c r="T895" s="21"/>
      <c r="U895" s="21"/>
      <c r="V895" s="21"/>
      <c r="W895" s="21"/>
      <c r="X895" s="21"/>
      <c r="Y895" s="21"/>
    </row>
    <row r="896" ht="15.75" customHeight="1">
      <c r="A896" s="21">
        <v>2483.0</v>
      </c>
      <c r="B896" s="21" t="s">
        <v>3711</v>
      </c>
      <c r="C896" s="21">
        <f>VLOOKUP(B896,Sheet3!B:E,4,0)</f>
        <v>1</v>
      </c>
      <c r="D896" s="21"/>
      <c r="E896" s="21"/>
      <c r="F896" s="21"/>
      <c r="G896" s="21"/>
      <c r="H896" s="21"/>
      <c r="I896" s="21"/>
      <c r="J896" s="21"/>
      <c r="K896" s="21"/>
      <c r="L896" s="21"/>
      <c r="M896" s="21"/>
      <c r="N896" s="21"/>
      <c r="O896" s="21"/>
      <c r="P896" s="21"/>
      <c r="Q896" s="21"/>
      <c r="R896" s="21"/>
      <c r="S896" s="21"/>
      <c r="T896" s="21"/>
      <c r="U896" s="21"/>
      <c r="V896" s="21"/>
      <c r="W896" s="21"/>
      <c r="X896" s="21"/>
      <c r="Y896" s="21"/>
    </row>
    <row r="897" ht="15.75" customHeight="1">
      <c r="A897" s="21">
        <v>2484.0</v>
      </c>
      <c r="B897" s="21" t="s">
        <v>3712</v>
      </c>
      <c r="C897" s="21">
        <f>VLOOKUP(B897,Sheet3!B:E,4,0)</f>
        <v>1</v>
      </c>
      <c r="D897" s="21"/>
      <c r="E897" s="21"/>
      <c r="F897" s="21"/>
      <c r="G897" s="21"/>
      <c r="H897" s="21"/>
      <c r="I897" s="21"/>
      <c r="J897" s="21"/>
      <c r="K897" s="21"/>
      <c r="L897" s="21"/>
      <c r="M897" s="21"/>
      <c r="N897" s="21"/>
      <c r="O897" s="21"/>
      <c r="P897" s="21"/>
      <c r="Q897" s="21"/>
      <c r="R897" s="21"/>
      <c r="S897" s="21"/>
      <c r="T897" s="21"/>
      <c r="U897" s="21"/>
      <c r="V897" s="21"/>
      <c r="W897" s="21"/>
      <c r="X897" s="21"/>
      <c r="Y897" s="21"/>
    </row>
    <row r="898" ht="15.75" customHeight="1">
      <c r="A898" s="21">
        <v>2486.0</v>
      </c>
      <c r="B898" s="21" t="s">
        <v>3713</v>
      </c>
      <c r="C898" s="21">
        <f>VLOOKUP(B898,Sheet3!B:E,4,0)</f>
        <v>1</v>
      </c>
      <c r="D898" s="21"/>
      <c r="E898" s="21"/>
      <c r="F898" s="21"/>
      <c r="G898" s="21"/>
      <c r="H898" s="21"/>
      <c r="I898" s="21"/>
      <c r="J898" s="21"/>
      <c r="K898" s="21"/>
      <c r="L898" s="21"/>
      <c r="M898" s="21"/>
      <c r="N898" s="21"/>
      <c r="O898" s="21"/>
      <c r="P898" s="21"/>
      <c r="Q898" s="21"/>
      <c r="R898" s="21"/>
      <c r="S898" s="21"/>
      <c r="T898" s="21"/>
      <c r="U898" s="21"/>
      <c r="V898" s="21"/>
      <c r="W898" s="21"/>
      <c r="X898" s="21"/>
      <c r="Y898" s="21"/>
    </row>
    <row r="899" ht="15.75" customHeight="1">
      <c r="A899" s="21">
        <v>2489.0</v>
      </c>
      <c r="B899" s="21" t="s">
        <v>3714</v>
      </c>
      <c r="C899" s="21">
        <f>VLOOKUP(B899,Sheet3!B:E,4,0)</f>
        <v>1</v>
      </c>
      <c r="D899" s="21"/>
      <c r="E899" s="21"/>
      <c r="F899" s="21"/>
      <c r="G899" s="21"/>
      <c r="H899" s="21"/>
      <c r="I899" s="21"/>
      <c r="J899" s="21"/>
      <c r="K899" s="21"/>
      <c r="L899" s="21"/>
      <c r="M899" s="21"/>
      <c r="N899" s="21"/>
      <c r="O899" s="21"/>
      <c r="P899" s="21"/>
      <c r="Q899" s="21"/>
      <c r="R899" s="21"/>
      <c r="S899" s="21"/>
      <c r="T899" s="21"/>
      <c r="U899" s="21"/>
      <c r="V899" s="21"/>
      <c r="W899" s="21"/>
      <c r="X899" s="21"/>
      <c r="Y899" s="21"/>
    </row>
    <row r="900" ht="15.75" customHeight="1">
      <c r="A900" s="21">
        <v>2490.0</v>
      </c>
      <c r="B900" s="21" t="s">
        <v>3715</v>
      </c>
      <c r="C900" s="21">
        <f>VLOOKUP(B900,Sheet3!B:E,4,0)</f>
        <v>1</v>
      </c>
      <c r="D900" s="21"/>
      <c r="E900" s="21"/>
      <c r="F900" s="21"/>
      <c r="G900" s="21"/>
      <c r="H900" s="21"/>
      <c r="I900" s="21"/>
      <c r="J900" s="21"/>
      <c r="K900" s="21"/>
      <c r="L900" s="21"/>
      <c r="M900" s="21"/>
      <c r="N900" s="21"/>
      <c r="O900" s="21"/>
      <c r="P900" s="21"/>
      <c r="Q900" s="21"/>
      <c r="R900" s="21"/>
      <c r="S900" s="21"/>
      <c r="T900" s="21"/>
      <c r="U900" s="21"/>
      <c r="V900" s="21"/>
      <c r="W900" s="21"/>
      <c r="X900" s="21"/>
      <c r="Y900" s="21"/>
    </row>
    <row r="901" ht="15.75" customHeight="1">
      <c r="A901" s="21">
        <v>2492.0</v>
      </c>
      <c r="B901" s="21" t="s">
        <v>3716</v>
      </c>
      <c r="C901" s="21">
        <f>VLOOKUP(B901,Sheet3!B:E,4,0)</f>
        <v>1</v>
      </c>
      <c r="D901" s="21"/>
      <c r="E901" s="21"/>
      <c r="F901" s="21"/>
      <c r="G901" s="21"/>
      <c r="H901" s="21"/>
      <c r="I901" s="21"/>
      <c r="J901" s="21"/>
      <c r="K901" s="21"/>
      <c r="L901" s="21"/>
      <c r="M901" s="21"/>
      <c r="N901" s="21"/>
      <c r="O901" s="21"/>
      <c r="P901" s="21"/>
      <c r="Q901" s="21"/>
      <c r="R901" s="21"/>
      <c r="S901" s="21"/>
      <c r="T901" s="21"/>
      <c r="U901" s="21"/>
      <c r="V901" s="21"/>
      <c r="W901" s="21"/>
      <c r="X901" s="21"/>
      <c r="Y901" s="21"/>
    </row>
    <row r="902" ht="15.75" customHeight="1">
      <c r="A902" s="21">
        <v>2493.0</v>
      </c>
      <c r="B902" s="21" t="s">
        <v>3717</v>
      </c>
      <c r="C902" s="21">
        <f>VLOOKUP(B902,Sheet3!B:E,4,0)</f>
        <v>1</v>
      </c>
      <c r="D902" s="21"/>
      <c r="E902" s="21"/>
      <c r="F902" s="21"/>
      <c r="G902" s="21"/>
      <c r="H902" s="21"/>
      <c r="I902" s="21"/>
      <c r="J902" s="21"/>
      <c r="K902" s="21"/>
      <c r="L902" s="21"/>
      <c r="M902" s="21"/>
      <c r="N902" s="21"/>
      <c r="O902" s="21"/>
      <c r="P902" s="21"/>
      <c r="Q902" s="21"/>
      <c r="R902" s="21"/>
      <c r="S902" s="21"/>
      <c r="T902" s="21"/>
      <c r="U902" s="21"/>
      <c r="V902" s="21"/>
      <c r="W902" s="21"/>
      <c r="X902" s="21"/>
      <c r="Y902" s="21"/>
    </row>
    <row r="903" ht="15.75" customHeight="1">
      <c r="A903" s="21">
        <v>2503.0</v>
      </c>
      <c r="B903" s="21" t="s">
        <v>3718</v>
      </c>
      <c r="C903" s="21">
        <f>VLOOKUP(B903,Sheet3!B:E,4,0)</f>
        <v>1</v>
      </c>
      <c r="D903" s="21"/>
      <c r="E903" s="21"/>
      <c r="F903" s="21"/>
      <c r="G903" s="21"/>
      <c r="H903" s="21"/>
      <c r="I903" s="21"/>
      <c r="J903" s="21"/>
      <c r="K903" s="21"/>
      <c r="L903" s="21"/>
      <c r="M903" s="21"/>
      <c r="N903" s="21"/>
      <c r="O903" s="21"/>
      <c r="P903" s="21"/>
      <c r="Q903" s="21"/>
      <c r="R903" s="21"/>
      <c r="S903" s="21"/>
      <c r="T903" s="21"/>
      <c r="U903" s="21"/>
      <c r="V903" s="21"/>
      <c r="W903" s="21"/>
      <c r="X903" s="21"/>
      <c r="Y903" s="21"/>
    </row>
    <row r="904" ht="15.75" customHeight="1">
      <c r="A904" s="21">
        <v>2506.0</v>
      </c>
      <c r="B904" s="21" t="s">
        <v>3719</v>
      </c>
      <c r="C904" s="21">
        <f>VLOOKUP(B904,Sheet3!B:E,4,0)</f>
        <v>1</v>
      </c>
      <c r="D904" s="21"/>
      <c r="E904" s="21"/>
      <c r="F904" s="21"/>
      <c r="G904" s="21"/>
      <c r="H904" s="21"/>
      <c r="I904" s="21"/>
      <c r="J904" s="21"/>
      <c r="K904" s="21"/>
      <c r="L904" s="21"/>
      <c r="M904" s="21"/>
      <c r="N904" s="21"/>
      <c r="O904" s="21"/>
      <c r="P904" s="21"/>
      <c r="Q904" s="21"/>
      <c r="R904" s="21"/>
      <c r="S904" s="21"/>
      <c r="T904" s="21"/>
      <c r="U904" s="21"/>
      <c r="V904" s="21"/>
      <c r="W904" s="21"/>
      <c r="X904" s="21"/>
      <c r="Y904" s="21"/>
    </row>
    <row r="905" ht="15.75" customHeight="1">
      <c r="A905" s="21">
        <v>2507.0</v>
      </c>
      <c r="B905" s="21" t="s">
        <v>3720</v>
      </c>
      <c r="C905" s="21">
        <f>VLOOKUP(B905,Sheet3!B:E,4,0)</f>
        <v>1</v>
      </c>
      <c r="D905" s="21"/>
      <c r="E905" s="21"/>
      <c r="F905" s="21"/>
      <c r="G905" s="21"/>
      <c r="H905" s="21"/>
      <c r="I905" s="21"/>
      <c r="J905" s="21"/>
      <c r="K905" s="21"/>
      <c r="L905" s="21"/>
      <c r="M905" s="21"/>
      <c r="N905" s="21"/>
      <c r="O905" s="21"/>
      <c r="P905" s="21"/>
      <c r="Q905" s="21"/>
      <c r="R905" s="21"/>
      <c r="S905" s="21"/>
      <c r="T905" s="21"/>
      <c r="U905" s="21"/>
      <c r="V905" s="21"/>
      <c r="W905" s="21"/>
      <c r="X905" s="21"/>
      <c r="Y905" s="21"/>
    </row>
    <row r="906" ht="15.75" customHeight="1">
      <c r="A906" s="21">
        <v>2509.0</v>
      </c>
      <c r="B906" s="21" t="s">
        <v>3721</v>
      </c>
      <c r="C906" s="21">
        <f>VLOOKUP(B906,Sheet3!B:E,4,0)</f>
        <v>1</v>
      </c>
      <c r="D906" s="21"/>
      <c r="E906" s="21"/>
      <c r="F906" s="21"/>
      <c r="G906" s="21"/>
      <c r="H906" s="21"/>
      <c r="I906" s="21"/>
      <c r="J906" s="21"/>
      <c r="K906" s="21"/>
      <c r="L906" s="21"/>
      <c r="M906" s="21"/>
      <c r="N906" s="21"/>
      <c r="O906" s="21"/>
      <c r="P906" s="21"/>
      <c r="Q906" s="21"/>
      <c r="R906" s="21"/>
      <c r="S906" s="21"/>
      <c r="T906" s="21"/>
      <c r="U906" s="21"/>
      <c r="V906" s="21"/>
      <c r="W906" s="21"/>
      <c r="X906" s="21"/>
      <c r="Y906" s="21"/>
    </row>
    <row r="907" ht="15.75" customHeight="1">
      <c r="A907" s="21">
        <v>2511.0</v>
      </c>
      <c r="B907" s="21" t="s">
        <v>3722</v>
      </c>
      <c r="C907" s="21">
        <f>VLOOKUP(B907,Sheet3!B:E,4,0)</f>
        <v>1</v>
      </c>
      <c r="D907" s="21"/>
      <c r="E907" s="21"/>
      <c r="F907" s="21"/>
      <c r="G907" s="21"/>
      <c r="H907" s="21"/>
      <c r="I907" s="21"/>
      <c r="J907" s="21"/>
      <c r="K907" s="21"/>
      <c r="L907" s="21"/>
      <c r="M907" s="21"/>
      <c r="N907" s="21"/>
      <c r="O907" s="21"/>
      <c r="P907" s="21"/>
      <c r="Q907" s="21"/>
      <c r="R907" s="21"/>
      <c r="S907" s="21"/>
      <c r="T907" s="21"/>
      <c r="U907" s="21"/>
      <c r="V907" s="21"/>
      <c r="W907" s="21"/>
      <c r="X907" s="21"/>
      <c r="Y907" s="21"/>
    </row>
    <row r="908" ht="15.75" customHeight="1">
      <c r="A908" s="21">
        <v>2512.0</v>
      </c>
      <c r="B908" s="21" t="s">
        <v>3723</v>
      </c>
      <c r="C908" s="21">
        <f>VLOOKUP(B908,Sheet3!B:E,4,0)</f>
        <v>1</v>
      </c>
      <c r="D908" s="21"/>
      <c r="E908" s="21"/>
      <c r="F908" s="21"/>
      <c r="G908" s="21"/>
      <c r="H908" s="21"/>
      <c r="I908" s="21"/>
      <c r="J908" s="21"/>
      <c r="K908" s="21"/>
      <c r="L908" s="21"/>
      <c r="M908" s="21"/>
      <c r="N908" s="21"/>
      <c r="O908" s="21"/>
      <c r="P908" s="21"/>
      <c r="Q908" s="21"/>
      <c r="R908" s="21"/>
      <c r="S908" s="21"/>
      <c r="T908" s="21"/>
      <c r="U908" s="21"/>
      <c r="V908" s="21"/>
      <c r="W908" s="21"/>
      <c r="X908" s="21"/>
      <c r="Y908" s="21"/>
    </row>
    <row r="909" ht="15.75" customHeight="1">
      <c r="A909" s="21">
        <v>2516.0</v>
      </c>
      <c r="B909" s="21" t="s">
        <v>3724</v>
      </c>
      <c r="C909" s="21">
        <f>VLOOKUP(B909,Sheet3!B:E,4,0)</f>
        <v>1</v>
      </c>
      <c r="D909" s="21"/>
      <c r="E909" s="21"/>
      <c r="F909" s="21"/>
      <c r="G909" s="21"/>
      <c r="H909" s="21"/>
      <c r="I909" s="21"/>
      <c r="J909" s="21"/>
      <c r="K909" s="21"/>
      <c r="L909" s="21"/>
      <c r="M909" s="21"/>
      <c r="N909" s="21"/>
      <c r="O909" s="21"/>
      <c r="P909" s="21"/>
      <c r="Q909" s="21"/>
      <c r="R909" s="21"/>
      <c r="S909" s="21"/>
      <c r="T909" s="21"/>
      <c r="U909" s="21"/>
      <c r="V909" s="21"/>
      <c r="W909" s="21"/>
      <c r="X909" s="21"/>
      <c r="Y909" s="21"/>
    </row>
    <row r="910" ht="15.75" customHeight="1">
      <c r="A910" s="21">
        <v>2517.0</v>
      </c>
      <c r="B910" s="21" t="s">
        <v>3725</v>
      </c>
      <c r="C910" s="21">
        <f>VLOOKUP(B910,Sheet3!B:E,4,0)</f>
        <v>1</v>
      </c>
      <c r="D910" s="21"/>
      <c r="E910" s="21"/>
      <c r="F910" s="21"/>
      <c r="G910" s="21"/>
      <c r="H910" s="21"/>
      <c r="I910" s="21"/>
      <c r="J910" s="21"/>
      <c r="K910" s="21"/>
      <c r="L910" s="21"/>
      <c r="M910" s="21"/>
      <c r="N910" s="21"/>
      <c r="O910" s="21"/>
      <c r="P910" s="21"/>
      <c r="Q910" s="21"/>
      <c r="R910" s="21"/>
      <c r="S910" s="21"/>
      <c r="T910" s="21"/>
      <c r="U910" s="21"/>
      <c r="V910" s="21"/>
      <c r="W910" s="21"/>
      <c r="X910" s="21"/>
      <c r="Y910" s="21"/>
    </row>
    <row r="911" ht="15.75" customHeight="1">
      <c r="A911" s="21">
        <v>2518.0</v>
      </c>
      <c r="B911" s="21" t="s">
        <v>3726</v>
      </c>
      <c r="C911" s="21">
        <f>VLOOKUP(B911,Sheet3!B:E,4,0)</f>
        <v>1</v>
      </c>
      <c r="D911" s="21"/>
      <c r="E911" s="21"/>
      <c r="F911" s="21"/>
      <c r="G911" s="21"/>
      <c r="H911" s="21"/>
      <c r="I911" s="21"/>
      <c r="J911" s="21"/>
      <c r="K911" s="21"/>
      <c r="L911" s="21"/>
      <c r="M911" s="21"/>
      <c r="N911" s="21"/>
      <c r="O911" s="21"/>
      <c r="P911" s="21"/>
      <c r="Q911" s="21"/>
      <c r="R911" s="21"/>
      <c r="S911" s="21"/>
      <c r="T911" s="21"/>
      <c r="U911" s="21"/>
      <c r="V911" s="21"/>
      <c r="W911" s="21"/>
      <c r="X911" s="21"/>
      <c r="Y911" s="21"/>
    </row>
    <row r="912" ht="15.75" customHeight="1">
      <c r="A912" s="21">
        <v>2519.0</v>
      </c>
      <c r="B912" s="21" t="s">
        <v>3727</v>
      </c>
      <c r="C912" s="21">
        <f>VLOOKUP(B912,Sheet3!B:E,4,0)</f>
        <v>1</v>
      </c>
      <c r="D912" s="21"/>
      <c r="E912" s="21"/>
      <c r="F912" s="21"/>
      <c r="G912" s="21"/>
      <c r="H912" s="21"/>
      <c r="I912" s="21"/>
      <c r="J912" s="21"/>
      <c r="K912" s="21"/>
      <c r="L912" s="21"/>
      <c r="M912" s="21"/>
      <c r="N912" s="21"/>
      <c r="O912" s="21"/>
      <c r="P912" s="21"/>
      <c r="Q912" s="21"/>
      <c r="R912" s="21"/>
      <c r="S912" s="21"/>
      <c r="T912" s="21"/>
      <c r="U912" s="21"/>
      <c r="V912" s="21"/>
      <c r="W912" s="21"/>
      <c r="X912" s="21"/>
      <c r="Y912" s="21"/>
    </row>
    <row r="913" ht="15.75" customHeight="1">
      <c r="A913" s="21">
        <v>2520.0</v>
      </c>
      <c r="B913" s="21" t="s">
        <v>3728</v>
      </c>
      <c r="C913" s="21">
        <f>VLOOKUP(B913,Sheet3!B:E,4,0)</f>
        <v>1</v>
      </c>
      <c r="D913" s="21"/>
      <c r="E913" s="21"/>
      <c r="F913" s="21"/>
      <c r="G913" s="21"/>
      <c r="H913" s="21"/>
      <c r="I913" s="21"/>
      <c r="J913" s="21"/>
      <c r="K913" s="21"/>
      <c r="L913" s="21"/>
      <c r="M913" s="21"/>
      <c r="N913" s="21"/>
      <c r="O913" s="21"/>
      <c r="P913" s="21"/>
      <c r="Q913" s="21"/>
      <c r="R913" s="21"/>
      <c r="S913" s="21"/>
      <c r="T913" s="21"/>
      <c r="U913" s="21"/>
      <c r="V913" s="21"/>
      <c r="W913" s="21"/>
      <c r="X913" s="21"/>
      <c r="Y913" s="21"/>
    </row>
    <row r="914" ht="15.75" customHeight="1">
      <c r="A914" s="21">
        <v>2521.0</v>
      </c>
      <c r="B914" s="21" t="s">
        <v>3729</v>
      </c>
      <c r="C914" s="21">
        <f>VLOOKUP(B914,Sheet3!B:E,4,0)</f>
        <v>1</v>
      </c>
      <c r="D914" s="21"/>
      <c r="E914" s="21"/>
      <c r="F914" s="21"/>
      <c r="G914" s="21"/>
      <c r="H914" s="21"/>
      <c r="I914" s="21"/>
      <c r="J914" s="21"/>
      <c r="K914" s="21"/>
      <c r="L914" s="21"/>
      <c r="M914" s="21"/>
      <c r="N914" s="21"/>
      <c r="O914" s="21"/>
      <c r="P914" s="21"/>
      <c r="Q914" s="21"/>
      <c r="R914" s="21"/>
      <c r="S914" s="21"/>
      <c r="T914" s="21"/>
      <c r="U914" s="21"/>
      <c r="V914" s="21"/>
      <c r="W914" s="21"/>
      <c r="X914" s="21"/>
      <c r="Y914" s="21"/>
    </row>
    <row r="915" ht="15.75" customHeight="1">
      <c r="A915" s="21">
        <v>2524.0</v>
      </c>
      <c r="B915" s="21" t="s">
        <v>3730</v>
      </c>
      <c r="C915" s="21">
        <f>VLOOKUP(B915,Sheet3!B:E,4,0)</f>
        <v>1</v>
      </c>
      <c r="D915" s="21"/>
      <c r="E915" s="21"/>
      <c r="F915" s="21"/>
      <c r="G915" s="21"/>
      <c r="H915" s="21"/>
      <c r="I915" s="21"/>
      <c r="J915" s="21"/>
      <c r="K915" s="21"/>
      <c r="L915" s="21"/>
      <c r="M915" s="21"/>
      <c r="N915" s="21"/>
      <c r="O915" s="21"/>
      <c r="P915" s="21"/>
      <c r="Q915" s="21"/>
      <c r="R915" s="21"/>
      <c r="S915" s="21"/>
      <c r="T915" s="21"/>
      <c r="U915" s="21"/>
      <c r="V915" s="21"/>
      <c r="W915" s="21"/>
      <c r="X915" s="21"/>
      <c r="Y915" s="21"/>
    </row>
    <row r="916" ht="15.75" customHeight="1">
      <c r="A916" s="21">
        <v>2525.0</v>
      </c>
      <c r="B916" s="21" t="s">
        <v>3731</v>
      </c>
      <c r="C916" s="21">
        <f>VLOOKUP(B916,Sheet3!B:E,4,0)</f>
        <v>1</v>
      </c>
      <c r="D916" s="21"/>
      <c r="E916" s="21"/>
      <c r="F916" s="21"/>
      <c r="G916" s="21"/>
      <c r="H916" s="21"/>
      <c r="I916" s="21"/>
      <c r="J916" s="21"/>
      <c r="K916" s="21"/>
      <c r="L916" s="21"/>
      <c r="M916" s="21"/>
      <c r="N916" s="21"/>
      <c r="O916" s="21"/>
      <c r="P916" s="21"/>
      <c r="Q916" s="21"/>
      <c r="R916" s="21"/>
      <c r="S916" s="21"/>
      <c r="T916" s="21"/>
      <c r="U916" s="21"/>
      <c r="V916" s="21"/>
      <c r="W916" s="21"/>
      <c r="X916" s="21"/>
      <c r="Y916" s="21"/>
    </row>
    <row r="917" ht="15.75" customHeight="1">
      <c r="A917" s="21">
        <v>2526.0</v>
      </c>
      <c r="B917" s="21" t="s">
        <v>3732</v>
      </c>
      <c r="C917" s="21">
        <f>VLOOKUP(B917,Sheet3!B:E,4,0)</f>
        <v>1</v>
      </c>
      <c r="D917" s="21"/>
      <c r="E917" s="21"/>
      <c r="F917" s="21"/>
      <c r="G917" s="21"/>
      <c r="H917" s="21"/>
      <c r="I917" s="21"/>
      <c r="J917" s="21"/>
      <c r="K917" s="21"/>
      <c r="L917" s="21"/>
      <c r="M917" s="21"/>
      <c r="N917" s="21"/>
      <c r="O917" s="21"/>
      <c r="P917" s="21"/>
      <c r="Q917" s="21"/>
      <c r="R917" s="21"/>
      <c r="S917" s="21"/>
      <c r="T917" s="21"/>
      <c r="U917" s="21"/>
      <c r="V917" s="21"/>
      <c r="W917" s="21"/>
      <c r="X917" s="21"/>
      <c r="Y917" s="21"/>
    </row>
    <row r="918" ht="15.75" customHeight="1">
      <c r="A918" s="21">
        <v>2529.0</v>
      </c>
      <c r="B918" s="21" t="s">
        <v>3733</v>
      </c>
      <c r="C918" s="21">
        <f>VLOOKUP(B918,Sheet3!B:E,4,0)</f>
        <v>1</v>
      </c>
      <c r="D918" s="21"/>
      <c r="E918" s="21"/>
      <c r="F918" s="21"/>
      <c r="G918" s="21"/>
      <c r="H918" s="21"/>
      <c r="I918" s="21"/>
      <c r="J918" s="21"/>
      <c r="K918" s="21"/>
      <c r="L918" s="21"/>
      <c r="M918" s="21"/>
      <c r="N918" s="21"/>
      <c r="O918" s="21"/>
      <c r="P918" s="21"/>
      <c r="Q918" s="21"/>
      <c r="R918" s="21"/>
      <c r="S918" s="21"/>
      <c r="T918" s="21"/>
      <c r="U918" s="21"/>
      <c r="V918" s="21"/>
      <c r="W918" s="21"/>
      <c r="X918" s="21"/>
      <c r="Y918" s="21"/>
    </row>
    <row r="919" ht="15.75" customHeight="1">
      <c r="A919" s="21">
        <v>2530.0</v>
      </c>
      <c r="B919" s="21" t="s">
        <v>3734</v>
      </c>
      <c r="C919" s="21">
        <f>VLOOKUP(B919,Sheet3!B:E,4,0)</f>
        <v>1</v>
      </c>
      <c r="D919" s="21"/>
      <c r="E919" s="21"/>
      <c r="F919" s="21"/>
      <c r="G919" s="21"/>
      <c r="H919" s="21"/>
      <c r="I919" s="21"/>
      <c r="J919" s="21"/>
      <c r="K919" s="21"/>
      <c r="L919" s="21"/>
      <c r="M919" s="21"/>
      <c r="N919" s="21"/>
      <c r="O919" s="21"/>
      <c r="P919" s="21"/>
      <c r="Q919" s="21"/>
      <c r="R919" s="21"/>
      <c r="S919" s="21"/>
      <c r="T919" s="21"/>
      <c r="U919" s="21"/>
      <c r="V919" s="21"/>
      <c r="W919" s="21"/>
      <c r="X919" s="21"/>
      <c r="Y919" s="21"/>
    </row>
    <row r="920" ht="15.75" customHeight="1">
      <c r="A920" s="21">
        <v>2532.0</v>
      </c>
      <c r="B920" s="21" t="s">
        <v>3735</v>
      </c>
      <c r="C920" s="21">
        <f>VLOOKUP(B920,Sheet3!B:E,4,0)</f>
        <v>1</v>
      </c>
      <c r="D920" s="21"/>
      <c r="E920" s="21"/>
      <c r="F920" s="21"/>
      <c r="G920" s="21"/>
      <c r="H920" s="21"/>
      <c r="I920" s="21"/>
      <c r="J920" s="21"/>
      <c r="K920" s="21"/>
      <c r="L920" s="21"/>
      <c r="M920" s="21"/>
      <c r="N920" s="21"/>
      <c r="O920" s="21"/>
      <c r="P920" s="21"/>
      <c r="Q920" s="21"/>
      <c r="R920" s="21"/>
      <c r="S920" s="21"/>
      <c r="T920" s="21"/>
      <c r="U920" s="21"/>
      <c r="V920" s="21"/>
      <c r="W920" s="21"/>
      <c r="X920" s="21"/>
      <c r="Y920" s="21"/>
    </row>
    <row r="921" ht="15.75" customHeight="1">
      <c r="A921" s="21">
        <v>2534.0</v>
      </c>
      <c r="B921" s="21" t="s">
        <v>3736</v>
      </c>
      <c r="C921" s="21">
        <f>VLOOKUP(B921,Sheet3!B:E,4,0)</f>
        <v>1</v>
      </c>
      <c r="D921" s="21"/>
      <c r="E921" s="21"/>
      <c r="F921" s="21"/>
      <c r="G921" s="21"/>
      <c r="H921" s="21"/>
      <c r="I921" s="21"/>
      <c r="J921" s="21"/>
      <c r="K921" s="21"/>
      <c r="L921" s="21"/>
      <c r="M921" s="21"/>
      <c r="N921" s="21"/>
      <c r="O921" s="21"/>
      <c r="P921" s="21"/>
      <c r="Q921" s="21"/>
      <c r="R921" s="21"/>
      <c r="S921" s="21"/>
      <c r="T921" s="21"/>
      <c r="U921" s="21"/>
      <c r="V921" s="21"/>
      <c r="W921" s="21"/>
      <c r="X921" s="21"/>
      <c r="Y921" s="21"/>
    </row>
    <row r="922" ht="15.75" customHeight="1">
      <c r="A922" s="21">
        <v>2536.0</v>
      </c>
      <c r="B922" s="21" t="s">
        <v>3737</v>
      </c>
      <c r="C922" s="21">
        <f>VLOOKUP(B922,Sheet3!B:E,4,0)</f>
        <v>1</v>
      </c>
      <c r="D922" s="21"/>
      <c r="E922" s="21"/>
      <c r="F922" s="21"/>
      <c r="G922" s="21"/>
      <c r="H922" s="21"/>
      <c r="I922" s="21"/>
      <c r="J922" s="21"/>
      <c r="K922" s="21"/>
      <c r="L922" s="21"/>
      <c r="M922" s="21"/>
      <c r="N922" s="21"/>
      <c r="O922" s="21"/>
      <c r="P922" s="21"/>
      <c r="Q922" s="21"/>
      <c r="R922" s="21"/>
      <c r="S922" s="21"/>
      <c r="T922" s="21"/>
      <c r="U922" s="21"/>
      <c r="V922" s="21"/>
      <c r="W922" s="21"/>
      <c r="X922" s="21"/>
      <c r="Y922" s="21"/>
    </row>
    <row r="923" ht="15.75" customHeight="1">
      <c r="A923" s="21">
        <v>2537.0</v>
      </c>
      <c r="B923" s="21" t="s">
        <v>3738</v>
      </c>
      <c r="C923" s="21">
        <f>VLOOKUP(B923,Sheet3!B:E,4,0)</f>
        <v>1</v>
      </c>
      <c r="D923" s="21"/>
      <c r="E923" s="21"/>
      <c r="F923" s="21"/>
      <c r="G923" s="21"/>
      <c r="H923" s="21"/>
      <c r="I923" s="21"/>
      <c r="J923" s="21"/>
      <c r="K923" s="21"/>
      <c r="L923" s="21"/>
      <c r="M923" s="21"/>
      <c r="N923" s="21"/>
      <c r="O923" s="21"/>
      <c r="P923" s="21"/>
      <c r="Q923" s="21"/>
      <c r="R923" s="21"/>
      <c r="S923" s="21"/>
      <c r="T923" s="21"/>
      <c r="U923" s="21"/>
      <c r="V923" s="21"/>
      <c r="W923" s="21"/>
      <c r="X923" s="21"/>
      <c r="Y923" s="21"/>
    </row>
    <row r="924" ht="15.75" customHeight="1">
      <c r="A924" s="21">
        <v>2538.0</v>
      </c>
      <c r="B924" s="21" t="s">
        <v>3739</v>
      </c>
      <c r="C924" s="21">
        <f>VLOOKUP(B924,Sheet3!B:E,4,0)</f>
        <v>1</v>
      </c>
      <c r="D924" s="21"/>
      <c r="E924" s="21"/>
      <c r="F924" s="21"/>
      <c r="G924" s="21"/>
      <c r="H924" s="21"/>
      <c r="I924" s="21"/>
      <c r="J924" s="21"/>
      <c r="K924" s="21"/>
      <c r="L924" s="21"/>
      <c r="M924" s="21"/>
      <c r="N924" s="21"/>
      <c r="O924" s="21"/>
      <c r="P924" s="21"/>
      <c r="Q924" s="21"/>
      <c r="R924" s="21"/>
      <c r="S924" s="21"/>
      <c r="T924" s="21"/>
      <c r="U924" s="21"/>
      <c r="V924" s="21"/>
      <c r="W924" s="21"/>
      <c r="X924" s="21"/>
      <c r="Y924" s="21"/>
    </row>
    <row r="925" ht="15.75" customHeight="1">
      <c r="A925" s="21">
        <v>2540.0</v>
      </c>
      <c r="B925" s="21" t="s">
        <v>3740</v>
      </c>
      <c r="C925" s="21">
        <f>VLOOKUP(B925,Sheet3!B:E,4,0)</f>
        <v>1</v>
      </c>
      <c r="D925" s="21"/>
      <c r="E925" s="21"/>
      <c r="F925" s="21"/>
      <c r="G925" s="21"/>
      <c r="H925" s="21"/>
      <c r="I925" s="21"/>
      <c r="J925" s="21"/>
      <c r="K925" s="21"/>
      <c r="L925" s="21"/>
      <c r="M925" s="21"/>
      <c r="N925" s="21"/>
      <c r="O925" s="21"/>
      <c r="P925" s="21"/>
      <c r="Q925" s="21"/>
      <c r="R925" s="21"/>
      <c r="S925" s="21"/>
      <c r="T925" s="21"/>
      <c r="U925" s="21"/>
      <c r="V925" s="21"/>
      <c r="W925" s="21"/>
      <c r="X925" s="21"/>
      <c r="Y925" s="21"/>
    </row>
    <row r="926" ht="15.75" customHeight="1">
      <c r="A926" s="21">
        <v>2541.0</v>
      </c>
      <c r="B926" s="21" t="s">
        <v>3741</v>
      </c>
      <c r="C926" s="21">
        <f>VLOOKUP(B926,Sheet3!B:E,4,0)</f>
        <v>1</v>
      </c>
      <c r="D926" s="21"/>
      <c r="E926" s="21"/>
      <c r="F926" s="21"/>
      <c r="G926" s="21"/>
      <c r="H926" s="21"/>
      <c r="I926" s="21"/>
      <c r="J926" s="21"/>
      <c r="K926" s="21"/>
      <c r="L926" s="21"/>
      <c r="M926" s="21"/>
      <c r="N926" s="21"/>
      <c r="O926" s="21"/>
      <c r="P926" s="21"/>
      <c r="Q926" s="21"/>
      <c r="R926" s="21"/>
      <c r="S926" s="21"/>
      <c r="T926" s="21"/>
      <c r="U926" s="21"/>
      <c r="V926" s="21"/>
      <c r="W926" s="21"/>
      <c r="X926" s="21"/>
      <c r="Y926" s="21"/>
    </row>
    <row r="927" ht="15.75" customHeight="1">
      <c r="A927" s="21">
        <v>2543.0</v>
      </c>
      <c r="B927" s="21" t="s">
        <v>3742</v>
      </c>
      <c r="C927" s="21">
        <f>VLOOKUP(B927,Sheet3!B:E,4,0)</f>
        <v>1</v>
      </c>
      <c r="D927" s="21"/>
      <c r="E927" s="21"/>
      <c r="F927" s="21"/>
      <c r="G927" s="21"/>
      <c r="H927" s="21"/>
      <c r="I927" s="21"/>
      <c r="J927" s="21"/>
      <c r="K927" s="21"/>
      <c r="L927" s="21"/>
      <c r="M927" s="21"/>
      <c r="N927" s="21"/>
      <c r="O927" s="21"/>
      <c r="P927" s="21"/>
      <c r="Q927" s="21"/>
      <c r="R927" s="21"/>
      <c r="S927" s="21"/>
      <c r="T927" s="21"/>
      <c r="U927" s="21"/>
      <c r="V927" s="21"/>
      <c r="W927" s="21"/>
      <c r="X927" s="21"/>
      <c r="Y927" s="21"/>
    </row>
    <row r="928" ht="15.75" customHeight="1">
      <c r="A928" s="21">
        <v>2544.0</v>
      </c>
      <c r="B928" s="21" t="s">
        <v>3743</v>
      </c>
      <c r="C928" s="21">
        <f>VLOOKUP(B928,Sheet3!B:E,4,0)</f>
        <v>1</v>
      </c>
      <c r="D928" s="21"/>
      <c r="E928" s="21"/>
      <c r="F928" s="21"/>
      <c r="G928" s="21"/>
      <c r="H928" s="21"/>
      <c r="I928" s="21"/>
      <c r="J928" s="21"/>
      <c r="K928" s="21"/>
      <c r="L928" s="21"/>
      <c r="M928" s="21"/>
      <c r="N928" s="21"/>
      <c r="O928" s="21"/>
      <c r="P928" s="21"/>
      <c r="Q928" s="21"/>
      <c r="R928" s="21"/>
      <c r="S928" s="21"/>
      <c r="T928" s="21"/>
      <c r="U928" s="21"/>
      <c r="V928" s="21"/>
      <c r="W928" s="21"/>
      <c r="X928" s="21"/>
      <c r="Y928" s="21"/>
    </row>
    <row r="929" ht="15.75" customHeight="1">
      <c r="A929" s="21">
        <v>2545.0</v>
      </c>
      <c r="B929" s="21" t="s">
        <v>3744</v>
      </c>
      <c r="C929" s="21">
        <f>VLOOKUP(B929,Sheet3!B:E,4,0)</f>
        <v>1</v>
      </c>
      <c r="D929" s="21"/>
      <c r="E929" s="21"/>
      <c r="F929" s="21"/>
      <c r="G929" s="21"/>
      <c r="H929" s="21"/>
      <c r="I929" s="21"/>
      <c r="J929" s="21"/>
      <c r="K929" s="21"/>
      <c r="L929" s="21"/>
      <c r="M929" s="21"/>
      <c r="N929" s="21"/>
      <c r="O929" s="21"/>
      <c r="P929" s="21"/>
      <c r="Q929" s="21"/>
      <c r="R929" s="21"/>
      <c r="S929" s="21"/>
      <c r="T929" s="21"/>
      <c r="U929" s="21"/>
      <c r="V929" s="21"/>
      <c r="W929" s="21"/>
      <c r="X929" s="21"/>
      <c r="Y929" s="21"/>
    </row>
    <row r="930" ht="15.75" customHeight="1">
      <c r="A930" s="21">
        <v>2546.0</v>
      </c>
      <c r="B930" s="21" t="s">
        <v>3745</v>
      </c>
      <c r="C930" s="21">
        <f>VLOOKUP(B930,Sheet3!B:E,4,0)</f>
        <v>1</v>
      </c>
      <c r="D930" s="21"/>
      <c r="E930" s="21"/>
      <c r="F930" s="21"/>
      <c r="G930" s="21"/>
      <c r="H930" s="21"/>
      <c r="I930" s="21"/>
      <c r="J930" s="21"/>
      <c r="K930" s="21"/>
      <c r="L930" s="21"/>
      <c r="M930" s="21"/>
      <c r="N930" s="21"/>
      <c r="O930" s="21"/>
      <c r="P930" s="21"/>
      <c r="Q930" s="21"/>
      <c r="R930" s="21"/>
      <c r="S930" s="21"/>
      <c r="T930" s="21"/>
      <c r="U930" s="21"/>
      <c r="V930" s="21"/>
      <c r="W930" s="21"/>
      <c r="X930" s="21"/>
      <c r="Y930" s="21"/>
    </row>
    <row r="931" ht="15.75" customHeight="1">
      <c r="A931" s="21">
        <v>2547.0</v>
      </c>
      <c r="B931" s="21" t="s">
        <v>3746</v>
      </c>
      <c r="C931" s="21">
        <f>VLOOKUP(B931,Sheet3!B:E,4,0)</f>
        <v>1</v>
      </c>
      <c r="D931" s="21"/>
      <c r="E931" s="21"/>
      <c r="F931" s="21"/>
      <c r="G931" s="21"/>
      <c r="H931" s="21"/>
      <c r="I931" s="21"/>
      <c r="J931" s="21"/>
      <c r="K931" s="21"/>
      <c r="L931" s="21"/>
      <c r="M931" s="21"/>
      <c r="N931" s="21"/>
      <c r="O931" s="21"/>
      <c r="P931" s="21"/>
      <c r="Q931" s="21"/>
      <c r="R931" s="21"/>
      <c r="S931" s="21"/>
      <c r="T931" s="21"/>
      <c r="U931" s="21"/>
      <c r="V931" s="21"/>
      <c r="W931" s="21"/>
      <c r="X931" s="21"/>
      <c r="Y931" s="21"/>
    </row>
    <row r="932" ht="15.75" customHeight="1">
      <c r="A932" s="21">
        <v>2548.0</v>
      </c>
      <c r="B932" s="21" t="s">
        <v>3747</v>
      </c>
      <c r="C932" s="21">
        <f>VLOOKUP(B932,Sheet3!B:E,4,0)</f>
        <v>1</v>
      </c>
      <c r="D932" s="21"/>
      <c r="E932" s="21"/>
      <c r="F932" s="21"/>
      <c r="G932" s="21"/>
      <c r="H932" s="21"/>
      <c r="I932" s="21"/>
      <c r="J932" s="21"/>
      <c r="K932" s="21"/>
      <c r="L932" s="21"/>
      <c r="M932" s="21"/>
      <c r="N932" s="21"/>
      <c r="O932" s="21"/>
      <c r="P932" s="21"/>
      <c r="Q932" s="21"/>
      <c r="R932" s="21"/>
      <c r="S932" s="21"/>
      <c r="T932" s="21"/>
      <c r="U932" s="21"/>
      <c r="V932" s="21"/>
      <c r="W932" s="21"/>
      <c r="X932" s="21"/>
      <c r="Y932" s="21"/>
    </row>
    <row r="933" ht="15.75" customHeight="1">
      <c r="A933" s="21">
        <v>2549.0</v>
      </c>
      <c r="B933" s="21" t="s">
        <v>3748</v>
      </c>
      <c r="C933" s="21">
        <f>VLOOKUP(B933,Sheet3!B:E,4,0)</f>
        <v>1</v>
      </c>
      <c r="D933" s="21"/>
      <c r="E933" s="21"/>
      <c r="F933" s="21"/>
      <c r="G933" s="21"/>
      <c r="H933" s="21"/>
      <c r="I933" s="21"/>
      <c r="J933" s="21"/>
      <c r="K933" s="21"/>
      <c r="L933" s="21"/>
      <c r="M933" s="21"/>
      <c r="N933" s="21"/>
      <c r="O933" s="21"/>
      <c r="P933" s="21"/>
      <c r="Q933" s="21"/>
      <c r="R933" s="21"/>
      <c r="S933" s="21"/>
      <c r="T933" s="21"/>
      <c r="U933" s="21"/>
      <c r="V933" s="21"/>
      <c r="W933" s="21"/>
      <c r="X933" s="21"/>
      <c r="Y933" s="21"/>
    </row>
    <row r="934" ht="15.75" customHeight="1">
      <c r="A934" s="21">
        <v>2553.0</v>
      </c>
      <c r="B934" s="21" t="s">
        <v>3749</v>
      </c>
      <c r="C934" s="21">
        <f>VLOOKUP(B934,Sheet3!B:E,4,0)</f>
        <v>1</v>
      </c>
      <c r="D934" s="21"/>
      <c r="E934" s="21"/>
      <c r="F934" s="21"/>
      <c r="G934" s="21"/>
      <c r="H934" s="21"/>
      <c r="I934" s="21"/>
      <c r="J934" s="21"/>
      <c r="K934" s="21"/>
      <c r="L934" s="21"/>
      <c r="M934" s="21"/>
      <c r="N934" s="21"/>
      <c r="O934" s="21"/>
      <c r="P934" s="21"/>
      <c r="Q934" s="21"/>
      <c r="R934" s="21"/>
      <c r="S934" s="21"/>
      <c r="T934" s="21"/>
      <c r="U934" s="21"/>
      <c r="V934" s="21"/>
      <c r="W934" s="21"/>
      <c r="X934" s="21"/>
      <c r="Y934" s="21"/>
    </row>
    <row r="935" ht="15.75" customHeight="1">
      <c r="A935" s="21">
        <v>2554.0</v>
      </c>
      <c r="B935" s="21" t="s">
        <v>3750</v>
      </c>
      <c r="C935" s="21">
        <f>VLOOKUP(B935,Sheet3!B:E,4,0)</f>
        <v>1</v>
      </c>
      <c r="D935" s="21"/>
      <c r="E935" s="21"/>
      <c r="F935" s="21"/>
      <c r="G935" s="21"/>
      <c r="H935" s="21"/>
      <c r="I935" s="21"/>
      <c r="J935" s="21"/>
      <c r="K935" s="21"/>
      <c r="L935" s="21"/>
      <c r="M935" s="21"/>
      <c r="N935" s="21"/>
      <c r="O935" s="21"/>
      <c r="P935" s="21"/>
      <c r="Q935" s="21"/>
      <c r="R935" s="21"/>
      <c r="S935" s="21"/>
      <c r="T935" s="21"/>
      <c r="U935" s="21"/>
      <c r="V935" s="21"/>
      <c r="W935" s="21"/>
      <c r="X935" s="21"/>
      <c r="Y935" s="21"/>
    </row>
    <row r="936" ht="15.75" customHeight="1">
      <c r="A936" s="21">
        <v>2586.0</v>
      </c>
      <c r="B936" s="21" t="s">
        <v>3751</v>
      </c>
      <c r="C936" s="21">
        <f>VLOOKUP(B936,Sheet3!B:E,4,0)</f>
        <v>1</v>
      </c>
      <c r="D936" s="21"/>
      <c r="E936" s="21"/>
      <c r="F936" s="21"/>
      <c r="G936" s="21"/>
      <c r="H936" s="21"/>
      <c r="I936" s="21"/>
      <c r="J936" s="21"/>
      <c r="K936" s="21"/>
      <c r="L936" s="21"/>
      <c r="M936" s="21"/>
      <c r="N936" s="21"/>
      <c r="O936" s="21"/>
      <c r="P936" s="21"/>
      <c r="Q936" s="21"/>
      <c r="R936" s="21"/>
      <c r="S936" s="21"/>
      <c r="T936" s="21"/>
      <c r="U936" s="21"/>
      <c r="V936" s="21"/>
      <c r="W936" s="21"/>
      <c r="X936" s="21"/>
      <c r="Y936" s="21"/>
    </row>
    <row r="937" ht="15.75" customHeight="1">
      <c r="A937" s="21">
        <v>2592.0</v>
      </c>
      <c r="B937" s="21" t="s">
        <v>3752</v>
      </c>
      <c r="C937" s="21">
        <f>VLOOKUP(B937,Sheet3!B:E,4,0)</f>
        <v>1</v>
      </c>
      <c r="D937" s="21"/>
      <c r="E937" s="21"/>
      <c r="F937" s="21"/>
      <c r="G937" s="21"/>
      <c r="H937" s="21"/>
      <c r="I937" s="21"/>
      <c r="J937" s="21"/>
      <c r="K937" s="21"/>
      <c r="L937" s="21"/>
      <c r="M937" s="21"/>
      <c r="N937" s="21"/>
      <c r="O937" s="21"/>
      <c r="P937" s="21"/>
      <c r="Q937" s="21"/>
      <c r="R937" s="21"/>
      <c r="S937" s="21"/>
      <c r="T937" s="21"/>
      <c r="U937" s="21"/>
      <c r="V937" s="21"/>
      <c r="W937" s="21"/>
      <c r="X937" s="21"/>
      <c r="Y937" s="21"/>
    </row>
    <row r="938" ht="15.75" customHeight="1">
      <c r="A938" s="21">
        <v>2598.0</v>
      </c>
      <c r="B938" s="21" t="s">
        <v>3753</v>
      </c>
      <c r="C938" s="21">
        <f>VLOOKUP(B938,Sheet3!B:E,4,0)</f>
        <v>1</v>
      </c>
      <c r="D938" s="21"/>
      <c r="E938" s="21"/>
      <c r="F938" s="21"/>
      <c r="G938" s="21"/>
      <c r="H938" s="21"/>
      <c r="I938" s="21"/>
      <c r="J938" s="21"/>
      <c r="K938" s="21"/>
      <c r="L938" s="21"/>
      <c r="M938" s="21"/>
      <c r="N938" s="21"/>
      <c r="O938" s="21"/>
      <c r="P938" s="21"/>
      <c r="Q938" s="21"/>
      <c r="R938" s="21"/>
      <c r="S938" s="21"/>
      <c r="T938" s="21"/>
      <c r="U938" s="21"/>
      <c r="V938" s="21"/>
      <c r="W938" s="21"/>
      <c r="X938" s="21"/>
      <c r="Y938" s="21"/>
    </row>
    <row r="939" ht="15.75" customHeight="1">
      <c r="A939" s="21">
        <v>2599.0</v>
      </c>
      <c r="B939" s="21" t="s">
        <v>3754</v>
      </c>
      <c r="C939" s="21">
        <f>VLOOKUP(B939,Sheet3!B:E,4,0)</f>
        <v>1</v>
      </c>
      <c r="D939" s="21"/>
      <c r="E939" s="21"/>
      <c r="F939" s="21"/>
      <c r="G939" s="21"/>
      <c r="H939" s="21"/>
      <c r="I939" s="21"/>
      <c r="J939" s="21"/>
      <c r="K939" s="21"/>
      <c r="L939" s="21"/>
      <c r="M939" s="21"/>
      <c r="N939" s="21"/>
      <c r="O939" s="21"/>
      <c r="P939" s="21"/>
      <c r="Q939" s="21"/>
      <c r="R939" s="21"/>
      <c r="S939" s="21"/>
      <c r="T939" s="21"/>
      <c r="U939" s="21"/>
      <c r="V939" s="21"/>
      <c r="W939" s="21"/>
      <c r="X939" s="21"/>
      <c r="Y939" s="21"/>
    </row>
    <row r="940" ht="15.75" customHeight="1">
      <c r="A940" s="21">
        <v>2600.0</v>
      </c>
      <c r="B940" s="21" t="s">
        <v>3755</v>
      </c>
      <c r="C940" s="21">
        <f>VLOOKUP(B940,Sheet3!B:E,4,0)</f>
        <v>1</v>
      </c>
      <c r="D940" s="21"/>
      <c r="E940" s="21"/>
      <c r="F940" s="21"/>
      <c r="G940" s="21"/>
      <c r="H940" s="21"/>
      <c r="I940" s="21"/>
      <c r="J940" s="21"/>
      <c r="K940" s="21"/>
      <c r="L940" s="21"/>
      <c r="M940" s="21"/>
      <c r="N940" s="21"/>
      <c r="O940" s="21"/>
      <c r="P940" s="21"/>
      <c r="Q940" s="21"/>
      <c r="R940" s="21"/>
      <c r="S940" s="21"/>
      <c r="T940" s="21"/>
      <c r="U940" s="21"/>
      <c r="V940" s="21"/>
      <c r="W940" s="21"/>
      <c r="X940" s="21"/>
      <c r="Y940" s="21"/>
    </row>
    <row r="941" ht="15.75" customHeight="1">
      <c r="A941" s="21">
        <v>2601.0</v>
      </c>
      <c r="B941" s="21" t="s">
        <v>3756</v>
      </c>
      <c r="C941" s="21">
        <f>VLOOKUP(B941,Sheet3!B:E,4,0)</f>
        <v>1</v>
      </c>
      <c r="D941" s="21"/>
      <c r="E941" s="21"/>
      <c r="F941" s="21"/>
      <c r="G941" s="21"/>
      <c r="H941" s="21"/>
      <c r="I941" s="21"/>
      <c r="J941" s="21"/>
      <c r="K941" s="21"/>
      <c r="L941" s="21"/>
      <c r="M941" s="21"/>
      <c r="N941" s="21"/>
      <c r="O941" s="21"/>
      <c r="P941" s="21"/>
      <c r="Q941" s="21"/>
      <c r="R941" s="21"/>
      <c r="S941" s="21"/>
      <c r="T941" s="21"/>
      <c r="U941" s="21"/>
      <c r="V941" s="21"/>
      <c r="W941" s="21"/>
      <c r="X941" s="21"/>
      <c r="Y941" s="21"/>
    </row>
    <row r="942" ht="15.75" customHeight="1">
      <c r="A942" s="21">
        <v>2602.0</v>
      </c>
      <c r="B942" s="21" t="s">
        <v>3757</v>
      </c>
      <c r="C942" s="21">
        <f>VLOOKUP(B942,Sheet3!B:E,4,0)</f>
        <v>1</v>
      </c>
      <c r="D942" s="21"/>
      <c r="E942" s="21"/>
      <c r="F942" s="21"/>
      <c r="G942" s="21"/>
      <c r="H942" s="21"/>
      <c r="I942" s="21"/>
      <c r="J942" s="21"/>
      <c r="K942" s="21"/>
      <c r="L942" s="21"/>
      <c r="M942" s="21"/>
      <c r="N942" s="21"/>
      <c r="O942" s="21"/>
      <c r="P942" s="21"/>
      <c r="Q942" s="21"/>
      <c r="R942" s="21"/>
      <c r="S942" s="21"/>
      <c r="T942" s="21"/>
      <c r="U942" s="21"/>
      <c r="V942" s="21"/>
      <c r="W942" s="21"/>
      <c r="X942" s="21"/>
      <c r="Y942" s="21"/>
    </row>
    <row r="943" ht="15.75" customHeight="1">
      <c r="A943" s="21">
        <v>2604.0</v>
      </c>
      <c r="B943" s="21" t="s">
        <v>3758</v>
      </c>
      <c r="C943" s="21">
        <f>VLOOKUP(B943,Sheet3!B:E,4,0)</f>
        <v>1</v>
      </c>
      <c r="D943" s="21"/>
      <c r="E943" s="21"/>
      <c r="F943" s="21"/>
      <c r="G943" s="21"/>
      <c r="H943" s="21"/>
      <c r="I943" s="21"/>
      <c r="J943" s="21"/>
      <c r="K943" s="21"/>
      <c r="L943" s="21"/>
      <c r="M943" s="21"/>
      <c r="N943" s="21"/>
      <c r="O943" s="21"/>
      <c r="P943" s="21"/>
      <c r="Q943" s="21"/>
      <c r="R943" s="21"/>
      <c r="S943" s="21"/>
      <c r="T943" s="21"/>
      <c r="U943" s="21"/>
      <c r="V943" s="21"/>
      <c r="W943" s="21"/>
      <c r="X943" s="21"/>
      <c r="Y943" s="21"/>
    </row>
    <row r="944" ht="15.75" customHeight="1">
      <c r="A944" s="21">
        <v>2605.0</v>
      </c>
      <c r="B944" s="21" t="s">
        <v>3759</v>
      </c>
      <c r="C944" s="21">
        <f>VLOOKUP(B944,Sheet3!B:E,4,0)</f>
        <v>1</v>
      </c>
      <c r="D944" s="21"/>
      <c r="E944" s="21"/>
      <c r="F944" s="21"/>
      <c r="G944" s="21"/>
      <c r="H944" s="21"/>
      <c r="I944" s="21"/>
      <c r="J944" s="21"/>
      <c r="K944" s="21"/>
      <c r="L944" s="21"/>
      <c r="M944" s="21"/>
      <c r="N944" s="21"/>
      <c r="O944" s="21"/>
      <c r="P944" s="21"/>
      <c r="Q944" s="21"/>
      <c r="R944" s="21"/>
      <c r="S944" s="21"/>
      <c r="T944" s="21"/>
      <c r="U944" s="21"/>
      <c r="V944" s="21"/>
      <c r="W944" s="21"/>
      <c r="X944" s="21"/>
      <c r="Y944" s="21"/>
    </row>
    <row r="945" ht="15.75" customHeight="1">
      <c r="A945" s="21">
        <v>2607.0</v>
      </c>
      <c r="B945" s="21" t="s">
        <v>3760</v>
      </c>
      <c r="C945" s="21">
        <f>VLOOKUP(B945,Sheet3!B:E,4,0)</f>
        <v>1</v>
      </c>
      <c r="D945" s="21"/>
      <c r="E945" s="21"/>
      <c r="F945" s="21"/>
      <c r="G945" s="21"/>
      <c r="H945" s="21"/>
      <c r="I945" s="21"/>
      <c r="J945" s="21"/>
      <c r="K945" s="21"/>
      <c r="L945" s="21"/>
      <c r="M945" s="21"/>
      <c r="N945" s="21"/>
      <c r="O945" s="21"/>
      <c r="P945" s="21"/>
      <c r="Q945" s="21"/>
      <c r="R945" s="21"/>
      <c r="S945" s="21"/>
      <c r="T945" s="21"/>
      <c r="U945" s="21"/>
      <c r="V945" s="21"/>
      <c r="W945" s="21"/>
      <c r="X945" s="21"/>
      <c r="Y945" s="21"/>
    </row>
    <row r="946" ht="15.75" customHeight="1">
      <c r="A946" s="21">
        <v>2609.0</v>
      </c>
      <c r="B946" s="21" t="s">
        <v>3761</v>
      </c>
      <c r="C946" s="21">
        <f>VLOOKUP(B946,Sheet3!B:E,4,0)</f>
        <v>1</v>
      </c>
      <c r="D946" s="21"/>
      <c r="E946" s="21"/>
      <c r="F946" s="21"/>
      <c r="G946" s="21"/>
      <c r="H946" s="21"/>
      <c r="I946" s="21"/>
      <c r="J946" s="21"/>
      <c r="K946" s="21"/>
      <c r="L946" s="21"/>
      <c r="M946" s="21"/>
      <c r="N946" s="21"/>
      <c r="O946" s="21"/>
      <c r="P946" s="21"/>
      <c r="Q946" s="21"/>
      <c r="R946" s="21"/>
      <c r="S946" s="21"/>
      <c r="T946" s="21"/>
      <c r="U946" s="21"/>
      <c r="V946" s="21"/>
      <c r="W946" s="21"/>
      <c r="X946" s="21"/>
      <c r="Y946" s="21"/>
    </row>
    <row r="947" ht="15.75" customHeight="1">
      <c r="A947" s="21">
        <v>2610.0</v>
      </c>
      <c r="B947" s="21" t="s">
        <v>3762</v>
      </c>
      <c r="C947" s="21">
        <f>VLOOKUP(B947,Sheet3!B:E,4,0)</f>
        <v>1</v>
      </c>
      <c r="D947" s="21"/>
      <c r="E947" s="21"/>
      <c r="F947" s="21"/>
      <c r="G947" s="21"/>
      <c r="H947" s="21"/>
      <c r="I947" s="21"/>
      <c r="J947" s="21"/>
      <c r="K947" s="21"/>
      <c r="L947" s="21"/>
      <c r="M947" s="21"/>
      <c r="N947" s="21"/>
      <c r="O947" s="21"/>
      <c r="P947" s="21"/>
      <c r="Q947" s="21"/>
      <c r="R947" s="21"/>
      <c r="S947" s="21"/>
      <c r="T947" s="21"/>
      <c r="U947" s="21"/>
      <c r="V947" s="21"/>
      <c r="W947" s="21"/>
      <c r="X947" s="21"/>
      <c r="Y947" s="21"/>
    </row>
    <row r="948" ht="15.75" customHeight="1">
      <c r="A948" s="21">
        <v>2611.0</v>
      </c>
      <c r="B948" s="21" t="s">
        <v>3763</v>
      </c>
      <c r="C948" s="21">
        <f>VLOOKUP(B948,Sheet3!B:E,4,0)</f>
        <v>1</v>
      </c>
      <c r="D948" s="21"/>
      <c r="E948" s="21"/>
      <c r="F948" s="21"/>
      <c r="G948" s="21"/>
      <c r="H948" s="21"/>
      <c r="I948" s="21"/>
      <c r="J948" s="21"/>
      <c r="K948" s="21"/>
      <c r="L948" s="21"/>
      <c r="M948" s="21"/>
      <c r="N948" s="21"/>
      <c r="O948" s="21"/>
      <c r="P948" s="21"/>
      <c r="Q948" s="21"/>
      <c r="R948" s="21"/>
      <c r="S948" s="21"/>
      <c r="T948" s="21"/>
      <c r="U948" s="21"/>
      <c r="V948" s="21"/>
      <c r="W948" s="21"/>
      <c r="X948" s="21"/>
      <c r="Y948" s="21"/>
    </row>
    <row r="949" ht="15.75" customHeight="1">
      <c r="A949" s="21">
        <v>2612.0</v>
      </c>
      <c r="B949" s="21" t="s">
        <v>3764</v>
      </c>
      <c r="C949" s="21">
        <f>VLOOKUP(B949,Sheet3!B:E,4,0)</f>
        <v>1</v>
      </c>
      <c r="D949" s="21"/>
      <c r="E949" s="21"/>
      <c r="F949" s="21"/>
      <c r="G949" s="21"/>
      <c r="H949" s="21"/>
      <c r="I949" s="21"/>
      <c r="J949" s="21"/>
      <c r="K949" s="21"/>
      <c r="L949" s="21"/>
      <c r="M949" s="21"/>
      <c r="N949" s="21"/>
      <c r="O949" s="21"/>
      <c r="P949" s="21"/>
      <c r="Q949" s="21"/>
      <c r="R949" s="21"/>
      <c r="S949" s="21"/>
      <c r="T949" s="21"/>
      <c r="U949" s="21"/>
      <c r="V949" s="21"/>
      <c r="W949" s="21"/>
      <c r="X949" s="21"/>
      <c r="Y949" s="21"/>
    </row>
    <row r="950" ht="15.75" customHeight="1">
      <c r="A950" s="21">
        <v>2613.0</v>
      </c>
      <c r="B950" s="21" t="s">
        <v>3765</v>
      </c>
      <c r="C950" s="21">
        <f>VLOOKUP(B950,Sheet3!B:E,4,0)</f>
        <v>1</v>
      </c>
      <c r="D950" s="21"/>
      <c r="E950" s="21"/>
      <c r="F950" s="21"/>
      <c r="G950" s="21"/>
      <c r="H950" s="21"/>
      <c r="I950" s="21"/>
      <c r="J950" s="21"/>
      <c r="K950" s="21"/>
      <c r="L950" s="21"/>
      <c r="M950" s="21"/>
      <c r="N950" s="21"/>
      <c r="O950" s="21"/>
      <c r="P950" s="21"/>
      <c r="Q950" s="21"/>
      <c r="R950" s="21"/>
      <c r="S950" s="21"/>
      <c r="T950" s="21"/>
      <c r="U950" s="21"/>
      <c r="V950" s="21"/>
      <c r="W950" s="21"/>
      <c r="X950" s="21"/>
      <c r="Y950" s="21"/>
    </row>
    <row r="951" ht="15.75" customHeight="1">
      <c r="A951" s="21">
        <v>2614.0</v>
      </c>
      <c r="B951" s="21" t="s">
        <v>3766</v>
      </c>
      <c r="C951" s="21">
        <f>VLOOKUP(B951,Sheet3!B:E,4,0)</f>
        <v>1</v>
      </c>
      <c r="D951" s="21"/>
      <c r="E951" s="21"/>
      <c r="F951" s="21"/>
      <c r="G951" s="21"/>
      <c r="H951" s="21"/>
      <c r="I951" s="21"/>
      <c r="J951" s="21"/>
      <c r="K951" s="21"/>
      <c r="L951" s="21"/>
      <c r="M951" s="21"/>
      <c r="N951" s="21"/>
      <c r="O951" s="21"/>
      <c r="P951" s="21"/>
      <c r="Q951" s="21"/>
      <c r="R951" s="21"/>
      <c r="S951" s="21"/>
      <c r="T951" s="21"/>
      <c r="U951" s="21"/>
      <c r="V951" s="21"/>
      <c r="W951" s="21"/>
      <c r="X951" s="21"/>
      <c r="Y951" s="21"/>
    </row>
    <row r="952" ht="15.75" customHeight="1">
      <c r="A952" s="21">
        <v>2615.0</v>
      </c>
      <c r="B952" s="21" t="s">
        <v>3767</v>
      </c>
      <c r="C952" s="21">
        <f>VLOOKUP(B952,Sheet3!B:E,4,0)</f>
        <v>1</v>
      </c>
      <c r="D952" s="21"/>
      <c r="E952" s="21"/>
      <c r="F952" s="21"/>
      <c r="G952" s="21"/>
      <c r="H952" s="21"/>
      <c r="I952" s="21"/>
      <c r="J952" s="21"/>
      <c r="K952" s="21"/>
      <c r="L952" s="21"/>
      <c r="M952" s="21"/>
      <c r="N952" s="21"/>
      <c r="O952" s="21"/>
      <c r="P952" s="21"/>
      <c r="Q952" s="21"/>
      <c r="R952" s="21"/>
      <c r="S952" s="21"/>
      <c r="T952" s="21"/>
      <c r="U952" s="21"/>
      <c r="V952" s="21"/>
      <c r="W952" s="21"/>
      <c r="X952" s="21"/>
      <c r="Y952" s="21"/>
    </row>
    <row r="953" ht="15.75" customHeight="1">
      <c r="A953" s="21">
        <v>2617.0</v>
      </c>
      <c r="B953" s="21" t="s">
        <v>3768</v>
      </c>
      <c r="C953" s="21">
        <f>VLOOKUP(B953,Sheet3!B:E,4,0)</f>
        <v>1</v>
      </c>
      <c r="D953" s="21"/>
      <c r="E953" s="21"/>
      <c r="F953" s="21"/>
      <c r="G953" s="21"/>
      <c r="H953" s="21"/>
      <c r="I953" s="21"/>
      <c r="J953" s="21"/>
      <c r="K953" s="21"/>
      <c r="L953" s="21"/>
      <c r="M953" s="21"/>
      <c r="N953" s="21"/>
      <c r="O953" s="21"/>
      <c r="P953" s="21"/>
      <c r="Q953" s="21"/>
      <c r="R953" s="21"/>
      <c r="S953" s="21"/>
      <c r="T953" s="21"/>
      <c r="U953" s="21"/>
      <c r="V953" s="21"/>
      <c r="W953" s="21"/>
      <c r="X953" s="21"/>
      <c r="Y953" s="21"/>
    </row>
    <row r="954" ht="15.75" customHeight="1">
      <c r="A954" s="21">
        <v>2618.0</v>
      </c>
      <c r="B954" s="21" t="s">
        <v>3769</v>
      </c>
      <c r="C954" s="21">
        <f>VLOOKUP(B954,Sheet3!B:E,4,0)</f>
        <v>1</v>
      </c>
      <c r="D954" s="21"/>
      <c r="E954" s="21"/>
      <c r="F954" s="21"/>
      <c r="G954" s="21"/>
      <c r="H954" s="21"/>
      <c r="I954" s="21"/>
      <c r="J954" s="21"/>
      <c r="K954" s="21"/>
      <c r="L954" s="21"/>
      <c r="M954" s="21"/>
      <c r="N954" s="21"/>
      <c r="O954" s="21"/>
      <c r="P954" s="21"/>
      <c r="Q954" s="21"/>
      <c r="R954" s="21"/>
      <c r="S954" s="21"/>
      <c r="T954" s="21"/>
      <c r="U954" s="21"/>
      <c r="V954" s="21"/>
      <c r="W954" s="21"/>
      <c r="X954" s="21"/>
      <c r="Y954" s="21"/>
    </row>
    <row r="955" ht="15.75" customHeight="1">
      <c r="A955" s="21">
        <v>2619.0</v>
      </c>
      <c r="B955" s="21" t="s">
        <v>3770</v>
      </c>
      <c r="C955" s="21">
        <f>VLOOKUP(B955,Sheet3!B:E,4,0)</f>
        <v>1</v>
      </c>
      <c r="D955" s="21"/>
      <c r="E955" s="21"/>
      <c r="F955" s="21"/>
      <c r="G955" s="21"/>
      <c r="H955" s="21"/>
      <c r="I955" s="21"/>
      <c r="J955" s="21"/>
      <c r="K955" s="21"/>
      <c r="L955" s="21"/>
      <c r="M955" s="21"/>
      <c r="N955" s="21"/>
      <c r="O955" s="21"/>
      <c r="P955" s="21"/>
      <c r="Q955" s="21"/>
      <c r="R955" s="21"/>
      <c r="S955" s="21"/>
      <c r="T955" s="21"/>
      <c r="U955" s="21"/>
      <c r="V955" s="21"/>
      <c r="W955" s="21"/>
      <c r="X955" s="21"/>
      <c r="Y955" s="21"/>
    </row>
    <row r="956" ht="15.75" customHeight="1">
      <c r="A956" s="21">
        <v>2620.0</v>
      </c>
      <c r="B956" s="21" t="s">
        <v>3771</v>
      </c>
      <c r="C956" s="21">
        <f>VLOOKUP(B956,Sheet3!B:E,4,0)</f>
        <v>1</v>
      </c>
      <c r="D956" s="21"/>
      <c r="E956" s="21"/>
      <c r="F956" s="21"/>
      <c r="G956" s="21"/>
      <c r="H956" s="21"/>
      <c r="I956" s="21"/>
      <c r="J956" s="21"/>
      <c r="K956" s="21"/>
      <c r="L956" s="21"/>
      <c r="M956" s="21"/>
      <c r="N956" s="21"/>
      <c r="O956" s="21"/>
      <c r="P956" s="21"/>
      <c r="Q956" s="21"/>
      <c r="R956" s="21"/>
      <c r="S956" s="21"/>
      <c r="T956" s="21"/>
      <c r="U956" s="21"/>
      <c r="V956" s="21"/>
      <c r="W956" s="21"/>
      <c r="X956" s="21"/>
      <c r="Y956" s="21"/>
    </row>
    <row r="957" ht="15.75" customHeight="1">
      <c r="A957" s="21">
        <v>2623.0</v>
      </c>
      <c r="B957" s="21" t="s">
        <v>3772</v>
      </c>
      <c r="C957" s="21">
        <f>VLOOKUP(B957,Sheet3!B:E,4,0)</f>
        <v>1</v>
      </c>
      <c r="D957" s="21"/>
      <c r="E957" s="21"/>
      <c r="F957" s="21"/>
      <c r="G957" s="21"/>
      <c r="H957" s="21"/>
      <c r="I957" s="21"/>
      <c r="J957" s="21"/>
      <c r="K957" s="21"/>
      <c r="L957" s="21"/>
      <c r="M957" s="21"/>
      <c r="N957" s="21"/>
      <c r="O957" s="21"/>
      <c r="P957" s="21"/>
      <c r="Q957" s="21"/>
      <c r="R957" s="21"/>
      <c r="S957" s="21"/>
      <c r="T957" s="21"/>
      <c r="U957" s="21"/>
      <c r="V957" s="21"/>
      <c r="W957" s="21"/>
      <c r="X957" s="21"/>
      <c r="Y957" s="21"/>
    </row>
    <row r="958" ht="15.75" customHeight="1">
      <c r="A958" s="21">
        <v>2624.0</v>
      </c>
      <c r="B958" s="21" t="s">
        <v>3773</v>
      </c>
      <c r="C958" s="21">
        <f>VLOOKUP(B958,Sheet3!B:E,4,0)</f>
        <v>1</v>
      </c>
      <c r="D958" s="21"/>
      <c r="E958" s="21"/>
      <c r="F958" s="21"/>
      <c r="G958" s="21"/>
      <c r="H958" s="21"/>
      <c r="I958" s="21"/>
      <c r="J958" s="21"/>
      <c r="K958" s="21"/>
      <c r="L958" s="21"/>
      <c r="M958" s="21"/>
      <c r="N958" s="21"/>
      <c r="O958" s="21"/>
      <c r="P958" s="21"/>
      <c r="Q958" s="21"/>
      <c r="R958" s="21"/>
      <c r="S958" s="21"/>
      <c r="T958" s="21"/>
      <c r="U958" s="21"/>
      <c r="V958" s="21"/>
      <c r="W958" s="21"/>
      <c r="X958" s="21"/>
      <c r="Y958" s="21"/>
    </row>
    <row r="959" ht="15.75" customHeight="1">
      <c r="A959" s="21">
        <v>2626.0</v>
      </c>
      <c r="B959" s="21" t="s">
        <v>3774</v>
      </c>
      <c r="C959" s="21">
        <f>VLOOKUP(B959,Sheet3!B:E,4,0)</f>
        <v>1</v>
      </c>
      <c r="D959" s="21"/>
      <c r="E959" s="21"/>
      <c r="F959" s="21"/>
      <c r="G959" s="21"/>
      <c r="H959" s="21"/>
      <c r="I959" s="21"/>
      <c r="J959" s="21"/>
      <c r="K959" s="21"/>
      <c r="L959" s="21"/>
      <c r="M959" s="21"/>
      <c r="N959" s="21"/>
      <c r="O959" s="21"/>
      <c r="P959" s="21"/>
      <c r="Q959" s="21"/>
      <c r="R959" s="21"/>
      <c r="S959" s="21"/>
      <c r="T959" s="21"/>
      <c r="U959" s="21"/>
      <c r="V959" s="21"/>
      <c r="W959" s="21"/>
      <c r="X959" s="21"/>
      <c r="Y959" s="21"/>
    </row>
    <row r="960" ht="15.75" customHeight="1">
      <c r="A960" s="21">
        <v>2629.0</v>
      </c>
      <c r="B960" s="21" t="s">
        <v>3775</v>
      </c>
      <c r="C960" s="21">
        <f>VLOOKUP(B960,Sheet3!B:E,4,0)</f>
        <v>1</v>
      </c>
      <c r="D960" s="21"/>
      <c r="E960" s="21"/>
      <c r="F960" s="21"/>
      <c r="G960" s="21"/>
      <c r="H960" s="21"/>
      <c r="I960" s="21"/>
      <c r="J960" s="21"/>
      <c r="K960" s="21"/>
      <c r="L960" s="21"/>
      <c r="M960" s="21"/>
      <c r="N960" s="21"/>
      <c r="O960" s="21"/>
      <c r="P960" s="21"/>
      <c r="Q960" s="21"/>
      <c r="R960" s="21"/>
      <c r="S960" s="21"/>
      <c r="T960" s="21"/>
      <c r="U960" s="21"/>
      <c r="V960" s="21"/>
      <c r="W960" s="21"/>
      <c r="X960" s="21"/>
      <c r="Y960" s="21"/>
    </row>
    <row r="961" ht="15.75" customHeight="1">
      <c r="A961" s="21">
        <v>2630.0</v>
      </c>
      <c r="B961" s="21" t="s">
        <v>3776</v>
      </c>
      <c r="C961" s="21">
        <f>VLOOKUP(B961,Sheet3!B:E,4,0)</f>
        <v>1</v>
      </c>
      <c r="D961" s="21"/>
      <c r="E961" s="21"/>
      <c r="F961" s="21"/>
      <c r="G961" s="21"/>
      <c r="H961" s="21"/>
      <c r="I961" s="21"/>
      <c r="J961" s="21"/>
      <c r="K961" s="21"/>
      <c r="L961" s="21"/>
      <c r="M961" s="21"/>
      <c r="N961" s="21"/>
      <c r="O961" s="21"/>
      <c r="P961" s="21"/>
      <c r="Q961" s="21"/>
      <c r="R961" s="21"/>
      <c r="S961" s="21"/>
      <c r="T961" s="21"/>
      <c r="U961" s="21"/>
      <c r="V961" s="21"/>
      <c r="W961" s="21"/>
      <c r="X961" s="21"/>
      <c r="Y961" s="21"/>
    </row>
    <row r="962" ht="15.75" customHeight="1">
      <c r="A962" s="21">
        <v>2631.0</v>
      </c>
      <c r="B962" s="21" t="s">
        <v>3777</v>
      </c>
      <c r="C962" s="21">
        <f>VLOOKUP(B962,Sheet3!B:E,4,0)</f>
        <v>1</v>
      </c>
      <c r="D962" s="21"/>
      <c r="E962" s="21"/>
      <c r="F962" s="21"/>
      <c r="G962" s="21"/>
      <c r="H962" s="21"/>
      <c r="I962" s="21"/>
      <c r="J962" s="21"/>
      <c r="K962" s="21"/>
      <c r="L962" s="21"/>
      <c r="M962" s="21"/>
      <c r="N962" s="21"/>
      <c r="O962" s="21"/>
      <c r="P962" s="21"/>
      <c r="Q962" s="21"/>
      <c r="R962" s="21"/>
      <c r="S962" s="21"/>
      <c r="T962" s="21"/>
      <c r="U962" s="21"/>
      <c r="V962" s="21"/>
      <c r="W962" s="21"/>
      <c r="X962" s="21"/>
      <c r="Y962" s="21"/>
    </row>
    <row r="963" ht="15.75" customHeight="1">
      <c r="A963" s="21">
        <v>2634.0</v>
      </c>
      <c r="B963" s="21" t="s">
        <v>3778</v>
      </c>
      <c r="C963" s="21">
        <f>VLOOKUP(B963,Sheet3!B:E,4,0)</f>
        <v>1</v>
      </c>
      <c r="D963" s="21"/>
      <c r="E963" s="21"/>
      <c r="F963" s="21"/>
      <c r="G963" s="21"/>
      <c r="H963" s="21"/>
      <c r="I963" s="21"/>
      <c r="J963" s="21"/>
      <c r="K963" s="21"/>
      <c r="L963" s="21"/>
      <c r="M963" s="21"/>
      <c r="N963" s="21"/>
      <c r="O963" s="21"/>
      <c r="P963" s="21"/>
      <c r="Q963" s="21"/>
      <c r="R963" s="21"/>
      <c r="S963" s="21"/>
      <c r="T963" s="21"/>
      <c r="U963" s="21"/>
      <c r="V963" s="21"/>
      <c r="W963" s="21"/>
      <c r="X963" s="21"/>
      <c r="Y963" s="21"/>
    </row>
    <row r="964" ht="15.75" customHeight="1">
      <c r="A964" s="21">
        <v>2636.0</v>
      </c>
      <c r="B964" s="21" t="s">
        <v>3779</v>
      </c>
      <c r="C964" s="21">
        <f>VLOOKUP(B964,Sheet3!B:E,4,0)</f>
        <v>1</v>
      </c>
      <c r="D964" s="21"/>
      <c r="E964" s="21"/>
      <c r="F964" s="21"/>
      <c r="G964" s="21"/>
      <c r="H964" s="21"/>
      <c r="I964" s="21"/>
      <c r="J964" s="21"/>
      <c r="K964" s="21"/>
      <c r="L964" s="21"/>
      <c r="M964" s="21"/>
      <c r="N964" s="21"/>
      <c r="O964" s="21"/>
      <c r="P964" s="21"/>
      <c r="Q964" s="21"/>
      <c r="R964" s="21"/>
      <c r="S964" s="21"/>
      <c r="T964" s="21"/>
      <c r="U964" s="21"/>
      <c r="V964" s="21"/>
      <c r="W964" s="21"/>
      <c r="X964" s="21"/>
      <c r="Y964" s="21"/>
    </row>
    <row r="965" ht="15.75" customHeight="1">
      <c r="A965" s="21">
        <v>2639.0</v>
      </c>
      <c r="B965" s="21" t="s">
        <v>3780</v>
      </c>
      <c r="C965" s="21">
        <f>VLOOKUP(B965,Sheet3!B:E,4,0)</f>
        <v>1</v>
      </c>
      <c r="D965" s="21"/>
      <c r="E965" s="21"/>
      <c r="F965" s="21"/>
      <c r="G965" s="21"/>
      <c r="H965" s="21"/>
      <c r="I965" s="21"/>
      <c r="J965" s="21"/>
      <c r="K965" s="21"/>
      <c r="L965" s="21"/>
      <c r="M965" s="21"/>
      <c r="N965" s="21"/>
      <c r="O965" s="21"/>
      <c r="P965" s="21"/>
      <c r="Q965" s="21"/>
      <c r="R965" s="21"/>
      <c r="S965" s="21"/>
      <c r="T965" s="21"/>
      <c r="U965" s="21"/>
      <c r="V965" s="21"/>
      <c r="W965" s="21"/>
      <c r="X965" s="21"/>
      <c r="Y965" s="21"/>
    </row>
    <row r="966" ht="15.75" customHeight="1">
      <c r="A966" s="21">
        <v>2640.0</v>
      </c>
      <c r="B966" s="21" t="s">
        <v>3781</v>
      </c>
      <c r="C966" s="21">
        <f>VLOOKUP(B966,Sheet3!B:E,4,0)</f>
        <v>1</v>
      </c>
      <c r="D966" s="21"/>
      <c r="E966" s="21"/>
      <c r="F966" s="21"/>
      <c r="G966" s="21"/>
      <c r="H966" s="21"/>
      <c r="I966" s="21"/>
      <c r="J966" s="21"/>
      <c r="K966" s="21"/>
      <c r="L966" s="21"/>
      <c r="M966" s="21"/>
      <c r="N966" s="21"/>
      <c r="O966" s="21"/>
      <c r="P966" s="21"/>
      <c r="Q966" s="21"/>
      <c r="R966" s="21"/>
      <c r="S966" s="21"/>
      <c r="T966" s="21"/>
      <c r="U966" s="21"/>
      <c r="V966" s="21"/>
      <c r="W966" s="21"/>
      <c r="X966" s="21"/>
      <c r="Y966" s="21"/>
    </row>
    <row r="967" ht="15.75" customHeight="1">
      <c r="A967" s="21">
        <v>2641.0</v>
      </c>
      <c r="B967" s="21" t="s">
        <v>3782</v>
      </c>
      <c r="C967" s="21">
        <f>VLOOKUP(B967,Sheet3!B:E,4,0)</f>
        <v>1</v>
      </c>
      <c r="D967" s="21"/>
      <c r="E967" s="21"/>
      <c r="F967" s="21"/>
      <c r="G967" s="21"/>
      <c r="H967" s="21"/>
      <c r="I967" s="21"/>
      <c r="J967" s="21"/>
      <c r="K967" s="21"/>
      <c r="L967" s="21"/>
      <c r="M967" s="21"/>
      <c r="N967" s="21"/>
      <c r="O967" s="21"/>
      <c r="P967" s="21"/>
      <c r="Q967" s="21"/>
      <c r="R967" s="21"/>
      <c r="S967" s="21"/>
      <c r="T967" s="21"/>
      <c r="U967" s="21"/>
      <c r="V967" s="21"/>
      <c r="W967" s="21"/>
      <c r="X967" s="21"/>
      <c r="Y967" s="21"/>
    </row>
    <row r="968" ht="15.75" customHeight="1">
      <c r="A968" s="21">
        <v>2643.0</v>
      </c>
      <c r="B968" s="21" t="s">
        <v>3783</v>
      </c>
      <c r="C968" s="21">
        <f>VLOOKUP(B968,Sheet3!B:E,4,0)</f>
        <v>1</v>
      </c>
      <c r="D968" s="21"/>
      <c r="E968" s="21"/>
      <c r="F968" s="21"/>
      <c r="G968" s="21"/>
      <c r="H968" s="21"/>
      <c r="I968" s="21"/>
      <c r="J968" s="21"/>
      <c r="K968" s="21"/>
      <c r="L968" s="21"/>
      <c r="M968" s="21"/>
      <c r="N968" s="21"/>
      <c r="O968" s="21"/>
      <c r="P968" s="21"/>
      <c r="Q968" s="21"/>
      <c r="R968" s="21"/>
      <c r="S968" s="21"/>
      <c r="T968" s="21"/>
      <c r="U968" s="21"/>
      <c r="V968" s="21"/>
      <c r="W968" s="21"/>
      <c r="X968" s="21"/>
      <c r="Y968" s="21"/>
    </row>
    <row r="969" ht="15.75" customHeight="1">
      <c r="A969" s="21">
        <v>2645.0</v>
      </c>
      <c r="B969" s="21" t="s">
        <v>3784</v>
      </c>
      <c r="C969" s="21">
        <f>VLOOKUP(B969,Sheet3!B:E,4,0)</f>
        <v>1</v>
      </c>
      <c r="D969" s="21"/>
      <c r="E969" s="21"/>
      <c r="F969" s="21"/>
      <c r="G969" s="21"/>
      <c r="H969" s="21"/>
      <c r="I969" s="21"/>
      <c r="J969" s="21"/>
      <c r="K969" s="21"/>
      <c r="L969" s="21"/>
      <c r="M969" s="21"/>
      <c r="N969" s="21"/>
      <c r="O969" s="21"/>
      <c r="P969" s="21"/>
      <c r="Q969" s="21"/>
      <c r="R969" s="21"/>
      <c r="S969" s="21"/>
      <c r="T969" s="21"/>
      <c r="U969" s="21"/>
      <c r="V969" s="21"/>
      <c r="W969" s="21"/>
      <c r="X969" s="21"/>
      <c r="Y969" s="21"/>
    </row>
    <row r="970" ht="15.75" customHeight="1">
      <c r="A970" s="21">
        <v>2646.0</v>
      </c>
      <c r="B970" s="21" t="s">
        <v>3785</v>
      </c>
      <c r="C970" s="21">
        <f>VLOOKUP(B970,Sheet3!B:E,4,0)</f>
        <v>1</v>
      </c>
      <c r="D970" s="21"/>
      <c r="E970" s="21"/>
      <c r="F970" s="21"/>
      <c r="G970" s="21"/>
      <c r="H970" s="21"/>
      <c r="I970" s="21"/>
      <c r="J970" s="21"/>
      <c r="K970" s="21"/>
      <c r="L970" s="21"/>
      <c r="M970" s="21"/>
      <c r="N970" s="21"/>
      <c r="O970" s="21"/>
      <c r="P970" s="21"/>
      <c r="Q970" s="21"/>
      <c r="R970" s="21"/>
      <c r="S970" s="21"/>
      <c r="T970" s="21"/>
      <c r="U970" s="21"/>
      <c r="V970" s="21"/>
      <c r="W970" s="21"/>
      <c r="X970" s="21"/>
      <c r="Y970" s="21"/>
    </row>
    <row r="971" ht="15.75" customHeight="1">
      <c r="A971" s="21">
        <v>2647.0</v>
      </c>
      <c r="B971" s="21" t="s">
        <v>3786</v>
      </c>
      <c r="C971" s="21">
        <f>VLOOKUP(B971,Sheet3!B:E,4,0)</f>
        <v>1</v>
      </c>
      <c r="D971" s="21"/>
      <c r="E971" s="21"/>
      <c r="F971" s="21"/>
      <c r="G971" s="21"/>
      <c r="H971" s="21"/>
      <c r="I971" s="21"/>
      <c r="J971" s="21"/>
      <c r="K971" s="21"/>
      <c r="L971" s="21"/>
      <c r="M971" s="21"/>
      <c r="N971" s="21"/>
      <c r="O971" s="21"/>
      <c r="P971" s="21"/>
      <c r="Q971" s="21"/>
      <c r="R971" s="21"/>
      <c r="S971" s="21"/>
      <c r="T971" s="21"/>
      <c r="U971" s="21"/>
      <c r="V971" s="21"/>
      <c r="W971" s="21"/>
      <c r="X971" s="21"/>
      <c r="Y971" s="21"/>
    </row>
    <row r="972" ht="15.75" customHeight="1">
      <c r="A972" s="21">
        <v>2649.0</v>
      </c>
      <c r="B972" s="21" t="s">
        <v>3787</v>
      </c>
      <c r="C972" s="21">
        <f>VLOOKUP(B972,Sheet3!B:E,4,0)</f>
        <v>1</v>
      </c>
      <c r="D972" s="21"/>
      <c r="E972" s="21"/>
      <c r="F972" s="21"/>
      <c r="G972" s="21"/>
      <c r="H972" s="21"/>
      <c r="I972" s="21"/>
      <c r="J972" s="21"/>
      <c r="K972" s="21"/>
      <c r="L972" s="21"/>
      <c r="M972" s="21"/>
      <c r="N972" s="21"/>
      <c r="O972" s="21"/>
      <c r="P972" s="21"/>
      <c r="Q972" s="21"/>
      <c r="R972" s="21"/>
      <c r="S972" s="21"/>
      <c r="T972" s="21"/>
      <c r="U972" s="21"/>
      <c r="V972" s="21"/>
      <c r="W972" s="21"/>
      <c r="X972" s="21"/>
      <c r="Y972" s="21"/>
    </row>
    <row r="973" ht="15.75" customHeight="1">
      <c r="A973" s="21">
        <v>2652.0</v>
      </c>
      <c r="B973" s="21" t="s">
        <v>3788</v>
      </c>
      <c r="C973" s="21">
        <f>VLOOKUP(B973,Sheet3!B:E,4,0)</f>
        <v>1</v>
      </c>
      <c r="D973" s="21"/>
      <c r="E973" s="21"/>
      <c r="F973" s="21"/>
      <c r="G973" s="21"/>
      <c r="H973" s="21"/>
      <c r="I973" s="21"/>
      <c r="J973" s="21"/>
      <c r="K973" s="21"/>
      <c r="L973" s="21"/>
      <c r="M973" s="21"/>
      <c r="N973" s="21"/>
      <c r="O973" s="21"/>
      <c r="P973" s="21"/>
      <c r="Q973" s="21"/>
      <c r="R973" s="21"/>
      <c r="S973" s="21"/>
      <c r="T973" s="21"/>
      <c r="U973" s="21"/>
      <c r="V973" s="21"/>
      <c r="W973" s="21"/>
      <c r="X973" s="21"/>
      <c r="Y973" s="21"/>
    </row>
    <row r="974" ht="15.75" customHeight="1">
      <c r="A974" s="21">
        <v>2653.0</v>
      </c>
      <c r="B974" s="21" t="s">
        <v>3789</v>
      </c>
      <c r="C974" s="21">
        <f>VLOOKUP(B974,Sheet3!B:E,4,0)</f>
        <v>1</v>
      </c>
      <c r="D974" s="21"/>
      <c r="E974" s="21"/>
      <c r="F974" s="21"/>
      <c r="G974" s="21"/>
      <c r="H974" s="21"/>
      <c r="I974" s="21"/>
      <c r="J974" s="21"/>
      <c r="K974" s="21"/>
      <c r="L974" s="21"/>
      <c r="M974" s="21"/>
      <c r="N974" s="21"/>
      <c r="O974" s="21"/>
      <c r="P974" s="21"/>
      <c r="Q974" s="21"/>
      <c r="R974" s="21"/>
      <c r="S974" s="21"/>
      <c r="T974" s="21"/>
      <c r="U974" s="21"/>
      <c r="V974" s="21"/>
      <c r="W974" s="21"/>
      <c r="X974" s="21"/>
      <c r="Y974" s="21"/>
    </row>
    <row r="975" ht="15.75" customHeight="1">
      <c r="A975" s="21">
        <v>2655.0</v>
      </c>
      <c r="B975" s="21" t="s">
        <v>3790</v>
      </c>
      <c r="C975" s="21">
        <f>VLOOKUP(B975,Sheet3!B:E,4,0)</f>
        <v>1</v>
      </c>
      <c r="D975" s="21"/>
      <c r="E975" s="21"/>
      <c r="F975" s="21"/>
      <c r="G975" s="21"/>
      <c r="H975" s="21"/>
      <c r="I975" s="21"/>
      <c r="J975" s="21"/>
      <c r="K975" s="21"/>
      <c r="L975" s="21"/>
      <c r="M975" s="21"/>
      <c r="N975" s="21"/>
      <c r="O975" s="21"/>
      <c r="P975" s="21"/>
      <c r="Q975" s="21"/>
      <c r="R975" s="21"/>
      <c r="S975" s="21"/>
      <c r="T975" s="21"/>
      <c r="U975" s="21"/>
      <c r="V975" s="21"/>
      <c r="W975" s="21"/>
      <c r="X975" s="21"/>
      <c r="Y975" s="21"/>
    </row>
    <row r="976" ht="15.75" customHeight="1">
      <c r="A976" s="21">
        <v>2656.0</v>
      </c>
      <c r="B976" s="21" t="s">
        <v>3791</v>
      </c>
      <c r="C976" s="21">
        <f>VLOOKUP(B976,Sheet3!B:E,4,0)</f>
        <v>1</v>
      </c>
      <c r="D976" s="21"/>
      <c r="E976" s="21"/>
      <c r="F976" s="21"/>
      <c r="G976" s="21"/>
      <c r="H976" s="21"/>
      <c r="I976" s="21"/>
      <c r="J976" s="21"/>
      <c r="K976" s="21"/>
      <c r="L976" s="21"/>
      <c r="M976" s="21"/>
      <c r="N976" s="21"/>
      <c r="O976" s="21"/>
      <c r="P976" s="21"/>
      <c r="Q976" s="21"/>
      <c r="R976" s="21"/>
      <c r="S976" s="21"/>
      <c r="T976" s="21"/>
      <c r="U976" s="21"/>
      <c r="V976" s="21"/>
      <c r="W976" s="21"/>
      <c r="X976" s="21"/>
      <c r="Y976" s="21"/>
    </row>
    <row r="977" ht="15.75" customHeight="1">
      <c r="A977" s="21">
        <v>2657.0</v>
      </c>
      <c r="B977" s="21" t="s">
        <v>3792</v>
      </c>
      <c r="C977" s="21">
        <f>VLOOKUP(B977,Sheet3!B:E,4,0)</f>
        <v>1</v>
      </c>
      <c r="D977" s="21"/>
      <c r="E977" s="21"/>
      <c r="F977" s="21"/>
      <c r="G977" s="21"/>
      <c r="H977" s="21"/>
      <c r="I977" s="21"/>
      <c r="J977" s="21"/>
      <c r="K977" s="21"/>
      <c r="L977" s="21"/>
      <c r="M977" s="21"/>
      <c r="N977" s="21"/>
      <c r="O977" s="21"/>
      <c r="P977" s="21"/>
      <c r="Q977" s="21"/>
      <c r="R977" s="21"/>
      <c r="S977" s="21"/>
      <c r="T977" s="21"/>
      <c r="U977" s="21"/>
      <c r="V977" s="21"/>
      <c r="W977" s="21"/>
      <c r="X977" s="21"/>
      <c r="Y977" s="21"/>
    </row>
    <row r="978" ht="15.75" customHeight="1">
      <c r="A978" s="21">
        <v>2659.0</v>
      </c>
      <c r="B978" s="21" t="s">
        <v>3793</v>
      </c>
      <c r="C978" s="21">
        <f>VLOOKUP(B978,Sheet3!B:E,4,0)</f>
        <v>1</v>
      </c>
      <c r="D978" s="21"/>
      <c r="E978" s="21"/>
      <c r="F978" s="21"/>
      <c r="G978" s="21"/>
      <c r="H978" s="21"/>
      <c r="I978" s="21"/>
      <c r="J978" s="21"/>
      <c r="K978" s="21"/>
      <c r="L978" s="21"/>
      <c r="M978" s="21"/>
      <c r="N978" s="21"/>
      <c r="O978" s="21"/>
      <c r="P978" s="21"/>
      <c r="Q978" s="21"/>
      <c r="R978" s="21"/>
      <c r="S978" s="21"/>
      <c r="T978" s="21"/>
      <c r="U978" s="21"/>
      <c r="V978" s="21"/>
      <c r="W978" s="21"/>
      <c r="X978" s="21"/>
      <c r="Y978" s="21"/>
    </row>
    <row r="979" ht="15.75" customHeight="1">
      <c r="A979" s="21">
        <v>2660.0</v>
      </c>
      <c r="B979" s="21" t="s">
        <v>3794</v>
      </c>
      <c r="C979" s="21">
        <f>VLOOKUP(B979,Sheet3!B:E,4,0)</f>
        <v>1</v>
      </c>
      <c r="D979" s="21"/>
      <c r="E979" s="21"/>
      <c r="F979" s="21"/>
      <c r="G979" s="21"/>
      <c r="H979" s="21"/>
      <c r="I979" s="21"/>
      <c r="J979" s="21"/>
      <c r="K979" s="21"/>
      <c r="L979" s="21"/>
      <c r="M979" s="21"/>
      <c r="N979" s="21"/>
      <c r="O979" s="21"/>
      <c r="P979" s="21"/>
      <c r="Q979" s="21"/>
      <c r="R979" s="21"/>
      <c r="S979" s="21"/>
      <c r="T979" s="21"/>
      <c r="U979" s="21"/>
      <c r="V979" s="21"/>
      <c r="W979" s="21"/>
      <c r="X979" s="21"/>
      <c r="Y979" s="21"/>
    </row>
    <row r="980" ht="15.75" customHeight="1">
      <c r="A980" s="21">
        <v>2662.0</v>
      </c>
      <c r="B980" s="21" t="s">
        <v>3795</v>
      </c>
      <c r="C980" s="21">
        <f>VLOOKUP(B980,Sheet3!B:E,4,0)</f>
        <v>1</v>
      </c>
      <c r="D980" s="21"/>
      <c r="E980" s="21"/>
      <c r="F980" s="21"/>
      <c r="G980" s="21"/>
      <c r="H980" s="21"/>
      <c r="I980" s="21"/>
      <c r="J980" s="21"/>
      <c r="K980" s="21"/>
      <c r="L980" s="21"/>
      <c r="M980" s="21"/>
      <c r="N980" s="21"/>
      <c r="O980" s="21"/>
      <c r="P980" s="21"/>
      <c r="Q980" s="21"/>
      <c r="R980" s="21"/>
      <c r="S980" s="21"/>
      <c r="T980" s="21"/>
      <c r="U980" s="21"/>
      <c r="V980" s="21"/>
      <c r="W980" s="21"/>
      <c r="X980" s="21"/>
      <c r="Y980" s="21"/>
    </row>
    <row r="981" ht="15.75" customHeight="1">
      <c r="A981" s="21">
        <v>2663.0</v>
      </c>
      <c r="B981" s="21" t="s">
        <v>3796</v>
      </c>
      <c r="C981" s="21">
        <f>VLOOKUP(B981,Sheet3!B:E,4,0)</f>
        <v>1</v>
      </c>
      <c r="D981" s="21"/>
      <c r="E981" s="21"/>
      <c r="F981" s="21"/>
      <c r="G981" s="21"/>
      <c r="H981" s="21"/>
      <c r="I981" s="21"/>
      <c r="J981" s="21"/>
      <c r="K981" s="21"/>
      <c r="L981" s="21"/>
      <c r="M981" s="21"/>
      <c r="N981" s="21"/>
      <c r="O981" s="21"/>
      <c r="P981" s="21"/>
      <c r="Q981" s="21"/>
      <c r="R981" s="21"/>
      <c r="S981" s="21"/>
      <c r="T981" s="21"/>
      <c r="U981" s="21"/>
      <c r="V981" s="21"/>
      <c r="W981" s="21"/>
      <c r="X981" s="21"/>
      <c r="Y981" s="21"/>
    </row>
    <row r="982" ht="15.75" customHeight="1">
      <c r="A982" s="21">
        <v>2665.0</v>
      </c>
      <c r="B982" s="21" t="s">
        <v>3797</v>
      </c>
      <c r="C982" s="21">
        <f>VLOOKUP(B982,Sheet3!B:E,4,0)</f>
        <v>1</v>
      </c>
      <c r="D982" s="21"/>
      <c r="E982" s="21"/>
      <c r="F982" s="21"/>
      <c r="G982" s="21"/>
      <c r="H982" s="21"/>
      <c r="I982" s="21"/>
      <c r="J982" s="21"/>
      <c r="K982" s="21"/>
      <c r="L982" s="21"/>
      <c r="M982" s="21"/>
      <c r="N982" s="21"/>
      <c r="O982" s="21"/>
      <c r="P982" s="21"/>
      <c r="Q982" s="21"/>
      <c r="R982" s="21"/>
      <c r="S982" s="21"/>
      <c r="T982" s="21"/>
      <c r="U982" s="21"/>
      <c r="V982" s="21"/>
      <c r="W982" s="21"/>
      <c r="X982" s="21"/>
      <c r="Y982" s="21"/>
    </row>
    <row r="983" ht="15.75" customHeight="1">
      <c r="A983" s="21">
        <v>2668.0</v>
      </c>
      <c r="B983" s="21" t="s">
        <v>3798</v>
      </c>
      <c r="C983" s="21">
        <f>VLOOKUP(B983,Sheet3!B:E,4,0)</f>
        <v>1</v>
      </c>
      <c r="D983" s="21"/>
      <c r="E983" s="21"/>
      <c r="F983" s="21"/>
      <c r="G983" s="21"/>
      <c r="H983" s="21"/>
      <c r="I983" s="21"/>
      <c r="J983" s="21"/>
      <c r="K983" s="21"/>
      <c r="L983" s="21"/>
      <c r="M983" s="21"/>
      <c r="N983" s="21"/>
      <c r="O983" s="21"/>
      <c r="P983" s="21"/>
      <c r="Q983" s="21"/>
      <c r="R983" s="21"/>
      <c r="S983" s="21"/>
      <c r="T983" s="21"/>
      <c r="U983" s="21"/>
      <c r="V983" s="21"/>
      <c r="W983" s="21"/>
      <c r="X983" s="21"/>
      <c r="Y983" s="21"/>
    </row>
    <row r="984" ht="15.75" customHeight="1">
      <c r="A984" s="21">
        <v>2669.0</v>
      </c>
      <c r="B984" s="21" t="s">
        <v>3799</v>
      </c>
      <c r="C984" s="21">
        <f>VLOOKUP(B984,Sheet3!B:E,4,0)</f>
        <v>1</v>
      </c>
      <c r="D984" s="21"/>
      <c r="E984" s="21"/>
      <c r="F984" s="21"/>
      <c r="G984" s="21"/>
      <c r="H984" s="21"/>
      <c r="I984" s="21"/>
      <c r="J984" s="21"/>
      <c r="K984" s="21"/>
      <c r="L984" s="21"/>
      <c r="M984" s="21"/>
      <c r="N984" s="21"/>
      <c r="O984" s="21"/>
      <c r="P984" s="21"/>
      <c r="Q984" s="21"/>
      <c r="R984" s="21"/>
      <c r="S984" s="21"/>
      <c r="T984" s="21"/>
      <c r="U984" s="21"/>
      <c r="V984" s="21"/>
      <c r="W984" s="21"/>
      <c r="X984" s="21"/>
      <c r="Y984" s="21"/>
    </row>
    <row r="985" ht="15.75" customHeight="1">
      <c r="A985" s="21">
        <v>2670.0</v>
      </c>
      <c r="B985" s="21" t="s">
        <v>3800</v>
      </c>
      <c r="C985" s="21">
        <f>VLOOKUP(B985,Sheet3!B:E,4,0)</f>
        <v>1</v>
      </c>
      <c r="D985" s="21"/>
      <c r="E985" s="21"/>
      <c r="F985" s="21"/>
      <c r="G985" s="21"/>
      <c r="H985" s="21"/>
      <c r="I985" s="21"/>
      <c r="J985" s="21"/>
      <c r="K985" s="21"/>
      <c r="L985" s="21"/>
      <c r="M985" s="21"/>
      <c r="N985" s="21"/>
      <c r="O985" s="21"/>
      <c r="P985" s="21"/>
      <c r="Q985" s="21"/>
      <c r="R985" s="21"/>
      <c r="S985" s="21"/>
      <c r="T985" s="21"/>
      <c r="U985" s="21"/>
      <c r="V985" s="21"/>
      <c r="W985" s="21"/>
      <c r="X985" s="21"/>
      <c r="Y985" s="21"/>
    </row>
    <row r="986" ht="15.75" customHeight="1">
      <c r="A986" s="21">
        <v>2671.0</v>
      </c>
      <c r="B986" s="21" t="s">
        <v>3801</v>
      </c>
      <c r="C986" s="21">
        <f>VLOOKUP(B986,Sheet3!B:E,4,0)</f>
        <v>1</v>
      </c>
      <c r="D986" s="21"/>
      <c r="E986" s="21"/>
      <c r="F986" s="21"/>
      <c r="G986" s="21"/>
      <c r="H986" s="21"/>
      <c r="I986" s="21"/>
      <c r="J986" s="21"/>
      <c r="K986" s="21"/>
      <c r="L986" s="21"/>
      <c r="M986" s="21"/>
      <c r="N986" s="21"/>
      <c r="O986" s="21"/>
      <c r="P986" s="21"/>
      <c r="Q986" s="21"/>
      <c r="R986" s="21"/>
      <c r="S986" s="21"/>
      <c r="T986" s="21"/>
      <c r="U986" s="21"/>
      <c r="V986" s="21"/>
      <c r="W986" s="21"/>
      <c r="X986" s="21"/>
      <c r="Y986" s="21"/>
    </row>
    <row r="987" ht="15.75" customHeight="1">
      <c r="A987" s="21">
        <v>2674.0</v>
      </c>
      <c r="B987" s="21" t="s">
        <v>3802</v>
      </c>
      <c r="C987" s="21">
        <f>VLOOKUP(B987,Sheet3!B:E,4,0)</f>
        <v>1</v>
      </c>
      <c r="D987" s="21"/>
      <c r="E987" s="21"/>
      <c r="F987" s="21"/>
      <c r="G987" s="21"/>
      <c r="H987" s="21"/>
      <c r="I987" s="21"/>
      <c r="J987" s="21"/>
      <c r="K987" s="21"/>
      <c r="L987" s="21"/>
      <c r="M987" s="21"/>
      <c r="N987" s="21"/>
      <c r="O987" s="21"/>
      <c r="P987" s="21"/>
      <c r="Q987" s="21"/>
      <c r="R987" s="21"/>
      <c r="S987" s="21"/>
      <c r="T987" s="21"/>
      <c r="U987" s="21"/>
      <c r="V987" s="21"/>
      <c r="W987" s="21"/>
      <c r="X987" s="21"/>
      <c r="Y987" s="21"/>
    </row>
    <row r="988" ht="15.75" customHeight="1">
      <c r="A988" s="21">
        <v>2676.0</v>
      </c>
      <c r="B988" s="21" t="s">
        <v>3803</v>
      </c>
      <c r="C988" s="21">
        <f>VLOOKUP(B988,Sheet3!B:E,4,0)</f>
        <v>1</v>
      </c>
      <c r="D988" s="21"/>
      <c r="E988" s="21"/>
      <c r="F988" s="21"/>
      <c r="G988" s="21"/>
      <c r="H988" s="21"/>
      <c r="I988" s="21"/>
      <c r="J988" s="21"/>
      <c r="K988" s="21"/>
      <c r="L988" s="21"/>
      <c r="M988" s="21"/>
      <c r="N988" s="21"/>
      <c r="O988" s="21"/>
      <c r="P988" s="21"/>
      <c r="Q988" s="21"/>
      <c r="R988" s="21"/>
      <c r="S988" s="21"/>
      <c r="T988" s="21"/>
      <c r="U988" s="21"/>
      <c r="V988" s="21"/>
      <c r="W988" s="21"/>
      <c r="X988" s="21"/>
      <c r="Y988" s="21"/>
    </row>
    <row r="989" ht="15.75" customHeight="1">
      <c r="A989" s="21">
        <v>2678.0</v>
      </c>
      <c r="B989" s="21" t="s">
        <v>3804</v>
      </c>
      <c r="C989" s="21">
        <f>VLOOKUP(B989,Sheet3!B:E,4,0)</f>
        <v>1</v>
      </c>
      <c r="D989" s="21"/>
      <c r="E989" s="21"/>
      <c r="F989" s="21"/>
      <c r="G989" s="21"/>
      <c r="H989" s="21"/>
      <c r="I989" s="21"/>
      <c r="J989" s="21"/>
      <c r="K989" s="21"/>
      <c r="L989" s="21"/>
      <c r="M989" s="21"/>
      <c r="N989" s="21"/>
      <c r="O989" s="21"/>
      <c r="P989" s="21"/>
      <c r="Q989" s="21"/>
      <c r="R989" s="21"/>
      <c r="S989" s="21"/>
      <c r="T989" s="21"/>
      <c r="U989" s="21"/>
      <c r="V989" s="21"/>
      <c r="W989" s="21"/>
      <c r="X989" s="21"/>
      <c r="Y989" s="21"/>
    </row>
    <row r="990" ht="15.75" customHeight="1">
      <c r="A990" s="21">
        <v>2683.0</v>
      </c>
      <c r="B990" s="21" t="s">
        <v>3805</v>
      </c>
      <c r="C990" s="21">
        <f>VLOOKUP(B990,Sheet3!B:E,4,0)</f>
        <v>1</v>
      </c>
      <c r="D990" s="21"/>
      <c r="E990" s="21"/>
      <c r="F990" s="21"/>
      <c r="G990" s="21"/>
      <c r="H990" s="21"/>
      <c r="I990" s="21"/>
      <c r="J990" s="21"/>
      <c r="K990" s="21"/>
      <c r="L990" s="21"/>
      <c r="M990" s="21"/>
      <c r="N990" s="21"/>
      <c r="O990" s="21"/>
      <c r="P990" s="21"/>
      <c r="Q990" s="21"/>
      <c r="R990" s="21"/>
      <c r="S990" s="21"/>
      <c r="T990" s="21"/>
      <c r="U990" s="21"/>
      <c r="V990" s="21"/>
      <c r="W990" s="21"/>
      <c r="X990" s="21"/>
      <c r="Y990" s="21"/>
    </row>
    <row r="991" ht="15.75" customHeight="1">
      <c r="A991" s="21">
        <v>2684.0</v>
      </c>
      <c r="B991" s="21" t="s">
        <v>3806</v>
      </c>
      <c r="C991" s="21">
        <f>VLOOKUP(B991,Sheet3!B:E,4,0)</f>
        <v>1</v>
      </c>
      <c r="D991" s="21"/>
      <c r="E991" s="21"/>
      <c r="F991" s="21"/>
      <c r="G991" s="21"/>
      <c r="H991" s="21"/>
      <c r="I991" s="21"/>
      <c r="J991" s="21"/>
      <c r="K991" s="21"/>
      <c r="L991" s="21"/>
      <c r="M991" s="21"/>
      <c r="N991" s="21"/>
      <c r="O991" s="21"/>
      <c r="P991" s="21"/>
      <c r="Q991" s="21"/>
      <c r="R991" s="21"/>
      <c r="S991" s="21"/>
      <c r="T991" s="21"/>
      <c r="U991" s="21"/>
      <c r="V991" s="21"/>
      <c r="W991" s="21"/>
      <c r="X991" s="21"/>
      <c r="Y991" s="21"/>
    </row>
    <row r="992" ht="15.75" customHeight="1">
      <c r="A992" s="21">
        <v>2687.0</v>
      </c>
      <c r="B992" s="21" t="s">
        <v>3807</v>
      </c>
      <c r="C992" s="21">
        <f>VLOOKUP(B992,Sheet3!B:E,4,0)</f>
        <v>1</v>
      </c>
      <c r="D992" s="21"/>
      <c r="E992" s="21"/>
      <c r="F992" s="21"/>
      <c r="G992" s="21"/>
      <c r="H992" s="21"/>
      <c r="I992" s="21"/>
      <c r="J992" s="21"/>
      <c r="K992" s="21"/>
      <c r="L992" s="21"/>
      <c r="M992" s="21"/>
      <c r="N992" s="21"/>
      <c r="O992" s="21"/>
      <c r="P992" s="21"/>
      <c r="Q992" s="21"/>
      <c r="R992" s="21"/>
      <c r="S992" s="21"/>
      <c r="T992" s="21"/>
      <c r="U992" s="21"/>
      <c r="V992" s="21"/>
      <c r="W992" s="21"/>
      <c r="X992" s="21"/>
      <c r="Y992" s="21"/>
    </row>
    <row r="993" ht="15.75" customHeight="1">
      <c r="A993" s="21">
        <v>2690.0</v>
      </c>
      <c r="B993" s="21" t="s">
        <v>3808</v>
      </c>
      <c r="C993" s="21">
        <f>VLOOKUP(B993,Sheet3!B:E,4,0)</f>
        <v>1</v>
      </c>
      <c r="D993" s="21"/>
      <c r="E993" s="21"/>
      <c r="F993" s="21"/>
      <c r="G993" s="21"/>
      <c r="H993" s="21"/>
      <c r="I993" s="21"/>
      <c r="J993" s="21"/>
      <c r="K993" s="21"/>
      <c r="L993" s="21"/>
      <c r="M993" s="21"/>
      <c r="N993" s="21"/>
      <c r="O993" s="21"/>
      <c r="P993" s="21"/>
      <c r="Q993" s="21"/>
      <c r="R993" s="21"/>
      <c r="S993" s="21"/>
      <c r="T993" s="21"/>
      <c r="U993" s="21"/>
      <c r="V993" s="21"/>
      <c r="W993" s="21"/>
      <c r="X993" s="21"/>
      <c r="Y993" s="21"/>
    </row>
    <row r="994" ht="15.75" customHeight="1">
      <c r="A994" s="21">
        <v>2691.0</v>
      </c>
      <c r="B994" s="21" t="s">
        <v>3809</v>
      </c>
      <c r="C994" s="21">
        <f>VLOOKUP(B994,Sheet3!B:E,4,0)</f>
        <v>1</v>
      </c>
      <c r="D994" s="21"/>
      <c r="E994" s="21"/>
      <c r="F994" s="21"/>
      <c r="G994" s="21"/>
      <c r="H994" s="21"/>
      <c r="I994" s="21"/>
      <c r="J994" s="21"/>
      <c r="K994" s="21"/>
      <c r="L994" s="21"/>
      <c r="M994" s="21"/>
      <c r="N994" s="21"/>
      <c r="O994" s="21"/>
      <c r="P994" s="21"/>
      <c r="Q994" s="21"/>
      <c r="R994" s="21"/>
      <c r="S994" s="21"/>
      <c r="T994" s="21"/>
      <c r="U994" s="21"/>
      <c r="V994" s="21"/>
      <c r="W994" s="21"/>
      <c r="X994" s="21"/>
      <c r="Y994" s="21"/>
    </row>
    <row r="995" ht="15.75" customHeight="1">
      <c r="A995" s="21">
        <v>2692.0</v>
      </c>
      <c r="B995" s="21" t="s">
        <v>3810</v>
      </c>
      <c r="C995" s="21">
        <f>VLOOKUP(B995,Sheet3!B:E,4,0)</f>
        <v>1</v>
      </c>
      <c r="D995" s="21"/>
      <c r="E995" s="21"/>
      <c r="F995" s="21"/>
      <c r="G995" s="21"/>
      <c r="H995" s="21"/>
      <c r="I995" s="21"/>
      <c r="J995" s="21"/>
      <c r="K995" s="21"/>
      <c r="L995" s="21"/>
      <c r="M995" s="21"/>
      <c r="N995" s="21"/>
      <c r="O995" s="21"/>
      <c r="P995" s="21"/>
      <c r="Q995" s="21"/>
      <c r="R995" s="21"/>
      <c r="S995" s="21"/>
      <c r="T995" s="21"/>
      <c r="U995" s="21"/>
      <c r="V995" s="21"/>
      <c r="W995" s="21"/>
      <c r="X995" s="21"/>
      <c r="Y995" s="21"/>
    </row>
    <row r="996" ht="15.75" customHeight="1">
      <c r="A996" s="21">
        <v>2693.0</v>
      </c>
      <c r="B996" s="21" t="s">
        <v>3811</v>
      </c>
      <c r="C996" s="21">
        <f>VLOOKUP(B996,Sheet3!B:E,4,0)</f>
        <v>1</v>
      </c>
      <c r="D996" s="21"/>
      <c r="E996" s="21"/>
      <c r="F996" s="21"/>
      <c r="G996" s="21"/>
      <c r="H996" s="21"/>
      <c r="I996" s="21"/>
      <c r="J996" s="21"/>
      <c r="K996" s="21"/>
      <c r="L996" s="21"/>
      <c r="M996" s="21"/>
      <c r="N996" s="21"/>
      <c r="O996" s="21"/>
      <c r="P996" s="21"/>
      <c r="Q996" s="21"/>
      <c r="R996" s="21"/>
      <c r="S996" s="21"/>
      <c r="T996" s="21"/>
      <c r="U996" s="21"/>
      <c r="V996" s="21"/>
      <c r="W996" s="21"/>
      <c r="X996" s="21"/>
      <c r="Y996" s="21"/>
    </row>
    <row r="997" ht="15.75" customHeight="1">
      <c r="A997" s="21">
        <v>2695.0</v>
      </c>
      <c r="B997" s="21" t="s">
        <v>3812</v>
      </c>
      <c r="C997" s="21">
        <f>VLOOKUP(B997,Sheet3!B:E,4,0)</f>
        <v>1</v>
      </c>
      <c r="D997" s="21"/>
      <c r="E997" s="21"/>
      <c r="F997" s="21"/>
      <c r="G997" s="21"/>
      <c r="H997" s="21"/>
      <c r="I997" s="21"/>
      <c r="J997" s="21"/>
      <c r="K997" s="21"/>
      <c r="L997" s="21"/>
      <c r="M997" s="21"/>
      <c r="N997" s="21"/>
      <c r="O997" s="21"/>
      <c r="P997" s="21"/>
      <c r="Q997" s="21"/>
      <c r="R997" s="21"/>
      <c r="S997" s="21"/>
      <c r="T997" s="21"/>
      <c r="U997" s="21"/>
      <c r="V997" s="21"/>
      <c r="W997" s="21"/>
      <c r="X997" s="21"/>
      <c r="Y997" s="21"/>
    </row>
    <row r="998" ht="15.75" customHeight="1">
      <c r="A998" s="21">
        <v>2696.0</v>
      </c>
      <c r="B998" s="21" t="s">
        <v>3813</v>
      </c>
      <c r="C998" s="21">
        <f>VLOOKUP(B998,Sheet3!B:E,4,0)</f>
        <v>1</v>
      </c>
      <c r="D998" s="21"/>
      <c r="E998" s="21"/>
      <c r="F998" s="21"/>
      <c r="G998" s="21"/>
      <c r="H998" s="21"/>
      <c r="I998" s="21"/>
      <c r="J998" s="21"/>
      <c r="K998" s="21"/>
      <c r="L998" s="21"/>
      <c r="M998" s="21"/>
      <c r="N998" s="21"/>
      <c r="O998" s="21"/>
      <c r="P998" s="21"/>
      <c r="Q998" s="21"/>
      <c r="R998" s="21"/>
      <c r="S998" s="21"/>
      <c r="T998" s="21"/>
      <c r="U998" s="21"/>
      <c r="V998" s="21"/>
      <c r="W998" s="21"/>
      <c r="X998" s="21"/>
      <c r="Y998" s="21"/>
    </row>
    <row r="999" ht="15.75" customHeight="1">
      <c r="A999" s="21">
        <v>2698.0</v>
      </c>
      <c r="B999" s="21" t="s">
        <v>3814</v>
      </c>
      <c r="C999" s="21">
        <f>VLOOKUP(B999,Sheet3!B:E,4,0)</f>
        <v>1</v>
      </c>
      <c r="D999" s="21"/>
      <c r="E999" s="21"/>
      <c r="F999" s="21"/>
      <c r="G999" s="21"/>
      <c r="H999" s="21"/>
      <c r="I999" s="21"/>
      <c r="J999" s="21"/>
      <c r="K999" s="21"/>
      <c r="L999" s="21"/>
      <c r="M999" s="21"/>
      <c r="N999" s="21"/>
      <c r="O999" s="21"/>
      <c r="P999" s="21"/>
      <c r="Q999" s="21"/>
      <c r="R999" s="21"/>
      <c r="S999" s="21"/>
      <c r="T999" s="21"/>
      <c r="U999" s="21"/>
      <c r="V999" s="21"/>
      <c r="W999" s="21"/>
      <c r="X999" s="21"/>
      <c r="Y999" s="21"/>
    </row>
    <row r="1000" ht="15.75" customHeight="1">
      <c r="A1000" s="21">
        <v>2699.0</v>
      </c>
      <c r="B1000" s="21" t="s">
        <v>3815</v>
      </c>
      <c r="C1000" s="21">
        <f>VLOOKUP(B1000,Sheet3!B:E,4,0)</f>
        <v>1</v>
      </c>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row>
    <row r="1001" ht="15.75" customHeight="1">
      <c r="A1001" s="21">
        <v>2700.0</v>
      </c>
      <c r="B1001" s="21" t="s">
        <v>3816</v>
      </c>
      <c r="C1001" s="21">
        <f>VLOOKUP(B1001,Sheet3!B:E,4,0)</f>
        <v>1</v>
      </c>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row>
    <row r="1002" ht="15.75" customHeight="1">
      <c r="A1002" s="21">
        <v>2701.0</v>
      </c>
      <c r="B1002" s="21" t="s">
        <v>3817</v>
      </c>
      <c r="C1002" s="21">
        <f>VLOOKUP(B1002,Sheet3!B:E,4,0)</f>
        <v>1</v>
      </c>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row>
    <row r="1003" ht="15.75" customHeight="1">
      <c r="A1003" s="21">
        <v>2704.0</v>
      </c>
      <c r="B1003" s="21" t="s">
        <v>3818</v>
      </c>
      <c r="C1003" s="21">
        <f>VLOOKUP(B1003,Sheet3!B:E,4,0)</f>
        <v>1</v>
      </c>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row>
    <row r="1004" ht="15.75" customHeight="1">
      <c r="A1004" s="21">
        <v>2705.0</v>
      </c>
      <c r="B1004" s="21" t="s">
        <v>3819</v>
      </c>
      <c r="C1004" s="21">
        <f>VLOOKUP(B1004,Sheet3!B:E,4,0)</f>
        <v>1</v>
      </c>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row>
    <row r="1005" ht="15.75" customHeight="1">
      <c r="A1005" s="21">
        <v>2706.0</v>
      </c>
      <c r="B1005" s="21" t="s">
        <v>3820</v>
      </c>
      <c r="C1005" s="21">
        <f>VLOOKUP(B1005,Sheet3!B:E,4,0)</f>
        <v>1</v>
      </c>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row>
    <row r="1006" ht="15.75" customHeight="1">
      <c r="A1006" s="21">
        <v>2708.0</v>
      </c>
      <c r="B1006" s="21" t="s">
        <v>3821</v>
      </c>
      <c r="C1006" s="21">
        <f>VLOOKUP(B1006,Sheet3!B:E,4,0)</f>
        <v>1</v>
      </c>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row>
    <row r="1007" ht="15.75" customHeight="1">
      <c r="A1007" s="21">
        <v>2710.0</v>
      </c>
      <c r="B1007" s="21" t="s">
        <v>3822</v>
      </c>
      <c r="C1007" s="21">
        <f>VLOOKUP(B1007,Sheet3!B:E,4,0)</f>
        <v>1</v>
      </c>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row>
    <row r="1008" ht="15.75" customHeight="1">
      <c r="A1008" s="21">
        <v>2712.0</v>
      </c>
      <c r="B1008" s="21" t="s">
        <v>3823</v>
      </c>
      <c r="C1008" s="21">
        <f>VLOOKUP(B1008,Sheet3!B:E,4,0)</f>
        <v>1</v>
      </c>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row>
    <row r="1009" ht="15.75" customHeight="1">
      <c r="A1009" s="21">
        <v>2716.0</v>
      </c>
      <c r="B1009" s="21" t="s">
        <v>3824</v>
      </c>
      <c r="C1009" s="21">
        <f>VLOOKUP(B1009,Sheet3!B:E,4,0)</f>
        <v>1</v>
      </c>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row>
    <row r="1010" ht="15.75" customHeight="1">
      <c r="A1010" s="21">
        <v>2718.0</v>
      </c>
      <c r="B1010" s="21" t="s">
        <v>3825</v>
      </c>
      <c r="C1010" s="21">
        <f>VLOOKUP(B1010,Sheet3!B:E,4,0)</f>
        <v>1</v>
      </c>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row>
    <row r="1011" ht="15.75" customHeight="1">
      <c r="A1011" s="21">
        <v>2725.0</v>
      </c>
      <c r="B1011" s="21" t="s">
        <v>3826</v>
      </c>
      <c r="C1011" s="21">
        <f>VLOOKUP(B1011,Sheet3!B:E,4,0)</f>
        <v>1</v>
      </c>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row>
    <row r="1012" ht="15.75" customHeight="1">
      <c r="A1012" s="21">
        <v>2726.0</v>
      </c>
      <c r="B1012" s="21" t="s">
        <v>3827</v>
      </c>
      <c r="C1012" s="21">
        <f>VLOOKUP(B1012,Sheet3!B:E,4,0)</f>
        <v>1</v>
      </c>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row>
    <row r="1013" ht="15.75" customHeight="1">
      <c r="A1013" s="21">
        <v>2727.0</v>
      </c>
      <c r="B1013" s="21" t="s">
        <v>3828</v>
      </c>
      <c r="C1013" s="21">
        <f>VLOOKUP(B1013,Sheet3!B:E,4,0)</f>
        <v>1</v>
      </c>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row>
    <row r="1014" ht="15.75" customHeight="1">
      <c r="A1014" s="21">
        <v>2728.0</v>
      </c>
      <c r="B1014" s="21" t="s">
        <v>3829</v>
      </c>
      <c r="C1014" s="21">
        <f>VLOOKUP(B1014,Sheet3!B:E,4,0)</f>
        <v>1</v>
      </c>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row>
    <row r="1015" ht="15.75" customHeight="1">
      <c r="A1015" s="21">
        <v>2729.0</v>
      </c>
      <c r="B1015" s="21" t="s">
        <v>3830</v>
      </c>
      <c r="C1015" s="21">
        <f>VLOOKUP(B1015,Sheet3!B:E,4,0)</f>
        <v>1</v>
      </c>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row>
    <row r="1016" ht="15.75" customHeight="1">
      <c r="A1016" s="21">
        <v>2730.0</v>
      </c>
      <c r="B1016" s="21" t="s">
        <v>3831</v>
      </c>
      <c r="C1016" s="21">
        <f>VLOOKUP(B1016,Sheet3!B:E,4,0)</f>
        <v>1</v>
      </c>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row>
    <row r="1017" ht="15.75" customHeight="1">
      <c r="A1017" s="21">
        <v>2733.0</v>
      </c>
      <c r="B1017" s="21" t="s">
        <v>3832</v>
      </c>
      <c r="C1017" s="21">
        <f>VLOOKUP(B1017,Sheet3!B:E,4,0)</f>
        <v>1</v>
      </c>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row>
    <row r="1018" ht="15.75" customHeight="1">
      <c r="A1018" s="21">
        <v>2734.0</v>
      </c>
      <c r="B1018" s="21" t="s">
        <v>3833</v>
      </c>
      <c r="C1018" s="21">
        <f>VLOOKUP(B1018,Sheet3!B:E,4,0)</f>
        <v>1</v>
      </c>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row>
    <row r="1019" ht="15.75" customHeight="1">
      <c r="A1019" s="21">
        <v>2737.0</v>
      </c>
      <c r="B1019" s="21" t="s">
        <v>3834</v>
      </c>
      <c r="C1019" s="21">
        <f>VLOOKUP(B1019,Sheet3!B:E,4,0)</f>
        <v>1</v>
      </c>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row>
    <row r="1020" ht="15.75" customHeight="1">
      <c r="A1020" s="21">
        <v>2738.0</v>
      </c>
      <c r="B1020" s="21" t="s">
        <v>3835</v>
      </c>
      <c r="C1020" s="21">
        <f>VLOOKUP(B1020,Sheet3!B:E,4,0)</f>
        <v>1</v>
      </c>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row>
    <row r="1021" ht="15.75" customHeight="1">
      <c r="A1021" s="21">
        <v>2744.0</v>
      </c>
      <c r="B1021" s="21" t="s">
        <v>3836</v>
      </c>
      <c r="C1021" s="21">
        <f>VLOOKUP(B1021,Sheet3!B:E,4,0)</f>
        <v>1</v>
      </c>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row>
    <row r="1022" ht="15.75" customHeight="1">
      <c r="A1022" s="21">
        <v>2745.0</v>
      </c>
      <c r="B1022" s="21" t="s">
        <v>3837</v>
      </c>
      <c r="C1022" s="21">
        <f>VLOOKUP(B1022,Sheet3!B:E,4,0)</f>
        <v>1</v>
      </c>
      <c r="D1022" s="21"/>
      <c r="E1022" s="21"/>
      <c r="F1022" s="21"/>
      <c r="G1022" s="21"/>
      <c r="H1022" s="21"/>
      <c r="I1022" s="21"/>
      <c r="J1022" s="21"/>
      <c r="K1022" s="21"/>
      <c r="L1022" s="21"/>
      <c r="M1022" s="21"/>
      <c r="N1022" s="21"/>
      <c r="O1022" s="21"/>
      <c r="P1022" s="21"/>
      <c r="Q1022" s="21"/>
      <c r="R1022" s="21"/>
      <c r="S1022" s="21"/>
      <c r="T1022" s="21"/>
      <c r="U1022" s="21"/>
      <c r="V1022" s="21"/>
      <c r="W1022" s="21"/>
      <c r="X1022" s="21"/>
      <c r="Y1022" s="21"/>
    </row>
    <row r="1023" ht="15.75" customHeight="1">
      <c r="A1023" s="21">
        <v>2746.0</v>
      </c>
      <c r="B1023" s="21" t="s">
        <v>3838</v>
      </c>
      <c r="C1023" s="21">
        <f>VLOOKUP(B1023,Sheet3!B:E,4,0)</f>
        <v>1</v>
      </c>
      <c r="D1023" s="21"/>
      <c r="E1023" s="21"/>
      <c r="F1023" s="21"/>
      <c r="G1023" s="21"/>
      <c r="H1023" s="21"/>
      <c r="I1023" s="21"/>
      <c r="J1023" s="21"/>
      <c r="K1023" s="21"/>
      <c r="L1023" s="21"/>
      <c r="M1023" s="21"/>
      <c r="N1023" s="21"/>
      <c r="O1023" s="21"/>
      <c r="P1023" s="21"/>
      <c r="Q1023" s="21"/>
      <c r="R1023" s="21"/>
      <c r="S1023" s="21"/>
      <c r="T1023" s="21"/>
      <c r="U1023" s="21"/>
      <c r="V1023" s="21"/>
      <c r="W1023" s="21"/>
      <c r="X1023" s="21"/>
      <c r="Y1023" s="21"/>
    </row>
    <row r="1024" ht="15.75" customHeight="1">
      <c r="A1024" s="21">
        <v>2747.0</v>
      </c>
      <c r="B1024" s="21" t="s">
        <v>3839</v>
      </c>
      <c r="C1024" s="21">
        <f>VLOOKUP(B1024,Sheet3!B:E,4,0)</f>
        <v>1</v>
      </c>
      <c r="D1024" s="21"/>
      <c r="E1024" s="21"/>
      <c r="F1024" s="21"/>
      <c r="G1024" s="21"/>
      <c r="H1024" s="21"/>
      <c r="I1024" s="21"/>
      <c r="J1024" s="21"/>
      <c r="K1024" s="21"/>
      <c r="L1024" s="21"/>
      <c r="M1024" s="21"/>
      <c r="N1024" s="21"/>
      <c r="O1024" s="21"/>
      <c r="P1024" s="21"/>
      <c r="Q1024" s="21"/>
      <c r="R1024" s="21"/>
      <c r="S1024" s="21"/>
      <c r="T1024" s="21"/>
      <c r="U1024" s="21"/>
      <c r="V1024" s="21"/>
      <c r="W1024" s="21"/>
      <c r="X1024" s="21"/>
      <c r="Y1024" s="21"/>
    </row>
    <row r="1025" ht="15.75" customHeight="1">
      <c r="A1025" s="21">
        <v>2749.0</v>
      </c>
      <c r="B1025" s="21" t="s">
        <v>3840</v>
      </c>
      <c r="C1025" s="21">
        <f>VLOOKUP(B1025,Sheet3!B:E,4,0)</f>
        <v>1</v>
      </c>
      <c r="D1025" s="21"/>
      <c r="E1025" s="21"/>
      <c r="F1025" s="21"/>
      <c r="G1025" s="21"/>
      <c r="H1025" s="21"/>
      <c r="I1025" s="21"/>
      <c r="J1025" s="21"/>
      <c r="K1025" s="21"/>
      <c r="L1025" s="21"/>
      <c r="M1025" s="21"/>
      <c r="N1025" s="21"/>
      <c r="O1025" s="21"/>
      <c r="P1025" s="21"/>
      <c r="Q1025" s="21"/>
      <c r="R1025" s="21"/>
      <c r="S1025" s="21"/>
      <c r="T1025" s="21"/>
      <c r="U1025" s="21"/>
      <c r="V1025" s="21"/>
      <c r="W1025" s="21"/>
      <c r="X1025" s="21"/>
      <c r="Y1025" s="21"/>
    </row>
    <row r="1026" ht="15.75" customHeight="1">
      <c r="A1026" s="21">
        <v>2750.0</v>
      </c>
      <c r="B1026" s="21" t="s">
        <v>3841</v>
      </c>
      <c r="C1026" s="21">
        <f>VLOOKUP(B1026,Sheet3!B:E,4,0)</f>
        <v>1</v>
      </c>
      <c r="D1026" s="21"/>
      <c r="E1026" s="21"/>
      <c r="F1026" s="21"/>
      <c r="G1026" s="21"/>
      <c r="H1026" s="21"/>
      <c r="I1026" s="21"/>
      <c r="J1026" s="21"/>
      <c r="K1026" s="21"/>
      <c r="L1026" s="21"/>
      <c r="M1026" s="21"/>
      <c r="N1026" s="21"/>
      <c r="O1026" s="21"/>
      <c r="P1026" s="21"/>
      <c r="Q1026" s="21"/>
      <c r="R1026" s="21"/>
      <c r="S1026" s="21"/>
      <c r="T1026" s="21"/>
      <c r="U1026" s="21"/>
      <c r="V1026" s="21"/>
      <c r="W1026" s="21"/>
      <c r="X1026" s="21"/>
      <c r="Y1026" s="21"/>
    </row>
    <row r="1027" ht="15.75" customHeight="1">
      <c r="A1027" s="21">
        <v>2754.0</v>
      </c>
      <c r="B1027" s="21" t="s">
        <v>3842</v>
      </c>
      <c r="C1027" s="21">
        <f>VLOOKUP(B1027,Sheet3!B:E,4,0)</f>
        <v>1</v>
      </c>
      <c r="D1027" s="21"/>
      <c r="E1027" s="21"/>
      <c r="F1027" s="21"/>
      <c r="G1027" s="21"/>
      <c r="H1027" s="21"/>
      <c r="I1027" s="21"/>
      <c r="J1027" s="21"/>
      <c r="K1027" s="21"/>
      <c r="L1027" s="21"/>
      <c r="M1027" s="21"/>
      <c r="N1027" s="21"/>
      <c r="O1027" s="21"/>
      <c r="P1027" s="21"/>
      <c r="Q1027" s="21"/>
      <c r="R1027" s="21"/>
      <c r="S1027" s="21"/>
      <c r="T1027" s="21"/>
      <c r="U1027" s="21"/>
      <c r="V1027" s="21"/>
      <c r="W1027" s="21"/>
      <c r="X1027" s="21"/>
      <c r="Y1027" s="21"/>
    </row>
    <row r="1028" ht="15.75" customHeight="1">
      <c r="A1028" s="21">
        <v>2757.0</v>
      </c>
      <c r="B1028" s="21" t="s">
        <v>3843</v>
      </c>
      <c r="C1028" s="21">
        <f>VLOOKUP(B1028,Sheet3!B:E,4,0)</f>
        <v>1</v>
      </c>
      <c r="D1028" s="21"/>
      <c r="E1028" s="21"/>
      <c r="F1028" s="21"/>
      <c r="G1028" s="21"/>
      <c r="H1028" s="21"/>
      <c r="I1028" s="21"/>
      <c r="J1028" s="21"/>
      <c r="K1028" s="21"/>
      <c r="L1028" s="21"/>
      <c r="M1028" s="21"/>
      <c r="N1028" s="21"/>
      <c r="O1028" s="21"/>
      <c r="P1028" s="21"/>
      <c r="Q1028" s="21"/>
      <c r="R1028" s="21"/>
      <c r="S1028" s="21"/>
      <c r="T1028" s="21"/>
      <c r="U1028" s="21"/>
      <c r="V1028" s="21"/>
      <c r="W1028" s="21"/>
      <c r="X1028" s="21"/>
      <c r="Y1028" s="21"/>
    </row>
    <row r="1029" ht="15.75" customHeight="1">
      <c r="A1029" s="21">
        <v>2758.0</v>
      </c>
      <c r="B1029" s="21" t="s">
        <v>3844</v>
      </c>
      <c r="C1029" s="21">
        <f>VLOOKUP(B1029,Sheet3!B:E,4,0)</f>
        <v>1</v>
      </c>
      <c r="D1029" s="21"/>
      <c r="E1029" s="21"/>
      <c r="F1029" s="21"/>
      <c r="G1029" s="21"/>
      <c r="H1029" s="21"/>
      <c r="I1029" s="21"/>
      <c r="J1029" s="21"/>
      <c r="K1029" s="21"/>
      <c r="L1029" s="21"/>
      <c r="M1029" s="21"/>
      <c r="N1029" s="21"/>
      <c r="O1029" s="21"/>
      <c r="P1029" s="21"/>
      <c r="Q1029" s="21"/>
      <c r="R1029" s="21"/>
      <c r="S1029" s="21"/>
      <c r="T1029" s="21"/>
      <c r="U1029" s="21"/>
      <c r="V1029" s="21"/>
      <c r="W1029" s="21"/>
      <c r="X1029" s="21"/>
      <c r="Y1029" s="21"/>
    </row>
    <row r="1030" ht="15.75" customHeight="1">
      <c r="A1030" s="21">
        <v>2759.0</v>
      </c>
      <c r="B1030" s="21" t="s">
        <v>3845</v>
      </c>
      <c r="C1030" s="21">
        <f>VLOOKUP(B1030,Sheet3!B:E,4,0)</f>
        <v>1</v>
      </c>
      <c r="D1030" s="21"/>
      <c r="E1030" s="21"/>
      <c r="F1030" s="21"/>
      <c r="G1030" s="21"/>
      <c r="H1030" s="21"/>
      <c r="I1030" s="21"/>
      <c r="J1030" s="21"/>
      <c r="K1030" s="21"/>
      <c r="L1030" s="21"/>
      <c r="M1030" s="21"/>
      <c r="N1030" s="21"/>
      <c r="O1030" s="21"/>
      <c r="P1030" s="21"/>
      <c r="Q1030" s="21"/>
      <c r="R1030" s="21"/>
      <c r="S1030" s="21"/>
      <c r="T1030" s="21"/>
      <c r="U1030" s="21"/>
      <c r="V1030" s="21"/>
      <c r="W1030" s="21"/>
      <c r="X1030" s="21"/>
      <c r="Y1030" s="21"/>
    </row>
    <row r="1031" ht="15.75" customHeight="1">
      <c r="A1031" s="21">
        <v>2760.0</v>
      </c>
      <c r="B1031" s="21" t="s">
        <v>3846</v>
      </c>
      <c r="C1031" s="21">
        <f>VLOOKUP(B1031,Sheet3!B:E,4,0)</f>
        <v>1</v>
      </c>
      <c r="D1031" s="21"/>
      <c r="E1031" s="21"/>
      <c r="F1031" s="21"/>
      <c r="G1031" s="21"/>
      <c r="H1031" s="21"/>
      <c r="I1031" s="21"/>
      <c r="J1031" s="21"/>
      <c r="K1031" s="21"/>
      <c r="L1031" s="21"/>
      <c r="M1031" s="21"/>
      <c r="N1031" s="21"/>
      <c r="O1031" s="21"/>
      <c r="P1031" s="21"/>
      <c r="Q1031" s="21"/>
      <c r="R1031" s="21"/>
      <c r="S1031" s="21"/>
      <c r="T1031" s="21"/>
      <c r="U1031" s="21"/>
      <c r="V1031" s="21"/>
      <c r="W1031" s="21"/>
      <c r="X1031" s="21"/>
      <c r="Y1031" s="21"/>
    </row>
    <row r="1032" ht="15.75" customHeight="1">
      <c r="A1032" s="21">
        <v>2764.0</v>
      </c>
      <c r="B1032" s="21" t="s">
        <v>3847</v>
      </c>
      <c r="C1032" s="21">
        <f>VLOOKUP(B1032,Sheet3!B:E,4,0)</f>
        <v>1</v>
      </c>
      <c r="D1032" s="21"/>
      <c r="E1032" s="21"/>
      <c r="F1032" s="21"/>
      <c r="G1032" s="21"/>
      <c r="H1032" s="21"/>
      <c r="I1032" s="21"/>
      <c r="J1032" s="21"/>
      <c r="K1032" s="21"/>
      <c r="L1032" s="21"/>
      <c r="M1032" s="21"/>
      <c r="N1032" s="21"/>
      <c r="O1032" s="21"/>
      <c r="P1032" s="21"/>
      <c r="Q1032" s="21"/>
      <c r="R1032" s="21"/>
      <c r="S1032" s="21"/>
      <c r="T1032" s="21"/>
      <c r="U1032" s="21"/>
      <c r="V1032" s="21"/>
      <c r="W1032" s="21"/>
      <c r="X1032" s="21"/>
      <c r="Y1032" s="21"/>
    </row>
    <row r="1033" ht="15.75" customHeight="1">
      <c r="A1033" s="21">
        <v>2772.0</v>
      </c>
      <c r="B1033" s="21" t="s">
        <v>3848</v>
      </c>
      <c r="C1033" s="21">
        <f>VLOOKUP(B1033,Sheet3!B:E,4,0)</f>
        <v>1</v>
      </c>
      <c r="D1033" s="21"/>
      <c r="E1033" s="21"/>
      <c r="F1033" s="21"/>
      <c r="G1033" s="21"/>
      <c r="H1033" s="21"/>
      <c r="I1033" s="21"/>
      <c r="J1033" s="21"/>
      <c r="K1033" s="21"/>
      <c r="L1033" s="21"/>
      <c r="M1033" s="21"/>
      <c r="N1033" s="21"/>
      <c r="O1033" s="21"/>
      <c r="P1033" s="21"/>
      <c r="Q1033" s="21"/>
      <c r="R1033" s="21"/>
      <c r="S1033" s="21"/>
      <c r="T1033" s="21"/>
      <c r="U1033" s="21"/>
      <c r="V1033" s="21"/>
      <c r="W1033" s="21"/>
      <c r="X1033" s="21"/>
      <c r="Y1033" s="21"/>
    </row>
    <row r="1034" ht="15.75" customHeight="1">
      <c r="A1034" s="21">
        <v>2793.0</v>
      </c>
      <c r="B1034" s="21" t="s">
        <v>3849</v>
      </c>
      <c r="C1034" s="21">
        <f>VLOOKUP(B1034,Sheet3!B:E,4,0)</f>
        <v>1</v>
      </c>
      <c r="D1034" s="21"/>
      <c r="E1034" s="21"/>
      <c r="F1034" s="21"/>
      <c r="G1034" s="21"/>
      <c r="H1034" s="21"/>
      <c r="I1034" s="21"/>
      <c r="J1034" s="21"/>
      <c r="K1034" s="21"/>
      <c r="L1034" s="21"/>
      <c r="M1034" s="21"/>
      <c r="N1034" s="21"/>
      <c r="O1034" s="21"/>
      <c r="P1034" s="21"/>
      <c r="Q1034" s="21"/>
      <c r="R1034" s="21"/>
      <c r="S1034" s="21"/>
      <c r="T1034" s="21"/>
      <c r="U1034" s="21"/>
      <c r="V1034" s="21"/>
      <c r="W1034" s="21"/>
      <c r="X1034" s="21"/>
      <c r="Y1034" s="21"/>
    </row>
    <row r="1035" ht="15.75" customHeight="1">
      <c r="A1035" s="21">
        <v>2801.0</v>
      </c>
      <c r="B1035" s="21" t="s">
        <v>3850</v>
      </c>
      <c r="C1035" s="21">
        <f>VLOOKUP(B1035,Sheet3!B:E,4,0)</f>
        <v>1</v>
      </c>
      <c r="D1035" s="21"/>
      <c r="E1035" s="21"/>
      <c r="F1035" s="21"/>
      <c r="G1035" s="21"/>
      <c r="H1035" s="21"/>
      <c r="I1035" s="21"/>
      <c r="J1035" s="21"/>
      <c r="K1035" s="21"/>
      <c r="L1035" s="21"/>
      <c r="M1035" s="21"/>
      <c r="N1035" s="21"/>
      <c r="O1035" s="21"/>
      <c r="P1035" s="21"/>
      <c r="Q1035" s="21"/>
      <c r="R1035" s="21"/>
      <c r="S1035" s="21"/>
      <c r="T1035" s="21"/>
      <c r="U1035" s="21"/>
      <c r="V1035" s="21"/>
      <c r="W1035" s="21"/>
      <c r="X1035" s="21"/>
      <c r="Y1035" s="21"/>
    </row>
    <row r="1036" ht="15.75" customHeight="1">
      <c r="A1036" s="21">
        <v>2802.0</v>
      </c>
      <c r="B1036" s="21" t="s">
        <v>3851</v>
      </c>
      <c r="C1036" s="21">
        <f>VLOOKUP(B1036,Sheet3!B:E,4,0)</f>
        <v>1</v>
      </c>
      <c r="D1036" s="21"/>
      <c r="E1036" s="21"/>
      <c r="F1036" s="21"/>
      <c r="G1036" s="21"/>
      <c r="H1036" s="21"/>
      <c r="I1036" s="21"/>
      <c r="J1036" s="21"/>
      <c r="K1036" s="21"/>
      <c r="L1036" s="21"/>
      <c r="M1036" s="21"/>
      <c r="N1036" s="21"/>
      <c r="O1036" s="21"/>
      <c r="P1036" s="21"/>
      <c r="Q1036" s="21"/>
      <c r="R1036" s="21"/>
      <c r="S1036" s="21"/>
      <c r="T1036" s="21"/>
      <c r="U1036" s="21"/>
      <c r="V1036" s="21"/>
      <c r="W1036" s="21"/>
      <c r="X1036" s="21"/>
      <c r="Y1036" s="21"/>
    </row>
    <row r="1037" ht="15.75" customHeight="1">
      <c r="A1037" s="21">
        <v>2814.0</v>
      </c>
      <c r="B1037" s="21" t="s">
        <v>3852</v>
      </c>
      <c r="C1037" s="21">
        <f>VLOOKUP(B1037,Sheet3!B:E,4,0)</f>
        <v>1</v>
      </c>
      <c r="D1037" s="21"/>
      <c r="E1037" s="21"/>
      <c r="F1037" s="21"/>
      <c r="G1037" s="21"/>
      <c r="H1037" s="21"/>
      <c r="I1037" s="21"/>
      <c r="J1037" s="21"/>
      <c r="K1037" s="21"/>
      <c r="L1037" s="21"/>
      <c r="M1037" s="21"/>
      <c r="N1037" s="21"/>
      <c r="O1037" s="21"/>
      <c r="P1037" s="21"/>
      <c r="Q1037" s="21"/>
      <c r="R1037" s="21"/>
      <c r="S1037" s="21"/>
      <c r="T1037" s="21"/>
      <c r="U1037" s="21"/>
      <c r="V1037" s="21"/>
      <c r="W1037" s="21"/>
      <c r="X1037" s="21"/>
      <c r="Y1037" s="21"/>
    </row>
    <row r="1038" ht="15.75" customHeight="1">
      <c r="A1038" s="21">
        <v>2815.0</v>
      </c>
      <c r="B1038" s="21" t="s">
        <v>3853</v>
      </c>
      <c r="C1038" s="21">
        <f>VLOOKUP(B1038,Sheet3!B:E,4,0)</f>
        <v>1</v>
      </c>
      <c r="D1038" s="21"/>
      <c r="E1038" s="21"/>
      <c r="F1038" s="21"/>
      <c r="G1038" s="21"/>
      <c r="H1038" s="21"/>
      <c r="I1038" s="21"/>
      <c r="J1038" s="21"/>
      <c r="K1038" s="21"/>
      <c r="L1038" s="21"/>
      <c r="M1038" s="21"/>
      <c r="N1038" s="21"/>
      <c r="O1038" s="21"/>
      <c r="P1038" s="21"/>
      <c r="Q1038" s="21"/>
      <c r="R1038" s="21"/>
      <c r="S1038" s="21"/>
      <c r="T1038" s="21"/>
      <c r="U1038" s="21"/>
      <c r="V1038" s="21"/>
      <c r="W1038" s="21"/>
      <c r="X1038" s="21"/>
      <c r="Y1038" s="21"/>
    </row>
    <row r="1039" ht="15.75" customHeight="1">
      <c r="A1039" s="21">
        <v>2825.0</v>
      </c>
      <c r="B1039" s="21" t="s">
        <v>3854</v>
      </c>
      <c r="C1039" s="21">
        <f>VLOOKUP(B1039,Sheet3!B:E,4,0)</f>
        <v>1</v>
      </c>
      <c r="D1039" s="21"/>
      <c r="E1039" s="21"/>
      <c r="F1039" s="21"/>
      <c r="G1039" s="21"/>
      <c r="H1039" s="21"/>
      <c r="I1039" s="21"/>
      <c r="J1039" s="21"/>
      <c r="K1039" s="21"/>
      <c r="L1039" s="21"/>
      <c r="M1039" s="21"/>
      <c r="N1039" s="21"/>
      <c r="O1039" s="21"/>
      <c r="P1039" s="21"/>
      <c r="Q1039" s="21"/>
      <c r="R1039" s="21"/>
      <c r="S1039" s="21"/>
      <c r="T1039" s="21"/>
      <c r="U1039" s="21"/>
      <c r="V1039" s="21"/>
      <c r="W1039" s="21"/>
      <c r="X1039" s="21"/>
      <c r="Y1039" s="21"/>
    </row>
    <row r="1040" ht="15.75" customHeight="1">
      <c r="A1040" s="21">
        <v>2826.0</v>
      </c>
      <c r="B1040" s="21" t="s">
        <v>3855</v>
      </c>
      <c r="C1040" s="21">
        <f>VLOOKUP(B1040,Sheet3!B:E,4,0)</f>
        <v>1</v>
      </c>
      <c r="D1040" s="21"/>
      <c r="E1040" s="21"/>
      <c r="F1040" s="21"/>
      <c r="G1040" s="21"/>
      <c r="H1040" s="21"/>
      <c r="I1040" s="21"/>
      <c r="J1040" s="21"/>
      <c r="K1040" s="21"/>
      <c r="L1040" s="21"/>
      <c r="M1040" s="21"/>
      <c r="N1040" s="21"/>
      <c r="O1040" s="21"/>
      <c r="P1040" s="21"/>
      <c r="Q1040" s="21"/>
      <c r="R1040" s="21"/>
      <c r="S1040" s="21"/>
      <c r="T1040" s="21"/>
      <c r="U1040" s="21"/>
      <c r="V1040" s="21"/>
      <c r="W1040" s="21"/>
      <c r="X1040" s="21"/>
      <c r="Y1040" s="21"/>
    </row>
    <row r="1041" ht="15.75" customHeight="1">
      <c r="A1041" s="21">
        <v>2827.0</v>
      </c>
      <c r="B1041" s="21" t="s">
        <v>3856</v>
      </c>
      <c r="C1041" s="21">
        <f>VLOOKUP(B1041,Sheet3!B:E,4,0)</f>
        <v>1</v>
      </c>
      <c r="D1041" s="21"/>
      <c r="E1041" s="21"/>
      <c r="F1041" s="21"/>
      <c r="G1041" s="21"/>
      <c r="H1041" s="21"/>
      <c r="I1041" s="21"/>
      <c r="J1041" s="21"/>
      <c r="K1041" s="21"/>
      <c r="L1041" s="21"/>
      <c r="M1041" s="21"/>
      <c r="N1041" s="21"/>
      <c r="O1041" s="21"/>
      <c r="P1041" s="21"/>
      <c r="Q1041" s="21"/>
      <c r="R1041" s="21"/>
      <c r="S1041" s="21"/>
      <c r="T1041" s="21"/>
      <c r="U1041" s="21"/>
      <c r="V1041" s="21"/>
      <c r="W1041" s="21"/>
      <c r="X1041" s="21"/>
      <c r="Y1041" s="21"/>
    </row>
    <row r="1042" ht="15.75" customHeight="1">
      <c r="A1042" s="21">
        <v>2828.0</v>
      </c>
      <c r="B1042" s="21" t="s">
        <v>3857</v>
      </c>
      <c r="C1042" s="21">
        <f>VLOOKUP(B1042,Sheet3!B:E,4,0)</f>
        <v>1</v>
      </c>
      <c r="D1042" s="21"/>
      <c r="E1042" s="21"/>
      <c r="F1042" s="21"/>
      <c r="G1042" s="21"/>
      <c r="H1042" s="21"/>
      <c r="I1042" s="21"/>
      <c r="J1042" s="21"/>
      <c r="K1042" s="21"/>
      <c r="L1042" s="21"/>
      <c r="M1042" s="21"/>
      <c r="N1042" s="21"/>
      <c r="O1042" s="21"/>
      <c r="P1042" s="21"/>
      <c r="Q1042" s="21"/>
      <c r="R1042" s="21"/>
      <c r="S1042" s="21"/>
      <c r="T1042" s="21"/>
      <c r="U1042" s="21"/>
      <c r="V1042" s="21"/>
      <c r="W1042" s="21"/>
      <c r="X1042" s="21"/>
      <c r="Y1042" s="21"/>
    </row>
    <row r="1043" ht="15.75" customHeight="1">
      <c r="A1043" s="21">
        <v>2832.0</v>
      </c>
      <c r="B1043" s="21" t="s">
        <v>3858</v>
      </c>
      <c r="C1043" s="21">
        <f>VLOOKUP(B1043,Sheet3!B:E,4,0)</f>
        <v>1</v>
      </c>
      <c r="D1043" s="21"/>
      <c r="E1043" s="21"/>
      <c r="F1043" s="21"/>
      <c r="G1043" s="21"/>
      <c r="H1043" s="21"/>
      <c r="I1043" s="21"/>
      <c r="J1043" s="21"/>
      <c r="K1043" s="21"/>
      <c r="L1043" s="21"/>
      <c r="M1043" s="21"/>
      <c r="N1043" s="21"/>
      <c r="O1043" s="21"/>
      <c r="P1043" s="21"/>
      <c r="Q1043" s="21"/>
      <c r="R1043" s="21"/>
      <c r="S1043" s="21"/>
      <c r="T1043" s="21"/>
      <c r="U1043" s="21"/>
      <c r="V1043" s="21"/>
      <c r="W1043" s="21"/>
      <c r="X1043" s="21"/>
      <c r="Y1043" s="21"/>
    </row>
    <row r="1044" ht="15.75" customHeight="1">
      <c r="A1044" s="21">
        <v>2835.0</v>
      </c>
      <c r="B1044" s="21" t="s">
        <v>3859</v>
      </c>
      <c r="C1044" s="21">
        <f>VLOOKUP(B1044,Sheet3!B:E,4,0)</f>
        <v>1</v>
      </c>
      <c r="D1044" s="21"/>
      <c r="E1044" s="21"/>
      <c r="F1044" s="21"/>
      <c r="G1044" s="21"/>
      <c r="H1044" s="21"/>
      <c r="I1044" s="21"/>
      <c r="J1044" s="21"/>
      <c r="K1044" s="21"/>
      <c r="L1044" s="21"/>
      <c r="M1044" s="21"/>
      <c r="N1044" s="21"/>
      <c r="O1044" s="21"/>
      <c r="P1044" s="21"/>
      <c r="Q1044" s="21"/>
      <c r="R1044" s="21"/>
      <c r="S1044" s="21"/>
      <c r="T1044" s="21"/>
      <c r="U1044" s="21"/>
      <c r="V1044" s="21"/>
      <c r="W1044" s="21"/>
      <c r="X1044" s="21"/>
      <c r="Y1044" s="21"/>
    </row>
    <row r="1045" ht="15.75" customHeight="1">
      <c r="A1045" s="21">
        <v>2843.0</v>
      </c>
      <c r="B1045" s="21" t="s">
        <v>3860</v>
      </c>
      <c r="C1045" s="21">
        <f>VLOOKUP(B1045,Sheet3!B:E,4,0)</f>
        <v>1</v>
      </c>
      <c r="D1045" s="21"/>
      <c r="E1045" s="21"/>
      <c r="F1045" s="21"/>
      <c r="G1045" s="21"/>
      <c r="H1045" s="21"/>
      <c r="I1045" s="21"/>
      <c r="J1045" s="21"/>
      <c r="K1045" s="21"/>
      <c r="L1045" s="21"/>
      <c r="M1045" s="21"/>
      <c r="N1045" s="21"/>
      <c r="O1045" s="21"/>
      <c r="P1045" s="21"/>
      <c r="Q1045" s="21"/>
      <c r="R1045" s="21"/>
      <c r="S1045" s="21"/>
      <c r="T1045" s="21"/>
      <c r="U1045" s="21"/>
      <c r="V1045" s="21"/>
      <c r="W1045" s="21"/>
      <c r="X1045" s="21"/>
      <c r="Y1045" s="21"/>
    </row>
    <row r="1046" ht="15.75" customHeight="1">
      <c r="A1046" s="21">
        <v>2844.0</v>
      </c>
      <c r="B1046" s="21" t="s">
        <v>3861</v>
      </c>
      <c r="C1046" s="21">
        <f>VLOOKUP(B1046,Sheet3!B:E,4,0)</f>
        <v>1</v>
      </c>
      <c r="D1046" s="21"/>
      <c r="E1046" s="21"/>
      <c r="F1046" s="21"/>
      <c r="G1046" s="21"/>
      <c r="H1046" s="21"/>
      <c r="I1046" s="21"/>
      <c r="J1046" s="21"/>
      <c r="K1046" s="21"/>
      <c r="L1046" s="21"/>
      <c r="M1046" s="21"/>
      <c r="N1046" s="21"/>
      <c r="O1046" s="21"/>
      <c r="P1046" s="21"/>
      <c r="Q1046" s="21"/>
      <c r="R1046" s="21"/>
      <c r="S1046" s="21"/>
      <c r="T1046" s="21"/>
      <c r="U1046" s="21"/>
      <c r="V1046" s="21"/>
      <c r="W1046" s="21"/>
      <c r="X1046" s="21"/>
      <c r="Y1046" s="21"/>
    </row>
    <row r="1047" ht="15.75" customHeight="1">
      <c r="A1047" s="21">
        <v>2845.0</v>
      </c>
      <c r="B1047" s="21" t="s">
        <v>3862</v>
      </c>
      <c r="C1047" s="21">
        <f>VLOOKUP(B1047,Sheet3!B:E,4,0)</f>
        <v>1</v>
      </c>
      <c r="D1047" s="21"/>
      <c r="E1047" s="21"/>
      <c r="F1047" s="21"/>
      <c r="G1047" s="21"/>
      <c r="H1047" s="21"/>
      <c r="I1047" s="21"/>
      <c r="J1047" s="21"/>
      <c r="K1047" s="21"/>
      <c r="L1047" s="21"/>
      <c r="M1047" s="21"/>
      <c r="N1047" s="21"/>
      <c r="O1047" s="21"/>
      <c r="P1047" s="21"/>
      <c r="Q1047" s="21"/>
      <c r="R1047" s="21"/>
      <c r="S1047" s="21"/>
      <c r="T1047" s="21"/>
      <c r="U1047" s="21"/>
      <c r="V1047" s="21"/>
      <c r="W1047" s="21"/>
      <c r="X1047" s="21"/>
      <c r="Y1047" s="21"/>
    </row>
    <row r="1048" ht="15.75" customHeight="1">
      <c r="A1048" s="21">
        <v>2848.0</v>
      </c>
      <c r="B1048" s="21" t="s">
        <v>3863</v>
      </c>
      <c r="C1048" s="21">
        <f>VLOOKUP(B1048,Sheet3!B:E,4,0)</f>
        <v>1</v>
      </c>
      <c r="D1048" s="21"/>
      <c r="E1048" s="21"/>
      <c r="F1048" s="21"/>
      <c r="G1048" s="21"/>
      <c r="H1048" s="21"/>
      <c r="I1048" s="21"/>
      <c r="J1048" s="21"/>
      <c r="K1048" s="21"/>
      <c r="L1048" s="21"/>
      <c r="M1048" s="21"/>
      <c r="N1048" s="21"/>
      <c r="O1048" s="21"/>
      <c r="P1048" s="21"/>
      <c r="Q1048" s="21"/>
      <c r="R1048" s="21"/>
      <c r="S1048" s="21"/>
      <c r="T1048" s="21"/>
      <c r="U1048" s="21"/>
      <c r="V1048" s="21"/>
      <c r="W1048" s="21"/>
      <c r="X1048" s="21"/>
      <c r="Y1048" s="21"/>
    </row>
    <row r="1049" ht="15.75" customHeight="1">
      <c r="A1049" s="21">
        <v>2852.0</v>
      </c>
      <c r="B1049" s="21" t="s">
        <v>3864</v>
      </c>
      <c r="C1049" s="21">
        <f>VLOOKUP(B1049,Sheet3!B:E,4,0)</f>
        <v>1</v>
      </c>
      <c r="D1049" s="21"/>
      <c r="E1049" s="21"/>
      <c r="F1049" s="21"/>
      <c r="G1049" s="21"/>
      <c r="H1049" s="21"/>
      <c r="I1049" s="21"/>
      <c r="J1049" s="21"/>
      <c r="K1049" s="21"/>
      <c r="L1049" s="21"/>
      <c r="M1049" s="21"/>
      <c r="N1049" s="21"/>
      <c r="O1049" s="21"/>
      <c r="P1049" s="21"/>
      <c r="Q1049" s="21"/>
      <c r="R1049" s="21"/>
      <c r="S1049" s="21"/>
      <c r="T1049" s="21"/>
      <c r="U1049" s="21"/>
      <c r="V1049" s="21"/>
      <c r="W1049" s="21"/>
      <c r="X1049" s="21"/>
      <c r="Y1049" s="21"/>
    </row>
    <row r="1050" ht="15.75" customHeight="1">
      <c r="A1050" s="21">
        <v>2855.0</v>
      </c>
      <c r="B1050" s="21" t="s">
        <v>3865</v>
      </c>
      <c r="C1050" s="21">
        <f>VLOOKUP(B1050,Sheet3!B:E,4,0)</f>
        <v>1</v>
      </c>
      <c r="D1050" s="21"/>
      <c r="E1050" s="21"/>
      <c r="F1050" s="21"/>
      <c r="G1050" s="21"/>
      <c r="H1050" s="21"/>
      <c r="I1050" s="21"/>
      <c r="J1050" s="21"/>
      <c r="K1050" s="21"/>
      <c r="L1050" s="21"/>
      <c r="M1050" s="21"/>
      <c r="N1050" s="21"/>
      <c r="O1050" s="21"/>
      <c r="P1050" s="21"/>
      <c r="Q1050" s="21"/>
      <c r="R1050" s="21"/>
      <c r="S1050" s="21"/>
      <c r="T1050" s="21"/>
      <c r="U1050" s="21"/>
      <c r="V1050" s="21"/>
      <c r="W1050" s="21"/>
      <c r="X1050" s="21"/>
      <c r="Y1050" s="21"/>
    </row>
    <row r="1051" ht="15.75" customHeight="1">
      <c r="A1051" s="21">
        <v>2857.0</v>
      </c>
      <c r="B1051" s="21" t="s">
        <v>3866</v>
      </c>
      <c r="C1051" s="21">
        <f>VLOOKUP(B1051,Sheet3!B:E,4,0)</f>
        <v>1</v>
      </c>
      <c r="D1051" s="21"/>
      <c r="E1051" s="21"/>
      <c r="F1051" s="21"/>
      <c r="G1051" s="21"/>
      <c r="H1051" s="21"/>
      <c r="I1051" s="21"/>
      <c r="J1051" s="21"/>
      <c r="K1051" s="21"/>
      <c r="L1051" s="21"/>
      <c r="M1051" s="21"/>
      <c r="N1051" s="21"/>
      <c r="O1051" s="21"/>
      <c r="P1051" s="21"/>
      <c r="Q1051" s="21"/>
      <c r="R1051" s="21"/>
      <c r="S1051" s="21"/>
      <c r="T1051" s="21"/>
      <c r="U1051" s="21"/>
      <c r="V1051" s="21"/>
      <c r="W1051" s="21"/>
      <c r="X1051" s="21"/>
      <c r="Y1051" s="21"/>
    </row>
    <row r="1052" ht="15.75" customHeight="1">
      <c r="A1052" s="21">
        <v>2858.0</v>
      </c>
      <c r="B1052" s="21" t="s">
        <v>3867</v>
      </c>
      <c r="C1052" s="21">
        <f>VLOOKUP(B1052,Sheet3!B:E,4,0)</f>
        <v>1</v>
      </c>
      <c r="D1052" s="21"/>
      <c r="E1052" s="21"/>
      <c r="F1052" s="21"/>
      <c r="G1052" s="21"/>
      <c r="H1052" s="21"/>
      <c r="I1052" s="21"/>
      <c r="J1052" s="21"/>
      <c r="K1052" s="21"/>
      <c r="L1052" s="21"/>
      <c r="M1052" s="21"/>
      <c r="N1052" s="21"/>
      <c r="O1052" s="21"/>
      <c r="P1052" s="21"/>
      <c r="Q1052" s="21"/>
      <c r="R1052" s="21"/>
      <c r="S1052" s="21"/>
      <c r="T1052" s="21"/>
      <c r="U1052" s="21"/>
      <c r="V1052" s="21"/>
      <c r="W1052" s="21"/>
      <c r="X1052" s="21"/>
      <c r="Y1052" s="21"/>
    </row>
    <row r="1053" ht="15.75" customHeight="1">
      <c r="A1053" s="21">
        <v>2861.0</v>
      </c>
      <c r="B1053" s="21" t="s">
        <v>3868</v>
      </c>
      <c r="C1053" s="21">
        <f>VLOOKUP(B1053,Sheet3!B:E,4,0)</f>
        <v>1</v>
      </c>
      <c r="D1053" s="21"/>
      <c r="E1053" s="21"/>
      <c r="F1053" s="21"/>
      <c r="G1053" s="21"/>
      <c r="H1053" s="21"/>
      <c r="I1053" s="21"/>
      <c r="J1053" s="21"/>
      <c r="K1053" s="21"/>
      <c r="L1053" s="21"/>
      <c r="M1053" s="21"/>
      <c r="N1053" s="21"/>
      <c r="O1053" s="21"/>
      <c r="P1053" s="21"/>
      <c r="Q1053" s="21"/>
      <c r="R1053" s="21"/>
      <c r="S1053" s="21"/>
      <c r="T1053" s="21"/>
      <c r="U1053" s="21"/>
      <c r="V1053" s="21"/>
      <c r="W1053" s="21"/>
      <c r="X1053" s="21"/>
      <c r="Y1053" s="21"/>
    </row>
    <row r="1054" ht="15.75" customHeight="1">
      <c r="A1054" s="21">
        <v>2862.0</v>
      </c>
      <c r="B1054" s="21" t="s">
        <v>3869</v>
      </c>
      <c r="C1054" s="21">
        <f>VLOOKUP(B1054,Sheet3!B:E,4,0)</f>
        <v>1</v>
      </c>
      <c r="D1054" s="21"/>
      <c r="E1054" s="21"/>
      <c r="F1054" s="21"/>
      <c r="G1054" s="21"/>
      <c r="H1054" s="21"/>
      <c r="I1054" s="21"/>
      <c r="J1054" s="21"/>
      <c r="K1054" s="21"/>
      <c r="L1054" s="21"/>
      <c r="M1054" s="21"/>
      <c r="N1054" s="21"/>
      <c r="O1054" s="21"/>
      <c r="P1054" s="21"/>
      <c r="Q1054" s="21"/>
      <c r="R1054" s="21"/>
      <c r="S1054" s="21"/>
      <c r="T1054" s="21"/>
      <c r="U1054" s="21"/>
      <c r="V1054" s="21"/>
      <c r="W1054" s="21"/>
      <c r="X1054" s="21"/>
      <c r="Y1054" s="21"/>
    </row>
    <row r="1055" ht="15.75" customHeight="1">
      <c r="A1055" s="21">
        <v>2864.0</v>
      </c>
      <c r="B1055" s="21" t="s">
        <v>3870</v>
      </c>
      <c r="C1055" s="21">
        <f>VLOOKUP(B1055,Sheet3!B:E,4,0)</f>
        <v>1</v>
      </c>
      <c r="D1055" s="21"/>
      <c r="E1055" s="21"/>
      <c r="F1055" s="21"/>
      <c r="G1055" s="21"/>
      <c r="H1055" s="21"/>
      <c r="I1055" s="21"/>
      <c r="J1055" s="21"/>
      <c r="K1055" s="21"/>
      <c r="L1055" s="21"/>
      <c r="M1055" s="21"/>
      <c r="N1055" s="21"/>
      <c r="O1055" s="21"/>
      <c r="P1055" s="21"/>
      <c r="Q1055" s="21"/>
      <c r="R1055" s="21"/>
      <c r="S1055" s="21"/>
      <c r="T1055" s="21"/>
      <c r="U1055" s="21"/>
      <c r="V1055" s="21"/>
      <c r="W1055" s="21"/>
      <c r="X1055" s="21"/>
      <c r="Y1055" s="21"/>
    </row>
    <row r="1056" ht="15.75" customHeight="1">
      <c r="A1056" s="21">
        <v>2871.0</v>
      </c>
      <c r="B1056" s="21" t="s">
        <v>3871</v>
      </c>
      <c r="C1056" s="21">
        <f>VLOOKUP(B1056,Sheet3!B:E,4,0)</f>
        <v>1</v>
      </c>
      <c r="D1056" s="21"/>
      <c r="E1056" s="21"/>
      <c r="F1056" s="21"/>
      <c r="G1056" s="21"/>
      <c r="H1056" s="21"/>
      <c r="I1056" s="21"/>
      <c r="J1056" s="21"/>
      <c r="K1056" s="21"/>
      <c r="L1056" s="21"/>
      <c r="M1056" s="21"/>
      <c r="N1056" s="21"/>
      <c r="O1056" s="21"/>
      <c r="P1056" s="21"/>
      <c r="Q1056" s="21"/>
      <c r="R1056" s="21"/>
      <c r="S1056" s="21"/>
      <c r="T1056" s="21"/>
      <c r="U1056" s="21"/>
      <c r="V1056" s="21"/>
      <c r="W1056" s="21"/>
      <c r="X1056" s="21"/>
      <c r="Y1056" s="21"/>
    </row>
    <row r="1057" ht="15.75" customHeight="1">
      <c r="A1057" s="21">
        <v>2876.0</v>
      </c>
      <c r="B1057" s="21" t="s">
        <v>3872</v>
      </c>
      <c r="C1057" s="21">
        <f>VLOOKUP(B1057,Sheet3!B:E,4,0)</f>
        <v>1</v>
      </c>
      <c r="D1057" s="21"/>
      <c r="E1057" s="21"/>
      <c r="F1057" s="21"/>
      <c r="G1057" s="21"/>
      <c r="H1057" s="21"/>
      <c r="I1057" s="21"/>
      <c r="J1057" s="21"/>
      <c r="K1057" s="21"/>
      <c r="L1057" s="21"/>
      <c r="M1057" s="21"/>
      <c r="N1057" s="21"/>
      <c r="O1057" s="21"/>
      <c r="P1057" s="21"/>
      <c r="Q1057" s="21"/>
      <c r="R1057" s="21"/>
      <c r="S1057" s="21"/>
      <c r="T1057" s="21"/>
      <c r="U1057" s="21"/>
      <c r="V1057" s="21"/>
      <c r="W1057" s="21"/>
      <c r="X1057" s="21"/>
      <c r="Y1057" s="21"/>
    </row>
    <row r="1058" ht="15.75" customHeight="1">
      <c r="A1058" s="21">
        <v>2880.0</v>
      </c>
      <c r="B1058" s="21" t="s">
        <v>3873</v>
      </c>
      <c r="C1058" s="21">
        <f>VLOOKUP(B1058,Sheet3!B:E,4,0)</f>
        <v>1</v>
      </c>
      <c r="D1058" s="21"/>
      <c r="E1058" s="21"/>
      <c r="F1058" s="21"/>
      <c r="G1058" s="21"/>
      <c r="H1058" s="21"/>
      <c r="I1058" s="21"/>
      <c r="J1058" s="21"/>
      <c r="K1058" s="21"/>
      <c r="L1058" s="21"/>
      <c r="M1058" s="21"/>
      <c r="N1058" s="21"/>
      <c r="O1058" s="21"/>
      <c r="P1058" s="21"/>
      <c r="Q1058" s="21"/>
      <c r="R1058" s="21"/>
      <c r="S1058" s="21"/>
      <c r="T1058" s="21"/>
      <c r="U1058" s="21"/>
      <c r="V1058" s="21"/>
      <c r="W1058" s="21"/>
      <c r="X1058" s="21"/>
      <c r="Y1058" s="21"/>
    </row>
    <row r="1059" ht="15.75" customHeight="1">
      <c r="A1059" s="21">
        <v>2882.0</v>
      </c>
      <c r="B1059" s="21" t="s">
        <v>3874</v>
      </c>
      <c r="C1059" s="21">
        <f>VLOOKUP(B1059,Sheet3!B:E,4,0)</f>
        <v>1</v>
      </c>
      <c r="D1059" s="21"/>
      <c r="E1059" s="21"/>
      <c r="F1059" s="21"/>
      <c r="G1059" s="21"/>
      <c r="H1059" s="21"/>
      <c r="I1059" s="21"/>
      <c r="J1059" s="21"/>
      <c r="K1059" s="21"/>
      <c r="L1059" s="21"/>
      <c r="M1059" s="21"/>
      <c r="N1059" s="21"/>
      <c r="O1059" s="21"/>
      <c r="P1059" s="21"/>
      <c r="Q1059" s="21"/>
      <c r="R1059" s="21"/>
      <c r="S1059" s="21"/>
      <c r="T1059" s="21"/>
      <c r="U1059" s="21"/>
      <c r="V1059" s="21"/>
      <c r="W1059" s="21"/>
      <c r="X1059" s="21"/>
      <c r="Y1059" s="21"/>
    </row>
    <row r="1060" ht="15.75" customHeight="1">
      <c r="A1060" s="21">
        <v>2886.0</v>
      </c>
      <c r="B1060" s="21" t="s">
        <v>3875</v>
      </c>
      <c r="C1060" s="21">
        <f>VLOOKUP(B1060,Sheet3!B:E,4,0)</f>
        <v>1</v>
      </c>
      <c r="D1060" s="21"/>
      <c r="E1060" s="21"/>
      <c r="F1060" s="21"/>
      <c r="G1060" s="21"/>
      <c r="H1060" s="21"/>
      <c r="I1060" s="21"/>
      <c r="J1060" s="21"/>
      <c r="K1060" s="21"/>
      <c r="L1060" s="21"/>
      <c r="M1060" s="21"/>
      <c r="N1060" s="21"/>
      <c r="O1060" s="21"/>
      <c r="P1060" s="21"/>
      <c r="Q1060" s="21"/>
      <c r="R1060" s="21"/>
      <c r="S1060" s="21"/>
      <c r="T1060" s="21"/>
      <c r="U1060" s="21"/>
      <c r="V1060" s="21"/>
      <c r="W1060" s="21"/>
      <c r="X1060" s="21"/>
      <c r="Y1060" s="21"/>
    </row>
    <row r="1061" ht="15.75" customHeight="1">
      <c r="A1061" s="21">
        <v>2906.0</v>
      </c>
      <c r="B1061" s="21" t="s">
        <v>3876</v>
      </c>
      <c r="C1061" s="21">
        <f>VLOOKUP(B1061,Sheet3!B:E,4,0)</f>
        <v>1</v>
      </c>
      <c r="D1061" s="21"/>
      <c r="E1061" s="21"/>
      <c r="F1061" s="21"/>
      <c r="G1061" s="21"/>
      <c r="H1061" s="21"/>
      <c r="I1061" s="21"/>
      <c r="J1061" s="21"/>
      <c r="K1061" s="21"/>
      <c r="L1061" s="21"/>
      <c r="M1061" s="21"/>
      <c r="N1061" s="21"/>
      <c r="O1061" s="21"/>
      <c r="P1061" s="21"/>
      <c r="Q1061" s="21"/>
      <c r="R1061" s="21"/>
      <c r="S1061" s="21"/>
      <c r="T1061" s="21"/>
      <c r="U1061" s="21"/>
      <c r="V1061" s="21"/>
      <c r="W1061" s="21"/>
      <c r="X1061" s="21"/>
      <c r="Y1061" s="21"/>
    </row>
    <row r="1062" ht="15.75" customHeight="1">
      <c r="A1062" s="21">
        <v>2911.0</v>
      </c>
      <c r="B1062" s="21" t="s">
        <v>3877</v>
      </c>
      <c r="C1062" s="21">
        <f>VLOOKUP(B1062,Sheet3!B:E,4,0)</f>
        <v>1</v>
      </c>
      <c r="D1062" s="21"/>
      <c r="E1062" s="21"/>
      <c r="F1062" s="21"/>
      <c r="G1062" s="21"/>
      <c r="H1062" s="21"/>
      <c r="I1062" s="21"/>
      <c r="J1062" s="21"/>
      <c r="K1062" s="21"/>
      <c r="L1062" s="21"/>
      <c r="M1062" s="21"/>
      <c r="N1062" s="21"/>
      <c r="O1062" s="21"/>
      <c r="P1062" s="21"/>
      <c r="Q1062" s="21"/>
      <c r="R1062" s="21"/>
      <c r="S1062" s="21"/>
      <c r="T1062" s="21"/>
      <c r="U1062" s="21"/>
      <c r="V1062" s="21"/>
      <c r="W1062" s="21"/>
      <c r="X1062" s="21"/>
      <c r="Y1062" s="21"/>
    </row>
    <row r="1063" ht="15.75" customHeight="1">
      <c r="A1063" s="21">
        <v>2917.0</v>
      </c>
      <c r="B1063" s="21" t="s">
        <v>3878</v>
      </c>
      <c r="C1063" s="21">
        <f>VLOOKUP(B1063,Sheet3!B:E,4,0)</f>
        <v>1</v>
      </c>
      <c r="D1063" s="21"/>
      <c r="E1063" s="21"/>
      <c r="F1063" s="21"/>
      <c r="G1063" s="21"/>
      <c r="H1063" s="21"/>
      <c r="I1063" s="21"/>
      <c r="J1063" s="21"/>
      <c r="K1063" s="21"/>
      <c r="L1063" s="21"/>
      <c r="M1063" s="21"/>
      <c r="N1063" s="21"/>
      <c r="O1063" s="21"/>
      <c r="P1063" s="21"/>
      <c r="Q1063" s="21"/>
      <c r="R1063" s="21"/>
      <c r="S1063" s="21"/>
      <c r="T1063" s="21"/>
      <c r="U1063" s="21"/>
      <c r="V1063" s="21"/>
      <c r="W1063" s="21"/>
      <c r="X1063" s="21"/>
      <c r="Y1063" s="21"/>
    </row>
    <row r="1064" ht="15.75" customHeight="1">
      <c r="A1064" s="21">
        <v>2919.0</v>
      </c>
      <c r="B1064" s="21" t="s">
        <v>3879</v>
      </c>
      <c r="C1064" s="21">
        <f>VLOOKUP(B1064,Sheet3!B:E,4,0)</f>
        <v>1</v>
      </c>
      <c r="D1064" s="21"/>
      <c r="E1064" s="21"/>
      <c r="F1064" s="21"/>
      <c r="G1064" s="21"/>
      <c r="H1064" s="21"/>
      <c r="I1064" s="21"/>
      <c r="J1064" s="21"/>
      <c r="K1064" s="21"/>
      <c r="L1064" s="21"/>
      <c r="M1064" s="21"/>
      <c r="N1064" s="21"/>
      <c r="O1064" s="21"/>
      <c r="P1064" s="21"/>
      <c r="Q1064" s="21"/>
      <c r="R1064" s="21"/>
      <c r="S1064" s="21"/>
      <c r="T1064" s="21"/>
      <c r="U1064" s="21"/>
      <c r="V1064" s="21"/>
      <c r="W1064" s="21"/>
      <c r="X1064" s="21"/>
      <c r="Y1064" s="21"/>
    </row>
    <row r="1065" ht="15.75" customHeight="1">
      <c r="A1065" s="21">
        <v>2920.0</v>
      </c>
      <c r="B1065" s="21" t="s">
        <v>3880</v>
      </c>
      <c r="C1065" s="21">
        <f>VLOOKUP(B1065,Sheet3!B:E,4,0)</f>
        <v>1</v>
      </c>
      <c r="D1065" s="21"/>
      <c r="E1065" s="21"/>
      <c r="F1065" s="21"/>
      <c r="G1065" s="21"/>
      <c r="H1065" s="21"/>
      <c r="I1065" s="21"/>
      <c r="J1065" s="21"/>
      <c r="K1065" s="21"/>
      <c r="L1065" s="21"/>
      <c r="M1065" s="21"/>
      <c r="N1065" s="21"/>
      <c r="O1065" s="21"/>
      <c r="P1065" s="21"/>
      <c r="Q1065" s="21"/>
      <c r="R1065" s="21"/>
      <c r="S1065" s="21"/>
      <c r="T1065" s="21"/>
      <c r="U1065" s="21"/>
      <c r="V1065" s="21"/>
      <c r="W1065" s="21"/>
      <c r="X1065" s="21"/>
      <c r="Y1065" s="21"/>
    </row>
    <row r="1066" ht="15.75" customHeight="1">
      <c r="A1066" s="21">
        <v>2921.0</v>
      </c>
      <c r="B1066" s="21" t="s">
        <v>3881</v>
      </c>
      <c r="C1066" s="21">
        <f>VLOOKUP(B1066,Sheet3!B:E,4,0)</f>
        <v>1</v>
      </c>
      <c r="D1066" s="21"/>
      <c r="E1066" s="21"/>
      <c r="F1066" s="21"/>
      <c r="G1066" s="21"/>
      <c r="H1066" s="21"/>
      <c r="I1066" s="21"/>
      <c r="J1066" s="21"/>
      <c r="K1066" s="21"/>
      <c r="L1066" s="21"/>
      <c r="M1066" s="21"/>
      <c r="N1066" s="21"/>
      <c r="O1066" s="21"/>
      <c r="P1066" s="21"/>
      <c r="Q1066" s="21"/>
      <c r="R1066" s="21"/>
      <c r="S1066" s="21"/>
      <c r="T1066" s="21"/>
      <c r="U1066" s="21"/>
      <c r="V1066" s="21"/>
      <c r="W1066" s="21"/>
      <c r="X1066" s="21"/>
      <c r="Y1066" s="21"/>
    </row>
    <row r="1067" ht="15.75" customHeight="1">
      <c r="A1067" s="21">
        <v>2922.0</v>
      </c>
      <c r="B1067" s="21" t="s">
        <v>3882</v>
      </c>
      <c r="C1067" s="21">
        <f>VLOOKUP(B1067,Sheet3!B:E,4,0)</f>
        <v>1</v>
      </c>
      <c r="D1067" s="21"/>
      <c r="E1067" s="21"/>
      <c r="F1067" s="21"/>
      <c r="G1067" s="21"/>
      <c r="H1067" s="21"/>
      <c r="I1067" s="21"/>
      <c r="J1067" s="21"/>
      <c r="K1067" s="21"/>
      <c r="L1067" s="21"/>
      <c r="M1067" s="21"/>
      <c r="N1067" s="21"/>
      <c r="O1067" s="21"/>
      <c r="P1067" s="21"/>
      <c r="Q1067" s="21"/>
      <c r="R1067" s="21"/>
      <c r="S1067" s="21"/>
      <c r="T1067" s="21"/>
      <c r="U1067" s="21"/>
      <c r="V1067" s="21"/>
      <c r="W1067" s="21"/>
      <c r="X1067" s="21"/>
      <c r="Y1067" s="21"/>
    </row>
    <row r="1068" ht="15.75" customHeight="1">
      <c r="A1068" s="21">
        <v>2928.0</v>
      </c>
      <c r="B1068" s="21" t="s">
        <v>3883</v>
      </c>
      <c r="C1068" s="21">
        <f>VLOOKUP(B1068,Sheet3!B:E,4,0)</f>
        <v>1</v>
      </c>
      <c r="D1068" s="21"/>
      <c r="E1068" s="21"/>
      <c r="F1068" s="21"/>
      <c r="G1068" s="21"/>
      <c r="H1068" s="21"/>
      <c r="I1068" s="21"/>
      <c r="J1068" s="21"/>
      <c r="K1068" s="21"/>
      <c r="L1068" s="21"/>
      <c r="M1068" s="21"/>
      <c r="N1068" s="21"/>
      <c r="O1068" s="21"/>
      <c r="P1068" s="21"/>
      <c r="Q1068" s="21"/>
      <c r="R1068" s="21"/>
      <c r="S1068" s="21"/>
      <c r="T1068" s="21"/>
      <c r="U1068" s="21"/>
      <c r="V1068" s="21"/>
      <c r="W1068" s="21"/>
      <c r="X1068" s="21"/>
      <c r="Y1068" s="21"/>
    </row>
    <row r="1069" ht="15.75" customHeight="1">
      <c r="A1069" s="21">
        <v>2931.0</v>
      </c>
      <c r="B1069" s="21" t="s">
        <v>3884</v>
      </c>
      <c r="C1069" s="21">
        <f>VLOOKUP(B1069,Sheet3!B:E,4,0)</f>
        <v>1</v>
      </c>
      <c r="D1069" s="21"/>
      <c r="E1069" s="21"/>
      <c r="F1069" s="21"/>
      <c r="G1069" s="21"/>
      <c r="H1069" s="21"/>
      <c r="I1069" s="21"/>
      <c r="J1069" s="21"/>
      <c r="K1069" s="21"/>
      <c r="L1069" s="21"/>
      <c r="M1069" s="21"/>
      <c r="N1069" s="21"/>
      <c r="O1069" s="21"/>
      <c r="P1069" s="21"/>
      <c r="Q1069" s="21"/>
      <c r="R1069" s="21"/>
      <c r="S1069" s="21"/>
      <c r="T1069" s="21"/>
      <c r="U1069" s="21"/>
      <c r="V1069" s="21"/>
      <c r="W1069" s="21"/>
      <c r="X1069" s="21"/>
      <c r="Y1069" s="21"/>
    </row>
    <row r="1070" ht="15.75" customHeight="1">
      <c r="A1070" s="21">
        <v>2933.0</v>
      </c>
      <c r="B1070" s="21" t="s">
        <v>3885</v>
      </c>
      <c r="C1070" s="21">
        <f>VLOOKUP(B1070,Sheet3!B:E,4,0)</f>
        <v>1</v>
      </c>
      <c r="D1070" s="21"/>
      <c r="E1070" s="21"/>
      <c r="F1070" s="21"/>
      <c r="G1070" s="21"/>
      <c r="H1070" s="21"/>
      <c r="I1070" s="21"/>
      <c r="J1070" s="21"/>
      <c r="K1070" s="21"/>
      <c r="L1070" s="21"/>
      <c r="M1070" s="21"/>
      <c r="N1070" s="21"/>
      <c r="O1070" s="21"/>
      <c r="P1070" s="21"/>
      <c r="Q1070" s="21"/>
      <c r="R1070" s="21"/>
      <c r="S1070" s="21"/>
      <c r="T1070" s="21"/>
      <c r="U1070" s="21"/>
      <c r="V1070" s="21"/>
      <c r="W1070" s="21"/>
      <c r="X1070" s="21"/>
      <c r="Y1070" s="21"/>
    </row>
    <row r="1071" ht="15.75" customHeight="1">
      <c r="A1071" s="21">
        <v>2936.0</v>
      </c>
      <c r="B1071" s="21" t="s">
        <v>3886</v>
      </c>
      <c r="C1071" s="21">
        <f>VLOOKUP(B1071,Sheet3!B:E,4,0)</f>
        <v>1</v>
      </c>
      <c r="D1071" s="21"/>
      <c r="E1071" s="21"/>
      <c r="F1071" s="21"/>
      <c r="G1071" s="21"/>
      <c r="H1071" s="21"/>
      <c r="I1071" s="21"/>
      <c r="J1071" s="21"/>
      <c r="K1071" s="21"/>
      <c r="L1071" s="21"/>
      <c r="M1071" s="21"/>
      <c r="N1071" s="21"/>
      <c r="O1071" s="21"/>
      <c r="P1071" s="21"/>
      <c r="Q1071" s="21"/>
      <c r="R1071" s="21"/>
      <c r="S1071" s="21"/>
      <c r="T1071" s="21"/>
      <c r="U1071" s="21"/>
      <c r="V1071" s="21"/>
      <c r="W1071" s="21"/>
      <c r="X1071" s="21"/>
      <c r="Y1071" s="21"/>
    </row>
    <row r="1072" ht="15.75" customHeight="1">
      <c r="A1072" s="21">
        <v>2940.0</v>
      </c>
      <c r="B1072" s="21" t="s">
        <v>3887</v>
      </c>
      <c r="C1072" s="21">
        <f>VLOOKUP(B1072,Sheet3!B:E,4,0)</f>
        <v>1</v>
      </c>
      <c r="D1072" s="21"/>
      <c r="E1072" s="21"/>
      <c r="F1072" s="21"/>
      <c r="G1072" s="21"/>
      <c r="H1072" s="21"/>
      <c r="I1072" s="21"/>
      <c r="J1072" s="21"/>
      <c r="K1072" s="21"/>
      <c r="L1072" s="21"/>
      <c r="M1072" s="21"/>
      <c r="N1072" s="21"/>
      <c r="O1072" s="21"/>
      <c r="P1072" s="21"/>
      <c r="Q1072" s="21"/>
      <c r="R1072" s="21"/>
      <c r="S1072" s="21"/>
      <c r="T1072" s="21"/>
      <c r="U1072" s="21"/>
      <c r="V1072" s="21"/>
      <c r="W1072" s="21"/>
      <c r="X1072" s="21"/>
      <c r="Y1072" s="21"/>
    </row>
    <row r="1073" ht="15.75" customHeight="1">
      <c r="A1073" s="21">
        <v>2944.0</v>
      </c>
      <c r="B1073" s="21" t="s">
        <v>3888</v>
      </c>
      <c r="C1073" s="21">
        <f>VLOOKUP(B1073,Sheet3!B:E,4,0)</f>
        <v>1</v>
      </c>
      <c r="D1073" s="21"/>
      <c r="E1073" s="21"/>
      <c r="F1073" s="21"/>
      <c r="G1073" s="21"/>
      <c r="H1073" s="21"/>
      <c r="I1073" s="21"/>
      <c r="J1073" s="21"/>
      <c r="K1073" s="21"/>
      <c r="L1073" s="21"/>
      <c r="M1073" s="21"/>
      <c r="N1073" s="21"/>
      <c r="O1073" s="21"/>
      <c r="P1073" s="21"/>
      <c r="Q1073" s="21"/>
      <c r="R1073" s="21"/>
      <c r="S1073" s="21"/>
      <c r="T1073" s="21"/>
      <c r="U1073" s="21"/>
      <c r="V1073" s="21"/>
      <c r="W1073" s="21"/>
      <c r="X1073" s="21"/>
      <c r="Y1073" s="21"/>
    </row>
    <row r="1074" ht="15.75" customHeight="1">
      <c r="A1074" s="21">
        <v>2945.0</v>
      </c>
      <c r="B1074" s="21" t="s">
        <v>3889</v>
      </c>
      <c r="C1074" s="21">
        <f>VLOOKUP(B1074,Sheet3!B:E,4,0)</f>
        <v>1</v>
      </c>
      <c r="D1074" s="21"/>
      <c r="E1074" s="21"/>
      <c r="F1074" s="21"/>
      <c r="G1074" s="21"/>
      <c r="H1074" s="21"/>
      <c r="I1074" s="21"/>
      <c r="J1074" s="21"/>
      <c r="K1074" s="21"/>
      <c r="L1074" s="21"/>
      <c r="M1074" s="21"/>
      <c r="N1074" s="21"/>
      <c r="O1074" s="21"/>
      <c r="P1074" s="21"/>
      <c r="Q1074" s="21"/>
      <c r="R1074" s="21"/>
      <c r="S1074" s="21"/>
      <c r="T1074" s="21"/>
      <c r="U1074" s="21"/>
      <c r="V1074" s="21"/>
      <c r="W1074" s="21"/>
      <c r="X1074" s="21"/>
      <c r="Y1074" s="21"/>
    </row>
    <row r="1075" ht="15.75" customHeight="1">
      <c r="A1075" s="21">
        <v>2951.0</v>
      </c>
      <c r="B1075" s="21" t="s">
        <v>3890</v>
      </c>
      <c r="C1075" s="21">
        <f>VLOOKUP(B1075,Sheet3!B:E,4,0)</f>
        <v>1</v>
      </c>
      <c r="D1075" s="21"/>
      <c r="E1075" s="21"/>
      <c r="F1075" s="21"/>
      <c r="G1075" s="21"/>
      <c r="H1075" s="21"/>
      <c r="I1075" s="21"/>
      <c r="J1075" s="21"/>
      <c r="K1075" s="21"/>
      <c r="L1075" s="21"/>
      <c r="M1075" s="21"/>
      <c r="N1075" s="21"/>
      <c r="O1075" s="21"/>
      <c r="P1075" s="21"/>
      <c r="Q1075" s="21"/>
      <c r="R1075" s="21"/>
      <c r="S1075" s="21"/>
      <c r="T1075" s="21"/>
      <c r="U1075" s="21"/>
      <c r="V1075" s="21"/>
      <c r="W1075" s="21"/>
      <c r="X1075" s="21"/>
      <c r="Y1075" s="21"/>
    </row>
    <row r="1076" ht="15.75" customHeight="1">
      <c r="A1076" s="21">
        <v>2952.0</v>
      </c>
      <c r="B1076" s="21" t="s">
        <v>3891</v>
      </c>
      <c r="C1076" s="21">
        <f>VLOOKUP(B1076,Sheet3!B:E,4,0)</f>
        <v>1</v>
      </c>
      <c r="D1076" s="21"/>
      <c r="E1076" s="21"/>
      <c r="F1076" s="21"/>
      <c r="G1076" s="21"/>
      <c r="H1076" s="21"/>
      <c r="I1076" s="21"/>
      <c r="J1076" s="21"/>
      <c r="K1076" s="21"/>
      <c r="L1076" s="21"/>
      <c r="M1076" s="21"/>
      <c r="N1076" s="21"/>
      <c r="O1076" s="21"/>
      <c r="P1076" s="21"/>
      <c r="Q1076" s="21"/>
      <c r="R1076" s="21"/>
      <c r="S1076" s="21"/>
      <c r="T1076" s="21"/>
      <c r="U1076" s="21"/>
      <c r="V1076" s="21"/>
      <c r="W1076" s="21"/>
      <c r="X1076" s="21"/>
      <c r="Y1076" s="21"/>
    </row>
    <row r="1077" ht="15.75" customHeight="1">
      <c r="A1077" s="21">
        <v>2953.0</v>
      </c>
      <c r="B1077" s="21" t="s">
        <v>3892</v>
      </c>
      <c r="C1077" s="21">
        <f>VLOOKUP(B1077,Sheet3!B:E,4,0)</f>
        <v>1</v>
      </c>
      <c r="D1077" s="21"/>
      <c r="E1077" s="21"/>
      <c r="F1077" s="21"/>
      <c r="G1077" s="21"/>
      <c r="H1077" s="21"/>
      <c r="I1077" s="21"/>
      <c r="J1077" s="21"/>
      <c r="K1077" s="21"/>
      <c r="L1077" s="21"/>
      <c r="M1077" s="21"/>
      <c r="N1077" s="21"/>
      <c r="O1077" s="21"/>
      <c r="P1077" s="21"/>
      <c r="Q1077" s="21"/>
      <c r="R1077" s="21"/>
      <c r="S1077" s="21"/>
      <c r="T1077" s="21"/>
      <c r="U1077" s="21"/>
      <c r="V1077" s="21"/>
      <c r="W1077" s="21"/>
      <c r="X1077" s="21"/>
      <c r="Y1077" s="21"/>
    </row>
    <row r="1078" ht="15.75" customHeight="1">
      <c r="A1078" s="21">
        <v>2956.0</v>
      </c>
      <c r="B1078" s="21" t="s">
        <v>3893</v>
      </c>
      <c r="C1078" s="21">
        <f>VLOOKUP(B1078,Sheet3!B:E,4,0)</f>
        <v>1</v>
      </c>
      <c r="D1078" s="21"/>
      <c r="E1078" s="21"/>
      <c r="F1078" s="21"/>
      <c r="G1078" s="21"/>
      <c r="H1078" s="21"/>
      <c r="I1078" s="21"/>
      <c r="J1078" s="21"/>
      <c r="K1078" s="21"/>
      <c r="L1078" s="21"/>
      <c r="M1078" s="21"/>
      <c r="N1078" s="21"/>
      <c r="O1078" s="21"/>
      <c r="P1078" s="21"/>
      <c r="Q1078" s="21"/>
      <c r="R1078" s="21"/>
      <c r="S1078" s="21"/>
      <c r="T1078" s="21"/>
      <c r="U1078" s="21"/>
      <c r="V1078" s="21"/>
      <c r="W1078" s="21"/>
      <c r="X1078" s="21"/>
      <c r="Y1078" s="21"/>
    </row>
    <row r="1079" ht="15.75" customHeight="1">
      <c r="A1079" s="21">
        <v>2965.0</v>
      </c>
      <c r="B1079" s="21" t="s">
        <v>3894</v>
      </c>
      <c r="C1079" s="21">
        <f>VLOOKUP(B1079,Sheet3!B:E,4,0)</f>
        <v>1</v>
      </c>
      <c r="D1079" s="21"/>
      <c r="E1079" s="21"/>
      <c r="F1079" s="21"/>
      <c r="G1079" s="21"/>
      <c r="H1079" s="21"/>
      <c r="I1079" s="21"/>
      <c r="J1079" s="21"/>
      <c r="K1079" s="21"/>
      <c r="L1079" s="21"/>
      <c r="M1079" s="21"/>
      <c r="N1079" s="21"/>
      <c r="O1079" s="21"/>
      <c r="P1079" s="21"/>
      <c r="Q1079" s="21"/>
      <c r="R1079" s="21"/>
      <c r="S1079" s="21"/>
      <c r="T1079" s="21"/>
      <c r="U1079" s="21"/>
      <c r="V1079" s="21"/>
      <c r="W1079" s="21"/>
      <c r="X1079" s="21"/>
      <c r="Y1079" s="21"/>
    </row>
    <row r="1080" ht="15.75" customHeight="1">
      <c r="A1080" s="21">
        <v>2985.0</v>
      </c>
      <c r="B1080" s="21" t="s">
        <v>3895</v>
      </c>
      <c r="C1080" s="21">
        <f>VLOOKUP(B1080,Sheet3!B:E,4,0)</f>
        <v>1</v>
      </c>
      <c r="D1080" s="21"/>
      <c r="E1080" s="21"/>
      <c r="F1080" s="21"/>
      <c r="G1080" s="21"/>
      <c r="H1080" s="21"/>
      <c r="I1080" s="21"/>
      <c r="J1080" s="21"/>
      <c r="K1080" s="21"/>
      <c r="L1080" s="21"/>
      <c r="M1080" s="21"/>
      <c r="N1080" s="21"/>
      <c r="O1080" s="21"/>
      <c r="P1080" s="21"/>
      <c r="Q1080" s="21"/>
      <c r="R1080" s="21"/>
      <c r="S1080" s="21"/>
      <c r="T1080" s="21"/>
      <c r="U1080" s="21"/>
      <c r="V1080" s="21"/>
      <c r="W1080" s="21"/>
      <c r="X1080" s="21"/>
      <c r="Y1080" s="21"/>
    </row>
    <row r="1081" ht="15.75" customHeight="1">
      <c r="A1081" s="21">
        <v>2992.0</v>
      </c>
      <c r="B1081" s="21" t="s">
        <v>3896</v>
      </c>
      <c r="C1081" s="21">
        <f>VLOOKUP(B1081,Sheet3!B:E,4,0)</f>
        <v>1</v>
      </c>
      <c r="D1081" s="21"/>
      <c r="E1081" s="21"/>
      <c r="F1081" s="21"/>
      <c r="G1081" s="21"/>
      <c r="H1081" s="21"/>
      <c r="I1081" s="21"/>
      <c r="J1081" s="21"/>
      <c r="K1081" s="21"/>
      <c r="L1081" s="21"/>
      <c r="M1081" s="21"/>
      <c r="N1081" s="21"/>
      <c r="O1081" s="21"/>
      <c r="P1081" s="21"/>
      <c r="Q1081" s="21"/>
      <c r="R1081" s="21"/>
      <c r="S1081" s="21"/>
      <c r="T1081" s="21"/>
      <c r="U1081" s="21"/>
      <c r="V1081" s="21"/>
      <c r="W1081" s="21"/>
      <c r="X1081" s="21"/>
      <c r="Y1081" s="21"/>
    </row>
    <row r="1082" ht="15.75" customHeight="1">
      <c r="A1082" s="21">
        <v>2995.0</v>
      </c>
      <c r="B1082" s="21" t="s">
        <v>3897</v>
      </c>
      <c r="C1082" s="21">
        <f>VLOOKUP(B1082,Sheet3!B:E,4,0)</f>
        <v>1</v>
      </c>
      <c r="D1082" s="21"/>
      <c r="E1082" s="21"/>
      <c r="F1082" s="21"/>
      <c r="G1082" s="21"/>
      <c r="H1082" s="21"/>
      <c r="I1082" s="21"/>
      <c r="J1082" s="21"/>
      <c r="K1082" s="21"/>
      <c r="L1082" s="21"/>
      <c r="M1082" s="21"/>
      <c r="N1082" s="21"/>
      <c r="O1082" s="21"/>
      <c r="P1082" s="21"/>
      <c r="Q1082" s="21"/>
      <c r="R1082" s="21"/>
      <c r="S1082" s="21"/>
      <c r="T1082" s="21"/>
      <c r="U1082" s="21"/>
      <c r="V1082" s="21"/>
      <c r="W1082" s="21"/>
      <c r="X1082" s="21"/>
      <c r="Y1082" s="21"/>
    </row>
    <row r="1083" ht="15.75" customHeight="1">
      <c r="A1083" s="21">
        <v>2996.0</v>
      </c>
      <c r="B1083" s="21" t="s">
        <v>3898</v>
      </c>
      <c r="C1083" s="21">
        <f>VLOOKUP(B1083,Sheet3!B:E,4,0)</f>
        <v>1</v>
      </c>
      <c r="D1083" s="21"/>
      <c r="E1083" s="21"/>
      <c r="F1083" s="21"/>
      <c r="G1083" s="21"/>
      <c r="H1083" s="21"/>
      <c r="I1083" s="21"/>
      <c r="J1083" s="21"/>
      <c r="K1083" s="21"/>
      <c r="L1083" s="21"/>
      <c r="M1083" s="21"/>
      <c r="N1083" s="21"/>
      <c r="O1083" s="21"/>
      <c r="P1083" s="21"/>
      <c r="Q1083" s="21"/>
      <c r="R1083" s="21"/>
      <c r="S1083" s="21"/>
      <c r="T1083" s="21"/>
      <c r="U1083" s="21"/>
      <c r="V1083" s="21"/>
      <c r="W1083" s="21"/>
      <c r="X1083" s="21"/>
      <c r="Y1083" s="21"/>
    </row>
    <row r="1084" ht="15.75" customHeight="1">
      <c r="A1084" s="21">
        <v>2997.0</v>
      </c>
      <c r="B1084" s="21" t="s">
        <v>3899</v>
      </c>
      <c r="C1084" s="21">
        <f>VLOOKUP(B1084,Sheet3!B:E,4,0)</f>
        <v>1</v>
      </c>
      <c r="D1084" s="21"/>
      <c r="E1084" s="21"/>
      <c r="F1084" s="21"/>
      <c r="G1084" s="21"/>
      <c r="H1084" s="21"/>
      <c r="I1084" s="21"/>
      <c r="J1084" s="21"/>
      <c r="K1084" s="21"/>
      <c r="L1084" s="21"/>
      <c r="M1084" s="21"/>
      <c r="N1084" s="21"/>
      <c r="O1084" s="21"/>
      <c r="P1084" s="21"/>
      <c r="Q1084" s="21"/>
      <c r="R1084" s="21"/>
      <c r="S1084" s="21"/>
      <c r="T1084" s="21"/>
      <c r="U1084" s="21"/>
      <c r="V1084" s="21"/>
      <c r="W1084" s="21"/>
      <c r="X1084" s="21"/>
      <c r="Y1084" s="21"/>
    </row>
    <row r="1085" ht="15.75" customHeight="1">
      <c r="A1085" s="21">
        <v>2999.0</v>
      </c>
      <c r="B1085" s="21" t="s">
        <v>3900</v>
      </c>
      <c r="C1085" s="21">
        <f>VLOOKUP(B1085,Sheet3!B:E,4,0)</f>
        <v>1</v>
      </c>
      <c r="D1085" s="21"/>
      <c r="E1085" s="21"/>
      <c r="F1085" s="21"/>
      <c r="G1085" s="21"/>
      <c r="H1085" s="21"/>
      <c r="I1085" s="21"/>
      <c r="J1085" s="21"/>
      <c r="K1085" s="21"/>
      <c r="L1085" s="21"/>
      <c r="M1085" s="21"/>
      <c r="N1085" s="21"/>
      <c r="O1085" s="21"/>
      <c r="P1085" s="21"/>
      <c r="Q1085" s="21"/>
      <c r="R1085" s="21"/>
      <c r="S1085" s="21"/>
      <c r="T1085" s="21"/>
      <c r="U1085" s="21"/>
      <c r="V1085" s="21"/>
      <c r="W1085" s="21"/>
      <c r="X1085" s="21"/>
      <c r="Y1085" s="21"/>
    </row>
    <row r="1086" ht="15.75" customHeight="1">
      <c r="A1086" s="21">
        <v>3000.0</v>
      </c>
      <c r="B1086" s="21" t="s">
        <v>3901</v>
      </c>
      <c r="C1086" s="21">
        <f>VLOOKUP(B1086,Sheet3!B:E,4,0)</f>
        <v>1</v>
      </c>
      <c r="D1086" s="21"/>
      <c r="E1086" s="21"/>
      <c r="F1086" s="21"/>
      <c r="G1086" s="21"/>
      <c r="H1086" s="21"/>
      <c r="I1086" s="21"/>
      <c r="J1086" s="21"/>
      <c r="K1086" s="21"/>
      <c r="L1086" s="21"/>
      <c r="M1086" s="21"/>
      <c r="N1086" s="21"/>
      <c r="O1086" s="21"/>
      <c r="P1086" s="21"/>
      <c r="Q1086" s="21"/>
      <c r="R1086" s="21"/>
      <c r="S1086" s="21"/>
      <c r="T1086" s="21"/>
      <c r="U1086" s="21"/>
      <c r="V1086" s="21"/>
      <c r="W1086" s="21"/>
      <c r="X1086" s="21"/>
      <c r="Y1086" s="21"/>
    </row>
    <row r="1087" ht="15.75" customHeight="1">
      <c r="A1087" s="21">
        <v>3004.0</v>
      </c>
      <c r="B1087" s="21" t="s">
        <v>3902</v>
      </c>
      <c r="C1087" s="21">
        <f>VLOOKUP(B1087,Sheet3!B:E,4,0)</f>
        <v>1</v>
      </c>
      <c r="D1087" s="21"/>
      <c r="E1087" s="21"/>
      <c r="F1087" s="21"/>
      <c r="G1087" s="21"/>
      <c r="H1087" s="21"/>
      <c r="I1087" s="21"/>
      <c r="J1087" s="21"/>
      <c r="K1087" s="21"/>
      <c r="L1087" s="21"/>
      <c r="M1087" s="21"/>
      <c r="N1087" s="21"/>
      <c r="O1087" s="21"/>
      <c r="P1087" s="21"/>
      <c r="Q1087" s="21"/>
      <c r="R1087" s="21"/>
      <c r="S1087" s="21"/>
      <c r="T1087" s="21"/>
      <c r="U1087" s="21"/>
      <c r="V1087" s="21"/>
      <c r="W1087" s="21"/>
      <c r="X1087" s="21"/>
      <c r="Y1087" s="21"/>
    </row>
    <row r="1088" ht="15.75" customHeight="1">
      <c r="A1088" s="21">
        <v>3005.0</v>
      </c>
      <c r="B1088" s="21" t="s">
        <v>3903</v>
      </c>
      <c r="C1088" s="21">
        <f>VLOOKUP(B1088,Sheet3!B:E,4,0)</f>
        <v>1</v>
      </c>
      <c r="D1088" s="21"/>
      <c r="E1088" s="21"/>
      <c r="F1088" s="21"/>
      <c r="G1088" s="21"/>
      <c r="H1088" s="21"/>
      <c r="I1088" s="21"/>
      <c r="J1088" s="21"/>
      <c r="K1088" s="21"/>
      <c r="L1088" s="21"/>
      <c r="M1088" s="21"/>
      <c r="N1088" s="21"/>
      <c r="O1088" s="21"/>
      <c r="P1088" s="21"/>
      <c r="Q1088" s="21"/>
      <c r="R1088" s="21"/>
      <c r="S1088" s="21"/>
      <c r="T1088" s="21"/>
      <c r="U1088" s="21"/>
      <c r="V1088" s="21"/>
      <c r="W1088" s="21"/>
      <c r="X1088" s="21"/>
      <c r="Y1088" s="21"/>
    </row>
    <row r="1089" ht="15.75" customHeight="1">
      <c r="A1089" s="21">
        <v>3006.0</v>
      </c>
      <c r="B1089" s="21" t="s">
        <v>3904</v>
      </c>
      <c r="C1089" s="21">
        <f>VLOOKUP(B1089,Sheet3!B:E,4,0)</f>
        <v>1</v>
      </c>
      <c r="D1089" s="21"/>
      <c r="E1089" s="21"/>
      <c r="F1089" s="21"/>
      <c r="G1089" s="21"/>
      <c r="H1089" s="21"/>
      <c r="I1089" s="21"/>
      <c r="J1089" s="21"/>
      <c r="K1089" s="21"/>
      <c r="L1089" s="21"/>
      <c r="M1089" s="21"/>
      <c r="N1089" s="21"/>
      <c r="O1089" s="21"/>
      <c r="P1089" s="21"/>
      <c r="Q1089" s="21"/>
      <c r="R1089" s="21"/>
      <c r="S1089" s="21"/>
      <c r="T1089" s="21"/>
      <c r="U1089" s="21"/>
      <c r="V1089" s="21"/>
      <c r="W1089" s="21"/>
      <c r="X1089" s="21"/>
      <c r="Y1089" s="21"/>
    </row>
    <row r="1090" ht="15.75" customHeight="1">
      <c r="A1090" s="21">
        <v>3007.0</v>
      </c>
      <c r="B1090" s="21" t="s">
        <v>3905</v>
      </c>
      <c r="C1090" s="21">
        <f>VLOOKUP(B1090,Sheet3!B:E,4,0)</f>
        <v>1</v>
      </c>
      <c r="D1090" s="21"/>
      <c r="E1090" s="21"/>
      <c r="F1090" s="21"/>
      <c r="G1090" s="21"/>
      <c r="H1090" s="21"/>
      <c r="I1090" s="21"/>
      <c r="J1090" s="21"/>
      <c r="K1090" s="21"/>
      <c r="L1090" s="21"/>
      <c r="M1090" s="21"/>
      <c r="N1090" s="21"/>
      <c r="O1090" s="21"/>
      <c r="P1090" s="21"/>
      <c r="Q1090" s="21"/>
      <c r="R1090" s="21"/>
      <c r="S1090" s="21"/>
      <c r="T1090" s="21"/>
      <c r="U1090" s="21"/>
      <c r="V1090" s="21"/>
      <c r="W1090" s="21"/>
      <c r="X1090" s="21"/>
      <c r="Y1090" s="21"/>
    </row>
    <row r="1091" ht="15.75" customHeight="1">
      <c r="A1091" s="21">
        <v>3010.0</v>
      </c>
      <c r="B1091" s="21" t="s">
        <v>3906</v>
      </c>
      <c r="C1091" s="21">
        <f>VLOOKUP(B1091,Sheet3!B:E,4,0)</f>
        <v>1</v>
      </c>
      <c r="D1091" s="21"/>
      <c r="E1091" s="21"/>
      <c r="F1091" s="21"/>
      <c r="G1091" s="21"/>
      <c r="H1091" s="21"/>
      <c r="I1091" s="21"/>
      <c r="J1091" s="21"/>
      <c r="K1091" s="21"/>
      <c r="L1091" s="21"/>
      <c r="M1091" s="21"/>
      <c r="N1091" s="21"/>
      <c r="O1091" s="21"/>
      <c r="P1091" s="21"/>
      <c r="Q1091" s="21"/>
      <c r="R1091" s="21"/>
      <c r="S1091" s="21"/>
      <c r="T1091" s="21"/>
      <c r="U1091" s="21"/>
      <c r="V1091" s="21"/>
      <c r="W1091" s="21"/>
      <c r="X1091" s="21"/>
      <c r="Y1091" s="21"/>
    </row>
    <row r="1092" ht="15.75" customHeight="1">
      <c r="A1092" s="21">
        <v>3012.0</v>
      </c>
      <c r="B1092" s="21" t="s">
        <v>3907</v>
      </c>
      <c r="C1092" s="21">
        <f>VLOOKUP(B1092,Sheet3!B:E,4,0)</f>
        <v>1</v>
      </c>
      <c r="D1092" s="21"/>
      <c r="E1092" s="21"/>
      <c r="F1092" s="21"/>
      <c r="G1092" s="21"/>
      <c r="H1092" s="21"/>
      <c r="I1092" s="21"/>
      <c r="J1092" s="21"/>
      <c r="K1092" s="21"/>
      <c r="L1092" s="21"/>
      <c r="M1092" s="21"/>
      <c r="N1092" s="21"/>
      <c r="O1092" s="21"/>
      <c r="P1092" s="21"/>
      <c r="Q1092" s="21"/>
      <c r="R1092" s="21"/>
      <c r="S1092" s="21"/>
      <c r="T1092" s="21"/>
      <c r="U1092" s="21"/>
      <c r="V1092" s="21"/>
      <c r="W1092" s="21"/>
      <c r="X1092" s="21"/>
      <c r="Y1092" s="21"/>
    </row>
    <row r="1093" ht="15.75" customHeight="1">
      <c r="A1093" s="21">
        <v>3015.0</v>
      </c>
      <c r="B1093" s="21" t="s">
        <v>3908</v>
      </c>
      <c r="C1093" s="21">
        <f>VLOOKUP(B1093,Sheet3!B:E,4,0)</f>
        <v>1</v>
      </c>
      <c r="D1093" s="21"/>
      <c r="E1093" s="21"/>
      <c r="F1093" s="21"/>
      <c r="G1093" s="21"/>
      <c r="H1093" s="21"/>
      <c r="I1093" s="21"/>
      <c r="J1093" s="21"/>
      <c r="K1093" s="21"/>
      <c r="L1093" s="21"/>
      <c r="M1093" s="21"/>
      <c r="N1093" s="21"/>
      <c r="O1093" s="21"/>
      <c r="P1093" s="21"/>
      <c r="Q1093" s="21"/>
      <c r="R1093" s="21"/>
      <c r="S1093" s="21"/>
      <c r="T1093" s="21"/>
      <c r="U1093" s="21"/>
      <c r="V1093" s="21"/>
      <c r="W1093" s="21"/>
      <c r="X1093" s="21"/>
      <c r="Y1093" s="21"/>
    </row>
    <row r="1094" ht="15.75" customHeight="1">
      <c r="A1094" s="21">
        <v>3017.0</v>
      </c>
      <c r="B1094" s="21" t="s">
        <v>3909</v>
      </c>
      <c r="C1094" s="21">
        <f>VLOOKUP(B1094,Sheet3!B:E,4,0)</f>
        <v>1</v>
      </c>
      <c r="D1094" s="21"/>
      <c r="E1094" s="21"/>
      <c r="F1094" s="21"/>
      <c r="G1094" s="21"/>
      <c r="H1094" s="21"/>
      <c r="I1094" s="21"/>
      <c r="J1094" s="21"/>
      <c r="K1094" s="21"/>
      <c r="L1094" s="21"/>
      <c r="M1094" s="21"/>
      <c r="N1094" s="21"/>
      <c r="O1094" s="21"/>
      <c r="P1094" s="21"/>
      <c r="Q1094" s="21"/>
      <c r="R1094" s="21"/>
      <c r="S1094" s="21"/>
      <c r="T1094" s="21"/>
      <c r="U1094" s="21"/>
      <c r="V1094" s="21"/>
      <c r="W1094" s="21"/>
      <c r="X1094" s="21"/>
      <c r="Y1094" s="21"/>
    </row>
    <row r="1095" ht="15.75" customHeight="1">
      <c r="A1095" s="21">
        <v>3018.0</v>
      </c>
      <c r="B1095" s="21" t="s">
        <v>3910</v>
      </c>
      <c r="C1095" s="21">
        <f>VLOOKUP(B1095,Sheet3!B:E,4,0)</f>
        <v>1</v>
      </c>
      <c r="D1095" s="21"/>
      <c r="E1095" s="21"/>
      <c r="F1095" s="21"/>
      <c r="G1095" s="21"/>
      <c r="H1095" s="21"/>
      <c r="I1095" s="21"/>
      <c r="J1095" s="21"/>
      <c r="K1095" s="21"/>
      <c r="L1095" s="21"/>
      <c r="M1095" s="21"/>
      <c r="N1095" s="21"/>
      <c r="O1095" s="21"/>
      <c r="P1095" s="21"/>
      <c r="Q1095" s="21"/>
      <c r="R1095" s="21"/>
      <c r="S1095" s="21"/>
      <c r="T1095" s="21"/>
      <c r="U1095" s="21"/>
      <c r="V1095" s="21"/>
      <c r="W1095" s="21"/>
      <c r="X1095" s="21"/>
      <c r="Y1095" s="21"/>
    </row>
    <row r="1096" ht="15.75" customHeight="1">
      <c r="A1096" s="21">
        <v>3019.0</v>
      </c>
      <c r="B1096" s="21" t="s">
        <v>3911</v>
      </c>
      <c r="C1096" s="21">
        <f>VLOOKUP(B1096,Sheet3!B:E,4,0)</f>
        <v>1</v>
      </c>
      <c r="D1096" s="21"/>
      <c r="E1096" s="21"/>
      <c r="F1096" s="21"/>
      <c r="G1096" s="21"/>
      <c r="H1096" s="21"/>
      <c r="I1096" s="21"/>
      <c r="J1096" s="21"/>
      <c r="K1096" s="21"/>
      <c r="L1096" s="21"/>
      <c r="M1096" s="21"/>
      <c r="N1096" s="21"/>
      <c r="O1096" s="21"/>
      <c r="P1096" s="21"/>
      <c r="Q1096" s="21"/>
      <c r="R1096" s="21"/>
      <c r="S1096" s="21"/>
      <c r="T1096" s="21"/>
      <c r="U1096" s="21"/>
      <c r="V1096" s="21"/>
      <c r="W1096" s="21"/>
      <c r="X1096" s="21"/>
      <c r="Y1096" s="21"/>
    </row>
    <row r="1097" ht="15.75" customHeight="1">
      <c r="A1097" s="21">
        <v>3021.0</v>
      </c>
      <c r="B1097" s="21" t="s">
        <v>3912</v>
      </c>
      <c r="C1097" s="21">
        <f>VLOOKUP(B1097,Sheet3!B:E,4,0)</f>
        <v>1</v>
      </c>
      <c r="D1097" s="21"/>
      <c r="E1097" s="21"/>
      <c r="F1097" s="21"/>
      <c r="G1097" s="21"/>
      <c r="H1097" s="21"/>
      <c r="I1097" s="21"/>
      <c r="J1097" s="21"/>
      <c r="K1097" s="21"/>
      <c r="L1097" s="21"/>
      <c r="M1097" s="21"/>
      <c r="N1097" s="21"/>
      <c r="O1097" s="21"/>
      <c r="P1097" s="21"/>
      <c r="Q1097" s="21"/>
      <c r="R1097" s="21"/>
      <c r="S1097" s="21"/>
      <c r="T1097" s="21"/>
      <c r="U1097" s="21"/>
      <c r="V1097" s="21"/>
      <c r="W1097" s="21"/>
      <c r="X1097" s="21"/>
      <c r="Y1097" s="21"/>
    </row>
    <row r="1098" ht="15.75" customHeight="1">
      <c r="A1098" s="21">
        <v>3022.0</v>
      </c>
      <c r="B1098" s="21" t="s">
        <v>3913</v>
      </c>
      <c r="C1098" s="21">
        <f>VLOOKUP(B1098,Sheet3!B:E,4,0)</f>
        <v>1</v>
      </c>
      <c r="D1098" s="21"/>
      <c r="E1098" s="21"/>
      <c r="F1098" s="21"/>
      <c r="G1098" s="21"/>
      <c r="H1098" s="21"/>
      <c r="I1098" s="21"/>
      <c r="J1098" s="21"/>
      <c r="K1098" s="21"/>
      <c r="L1098" s="21"/>
      <c r="M1098" s="21"/>
      <c r="N1098" s="21"/>
      <c r="O1098" s="21"/>
      <c r="P1098" s="21"/>
      <c r="Q1098" s="21"/>
      <c r="R1098" s="21"/>
      <c r="S1098" s="21"/>
      <c r="T1098" s="21"/>
      <c r="U1098" s="21"/>
      <c r="V1098" s="21"/>
      <c r="W1098" s="21"/>
      <c r="X1098" s="21"/>
      <c r="Y1098" s="21"/>
    </row>
    <row r="1099" ht="15.75" customHeight="1">
      <c r="A1099" s="21">
        <v>3023.0</v>
      </c>
      <c r="B1099" s="21" t="s">
        <v>3914</v>
      </c>
      <c r="C1099" s="21">
        <f>VLOOKUP(B1099,Sheet3!B:E,4,0)</f>
        <v>1</v>
      </c>
      <c r="D1099" s="21"/>
      <c r="E1099" s="21"/>
      <c r="F1099" s="21"/>
      <c r="G1099" s="21"/>
      <c r="H1099" s="21"/>
      <c r="I1099" s="21"/>
      <c r="J1099" s="21"/>
      <c r="K1099" s="21"/>
      <c r="L1099" s="21"/>
      <c r="M1099" s="21"/>
      <c r="N1099" s="21"/>
      <c r="O1099" s="21"/>
      <c r="P1099" s="21"/>
      <c r="Q1099" s="21"/>
      <c r="R1099" s="21"/>
      <c r="S1099" s="21"/>
      <c r="T1099" s="21"/>
      <c r="U1099" s="21"/>
      <c r="V1099" s="21"/>
      <c r="W1099" s="21"/>
      <c r="X1099" s="21"/>
      <c r="Y1099" s="21"/>
    </row>
    <row r="1100" ht="15.75" customHeight="1">
      <c r="A1100" s="21">
        <v>3024.0</v>
      </c>
      <c r="B1100" s="21" t="s">
        <v>3915</v>
      </c>
      <c r="C1100" s="21">
        <f>VLOOKUP(B1100,Sheet3!B:E,4,0)</f>
        <v>1</v>
      </c>
      <c r="D1100" s="21"/>
      <c r="E1100" s="21"/>
      <c r="F1100" s="21"/>
      <c r="G1100" s="21"/>
      <c r="H1100" s="21"/>
      <c r="I1100" s="21"/>
      <c r="J1100" s="21"/>
      <c r="K1100" s="21"/>
      <c r="L1100" s="21"/>
      <c r="M1100" s="21"/>
      <c r="N1100" s="21"/>
      <c r="O1100" s="21"/>
      <c r="P1100" s="21"/>
      <c r="Q1100" s="21"/>
      <c r="R1100" s="21"/>
      <c r="S1100" s="21"/>
      <c r="T1100" s="21"/>
      <c r="U1100" s="21"/>
      <c r="V1100" s="21"/>
      <c r="W1100" s="21"/>
      <c r="X1100" s="21"/>
      <c r="Y1100" s="21"/>
    </row>
    <row r="1101" ht="15.75" customHeight="1">
      <c r="A1101" s="21">
        <v>3025.0</v>
      </c>
      <c r="B1101" s="21" t="s">
        <v>3916</v>
      </c>
      <c r="C1101" s="21">
        <f>VLOOKUP(B1101,Sheet3!B:E,4,0)</f>
        <v>1</v>
      </c>
      <c r="D1101" s="21"/>
      <c r="E1101" s="21"/>
      <c r="F1101" s="21"/>
      <c r="G1101" s="21"/>
      <c r="H1101" s="21"/>
      <c r="I1101" s="21"/>
      <c r="J1101" s="21"/>
      <c r="K1101" s="21"/>
      <c r="L1101" s="21"/>
      <c r="M1101" s="21"/>
      <c r="N1101" s="21"/>
      <c r="O1101" s="21"/>
      <c r="P1101" s="21"/>
      <c r="Q1101" s="21"/>
      <c r="R1101" s="21"/>
      <c r="S1101" s="21"/>
      <c r="T1101" s="21"/>
      <c r="U1101" s="21"/>
      <c r="V1101" s="21"/>
      <c r="W1101" s="21"/>
      <c r="X1101" s="21"/>
      <c r="Y1101" s="21"/>
    </row>
    <row r="1102" ht="15.75" customHeight="1">
      <c r="A1102" s="21">
        <v>3028.0</v>
      </c>
      <c r="B1102" s="21" t="s">
        <v>3917</v>
      </c>
      <c r="C1102" s="21">
        <f>VLOOKUP(B1102,Sheet3!B:E,4,0)</f>
        <v>1</v>
      </c>
      <c r="D1102" s="21"/>
      <c r="E1102" s="21"/>
      <c r="F1102" s="21"/>
      <c r="G1102" s="21"/>
      <c r="H1102" s="21"/>
      <c r="I1102" s="21"/>
      <c r="J1102" s="21"/>
      <c r="K1102" s="21"/>
      <c r="L1102" s="21"/>
      <c r="M1102" s="21"/>
      <c r="N1102" s="21"/>
      <c r="O1102" s="21"/>
      <c r="P1102" s="21"/>
      <c r="Q1102" s="21"/>
      <c r="R1102" s="21"/>
      <c r="S1102" s="21"/>
      <c r="T1102" s="21"/>
      <c r="U1102" s="21"/>
      <c r="V1102" s="21"/>
      <c r="W1102" s="21"/>
      <c r="X1102" s="21"/>
      <c r="Y1102" s="21"/>
    </row>
    <row r="1103" ht="15.75" customHeight="1">
      <c r="A1103" s="21">
        <v>3032.0</v>
      </c>
      <c r="B1103" s="21" t="s">
        <v>3918</v>
      </c>
      <c r="C1103" s="21">
        <f>VLOOKUP(B1103,Sheet3!B:E,4,0)</f>
        <v>1</v>
      </c>
      <c r="D1103" s="21"/>
      <c r="E1103" s="21"/>
      <c r="F1103" s="21"/>
      <c r="G1103" s="21"/>
      <c r="H1103" s="21"/>
      <c r="I1103" s="21"/>
      <c r="J1103" s="21"/>
      <c r="K1103" s="21"/>
      <c r="L1103" s="21"/>
      <c r="M1103" s="21"/>
      <c r="N1103" s="21"/>
      <c r="O1103" s="21"/>
      <c r="P1103" s="21"/>
      <c r="Q1103" s="21"/>
      <c r="R1103" s="21"/>
      <c r="S1103" s="21"/>
      <c r="T1103" s="21"/>
      <c r="U1103" s="21"/>
      <c r="V1103" s="21"/>
      <c r="W1103" s="21"/>
      <c r="X1103" s="21"/>
      <c r="Y1103" s="21"/>
    </row>
    <row r="1104" ht="15.75" customHeight="1">
      <c r="A1104" s="21">
        <v>3033.0</v>
      </c>
      <c r="B1104" s="21" t="s">
        <v>3919</v>
      </c>
      <c r="C1104" s="21">
        <f>VLOOKUP(B1104,Sheet3!B:E,4,0)</f>
        <v>1</v>
      </c>
      <c r="D1104" s="21"/>
      <c r="E1104" s="21"/>
      <c r="F1104" s="21"/>
      <c r="G1104" s="21"/>
      <c r="H1104" s="21"/>
      <c r="I1104" s="21"/>
      <c r="J1104" s="21"/>
      <c r="K1104" s="21"/>
      <c r="L1104" s="21"/>
      <c r="M1104" s="21"/>
      <c r="N1104" s="21"/>
      <c r="O1104" s="21"/>
      <c r="P1104" s="21"/>
      <c r="Q1104" s="21"/>
      <c r="R1104" s="21"/>
      <c r="S1104" s="21"/>
      <c r="T1104" s="21"/>
      <c r="U1104" s="21"/>
      <c r="V1104" s="21"/>
      <c r="W1104" s="21"/>
      <c r="X1104" s="21"/>
      <c r="Y1104" s="21"/>
    </row>
    <row r="1105" ht="15.75" customHeight="1">
      <c r="A1105" s="21">
        <v>3053.0</v>
      </c>
      <c r="B1105" s="21" t="s">
        <v>3920</v>
      </c>
      <c r="C1105" s="21">
        <f>VLOOKUP(B1105,Sheet3!B:E,4,0)</f>
        <v>1</v>
      </c>
      <c r="D1105" s="21"/>
      <c r="E1105" s="21"/>
      <c r="F1105" s="21"/>
      <c r="G1105" s="21"/>
      <c r="H1105" s="21"/>
      <c r="I1105" s="21"/>
      <c r="J1105" s="21"/>
      <c r="K1105" s="21"/>
      <c r="L1105" s="21"/>
      <c r="M1105" s="21"/>
      <c r="N1105" s="21"/>
      <c r="O1105" s="21"/>
      <c r="P1105" s="21"/>
      <c r="Q1105" s="21"/>
      <c r="R1105" s="21"/>
      <c r="S1105" s="21"/>
      <c r="T1105" s="21"/>
      <c r="U1105" s="21"/>
      <c r="V1105" s="21"/>
      <c r="W1105" s="21"/>
      <c r="X1105" s="21"/>
      <c r="Y1105" s="21"/>
    </row>
    <row r="1106" ht="15.75" customHeight="1">
      <c r="A1106" s="21">
        <v>3064.0</v>
      </c>
      <c r="B1106" s="21" t="s">
        <v>3921</v>
      </c>
      <c r="C1106" s="21">
        <f>VLOOKUP(B1106,Sheet3!B:E,4,0)</f>
        <v>1</v>
      </c>
      <c r="D1106" s="21"/>
      <c r="E1106" s="21"/>
      <c r="F1106" s="21"/>
      <c r="G1106" s="21"/>
      <c r="H1106" s="21"/>
      <c r="I1106" s="21"/>
      <c r="J1106" s="21"/>
      <c r="K1106" s="21"/>
      <c r="L1106" s="21"/>
      <c r="M1106" s="21"/>
      <c r="N1106" s="21"/>
      <c r="O1106" s="21"/>
      <c r="P1106" s="21"/>
      <c r="Q1106" s="21"/>
      <c r="R1106" s="21"/>
      <c r="S1106" s="21"/>
      <c r="T1106" s="21"/>
      <c r="U1106" s="21"/>
      <c r="V1106" s="21"/>
      <c r="W1106" s="21"/>
      <c r="X1106" s="21"/>
      <c r="Y1106" s="21"/>
    </row>
    <row r="1107" ht="15.75" customHeight="1">
      <c r="A1107" s="21">
        <v>3065.0</v>
      </c>
      <c r="B1107" s="21" t="s">
        <v>3922</v>
      </c>
      <c r="C1107" s="21">
        <f>VLOOKUP(B1107,Sheet3!B:E,4,0)</f>
        <v>1</v>
      </c>
      <c r="D1107" s="21"/>
      <c r="E1107" s="21"/>
      <c r="F1107" s="21"/>
      <c r="G1107" s="21"/>
      <c r="H1107" s="21"/>
      <c r="I1107" s="21"/>
      <c r="J1107" s="21"/>
      <c r="K1107" s="21"/>
      <c r="L1107" s="21"/>
      <c r="M1107" s="21"/>
      <c r="N1107" s="21"/>
      <c r="O1107" s="21"/>
      <c r="P1107" s="21"/>
      <c r="Q1107" s="21"/>
      <c r="R1107" s="21"/>
      <c r="S1107" s="21"/>
      <c r="T1107" s="21"/>
      <c r="U1107" s="21"/>
      <c r="V1107" s="21"/>
      <c r="W1107" s="21"/>
      <c r="X1107" s="21"/>
      <c r="Y1107" s="21"/>
    </row>
    <row r="1108" ht="15.75" customHeight="1">
      <c r="A1108" s="21">
        <v>3067.0</v>
      </c>
      <c r="B1108" s="21" t="s">
        <v>3923</v>
      </c>
      <c r="C1108" s="21">
        <f>VLOOKUP(B1108,Sheet3!B:E,4,0)</f>
        <v>1</v>
      </c>
      <c r="D1108" s="21"/>
      <c r="E1108" s="21"/>
      <c r="F1108" s="21"/>
      <c r="G1108" s="21"/>
      <c r="H1108" s="21"/>
      <c r="I1108" s="21"/>
      <c r="J1108" s="21"/>
      <c r="K1108" s="21"/>
      <c r="L1108" s="21"/>
      <c r="M1108" s="21"/>
      <c r="N1108" s="21"/>
      <c r="O1108" s="21"/>
      <c r="P1108" s="21"/>
      <c r="Q1108" s="21"/>
      <c r="R1108" s="21"/>
      <c r="S1108" s="21"/>
      <c r="T1108" s="21"/>
      <c r="U1108" s="21"/>
      <c r="V1108" s="21"/>
      <c r="W1108" s="21"/>
      <c r="X1108" s="21"/>
      <c r="Y1108" s="21"/>
    </row>
    <row r="1109" ht="15.75" customHeight="1">
      <c r="A1109" s="21">
        <v>3068.0</v>
      </c>
      <c r="B1109" s="21" t="s">
        <v>3924</v>
      </c>
      <c r="C1109" s="21">
        <f>VLOOKUP(B1109,Sheet3!B:E,4,0)</f>
        <v>1</v>
      </c>
      <c r="D1109" s="21"/>
      <c r="E1109" s="21"/>
      <c r="F1109" s="21"/>
      <c r="G1109" s="21"/>
      <c r="H1109" s="21"/>
      <c r="I1109" s="21"/>
      <c r="J1109" s="21"/>
      <c r="K1109" s="21"/>
      <c r="L1109" s="21"/>
      <c r="M1109" s="21"/>
      <c r="N1109" s="21"/>
      <c r="O1109" s="21"/>
      <c r="P1109" s="21"/>
      <c r="Q1109" s="21"/>
      <c r="R1109" s="21"/>
      <c r="S1109" s="21"/>
      <c r="T1109" s="21"/>
      <c r="U1109" s="21"/>
      <c r="V1109" s="21"/>
      <c r="W1109" s="21"/>
      <c r="X1109" s="21"/>
      <c r="Y1109" s="21"/>
    </row>
    <row r="1110" ht="15.75" customHeight="1">
      <c r="A1110" s="21">
        <v>3072.0</v>
      </c>
      <c r="B1110" s="21" t="s">
        <v>3925</v>
      </c>
      <c r="C1110" s="21">
        <f>VLOOKUP(B1110,Sheet3!B:E,4,0)</f>
        <v>1</v>
      </c>
      <c r="D1110" s="21"/>
      <c r="E1110" s="21"/>
      <c r="F1110" s="21"/>
      <c r="G1110" s="21"/>
      <c r="H1110" s="21"/>
      <c r="I1110" s="21"/>
      <c r="J1110" s="21"/>
      <c r="K1110" s="21"/>
      <c r="L1110" s="21"/>
      <c r="M1110" s="21"/>
      <c r="N1110" s="21"/>
      <c r="O1110" s="21"/>
      <c r="P1110" s="21"/>
      <c r="Q1110" s="21"/>
      <c r="R1110" s="21"/>
      <c r="S1110" s="21"/>
      <c r="T1110" s="21"/>
      <c r="U1110" s="21"/>
      <c r="V1110" s="21"/>
      <c r="W1110" s="21"/>
      <c r="X1110" s="21"/>
      <c r="Y1110" s="21"/>
    </row>
    <row r="1111" ht="15.75" customHeight="1">
      <c r="A1111" s="21">
        <v>3073.0</v>
      </c>
      <c r="B1111" s="21" t="s">
        <v>3926</v>
      </c>
      <c r="C1111" s="21">
        <f>VLOOKUP(B1111,Sheet3!B:E,4,0)</f>
        <v>1</v>
      </c>
      <c r="D1111" s="21"/>
      <c r="E1111" s="21"/>
      <c r="F1111" s="21"/>
      <c r="G1111" s="21"/>
      <c r="H1111" s="21"/>
      <c r="I1111" s="21"/>
      <c r="J1111" s="21"/>
      <c r="K1111" s="21"/>
      <c r="L1111" s="21"/>
      <c r="M1111" s="21"/>
      <c r="N1111" s="21"/>
      <c r="O1111" s="21"/>
      <c r="P1111" s="21"/>
      <c r="Q1111" s="21"/>
      <c r="R1111" s="21"/>
      <c r="S1111" s="21"/>
      <c r="T1111" s="21"/>
      <c r="U1111" s="21"/>
      <c r="V1111" s="21"/>
      <c r="W1111" s="21"/>
      <c r="X1111" s="21"/>
      <c r="Y1111" s="21"/>
    </row>
    <row r="1112" ht="15.75" customHeight="1">
      <c r="A1112" s="21">
        <v>3075.0</v>
      </c>
      <c r="B1112" s="21" t="s">
        <v>3927</v>
      </c>
      <c r="C1112" s="21">
        <f>VLOOKUP(B1112,Sheet3!B:E,4,0)</f>
        <v>1</v>
      </c>
      <c r="D1112" s="21"/>
      <c r="E1112" s="21"/>
      <c r="F1112" s="21"/>
      <c r="G1112" s="21"/>
      <c r="H1112" s="21"/>
      <c r="I1112" s="21"/>
      <c r="J1112" s="21"/>
      <c r="K1112" s="21"/>
      <c r="L1112" s="21"/>
      <c r="M1112" s="21"/>
      <c r="N1112" s="21"/>
      <c r="O1112" s="21"/>
      <c r="P1112" s="21"/>
      <c r="Q1112" s="21"/>
      <c r="R1112" s="21"/>
      <c r="S1112" s="21"/>
      <c r="T1112" s="21"/>
      <c r="U1112" s="21"/>
      <c r="V1112" s="21"/>
      <c r="W1112" s="21"/>
      <c r="X1112" s="21"/>
      <c r="Y1112" s="21"/>
    </row>
    <row r="1113" ht="15.75" customHeight="1">
      <c r="A1113" s="21">
        <v>3077.0</v>
      </c>
      <c r="B1113" s="21" t="s">
        <v>3928</v>
      </c>
      <c r="C1113" s="21">
        <f>VLOOKUP(B1113,Sheet3!B:E,4,0)</f>
        <v>1</v>
      </c>
      <c r="D1113" s="21"/>
      <c r="E1113" s="21"/>
      <c r="F1113" s="21"/>
      <c r="G1113" s="21"/>
      <c r="H1113" s="21"/>
      <c r="I1113" s="21"/>
      <c r="J1113" s="21"/>
      <c r="K1113" s="21"/>
      <c r="L1113" s="21"/>
      <c r="M1113" s="21"/>
      <c r="N1113" s="21"/>
      <c r="O1113" s="21"/>
      <c r="P1113" s="21"/>
      <c r="Q1113" s="21"/>
      <c r="R1113" s="21"/>
      <c r="S1113" s="21"/>
      <c r="T1113" s="21"/>
      <c r="U1113" s="21"/>
      <c r="V1113" s="21"/>
      <c r="W1113" s="21"/>
      <c r="X1113" s="21"/>
      <c r="Y1113" s="21"/>
    </row>
    <row r="1114" ht="15.75" customHeight="1">
      <c r="A1114" s="21">
        <v>3078.0</v>
      </c>
      <c r="B1114" s="21" t="s">
        <v>3929</v>
      </c>
      <c r="C1114" s="21">
        <f>VLOOKUP(B1114,Sheet3!B:E,4,0)</f>
        <v>1</v>
      </c>
      <c r="D1114" s="21"/>
      <c r="E1114" s="21"/>
      <c r="F1114" s="21"/>
      <c r="G1114" s="21"/>
      <c r="H1114" s="21"/>
      <c r="I1114" s="21"/>
      <c r="J1114" s="21"/>
      <c r="K1114" s="21"/>
      <c r="L1114" s="21"/>
      <c r="M1114" s="21"/>
      <c r="N1114" s="21"/>
      <c r="O1114" s="21"/>
      <c r="P1114" s="21"/>
      <c r="Q1114" s="21"/>
      <c r="R1114" s="21"/>
      <c r="S1114" s="21"/>
      <c r="T1114" s="21"/>
      <c r="U1114" s="21"/>
      <c r="V1114" s="21"/>
      <c r="W1114" s="21"/>
      <c r="X1114" s="21"/>
      <c r="Y1114" s="21"/>
    </row>
    <row r="1115" ht="15.75" customHeight="1">
      <c r="A1115" s="21">
        <v>3086.0</v>
      </c>
      <c r="B1115" s="21" t="s">
        <v>3930</v>
      </c>
      <c r="C1115" s="21">
        <f>VLOOKUP(B1115,Sheet3!B:E,4,0)</f>
        <v>1</v>
      </c>
      <c r="D1115" s="21"/>
      <c r="E1115" s="21"/>
      <c r="F1115" s="21"/>
      <c r="G1115" s="21"/>
      <c r="H1115" s="21"/>
      <c r="I1115" s="21"/>
      <c r="J1115" s="21"/>
      <c r="K1115" s="21"/>
      <c r="L1115" s="21"/>
      <c r="M1115" s="21"/>
      <c r="N1115" s="21"/>
      <c r="O1115" s="21"/>
      <c r="P1115" s="21"/>
      <c r="Q1115" s="21"/>
      <c r="R1115" s="21"/>
      <c r="S1115" s="21"/>
      <c r="T1115" s="21"/>
      <c r="U1115" s="21"/>
      <c r="V1115" s="21"/>
      <c r="W1115" s="21"/>
      <c r="X1115" s="21"/>
      <c r="Y1115" s="21"/>
    </row>
    <row r="1116" ht="15.75" customHeight="1">
      <c r="A1116" s="21">
        <v>3087.0</v>
      </c>
      <c r="B1116" s="21" t="s">
        <v>3931</v>
      </c>
      <c r="C1116" s="21">
        <f>VLOOKUP(B1116,Sheet3!B:E,4,0)</f>
        <v>1</v>
      </c>
      <c r="D1116" s="21"/>
      <c r="E1116" s="21"/>
      <c r="F1116" s="21"/>
      <c r="G1116" s="21"/>
      <c r="H1116" s="21"/>
      <c r="I1116" s="21"/>
      <c r="J1116" s="21"/>
      <c r="K1116" s="21"/>
      <c r="L1116" s="21"/>
      <c r="M1116" s="21"/>
      <c r="N1116" s="21"/>
      <c r="O1116" s="21"/>
      <c r="P1116" s="21"/>
      <c r="Q1116" s="21"/>
      <c r="R1116" s="21"/>
      <c r="S1116" s="21"/>
      <c r="T1116" s="21"/>
      <c r="U1116" s="21"/>
      <c r="V1116" s="21"/>
      <c r="W1116" s="21"/>
      <c r="X1116" s="21"/>
      <c r="Y1116" s="21"/>
    </row>
    <row r="1117" ht="15.75" customHeight="1">
      <c r="A1117" s="21">
        <v>3089.0</v>
      </c>
      <c r="B1117" s="21" t="s">
        <v>3932</v>
      </c>
      <c r="C1117" s="21">
        <f>VLOOKUP(B1117,Sheet3!B:E,4,0)</f>
        <v>1</v>
      </c>
      <c r="D1117" s="21"/>
      <c r="E1117" s="21"/>
      <c r="F1117" s="21"/>
      <c r="G1117" s="21"/>
      <c r="H1117" s="21"/>
      <c r="I1117" s="21"/>
      <c r="J1117" s="21"/>
      <c r="K1117" s="21"/>
      <c r="L1117" s="21"/>
      <c r="M1117" s="21"/>
      <c r="N1117" s="21"/>
      <c r="O1117" s="21"/>
      <c r="P1117" s="21"/>
      <c r="Q1117" s="21"/>
      <c r="R1117" s="21"/>
      <c r="S1117" s="21"/>
      <c r="T1117" s="21"/>
      <c r="U1117" s="21"/>
      <c r="V1117" s="21"/>
      <c r="W1117" s="21"/>
      <c r="X1117" s="21"/>
      <c r="Y1117" s="21"/>
    </row>
    <row r="1118" ht="15.75" customHeight="1">
      <c r="A1118" s="21">
        <v>3095.0</v>
      </c>
      <c r="B1118" s="21" t="s">
        <v>3933</v>
      </c>
      <c r="C1118" s="21">
        <f>VLOOKUP(B1118,Sheet3!B:E,4,0)</f>
        <v>1</v>
      </c>
      <c r="D1118" s="21"/>
      <c r="E1118" s="21"/>
      <c r="F1118" s="21"/>
      <c r="G1118" s="21"/>
      <c r="H1118" s="21"/>
      <c r="I1118" s="21"/>
      <c r="J1118" s="21"/>
      <c r="K1118" s="21"/>
      <c r="L1118" s="21"/>
      <c r="M1118" s="21"/>
      <c r="N1118" s="21"/>
      <c r="O1118" s="21"/>
      <c r="P1118" s="21"/>
      <c r="Q1118" s="21"/>
      <c r="R1118" s="21"/>
      <c r="S1118" s="21"/>
      <c r="T1118" s="21"/>
      <c r="U1118" s="21"/>
      <c r="V1118" s="21"/>
      <c r="W1118" s="21"/>
      <c r="X1118" s="21"/>
      <c r="Y1118" s="21"/>
    </row>
    <row r="1119" ht="15.75" customHeight="1">
      <c r="A1119" s="21">
        <v>3097.0</v>
      </c>
      <c r="B1119" s="21" t="s">
        <v>3934</v>
      </c>
      <c r="C1119" s="21">
        <f>VLOOKUP(B1119,Sheet3!B:E,4,0)</f>
        <v>1</v>
      </c>
      <c r="D1119" s="21"/>
      <c r="E1119" s="21"/>
      <c r="F1119" s="21"/>
      <c r="G1119" s="21"/>
      <c r="H1119" s="21"/>
      <c r="I1119" s="21"/>
      <c r="J1119" s="21"/>
      <c r="K1119" s="21"/>
      <c r="L1119" s="21"/>
      <c r="M1119" s="21"/>
      <c r="N1119" s="21"/>
      <c r="O1119" s="21"/>
      <c r="P1119" s="21"/>
      <c r="Q1119" s="21"/>
      <c r="R1119" s="21"/>
      <c r="S1119" s="21"/>
      <c r="T1119" s="21"/>
      <c r="U1119" s="21"/>
      <c r="V1119" s="21"/>
      <c r="W1119" s="21"/>
      <c r="X1119" s="21"/>
      <c r="Y1119" s="21"/>
    </row>
    <row r="1120" ht="15.75" customHeight="1">
      <c r="A1120" s="21">
        <v>3098.0</v>
      </c>
      <c r="B1120" s="21" t="s">
        <v>3935</v>
      </c>
      <c r="C1120" s="21">
        <f>VLOOKUP(B1120,Sheet3!B:E,4,0)</f>
        <v>1</v>
      </c>
      <c r="D1120" s="21"/>
      <c r="E1120" s="21"/>
      <c r="F1120" s="21"/>
      <c r="G1120" s="21"/>
      <c r="H1120" s="21"/>
      <c r="I1120" s="21"/>
      <c r="J1120" s="21"/>
      <c r="K1120" s="21"/>
      <c r="L1120" s="21"/>
      <c r="M1120" s="21"/>
      <c r="N1120" s="21"/>
      <c r="O1120" s="21"/>
      <c r="P1120" s="21"/>
      <c r="Q1120" s="21"/>
      <c r="R1120" s="21"/>
      <c r="S1120" s="21"/>
      <c r="T1120" s="21"/>
      <c r="U1120" s="21"/>
      <c r="V1120" s="21"/>
      <c r="W1120" s="21"/>
      <c r="X1120" s="21"/>
      <c r="Y1120" s="21"/>
    </row>
    <row r="1121" ht="15.75" customHeight="1">
      <c r="A1121" s="21">
        <v>3099.0</v>
      </c>
      <c r="B1121" s="21" t="s">
        <v>3936</v>
      </c>
      <c r="C1121" s="21">
        <f>VLOOKUP(B1121,Sheet3!B:E,4,0)</f>
        <v>1</v>
      </c>
      <c r="D1121" s="21"/>
      <c r="E1121" s="21"/>
      <c r="F1121" s="21"/>
      <c r="G1121" s="21"/>
      <c r="H1121" s="21"/>
      <c r="I1121" s="21"/>
      <c r="J1121" s="21"/>
      <c r="K1121" s="21"/>
      <c r="L1121" s="21"/>
      <c r="M1121" s="21"/>
      <c r="N1121" s="21"/>
      <c r="O1121" s="21"/>
      <c r="P1121" s="21"/>
      <c r="Q1121" s="21"/>
      <c r="R1121" s="21"/>
      <c r="S1121" s="21"/>
      <c r="T1121" s="21"/>
      <c r="U1121" s="21"/>
      <c r="V1121" s="21"/>
      <c r="W1121" s="21"/>
      <c r="X1121" s="21"/>
      <c r="Y1121" s="21"/>
    </row>
    <row r="1122" ht="15.75" customHeight="1">
      <c r="A1122" s="21">
        <v>3102.0</v>
      </c>
      <c r="B1122" s="21" t="s">
        <v>3937</v>
      </c>
      <c r="C1122" s="21">
        <f>VLOOKUP(B1122,Sheet3!B:E,4,0)</f>
        <v>1</v>
      </c>
      <c r="D1122" s="21"/>
      <c r="E1122" s="21"/>
      <c r="F1122" s="21"/>
      <c r="G1122" s="21"/>
      <c r="H1122" s="21"/>
      <c r="I1122" s="21"/>
      <c r="J1122" s="21"/>
      <c r="K1122" s="21"/>
      <c r="L1122" s="21"/>
      <c r="M1122" s="21"/>
      <c r="N1122" s="21"/>
      <c r="O1122" s="21"/>
      <c r="P1122" s="21"/>
      <c r="Q1122" s="21"/>
      <c r="R1122" s="21"/>
      <c r="S1122" s="21"/>
      <c r="T1122" s="21"/>
      <c r="U1122" s="21"/>
      <c r="V1122" s="21"/>
      <c r="W1122" s="21"/>
      <c r="X1122" s="21"/>
      <c r="Y1122" s="21"/>
    </row>
    <row r="1123" ht="15.75" customHeight="1">
      <c r="A1123" s="21">
        <v>3104.0</v>
      </c>
      <c r="B1123" s="21" t="s">
        <v>3938</v>
      </c>
      <c r="C1123" s="21">
        <f>VLOOKUP(B1123,Sheet3!B:E,4,0)</f>
        <v>1</v>
      </c>
      <c r="D1123" s="21"/>
      <c r="E1123" s="21"/>
      <c r="F1123" s="21"/>
      <c r="G1123" s="21"/>
      <c r="H1123" s="21"/>
      <c r="I1123" s="21"/>
      <c r="J1123" s="21"/>
      <c r="K1123" s="21"/>
      <c r="L1123" s="21"/>
      <c r="M1123" s="21"/>
      <c r="N1123" s="21"/>
      <c r="O1123" s="21"/>
      <c r="P1123" s="21"/>
      <c r="Q1123" s="21"/>
      <c r="R1123" s="21"/>
      <c r="S1123" s="21"/>
      <c r="T1123" s="21"/>
      <c r="U1123" s="21"/>
      <c r="V1123" s="21"/>
      <c r="W1123" s="21"/>
      <c r="X1123" s="21"/>
      <c r="Y1123" s="21"/>
    </row>
    <row r="1124" ht="15.75" customHeight="1">
      <c r="A1124" s="21">
        <v>3105.0</v>
      </c>
      <c r="B1124" s="21" t="s">
        <v>3939</v>
      </c>
      <c r="C1124" s="21">
        <f>VLOOKUP(B1124,Sheet3!B:E,4,0)</f>
        <v>1</v>
      </c>
      <c r="D1124" s="21"/>
      <c r="E1124" s="21"/>
      <c r="F1124" s="21"/>
      <c r="G1124" s="21"/>
      <c r="H1124" s="21"/>
      <c r="I1124" s="21"/>
      <c r="J1124" s="21"/>
      <c r="K1124" s="21"/>
      <c r="L1124" s="21"/>
      <c r="M1124" s="21"/>
      <c r="N1124" s="21"/>
      <c r="O1124" s="21"/>
      <c r="P1124" s="21"/>
      <c r="Q1124" s="21"/>
      <c r="R1124" s="21"/>
      <c r="S1124" s="21"/>
      <c r="T1124" s="21"/>
      <c r="U1124" s="21"/>
      <c r="V1124" s="21"/>
      <c r="W1124" s="21"/>
      <c r="X1124" s="21"/>
      <c r="Y1124" s="21"/>
    </row>
    <row r="1125" ht="15.75" customHeight="1">
      <c r="A1125" s="21">
        <v>3108.0</v>
      </c>
      <c r="B1125" s="21" t="s">
        <v>3940</v>
      </c>
      <c r="C1125" s="21">
        <f>VLOOKUP(B1125,Sheet3!B:E,4,0)</f>
        <v>1</v>
      </c>
      <c r="D1125" s="21"/>
      <c r="E1125" s="21"/>
      <c r="F1125" s="21"/>
      <c r="G1125" s="21"/>
      <c r="H1125" s="21"/>
      <c r="I1125" s="21"/>
      <c r="J1125" s="21"/>
      <c r="K1125" s="21"/>
      <c r="L1125" s="21"/>
      <c r="M1125" s="21"/>
      <c r="N1125" s="21"/>
      <c r="O1125" s="21"/>
      <c r="P1125" s="21"/>
      <c r="Q1125" s="21"/>
      <c r="R1125" s="21"/>
      <c r="S1125" s="21"/>
      <c r="T1125" s="21"/>
      <c r="U1125" s="21"/>
      <c r="V1125" s="21"/>
      <c r="W1125" s="21"/>
      <c r="X1125" s="21"/>
      <c r="Y1125" s="21"/>
    </row>
    <row r="1126" ht="15.75" customHeight="1">
      <c r="A1126" s="21">
        <v>3109.0</v>
      </c>
      <c r="B1126" s="21" t="s">
        <v>3941</v>
      </c>
      <c r="C1126" s="21">
        <f>VLOOKUP(B1126,Sheet3!B:E,4,0)</f>
        <v>1</v>
      </c>
      <c r="D1126" s="21"/>
      <c r="E1126" s="21"/>
      <c r="F1126" s="21"/>
      <c r="G1126" s="21"/>
      <c r="H1126" s="21"/>
      <c r="I1126" s="21"/>
      <c r="J1126" s="21"/>
      <c r="K1126" s="21"/>
      <c r="L1126" s="21"/>
      <c r="M1126" s="21"/>
      <c r="N1126" s="21"/>
      <c r="O1126" s="21"/>
      <c r="P1126" s="21"/>
      <c r="Q1126" s="21"/>
      <c r="R1126" s="21"/>
      <c r="S1126" s="21"/>
      <c r="T1126" s="21"/>
      <c r="U1126" s="21"/>
      <c r="V1126" s="21"/>
      <c r="W1126" s="21"/>
      <c r="X1126" s="21"/>
      <c r="Y1126" s="21"/>
    </row>
    <row r="1127" ht="15.75" customHeight="1">
      <c r="A1127" s="21">
        <v>3115.0</v>
      </c>
      <c r="B1127" s="21" t="s">
        <v>3942</v>
      </c>
      <c r="C1127" s="21">
        <f>VLOOKUP(B1127,Sheet3!B:E,4,0)</f>
        <v>1</v>
      </c>
      <c r="D1127" s="21"/>
      <c r="E1127" s="21"/>
      <c r="F1127" s="21"/>
      <c r="G1127" s="21"/>
      <c r="H1127" s="21"/>
      <c r="I1127" s="21"/>
      <c r="J1127" s="21"/>
      <c r="K1127" s="21"/>
      <c r="L1127" s="21"/>
      <c r="M1127" s="21"/>
      <c r="N1127" s="21"/>
      <c r="O1127" s="21"/>
      <c r="P1127" s="21"/>
      <c r="Q1127" s="21"/>
      <c r="R1127" s="21"/>
      <c r="S1127" s="21"/>
      <c r="T1127" s="21"/>
      <c r="U1127" s="21"/>
      <c r="V1127" s="21"/>
      <c r="W1127" s="21"/>
      <c r="X1127" s="21"/>
      <c r="Y1127" s="21"/>
    </row>
    <row r="1128" ht="15.75" customHeight="1">
      <c r="A1128" s="21">
        <v>3116.0</v>
      </c>
      <c r="B1128" s="21" t="s">
        <v>3943</v>
      </c>
      <c r="C1128" s="21">
        <f>VLOOKUP(B1128,Sheet3!B:E,4,0)</f>
        <v>1</v>
      </c>
      <c r="D1128" s="21"/>
      <c r="E1128" s="21"/>
      <c r="F1128" s="21"/>
      <c r="G1128" s="21"/>
      <c r="H1128" s="21"/>
      <c r="I1128" s="21"/>
      <c r="J1128" s="21"/>
      <c r="K1128" s="21"/>
      <c r="L1128" s="21"/>
      <c r="M1128" s="21"/>
      <c r="N1128" s="21"/>
      <c r="O1128" s="21"/>
      <c r="P1128" s="21"/>
      <c r="Q1128" s="21"/>
      <c r="R1128" s="21"/>
      <c r="S1128" s="21"/>
      <c r="T1128" s="21"/>
      <c r="U1128" s="21"/>
      <c r="V1128" s="21"/>
      <c r="W1128" s="21"/>
      <c r="X1128" s="21"/>
      <c r="Y1128" s="21"/>
    </row>
    <row r="1129" ht="15.75" customHeight="1">
      <c r="A1129" s="21">
        <v>3117.0</v>
      </c>
      <c r="B1129" s="21" t="s">
        <v>3944</v>
      </c>
      <c r="C1129" s="21">
        <f>VLOOKUP(B1129,Sheet3!B:E,4,0)</f>
        <v>1</v>
      </c>
      <c r="D1129" s="21"/>
      <c r="E1129" s="21"/>
      <c r="F1129" s="21"/>
      <c r="G1129" s="21"/>
      <c r="H1129" s="21"/>
      <c r="I1129" s="21"/>
      <c r="J1129" s="21"/>
      <c r="K1129" s="21"/>
      <c r="L1129" s="21"/>
      <c r="M1129" s="21"/>
      <c r="N1129" s="21"/>
      <c r="O1129" s="21"/>
      <c r="P1129" s="21"/>
      <c r="Q1129" s="21"/>
      <c r="R1129" s="21"/>
      <c r="S1129" s="21"/>
      <c r="T1129" s="21"/>
      <c r="U1129" s="21"/>
      <c r="V1129" s="21"/>
      <c r="W1129" s="21"/>
      <c r="X1129" s="21"/>
      <c r="Y1129" s="21"/>
    </row>
    <row r="1130" ht="15.75" customHeight="1">
      <c r="A1130" s="21">
        <v>3120.0</v>
      </c>
      <c r="B1130" s="21" t="s">
        <v>3945</v>
      </c>
      <c r="C1130" s="21">
        <f>VLOOKUP(B1130,Sheet3!B:E,4,0)</f>
        <v>1</v>
      </c>
      <c r="D1130" s="21"/>
      <c r="E1130" s="21"/>
      <c r="F1130" s="21"/>
      <c r="G1130" s="21"/>
      <c r="H1130" s="21"/>
      <c r="I1130" s="21"/>
      <c r="J1130" s="21"/>
      <c r="K1130" s="21"/>
      <c r="L1130" s="21"/>
      <c r="M1130" s="21"/>
      <c r="N1130" s="21"/>
      <c r="O1130" s="21"/>
      <c r="P1130" s="21"/>
      <c r="Q1130" s="21"/>
      <c r="R1130" s="21"/>
      <c r="S1130" s="21"/>
      <c r="T1130" s="21"/>
      <c r="U1130" s="21"/>
      <c r="V1130" s="21"/>
      <c r="W1130" s="21"/>
      <c r="X1130" s="21"/>
      <c r="Y1130" s="21"/>
    </row>
    <row r="1131" ht="15.75" customHeight="1">
      <c r="A1131" s="21">
        <v>3121.0</v>
      </c>
      <c r="B1131" s="21" t="s">
        <v>3946</v>
      </c>
      <c r="C1131" s="21">
        <f>VLOOKUP(B1131,Sheet3!B:E,4,0)</f>
        <v>1</v>
      </c>
      <c r="D1131" s="21"/>
      <c r="E1131" s="21"/>
      <c r="F1131" s="21"/>
      <c r="G1131" s="21"/>
      <c r="H1131" s="21"/>
      <c r="I1131" s="21"/>
      <c r="J1131" s="21"/>
      <c r="K1131" s="21"/>
      <c r="L1131" s="21"/>
      <c r="M1131" s="21"/>
      <c r="N1131" s="21"/>
      <c r="O1131" s="21"/>
      <c r="P1131" s="21"/>
      <c r="Q1131" s="21"/>
      <c r="R1131" s="21"/>
      <c r="S1131" s="21"/>
      <c r="T1131" s="21"/>
      <c r="U1131" s="21"/>
      <c r="V1131" s="21"/>
      <c r="W1131" s="21"/>
      <c r="X1131" s="21"/>
      <c r="Y1131" s="21"/>
    </row>
    <row r="1132" ht="15.75" customHeight="1">
      <c r="A1132" s="21">
        <v>3123.0</v>
      </c>
      <c r="B1132" s="21" t="s">
        <v>3947</v>
      </c>
      <c r="C1132" s="21">
        <f>VLOOKUP(B1132,Sheet3!B:E,4,0)</f>
        <v>1</v>
      </c>
      <c r="D1132" s="21"/>
      <c r="E1132" s="21"/>
      <c r="F1132" s="21"/>
      <c r="G1132" s="21"/>
      <c r="H1132" s="21"/>
      <c r="I1132" s="21"/>
      <c r="J1132" s="21"/>
      <c r="K1132" s="21"/>
      <c r="L1132" s="21"/>
      <c r="M1132" s="21"/>
      <c r="N1132" s="21"/>
      <c r="O1132" s="21"/>
      <c r="P1132" s="21"/>
      <c r="Q1132" s="21"/>
      <c r="R1132" s="21"/>
      <c r="S1132" s="21"/>
      <c r="T1132" s="21"/>
      <c r="U1132" s="21"/>
      <c r="V1132" s="21"/>
      <c r="W1132" s="21"/>
      <c r="X1132" s="21"/>
      <c r="Y1132" s="21"/>
    </row>
    <row r="1133" ht="15.75" customHeight="1">
      <c r="A1133" s="21">
        <v>3126.0</v>
      </c>
      <c r="B1133" s="21" t="s">
        <v>3948</v>
      </c>
      <c r="C1133" s="21">
        <f>VLOOKUP(B1133,Sheet3!B:E,4,0)</f>
        <v>1</v>
      </c>
      <c r="D1133" s="21"/>
      <c r="E1133" s="21"/>
      <c r="F1133" s="21"/>
      <c r="G1133" s="21"/>
      <c r="H1133" s="21"/>
      <c r="I1133" s="21"/>
      <c r="J1133" s="21"/>
      <c r="K1133" s="21"/>
      <c r="L1133" s="21"/>
      <c r="M1133" s="21"/>
      <c r="N1133" s="21"/>
      <c r="O1133" s="21"/>
      <c r="P1133" s="21"/>
      <c r="Q1133" s="21"/>
      <c r="R1133" s="21"/>
      <c r="S1133" s="21"/>
      <c r="T1133" s="21"/>
      <c r="U1133" s="21"/>
      <c r="V1133" s="21"/>
      <c r="W1133" s="21"/>
      <c r="X1133" s="21"/>
      <c r="Y1133" s="21"/>
    </row>
    <row r="1134" ht="15.75" customHeight="1">
      <c r="A1134" s="21">
        <v>3129.0</v>
      </c>
      <c r="B1134" s="21" t="s">
        <v>3949</v>
      </c>
      <c r="C1134" s="21">
        <f>VLOOKUP(B1134,Sheet3!B:E,4,0)</f>
        <v>1</v>
      </c>
      <c r="D1134" s="21"/>
      <c r="E1134" s="21"/>
      <c r="F1134" s="21"/>
      <c r="G1134" s="21"/>
      <c r="H1134" s="21"/>
      <c r="I1134" s="21"/>
      <c r="J1134" s="21"/>
      <c r="K1134" s="21"/>
      <c r="L1134" s="21"/>
      <c r="M1134" s="21"/>
      <c r="N1134" s="21"/>
      <c r="O1134" s="21"/>
      <c r="P1134" s="21"/>
      <c r="Q1134" s="21"/>
      <c r="R1134" s="21"/>
      <c r="S1134" s="21"/>
      <c r="T1134" s="21"/>
      <c r="U1134" s="21"/>
      <c r="V1134" s="21"/>
      <c r="W1134" s="21"/>
      <c r="X1134" s="21"/>
      <c r="Y1134" s="21"/>
    </row>
    <row r="1135" ht="15.75" customHeight="1">
      <c r="A1135" s="21">
        <v>3138.0</v>
      </c>
      <c r="B1135" s="21" t="s">
        <v>3950</v>
      </c>
      <c r="C1135" s="21">
        <f>VLOOKUP(B1135,Sheet3!B:E,4,0)</f>
        <v>1</v>
      </c>
      <c r="D1135" s="21"/>
      <c r="E1135" s="21"/>
      <c r="F1135" s="21"/>
      <c r="G1135" s="21"/>
      <c r="H1135" s="21"/>
      <c r="I1135" s="21"/>
      <c r="J1135" s="21"/>
      <c r="K1135" s="21"/>
      <c r="L1135" s="21"/>
      <c r="M1135" s="21"/>
      <c r="N1135" s="21"/>
      <c r="O1135" s="21"/>
      <c r="P1135" s="21"/>
      <c r="Q1135" s="21"/>
      <c r="R1135" s="21"/>
      <c r="S1135" s="21"/>
      <c r="T1135" s="21"/>
      <c r="U1135" s="21"/>
      <c r="V1135" s="21"/>
      <c r="W1135" s="21"/>
      <c r="X1135" s="21"/>
      <c r="Y1135" s="21"/>
    </row>
    <row r="1136" ht="15.75" customHeight="1">
      <c r="A1136" s="21">
        <v>3151.0</v>
      </c>
      <c r="B1136" s="21" t="s">
        <v>3951</v>
      </c>
      <c r="C1136" s="21">
        <f>VLOOKUP(B1136,Sheet3!B:E,4,0)</f>
        <v>1</v>
      </c>
      <c r="D1136" s="21"/>
      <c r="E1136" s="21"/>
      <c r="F1136" s="21"/>
      <c r="G1136" s="21"/>
      <c r="H1136" s="21"/>
      <c r="I1136" s="21"/>
      <c r="J1136" s="21"/>
      <c r="K1136" s="21"/>
      <c r="L1136" s="21"/>
      <c r="M1136" s="21"/>
      <c r="N1136" s="21"/>
      <c r="O1136" s="21"/>
      <c r="P1136" s="21"/>
      <c r="Q1136" s="21"/>
      <c r="R1136" s="21"/>
      <c r="S1136" s="21"/>
      <c r="T1136" s="21"/>
      <c r="U1136" s="21"/>
      <c r="V1136" s="21"/>
      <c r="W1136" s="21"/>
      <c r="X1136" s="21"/>
      <c r="Y1136" s="21"/>
    </row>
    <row r="1137" ht="15.75" customHeight="1">
      <c r="A1137" s="21">
        <v>3168.0</v>
      </c>
      <c r="B1137" s="21" t="s">
        <v>3952</v>
      </c>
      <c r="C1137" s="21">
        <f>VLOOKUP(B1137,Sheet3!B:E,4,0)</f>
        <v>1</v>
      </c>
      <c r="D1137" s="21"/>
      <c r="E1137" s="21"/>
      <c r="F1137" s="21"/>
      <c r="G1137" s="21"/>
      <c r="H1137" s="21"/>
      <c r="I1137" s="21"/>
      <c r="J1137" s="21"/>
      <c r="K1137" s="21"/>
      <c r="L1137" s="21"/>
      <c r="M1137" s="21"/>
      <c r="N1137" s="21"/>
      <c r="O1137" s="21"/>
      <c r="P1137" s="21"/>
      <c r="Q1137" s="21"/>
      <c r="R1137" s="21"/>
      <c r="S1137" s="21"/>
      <c r="T1137" s="21"/>
      <c r="U1137" s="21"/>
      <c r="V1137" s="21"/>
      <c r="W1137" s="21"/>
      <c r="X1137" s="21"/>
      <c r="Y1137" s="21"/>
    </row>
    <row r="1138" ht="15.75" customHeight="1">
      <c r="A1138" s="21">
        <v>3171.0</v>
      </c>
      <c r="B1138" s="21" t="s">
        <v>3953</v>
      </c>
      <c r="C1138" s="21">
        <f>VLOOKUP(B1138,Sheet3!B:E,4,0)</f>
        <v>1</v>
      </c>
      <c r="D1138" s="21"/>
      <c r="E1138" s="21"/>
      <c r="F1138" s="21"/>
      <c r="G1138" s="21"/>
      <c r="H1138" s="21"/>
      <c r="I1138" s="21"/>
      <c r="J1138" s="21"/>
      <c r="K1138" s="21"/>
      <c r="L1138" s="21"/>
      <c r="M1138" s="21"/>
      <c r="N1138" s="21"/>
      <c r="O1138" s="21"/>
      <c r="P1138" s="21"/>
      <c r="Q1138" s="21"/>
      <c r="R1138" s="21"/>
      <c r="S1138" s="21"/>
      <c r="T1138" s="21"/>
      <c r="U1138" s="21"/>
      <c r="V1138" s="21"/>
      <c r="W1138" s="21"/>
      <c r="X1138" s="21"/>
      <c r="Y1138" s="21"/>
    </row>
    <row r="1139" ht="15.75" customHeight="1">
      <c r="A1139" s="21">
        <v>3175.0</v>
      </c>
      <c r="B1139" s="21" t="s">
        <v>3954</v>
      </c>
      <c r="C1139" s="21">
        <f>VLOOKUP(B1139,Sheet3!B:E,4,0)</f>
        <v>1</v>
      </c>
      <c r="D1139" s="21"/>
      <c r="E1139" s="21"/>
      <c r="F1139" s="21"/>
      <c r="G1139" s="21"/>
      <c r="H1139" s="21"/>
      <c r="I1139" s="21"/>
      <c r="J1139" s="21"/>
      <c r="K1139" s="21"/>
      <c r="L1139" s="21"/>
      <c r="M1139" s="21"/>
      <c r="N1139" s="21"/>
      <c r="O1139" s="21"/>
      <c r="P1139" s="21"/>
      <c r="Q1139" s="21"/>
      <c r="R1139" s="21"/>
      <c r="S1139" s="21"/>
      <c r="T1139" s="21"/>
      <c r="U1139" s="21"/>
      <c r="V1139" s="21"/>
      <c r="W1139" s="21"/>
      <c r="X1139" s="21"/>
      <c r="Y1139" s="21"/>
    </row>
    <row r="1140" ht="15.75" customHeight="1">
      <c r="A1140" s="21">
        <v>3176.0</v>
      </c>
      <c r="B1140" s="21" t="s">
        <v>3955</v>
      </c>
      <c r="C1140" s="21">
        <f>VLOOKUP(B1140,Sheet3!B:E,4,0)</f>
        <v>1</v>
      </c>
      <c r="D1140" s="21"/>
      <c r="E1140" s="21"/>
      <c r="F1140" s="21"/>
      <c r="G1140" s="21"/>
      <c r="H1140" s="21"/>
      <c r="I1140" s="21"/>
      <c r="J1140" s="21"/>
      <c r="K1140" s="21"/>
      <c r="L1140" s="21"/>
      <c r="M1140" s="21"/>
      <c r="N1140" s="21"/>
      <c r="O1140" s="21"/>
      <c r="P1140" s="21"/>
      <c r="Q1140" s="21"/>
      <c r="R1140" s="21"/>
      <c r="S1140" s="21"/>
      <c r="T1140" s="21"/>
      <c r="U1140" s="21"/>
      <c r="V1140" s="21"/>
      <c r="W1140" s="21"/>
      <c r="X1140" s="21"/>
      <c r="Y1140" s="21"/>
    </row>
    <row r="1141" ht="15.75" customHeight="1">
      <c r="A1141" s="21">
        <v>3177.0</v>
      </c>
      <c r="B1141" s="21" t="s">
        <v>3956</v>
      </c>
      <c r="C1141" s="21">
        <f>VLOOKUP(B1141,Sheet3!B:E,4,0)</f>
        <v>1</v>
      </c>
      <c r="D1141" s="21"/>
      <c r="E1141" s="21"/>
      <c r="F1141" s="21"/>
      <c r="G1141" s="21"/>
      <c r="H1141" s="21"/>
      <c r="I1141" s="21"/>
      <c r="J1141" s="21"/>
      <c r="K1141" s="21"/>
      <c r="L1141" s="21"/>
      <c r="M1141" s="21"/>
      <c r="N1141" s="21"/>
      <c r="O1141" s="21"/>
      <c r="P1141" s="21"/>
      <c r="Q1141" s="21"/>
      <c r="R1141" s="21"/>
      <c r="S1141" s="21"/>
      <c r="T1141" s="21"/>
      <c r="U1141" s="21"/>
      <c r="V1141" s="21"/>
      <c r="W1141" s="21"/>
      <c r="X1141" s="21"/>
      <c r="Y1141" s="21"/>
    </row>
    <row r="1142" ht="15.75" customHeight="1">
      <c r="A1142" s="21">
        <v>3181.0</v>
      </c>
      <c r="B1142" s="21" t="s">
        <v>3957</v>
      </c>
      <c r="C1142" s="21">
        <f>VLOOKUP(B1142,Sheet3!B:E,4,0)</f>
        <v>1</v>
      </c>
      <c r="D1142" s="21"/>
      <c r="E1142" s="21"/>
      <c r="F1142" s="21"/>
      <c r="G1142" s="21"/>
      <c r="H1142" s="21"/>
      <c r="I1142" s="21"/>
      <c r="J1142" s="21"/>
      <c r="K1142" s="21"/>
      <c r="L1142" s="21"/>
      <c r="M1142" s="21"/>
      <c r="N1142" s="21"/>
      <c r="O1142" s="21"/>
      <c r="P1142" s="21"/>
      <c r="Q1142" s="21"/>
      <c r="R1142" s="21"/>
      <c r="S1142" s="21"/>
      <c r="T1142" s="21"/>
      <c r="U1142" s="21"/>
      <c r="V1142" s="21"/>
      <c r="W1142" s="21"/>
      <c r="X1142" s="21"/>
      <c r="Y1142" s="21"/>
    </row>
    <row r="1143" ht="15.75" customHeight="1">
      <c r="A1143" s="21">
        <v>3207.0</v>
      </c>
      <c r="B1143" s="21" t="s">
        <v>3958</v>
      </c>
      <c r="C1143" s="21">
        <f>VLOOKUP(B1143,Sheet3!B:E,4,0)</f>
        <v>1</v>
      </c>
      <c r="D1143" s="21"/>
      <c r="E1143" s="21"/>
      <c r="F1143" s="21"/>
      <c r="G1143" s="21"/>
      <c r="H1143" s="21"/>
      <c r="I1143" s="21"/>
      <c r="J1143" s="21"/>
      <c r="K1143" s="21"/>
      <c r="L1143" s="21"/>
      <c r="M1143" s="21"/>
      <c r="N1143" s="21"/>
      <c r="O1143" s="21"/>
      <c r="P1143" s="21"/>
      <c r="Q1143" s="21"/>
      <c r="R1143" s="21"/>
      <c r="S1143" s="21"/>
      <c r="T1143" s="21"/>
      <c r="U1143" s="21"/>
      <c r="V1143" s="21"/>
      <c r="W1143" s="21"/>
      <c r="X1143" s="21"/>
      <c r="Y1143" s="21"/>
    </row>
    <row r="1144" ht="15.75" customHeight="1">
      <c r="A1144" s="21">
        <v>3213.0</v>
      </c>
      <c r="B1144" s="21" t="s">
        <v>3959</v>
      </c>
      <c r="C1144" s="21">
        <f>VLOOKUP(B1144,Sheet3!B:E,4,0)</f>
        <v>1</v>
      </c>
      <c r="D1144" s="21"/>
      <c r="E1144" s="21"/>
      <c r="F1144" s="21"/>
      <c r="G1144" s="21"/>
      <c r="H1144" s="21"/>
      <c r="I1144" s="21"/>
      <c r="J1144" s="21"/>
      <c r="K1144" s="21"/>
      <c r="L1144" s="21"/>
      <c r="M1144" s="21"/>
      <c r="N1144" s="21"/>
      <c r="O1144" s="21"/>
      <c r="P1144" s="21"/>
      <c r="Q1144" s="21"/>
      <c r="R1144" s="21"/>
      <c r="S1144" s="21"/>
      <c r="T1144" s="21"/>
      <c r="U1144" s="21"/>
      <c r="V1144" s="21"/>
      <c r="W1144" s="21"/>
      <c r="X1144" s="21"/>
      <c r="Y1144" s="21"/>
    </row>
    <row r="1145" ht="15.75" customHeight="1">
      <c r="A1145" s="21">
        <v>3215.0</v>
      </c>
      <c r="B1145" s="21" t="s">
        <v>3960</v>
      </c>
      <c r="C1145" s="21">
        <f>VLOOKUP(B1145,Sheet3!B:E,4,0)</f>
        <v>1</v>
      </c>
      <c r="D1145" s="21"/>
      <c r="E1145" s="21"/>
      <c r="F1145" s="21"/>
      <c r="G1145" s="21"/>
      <c r="H1145" s="21"/>
      <c r="I1145" s="21"/>
      <c r="J1145" s="21"/>
      <c r="K1145" s="21"/>
      <c r="L1145" s="21"/>
      <c r="M1145" s="21"/>
      <c r="N1145" s="21"/>
      <c r="O1145" s="21"/>
      <c r="P1145" s="21"/>
      <c r="Q1145" s="21"/>
      <c r="R1145" s="21"/>
      <c r="S1145" s="21"/>
      <c r="T1145" s="21"/>
      <c r="U1145" s="21"/>
      <c r="V1145" s="21"/>
      <c r="W1145" s="21"/>
      <c r="X1145" s="21"/>
      <c r="Y1145" s="21"/>
    </row>
    <row r="1146" ht="15.75" customHeight="1">
      <c r="A1146" s="21">
        <v>3216.0</v>
      </c>
      <c r="B1146" s="21" t="s">
        <v>3961</v>
      </c>
      <c r="C1146" s="21">
        <f>VLOOKUP(B1146,Sheet3!B:E,4,0)</f>
        <v>1</v>
      </c>
      <c r="D1146" s="21"/>
      <c r="E1146" s="21"/>
      <c r="F1146" s="21"/>
      <c r="G1146" s="21"/>
      <c r="H1146" s="21"/>
      <c r="I1146" s="21"/>
      <c r="J1146" s="21"/>
      <c r="K1146" s="21"/>
      <c r="L1146" s="21"/>
      <c r="M1146" s="21"/>
      <c r="N1146" s="21"/>
      <c r="O1146" s="21"/>
      <c r="P1146" s="21"/>
      <c r="Q1146" s="21"/>
      <c r="R1146" s="21"/>
      <c r="S1146" s="21"/>
      <c r="T1146" s="21"/>
      <c r="U1146" s="21"/>
      <c r="V1146" s="21"/>
      <c r="W1146" s="21"/>
      <c r="X1146" s="21"/>
      <c r="Y1146" s="21"/>
    </row>
    <row r="1147" ht="15.75" customHeight="1">
      <c r="A1147" s="21">
        <v>3218.0</v>
      </c>
      <c r="B1147" s="21" t="s">
        <v>3962</v>
      </c>
      <c r="C1147" s="21">
        <f>VLOOKUP(B1147,Sheet3!B:E,4,0)</f>
        <v>1</v>
      </c>
      <c r="D1147" s="21"/>
      <c r="E1147" s="21"/>
      <c r="F1147" s="21"/>
      <c r="G1147" s="21"/>
      <c r="H1147" s="21"/>
      <c r="I1147" s="21"/>
      <c r="J1147" s="21"/>
      <c r="K1147" s="21"/>
      <c r="L1147" s="21"/>
      <c r="M1147" s="21"/>
      <c r="N1147" s="21"/>
      <c r="O1147" s="21"/>
      <c r="P1147" s="21"/>
      <c r="Q1147" s="21"/>
      <c r="R1147" s="21"/>
      <c r="S1147" s="21"/>
      <c r="T1147" s="21"/>
      <c r="U1147" s="21"/>
      <c r="V1147" s="21"/>
      <c r="W1147" s="21"/>
      <c r="X1147" s="21"/>
      <c r="Y1147" s="21"/>
    </row>
    <row r="1148" ht="15.75" customHeight="1">
      <c r="A1148" s="21">
        <v>3220.0</v>
      </c>
      <c r="B1148" s="21" t="s">
        <v>3963</v>
      </c>
      <c r="C1148" s="21">
        <f>VLOOKUP(B1148,Sheet3!B:E,4,0)</f>
        <v>1</v>
      </c>
      <c r="D1148" s="21"/>
      <c r="E1148" s="21"/>
      <c r="F1148" s="21"/>
      <c r="G1148" s="21"/>
      <c r="H1148" s="21"/>
      <c r="I1148" s="21"/>
      <c r="J1148" s="21"/>
      <c r="K1148" s="21"/>
      <c r="L1148" s="21"/>
      <c r="M1148" s="21"/>
      <c r="N1148" s="21"/>
      <c r="O1148" s="21"/>
      <c r="P1148" s="21"/>
      <c r="Q1148" s="21"/>
      <c r="R1148" s="21"/>
      <c r="S1148" s="21"/>
      <c r="T1148" s="21"/>
      <c r="U1148" s="21"/>
      <c r="V1148" s="21"/>
      <c r="W1148" s="21"/>
      <c r="X1148" s="21"/>
      <c r="Y1148" s="21"/>
    </row>
    <row r="1149" ht="15.75" customHeight="1">
      <c r="A1149" s="21">
        <v>3222.0</v>
      </c>
      <c r="B1149" s="21" t="s">
        <v>3964</v>
      </c>
      <c r="C1149" s="21">
        <f>VLOOKUP(B1149,Sheet3!B:E,4,0)</f>
        <v>1</v>
      </c>
      <c r="D1149" s="21"/>
      <c r="E1149" s="21"/>
      <c r="F1149" s="21"/>
      <c r="G1149" s="21"/>
      <c r="H1149" s="21"/>
      <c r="I1149" s="21"/>
      <c r="J1149" s="21"/>
      <c r="K1149" s="21"/>
      <c r="L1149" s="21"/>
      <c r="M1149" s="21"/>
      <c r="N1149" s="21"/>
      <c r="O1149" s="21"/>
      <c r="P1149" s="21"/>
      <c r="Q1149" s="21"/>
      <c r="R1149" s="21"/>
      <c r="S1149" s="21"/>
      <c r="T1149" s="21"/>
      <c r="U1149" s="21"/>
      <c r="V1149" s="21"/>
      <c r="W1149" s="21"/>
      <c r="X1149" s="21"/>
      <c r="Y1149" s="21"/>
    </row>
    <row r="1150" ht="15.75" customHeight="1">
      <c r="A1150" s="21">
        <v>3223.0</v>
      </c>
      <c r="B1150" s="21" t="s">
        <v>3965</v>
      </c>
      <c r="C1150" s="21">
        <f>VLOOKUP(B1150,Sheet3!B:E,4,0)</f>
        <v>1</v>
      </c>
      <c r="D1150" s="21"/>
      <c r="E1150" s="21"/>
      <c r="F1150" s="21"/>
      <c r="G1150" s="21"/>
      <c r="H1150" s="21"/>
      <c r="I1150" s="21"/>
      <c r="J1150" s="21"/>
      <c r="K1150" s="21"/>
      <c r="L1150" s="21"/>
      <c r="M1150" s="21"/>
      <c r="N1150" s="21"/>
      <c r="O1150" s="21"/>
      <c r="P1150" s="21"/>
      <c r="Q1150" s="21"/>
      <c r="R1150" s="21"/>
      <c r="S1150" s="21"/>
      <c r="T1150" s="21"/>
      <c r="U1150" s="21"/>
      <c r="V1150" s="21"/>
      <c r="W1150" s="21"/>
      <c r="X1150" s="21"/>
      <c r="Y1150" s="21"/>
    </row>
    <row r="1151" ht="15.75" customHeight="1">
      <c r="A1151" s="21">
        <v>3226.0</v>
      </c>
      <c r="B1151" s="21" t="s">
        <v>3966</v>
      </c>
      <c r="C1151" s="21">
        <f>VLOOKUP(B1151,Sheet3!B:E,4,0)</f>
        <v>1</v>
      </c>
      <c r="D1151" s="21"/>
      <c r="E1151" s="21"/>
      <c r="F1151" s="21"/>
      <c r="G1151" s="21"/>
      <c r="H1151" s="21"/>
      <c r="I1151" s="21"/>
      <c r="J1151" s="21"/>
      <c r="K1151" s="21"/>
      <c r="L1151" s="21"/>
      <c r="M1151" s="21"/>
      <c r="N1151" s="21"/>
      <c r="O1151" s="21"/>
      <c r="P1151" s="21"/>
      <c r="Q1151" s="21"/>
      <c r="R1151" s="21"/>
      <c r="S1151" s="21"/>
      <c r="T1151" s="21"/>
      <c r="U1151" s="21"/>
      <c r="V1151" s="21"/>
      <c r="W1151" s="21"/>
      <c r="X1151" s="21"/>
      <c r="Y1151" s="21"/>
    </row>
    <row r="1152" ht="15.75" customHeight="1">
      <c r="A1152" s="21">
        <v>3227.0</v>
      </c>
      <c r="B1152" s="21" t="s">
        <v>3967</v>
      </c>
      <c r="C1152" s="21">
        <f>VLOOKUP(B1152,Sheet3!B:E,4,0)</f>
        <v>1</v>
      </c>
      <c r="D1152" s="21"/>
      <c r="E1152" s="21"/>
      <c r="F1152" s="21"/>
      <c r="G1152" s="21"/>
      <c r="H1152" s="21"/>
      <c r="I1152" s="21"/>
      <c r="J1152" s="21"/>
      <c r="K1152" s="21"/>
      <c r="L1152" s="21"/>
      <c r="M1152" s="21"/>
      <c r="N1152" s="21"/>
      <c r="O1152" s="21"/>
      <c r="P1152" s="21"/>
      <c r="Q1152" s="21"/>
      <c r="R1152" s="21"/>
      <c r="S1152" s="21"/>
      <c r="T1152" s="21"/>
      <c r="U1152" s="21"/>
      <c r="V1152" s="21"/>
      <c r="W1152" s="21"/>
      <c r="X1152" s="21"/>
      <c r="Y1152" s="21"/>
    </row>
    <row r="1153" ht="15.75" customHeight="1">
      <c r="A1153" s="21">
        <v>3228.0</v>
      </c>
      <c r="B1153" s="21" t="s">
        <v>3968</v>
      </c>
      <c r="C1153" s="21">
        <f>VLOOKUP(B1153,Sheet3!B:E,4,0)</f>
        <v>1</v>
      </c>
      <c r="D1153" s="21"/>
      <c r="E1153" s="21"/>
      <c r="F1153" s="21"/>
      <c r="G1153" s="21"/>
      <c r="H1153" s="21"/>
      <c r="I1153" s="21"/>
      <c r="J1153" s="21"/>
      <c r="K1153" s="21"/>
      <c r="L1153" s="21"/>
      <c r="M1153" s="21"/>
      <c r="N1153" s="21"/>
      <c r="O1153" s="21"/>
      <c r="P1153" s="21"/>
      <c r="Q1153" s="21"/>
      <c r="R1153" s="21"/>
      <c r="S1153" s="21"/>
      <c r="T1153" s="21"/>
      <c r="U1153" s="21"/>
      <c r="V1153" s="21"/>
      <c r="W1153" s="21"/>
      <c r="X1153" s="21"/>
      <c r="Y1153" s="21"/>
    </row>
    <row r="1154" ht="15.75" customHeight="1">
      <c r="A1154" s="21">
        <v>3230.0</v>
      </c>
      <c r="B1154" s="21" t="s">
        <v>3969</v>
      </c>
      <c r="C1154" s="21">
        <f>VLOOKUP(B1154,Sheet3!B:E,4,0)</f>
        <v>1</v>
      </c>
      <c r="D1154" s="21"/>
      <c r="E1154" s="21"/>
      <c r="F1154" s="21"/>
      <c r="G1154" s="21"/>
      <c r="H1154" s="21"/>
      <c r="I1154" s="21"/>
      <c r="J1154" s="21"/>
      <c r="K1154" s="21"/>
      <c r="L1154" s="21"/>
      <c r="M1154" s="21"/>
      <c r="N1154" s="21"/>
      <c r="O1154" s="21"/>
      <c r="P1154" s="21"/>
      <c r="Q1154" s="21"/>
      <c r="R1154" s="21"/>
      <c r="S1154" s="21"/>
      <c r="T1154" s="21"/>
      <c r="U1154" s="21"/>
      <c r="V1154" s="21"/>
      <c r="W1154" s="21"/>
      <c r="X1154" s="21"/>
      <c r="Y1154" s="21"/>
    </row>
    <row r="1155" ht="15.75" customHeight="1">
      <c r="A1155" s="21">
        <v>3231.0</v>
      </c>
      <c r="B1155" s="21" t="s">
        <v>3970</v>
      </c>
      <c r="C1155" s="21">
        <f>VLOOKUP(B1155,Sheet3!B:E,4,0)</f>
        <v>1</v>
      </c>
      <c r="D1155" s="21"/>
      <c r="E1155" s="21"/>
      <c r="F1155" s="21"/>
      <c r="G1155" s="21"/>
      <c r="H1155" s="21"/>
      <c r="I1155" s="21"/>
      <c r="J1155" s="21"/>
      <c r="K1155" s="21"/>
      <c r="L1155" s="21"/>
      <c r="M1155" s="21"/>
      <c r="N1155" s="21"/>
      <c r="O1155" s="21"/>
      <c r="P1155" s="21"/>
      <c r="Q1155" s="21"/>
      <c r="R1155" s="21"/>
      <c r="S1155" s="21"/>
      <c r="T1155" s="21"/>
      <c r="U1155" s="21"/>
      <c r="V1155" s="21"/>
      <c r="W1155" s="21"/>
      <c r="X1155" s="21"/>
      <c r="Y1155" s="21"/>
    </row>
    <row r="1156" ht="15.75" customHeight="1">
      <c r="A1156" s="21">
        <v>3232.0</v>
      </c>
      <c r="B1156" s="21" t="s">
        <v>3971</v>
      </c>
      <c r="C1156" s="21">
        <f>VLOOKUP(B1156,Sheet3!B:E,4,0)</f>
        <v>1</v>
      </c>
      <c r="D1156" s="21"/>
      <c r="E1156" s="21"/>
      <c r="F1156" s="21"/>
      <c r="G1156" s="21"/>
      <c r="H1156" s="21"/>
      <c r="I1156" s="21"/>
      <c r="J1156" s="21"/>
      <c r="K1156" s="21"/>
      <c r="L1156" s="21"/>
      <c r="M1156" s="21"/>
      <c r="N1156" s="21"/>
      <c r="O1156" s="21"/>
      <c r="P1156" s="21"/>
      <c r="Q1156" s="21"/>
      <c r="R1156" s="21"/>
      <c r="S1156" s="21"/>
      <c r="T1156" s="21"/>
      <c r="U1156" s="21"/>
      <c r="V1156" s="21"/>
      <c r="W1156" s="21"/>
      <c r="X1156" s="21"/>
      <c r="Y1156" s="21"/>
    </row>
    <row r="1157" ht="15.75" customHeight="1">
      <c r="A1157" s="21">
        <v>3237.0</v>
      </c>
      <c r="B1157" s="21" t="s">
        <v>3972</v>
      </c>
      <c r="C1157" s="21">
        <f>VLOOKUP(B1157,Sheet3!B:E,4,0)</f>
        <v>1</v>
      </c>
      <c r="D1157" s="21"/>
      <c r="E1157" s="21"/>
      <c r="F1157" s="21"/>
      <c r="G1157" s="21"/>
      <c r="H1157" s="21"/>
      <c r="I1157" s="21"/>
      <c r="J1157" s="21"/>
      <c r="K1157" s="21"/>
      <c r="L1157" s="21"/>
      <c r="M1157" s="21"/>
      <c r="N1157" s="21"/>
      <c r="O1157" s="21"/>
      <c r="P1157" s="21"/>
      <c r="Q1157" s="21"/>
      <c r="R1157" s="21"/>
      <c r="S1157" s="21"/>
      <c r="T1157" s="21"/>
      <c r="U1157" s="21"/>
      <c r="V1157" s="21"/>
      <c r="W1157" s="21"/>
      <c r="X1157" s="21"/>
      <c r="Y1157" s="21"/>
    </row>
    <row r="1158" ht="15.75" customHeight="1">
      <c r="A1158" s="21">
        <v>3250.0</v>
      </c>
      <c r="B1158" s="21" t="s">
        <v>3973</v>
      </c>
      <c r="C1158" s="21">
        <f>VLOOKUP(B1158,Sheet3!B:E,4,0)</f>
        <v>1</v>
      </c>
      <c r="D1158" s="21"/>
      <c r="E1158" s="21"/>
      <c r="F1158" s="21"/>
      <c r="G1158" s="21"/>
      <c r="H1158" s="21"/>
      <c r="I1158" s="21"/>
      <c r="J1158" s="21"/>
      <c r="K1158" s="21"/>
      <c r="L1158" s="21"/>
      <c r="M1158" s="21"/>
      <c r="N1158" s="21"/>
      <c r="O1158" s="21"/>
      <c r="P1158" s="21"/>
      <c r="Q1158" s="21"/>
      <c r="R1158" s="21"/>
      <c r="S1158" s="21"/>
      <c r="T1158" s="21"/>
      <c r="U1158" s="21"/>
      <c r="V1158" s="21"/>
      <c r="W1158" s="21"/>
      <c r="X1158" s="21"/>
      <c r="Y1158" s="21"/>
    </row>
    <row r="1159" ht="15.75" customHeight="1">
      <c r="A1159" s="21">
        <v>3252.0</v>
      </c>
      <c r="B1159" s="21" t="s">
        <v>3974</v>
      </c>
      <c r="C1159" s="21">
        <f>VLOOKUP(B1159,Sheet3!B:E,4,0)</f>
        <v>1</v>
      </c>
      <c r="D1159" s="21"/>
      <c r="E1159" s="21"/>
      <c r="F1159" s="21"/>
      <c r="G1159" s="21"/>
      <c r="H1159" s="21"/>
      <c r="I1159" s="21"/>
      <c r="J1159" s="21"/>
      <c r="K1159" s="21"/>
      <c r="L1159" s="21"/>
      <c r="M1159" s="21"/>
      <c r="N1159" s="21"/>
      <c r="O1159" s="21"/>
      <c r="P1159" s="21"/>
      <c r="Q1159" s="21"/>
      <c r="R1159" s="21"/>
      <c r="S1159" s="21"/>
      <c r="T1159" s="21"/>
      <c r="U1159" s="21"/>
      <c r="V1159" s="21"/>
      <c r="W1159" s="21"/>
      <c r="X1159" s="21"/>
      <c r="Y1159" s="21"/>
    </row>
    <row r="1160" ht="15.75" customHeight="1">
      <c r="A1160" s="21">
        <v>3265.0</v>
      </c>
      <c r="B1160" s="21" t="s">
        <v>3975</v>
      </c>
      <c r="C1160" s="21">
        <f>VLOOKUP(B1160,Sheet3!B:E,4,0)</f>
        <v>1</v>
      </c>
      <c r="D1160" s="21"/>
      <c r="E1160" s="21"/>
      <c r="F1160" s="21"/>
      <c r="G1160" s="21"/>
      <c r="H1160" s="21"/>
      <c r="I1160" s="21"/>
      <c r="J1160" s="21"/>
      <c r="K1160" s="21"/>
      <c r="L1160" s="21"/>
      <c r="M1160" s="21"/>
      <c r="N1160" s="21"/>
      <c r="O1160" s="21"/>
      <c r="P1160" s="21"/>
      <c r="Q1160" s="21"/>
      <c r="R1160" s="21"/>
      <c r="S1160" s="21"/>
      <c r="T1160" s="21"/>
      <c r="U1160" s="21"/>
      <c r="V1160" s="21"/>
      <c r="W1160" s="21"/>
      <c r="X1160" s="21"/>
      <c r="Y1160" s="21"/>
    </row>
    <row r="1161" ht="15.75" customHeight="1">
      <c r="A1161" s="21">
        <v>3269.0</v>
      </c>
      <c r="B1161" s="21" t="s">
        <v>3976</v>
      </c>
      <c r="C1161" s="21">
        <f>VLOOKUP(B1161,Sheet3!B:E,4,0)</f>
        <v>1</v>
      </c>
      <c r="D1161" s="21"/>
      <c r="E1161" s="21"/>
      <c r="F1161" s="21"/>
      <c r="G1161" s="21"/>
      <c r="H1161" s="21"/>
      <c r="I1161" s="21"/>
      <c r="J1161" s="21"/>
      <c r="K1161" s="21"/>
      <c r="L1161" s="21"/>
      <c r="M1161" s="21"/>
      <c r="N1161" s="21"/>
      <c r="O1161" s="21"/>
      <c r="P1161" s="21"/>
      <c r="Q1161" s="21"/>
      <c r="R1161" s="21"/>
      <c r="S1161" s="21"/>
      <c r="T1161" s="21"/>
      <c r="U1161" s="21"/>
      <c r="V1161" s="21"/>
      <c r="W1161" s="21"/>
      <c r="X1161" s="21"/>
      <c r="Y1161" s="21"/>
    </row>
    <row r="1162" ht="15.75" customHeight="1">
      <c r="A1162" s="21">
        <v>3273.0</v>
      </c>
      <c r="B1162" s="21" t="s">
        <v>3977</v>
      </c>
      <c r="C1162" s="21">
        <f>VLOOKUP(B1162,Sheet3!B:E,4,0)</f>
        <v>1</v>
      </c>
      <c r="D1162" s="21"/>
      <c r="E1162" s="21"/>
      <c r="F1162" s="21"/>
      <c r="G1162" s="21"/>
      <c r="H1162" s="21"/>
      <c r="I1162" s="21"/>
      <c r="J1162" s="21"/>
      <c r="K1162" s="21"/>
      <c r="L1162" s="21"/>
      <c r="M1162" s="21"/>
      <c r="N1162" s="21"/>
      <c r="O1162" s="21"/>
      <c r="P1162" s="21"/>
      <c r="Q1162" s="21"/>
      <c r="R1162" s="21"/>
      <c r="S1162" s="21"/>
      <c r="T1162" s="21"/>
      <c r="U1162" s="21"/>
      <c r="V1162" s="21"/>
      <c r="W1162" s="21"/>
      <c r="X1162" s="21"/>
      <c r="Y1162" s="21"/>
    </row>
    <row r="1163" ht="15.75" customHeight="1">
      <c r="A1163" s="21">
        <v>3274.0</v>
      </c>
      <c r="B1163" s="21" t="s">
        <v>3978</v>
      </c>
      <c r="C1163" s="21">
        <f>VLOOKUP(B1163,Sheet3!B:E,4,0)</f>
        <v>1</v>
      </c>
      <c r="D1163" s="21"/>
      <c r="E1163" s="21"/>
      <c r="F1163" s="21"/>
      <c r="G1163" s="21"/>
      <c r="H1163" s="21"/>
      <c r="I1163" s="21"/>
      <c r="J1163" s="21"/>
      <c r="K1163" s="21"/>
      <c r="L1163" s="21"/>
      <c r="M1163" s="21"/>
      <c r="N1163" s="21"/>
      <c r="O1163" s="21"/>
      <c r="P1163" s="21"/>
      <c r="Q1163" s="21"/>
      <c r="R1163" s="21"/>
      <c r="S1163" s="21"/>
      <c r="T1163" s="21"/>
      <c r="U1163" s="21"/>
      <c r="V1163" s="21"/>
      <c r="W1163" s="21"/>
      <c r="X1163" s="21"/>
      <c r="Y1163" s="21"/>
    </row>
    <row r="1164" ht="15.75" customHeight="1">
      <c r="A1164" s="21">
        <v>3306.0</v>
      </c>
      <c r="B1164" s="21" t="s">
        <v>3979</v>
      </c>
      <c r="C1164" s="21">
        <f>VLOOKUP(B1164,Sheet3!B:E,4,0)</f>
        <v>1</v>
      </c>
      <c r="D1164" s="21"/>
      <c r="E1164" s="21"/>
      <c r="F1164" s="21"/>
      <c r="G1164" s="21"/>
      <c r="H1164" s="21"/>
      <c r="I1164" s="21"/>
      <c r="J1164" s="21"/>
      <c r="K1164" s="21"/>
      <c r="L1164" s="21"/>
      <c r="M1164" s="21"/>
      <c r="N1164" s="21"/>
      <c r="O1164" s="21"/>
      <c r="P1164" s="21"/>
      <c r="Q1164" s="21"/>
      <c r="R1164" s="21"/>
      <c r="S1164" s="21"/>
      <c r="T1164" s="21"/>
      <c r="U1164" s="21"/>
      <c r="V1164" s="21"/>
      <c r="W1164" s="21"/>
      <c r="X1164" s="21"/>
      <c r="Y1164" s="21"/>
    </row>
    <row r="1165" ht="15.75" customHeight="1">
      <c r="A1165" s="21">
        <v>3307.0</v>
      </c>
      <c r="B1165" s="21" t="s">
        <v>3980</v>
      </c>
      <c r="C1165" s="21">
        <f>VLOOKUP(B1165,Sheet3!B:E,4,0)</f>
        <v>1</v>
      </c>
      <c r="D1165" s="21"/>
      <c r="E1165" s="21"/>
      <c r="F1165" s="21"/>
      <c r="G1165" s="21"/>
      <c r="H1165" s="21"/>
      <c r="I1165" s="21"/>
      <c r="J1165" s="21"/>
      <c r="K1165" s="21"/>
      <c r="L1165" s="21"/>
      <c r="M1165" s="21"/>
      <c r="N1165" s="21"/>
      <c r="O1165" s="21"/>
      <c r="P1165" s="21"/>
      <c r="Q1165" s="21"/>
      <c r="R1165" s="21"/>
      <c r="S1165" s="21"/>
      <c r="T1165" s="21"/>
      <c r="U1165" s="21"/>
      <c r="V1165" s="21"/>
      <c r="W1165" s="21"/>
      <c r="X1165" s="21"/>
      <c r="Y1165" s="21"/>
    </row>
    <row r="1166" ht="15.75" customHeight="1">
      <c r="A1166" s="21">
        <v>3309.0</v>
      </c>
      <c r="B1166" s="21" t="s">
        <v>3981</v>
      </c>
      <c r="C1166" s="21">
        <f>VLOOKUP(B1166,Sheet3!B:E,4,0)</f>
        <v>1</v>
      </c>
      <c r="D1166" s="21"/>
      <c r="E1166" s="21"/>
      <c r="F1166" s="21"/>
      <c r="G1166" s="21"/>
      <c r="H1166" s="21"/>
      <c r="I1166" s="21"/>
      <c r="J1166" s="21"/>
      <c r="K1166" s="21"/>
      <c r="L1166" s="21"/>
      <c r="M1166" s="21"/>
      <c r="N1166" s="21"/>
      <c r="O1166" s="21"/>
      <c r="P1166" s="21"/>
      <c r="Q1166" s="21"/>
      <c r="R1166" s="21"/>
      <c r="S1166" s="21"/>
      <c r="T1166" s="21"/>
      <c r="U1166" s="21"/>
      <c r="V1166" s="21"/>
      <c r="W1166" s="21"/>
      <c r="X1166" s="21"/>
      <c r="Y1166" s="21"/>
    </row>
    <row r="1167" ht="15.75" customHeight="1">
      <c r="A1167" s="21">
        <v>3310.0</v>
      </c>
      <c r="B1167" s="21" t="s">
        <v>3982</v>
      </c>
      <c r="C1167" s="21">
        <f>VLOOKUP(B1167,Sheet3!B:E,4,0)</f>
        <v>1</v>
      </c>
      <c r="D1167" s="21"/>
      <c r="E1167" s="21"/>
      <c r="F1167" s="21"/>
      <c r="G1167" s="21"/>
      <c r="H1167" s="21"/>
      <c r="I1167" s="21"/>
      <c r="J1167" s="21"/>
      <c r="K1167" s="21"/>
      <c r="L1167" s="21"/>
      <c r="M1167" s="21"/>
      <c r="N1167" s="21"/>
      <c r="O1167" s="21"/>
      <c r="P1167" s="21"/>
      <c r="Q1167" s="21"/>
      <c r="R1167" s="21"/>
      <c r="S1167" s="21"/>
      <c r="T1167" s="21"/>
      <c r="U1167" s="21"/>
      <c r="V1167" s="21"/>
      <c r="W1167" s="21"/>
      <c r="X1167" s="21"/>
      <c r="Y1167" s="21"/>
    </row>
    <row r="1168" ht="15.75" customHeight="1">
      <c r="A1168" s="21">
        <v>3311.0</v>
      </c>
      <c r="B1168" s="21" t="s">
        <v>3983</v>
      </c>
      <c r="C1168" s="21">
        <f>VLOOKUP(B1168,Sheet3!B:E,4,0)</f>
        <v>1</v>
      </c>
      <c r="D1168" s="21"/>
      <c r="E1168" s="21"/>
      <c r="F1168" s="21"/>
      <c r="G1168" s="21"/>
      <c r="H1168" s="21"/>
      <c r="I1168" s="21"/>
      <c r="J1168" s="21"/>
      <c r="K1168" s="21"/>
      <c r="L1168" s="21"/>
      <c r="M1168" s="21"/>
      <c r="N1168" s="21"/>
      <c r="O1168" s="21"/>
      <c r="P1168" s="21"/>
      <c r="Q1168" s="21"/>
      <c r="R1168" s="21"/>
      <c r="S1168" s="21"/>
      <c r="T1168" s="21"/>
      <c r="U1168" s="21"/>
      <c r="V1168" s="21"/>
      <c r="W1168" s="21"/>
      <c r="X1168" s="21"/>
      <c r="Y1168" s="21"/>
    </row>
    <row r="1169" ht="15.75" customHeight="1">
      <c r="A1169" s="21">
        <v>3312.0</v>
      </c>
      <c r="B1169" s="21" t="s">
        <v>3984</v>
      </c>
      <c r="C1169" s="21">
        <f>VLOOKUP(B1169,Sheet3!B:E,4,0)</f>
        <v>1</v>
      </c>
      <c r="D1169" s="21"/>
      <c r="E1169" s="21"/>
      <c r="F1169" s="21"/>
      <c r="G1169" s="21"/>
      <c r="H1169" s="21"/>
      <c r="I1169" s="21"/>
      <c r="J1169" s="21"/>
      <c r="K1169" s="21"/>
      <c r="L1169" s="21"/>
      <c r="M1169" s="21"/>
      <c r="N1169" s="21"/>
      <c r="O1169" s="21"/>
      <c r="P1169" s="21"/>
      <c r="Q1169" s="21"/>
      <c r="R1169" s="21"/>
      <c r="S1169" s="21"/>
      <c r="T1169" s="21"/>
      <c r="U1169" s="21"/>
      <c r="V1169" s="21"/>
      <c r="W1169" s="21"/>
      <c r="X1169" s="21"/>
      <c r="Y1169" s="21"/>
    </row>
    <row r="1170" ht="15.75" customHeight="1">
      <c r="A1170" s="21">
        <v>3321.0</v>
      </c>
      <c r="B1170" s="21" t="s">
        <v>3985</v>
      </c>
      <c r="C1170" s="21">
        <f>VLOOKUP(B1170,Sheet3!B:E,4,0)</f>
        <v>1</v>
      </c>
      <c r="D1170" s="21"/>
      <c r="E1170" s="21"/>
      <c r="F1170" s="21"/>
      <c r="G1170" s="21"/>
      <c r="H1170" s="21"/>
      <c r="I1170" s="21"/>
      <c r="J1170" s="21"/>
      <c r="K1170" s="21"/>
      <c r="L1170" s="21"/>
      <c r="M1170" s="21"/>
      <c r="N1170" s="21"/>
      <c r="O1170" s="21"/>
      <c r="P1170" s="21"/>
      <c r="Q1170" s="21"/>
      <c r="R1170" s="21"/>
      <c r="S1170" s="21"/>
      <c r="T1170" s="21"/>
      <c r="U1170" s="21"/>
      <c r="V1170" s="21"/>
      <c r="W1170" s="21"/>
      <c r="X1170" s="21"/>
      <c r="Y1170" s="21"/>
    </row>
    <row r="1171" ht="15.75" customHeight="1">
      <c r="A1171" s="21">
        <v>3326.0</v>
      </c>
      <c r="B1171" s="21" t="s">
        <v>3986</v>
      </c>
      <c r="C1171" s="21">
        <f>VLOOKUP(B1171,Sheet3!B:E,4,0)</f>
        <v>1</v>
      </c>
      <c r="D1171" s="21"/>
      <c r="E1171" s="21"/>
      <c r="F1171" s="21"/>
      <c r="G1171" s="21"/>
      <c r="H1171" s="21"/>
      <c r="I1171" s="21"/>
      <c r="J1171" s="21"/>
      <c r="K1171" s="21"/>
      <c r="L1171" s="21"/>
      <c r="M1171" s="21"/>
      <c r="N1171" s="21"/>
      <c r="O1171" s="21"/>
      <c r="P1171" s="21"/>
      <c r="Q1171" s="21"/>
      <c r="R1171" s="21"/>
      <c r="S1171" s="21"/>
      <c r="T1171" s="21"/>
      <c r="U1171" s="21"/>
      <c r="V1171" s="21"/>
      <c r="W1171" s="21"/>
      <c r="X1171" s="21"/>
      <c r="Y1171" s="21"/>
    </row>
    <row r="1172" ht="15.75" customHeight="1">
      <c r="A1172" s="21">
        <v>3327.0</v>
      </c>
      <c r="B1172" s="21" t="s">
        <v>3987</v>
      </c>
      <c r="C1172" s="21">
        <f>VLOOKUP(B1172,Sheet3!B:E,4,0)</f>
        <v>1</v>
      </c>
      <c r="D1172" s="21"/>
      <c r="E1172" s="21"/>
      <c r="F1172" s="21"/>
      <c r="G1172" s="21"/>
      <c r="H1172" s="21"/>
      <c r="I1172" s="21"/>
      <c r="J1172" s="21"/>
      <c r="K1172" s="21"/>
      <c r="L1172" s="21"/>
      <c r="M1172" s="21"/>
      <c r="N1172" s="21"/>
      <c r="O1172" s="21"/>
      <c r="P1172" s="21"/>
      <c r="Q1172" s="21"/>
      <c r="R1172" s="21"/>
      <c r="S1172" s="21"/>
      <c r="T1172" s="21"/>
      <c r="U1172" s="21"/>
      <c r="V1172" s="21"/>
      <c r="W1172" s="21"/>
      <c r="X1172" s="21"/>
      <c r="Y1172" s="21"/>
    </row>
    <row r="1173" ht="15.75" customHeight="1">
      <c r="A1173" s="21">
        <v>3329.0</v>
      </c>
      <c r="B1173" s="21" t="s">
        <v>3988</v>
      </c>
      <c r="C1173" s="21">
        <f>VLOOKUP(B1173,Sheet3!B:E,4,0)</f>
        <v>1</v>
      </c>
      <c r="D1173" s="21"/>
      <c r="E1173" s="21"/>
      <c r="F1173" s="21"/>
      <c r="G1173" s="21"/>
      <c r="H1173" s="21"/>
      <c r="I1173" s="21"/>
      <c r="J1173" s="21"/>
      <c r="K1173" s="21"/>
      <c r="L1173" s="21"/>
      <c r="M1173" s="21"/>
      <c r="N1173" s="21"/>
      <c r="O1173" s="21"/>
      <c r="P1173" s="21"/>
      <c r="Q1173" s="21"/>
      <c r="R1173" s="21"/>
      <c r="S1173" s="21"/>
      <c r="T1173" s="21"/>
      <c r="U1173" s="21"/>
      <c r="V1173" s="21"/>
      <c r="W1173" s="21"/>
      <c r="X1173" s="21"/>
      <c r="Y1173" s="21"/>
    </row>
    <row r="1174" ht="15.75" customHeight="1">
      <c r="A1174" s="21">
        <v>3330.0</v>
      </c>
      <c r="B1174" s="21" t="s">
        <v>3989</v>
      </c>
      <c r="C1174" s="21">
        <f>VLOOKUP(B1174,Sheet3!B:E,4,0)</f>
        <v>1</v>
      </c>
      <c r="D1174" s="21"/>
      <c r="E1174" s="21"/>
      <c r="F1174" s="21"/>
      <c r="G1174" s="21"/>
      <c r="H1174" s="21"/>
      <c r="I1174" s="21"/>
      <c r="J1174" s="21"/>
      <c r="K1174" s="21"/>
      <c r="L1174" s="21"/>
      <c r="M1174" s="21"/>
      <c r="N1174" s="21"/>
      <c r="O1174" s="21"/>
      <c r="P1174" s="21"/>
      <c r="Q1174" s="21"/>
      <c r="R1174" s="21"/>
      <c r="S1174" s="21"/>
      <c r="T1174" s="21"/>
      <c r="U1174" s="21"/>
      <c r="V1174" s="21"/>
      <c r="W1174" s="21"/>
      <c r="X1174" s="21"/>
      <c r="Y1174" s="21"/>
    </row>
    <row r="1175" ht="15.75" customHeight="1">
      <c r="A1175" s="21">
        <v>3331.0</v>
      </c>
      <c r="B1175" s="21" t="s">
        <v>3990</v>
      </c>
      <c r="C1175" s="21">
        <f>VLOOKUP(B1175,Sheet3!B:E,4,0)</f>
        <v>1</v>
      </c>
      <c r="D1175" s="21"/>
      <c r="E1175" s="21"/>
      <c r="F1175" s="21"/>
      <c r="G1175" s="21"/>
      <c r="H1175" s="21"/>
      <c r="I1175" s="21"/>
      <c r="J1175" s="21"/>
      <c r="K1175" s="21"/>
      <c r="L1175" s="21"/>
      <c r="M1175" s="21"/>
      <c r="N1175" s="21"/>
      <c r="O1175" s="21"/>
      <c r="P1175" s="21"/>
      <c r="Q1175" s="21"/>
      <c r="R1175" s="21"/>
      <c r="S1175" s="21"/>
      <c r="T1175" s="21"/>
      <c r="U1175" s="21"/>
      <c r="V1175" s="21"/>
      <c r="W1175" s="21"/>
      <c r="X1175" s="21"/>
      <c r="Y1175" s="21"/>
    </row>
    <row r="1176" ht="15.75" customHeight="1">
      <c r="A1176" s="21">
        <v>3334.0</v>
      </c>
      <c r="B1176" s="21" t="s">
        <v>3991</v>
      </c>
      <c r="C1176" s="21">
        <f>VLOOKUP(B1176,Sheet3!B:E,4,0)</f>
        <v>1</v>
      </c>
      <c r="D1176" s="21"/>
      <c r="E1176" s="21"/>
      <c r="F1176" s="21"/>
      <c r="G1176" s="21"/>
      <c r="H1176" s="21"/>
      <c r="I1176" s="21"/>
      <c r="J1176" s="21"/>
      <c r="K1176" s="21"/>
      <c r="L1176" s="21"/>
      <c r="M1176" s="21"/>
      <c r="N1176" s="21"/>
      <c r="O1176" s="21"/>
      <c r="P1176" s="21"/>
      <c r="Q1176" s="21"/>
      <c r="R1176" s="21"/>
      <c r="S1176" s="21"/>
      <c r="T1176" s="21"/>
      <c r="U1176" s="21"/>
      <c r="V1176" s="21"/>
      <c r="W1176" s="21"/>
      <c r="X1176" s="21"/>
      <c r="Y1176" s="21"/>
    </row>
    <row r="1177" ht="15.75" customHeight="1">
      <c r="A1177" s="21">
        <v>3337.0</v>
      </c>
      <c r="B1177" s="21" t="s">
        <v>3992</v>
      </c>
      <c r="C1177" s="21">
        <f>VLOOKUP(B1177,Sheet3!B:E,4,0)</f>
        <v>1</v>
      </c>
      <c r="D1177" s="21"/>
      <c r="E1177" s="21"/>
      <c r="F1177" s="21"/>
      <c r="G1177" s="21"/>
      <c r="H1177" s="21"/>
      <c r="I1177" s="21"/>
      <c r="J1177" s="21"/>
      <c r="K1177" s="21"/>
      <c r="L1177" s="21"/>
      <c r="M1177" s="21"/>
      <c r="N1177" s="21"/>
      <c r="O1177" s="21"/>
      <c r="P1177" s="21"/>
      <c r="Q1177" s="21"/>
      <c r="R1177" s="21"/>
      <c r="S1177" s="21"/>
      <c r="T1177" s="21"/>
      <c r="U1177" s="21"/>
      <c r="V1177" s="21"/>
      <c r="W1177" s="21"/>
      <c r="X1177" s="21"/>
      <c r="Y1177" s="21"/>
    </row>
    <row r="1178" ht="15.75" customHeight="1">
      <c r="A1178" s="21">
        <v>3338.0</v>
      </c>
      <c r="B1178" s="21" t="s">
        <v>3993</v>
      </c>
      <c r="C1178" s="21">
        <f>VLOOKUP(B1178,Sheet3!B:E,4,0)</f>
        <v>1</v>
      </c>
      <c r="D1178" s="21"/>
      <c r="E1178" s="21"/>
      <c r="F1178" s="21"/>
      <c r="G1178" s="21"/>
      <c r="H1178" s="21"/>
      <c r="I1178" s="21"/>
      <c r="J1178" s="21"/>
      <c r="K1178" s="21"/>
      <c r="L1178" s="21"/>
      <c r="M1178" s="21"/>
      <c r="N1178" s="21"/>
      <c r="O1178" s="21"/>
      <c r="P1178" s="21"/>
      <c r="Q1178" s="21"/>
      <c r="R1178" s="21"/>
      <c r="S1178" s="21"/>
      <c r="T1178" s="21"/>
      <c r="U1178" s="21"/>
      <c r="V1178" s="21"/>
      <c r="W1178" s="21"/>
      <c r="X1178" s="21"/>
      <c r="Y1178" s="21"/>
    </row>
    <row r="1179" ht="15.75" customHeight="1">
      <c r="A1179" s="21">
        <v>3340.0</v>
      </c>
      <c r="B1179" s="21" t="s">
        <v>3994</v>
      </c>
      <c r="C1179" s="21">
        <f>VLOOKUP(B1179,Sheet3!B:E,4,0)</f>
        <v>1</v>
      </c>
      <c r="D1179" s="21"/>
      <c r="E1179" s="21"/>
      <c r="F1179" s="21"/>
      <c r="G1179" s="21"/>
      <c r="H1179" s="21"/>
      <c r="I1179" s="21"/>
      <c r="J1179" s="21"/>
      <c r="K1179" s="21"/>
      <c r="L1179" s="21"/>
      <c r="M1179" s="21"/>
      <c r="N1179" s="21"/>
      <c r="O1179" s="21"/>
      <c r="P1179" s="21"/>
      <c r="Q1179" s="21"/>
      <c r="R1179" s="21"/>
      <c r="S1179" s="21"/>
      <c r="T1179" s="21"/>
      <c r="U1179" s="21"/>
      <c r="V1179" s="21"/>
      <c r="W1179" s="21"/>
      <c r="X1179" s="21"/>
      <c r="Y1179" s="21"/>
    </row>
    <row r="1180" ht="15.75" customHeight="1">
      <c r="A1180" s="21">
        <v>3345.0</v>
      </c>
      <c r="B1180" s="21" t="s">
        <v>3995</v>
      </c>
      <c r="C1180" s="21">
        <f>VLOOKUP(B1180,Sheet3!B:E,4,0)</f>
        <v>1</v>
      </c>
      <c r="D1180" s="21"/>
      <c r="E1180" s="21"/>
      <c r="F1180" s="21"/>
      <c r="G1180" s="21"/>
      <c r="H1180" s="21"/>
      <c r="I1180" s="21"/>
      <c r="J1180" s="21"/>
      <c r="K1180" s="21"/>
      <c r="L1180" s="21"/>
      <c r="M1180" s="21"/>
      <c r="N1180" s="21"/>
      <c r="O1180" s="21"/>
      <c r="P1180" s="21"/>
      <c r="Q1180" s="21"/>
      <c r="R1180" s="21"/>
      <c r="S1180" s="21"/>
      <c r="T1180" s="21"/>
      <c r="U1180" s="21"/>
      <c r="V1180" s="21"/>
      <c r="W1180" s="21"/>
      <c r="X1180" s="21"/>
      <c r="Y1180" s="21"/>
    </row>
    <row r="1181" ht="15.75" customHeight="1">
      <c r="A1181" s="21">
        <v>3346.0</v>
      </c>
      <c r="B1181" s="21" t="s">
        <v>3996</v>
      </c>
      <c r="C1181" s="21">
        <f>VLOOKUP(B1181,Sheet3!B:E,4,0)</f>
        <v>1</v>
      </c>
      <c r="D1181" s="21"/>
      <c r="E1181" s="21"/>
      <c r="F1181" s="21"/>
      <c r="G1181" s="21"/>
      <c r="H1181" s="21"/>
      <c r="I1181" s="21"/>
      <c r="J1181" s="21"/>
      <c r="K1181" s="21"/>
      <c r="L1181" s="21"/>
      <c r="M1181" s="21"/>
      <c r="N1181" s="21"/>
      <c r="O1181" s="21"/>
      <c r="P1181" s="21"/>
      <c r="Q1181" s="21"/>
      <c r="R1181" s="21"/>
      <c r="S1181" s="21"/>
      <c r="T1181" s="21"/>
      <c r="U1181" s="21"/>
      <c r="V1181" s="21"/>
      <c r="W1181" s="21"/>
      <c r="X1181" s="21"/>
      <c r="Y1181" s="21"/>
    </row>
    <row r="1182" ht="15.75" customHeight="1">
      <c r="A1182" s="21">
        <v>3347.0</v>
      </c>
      <c r="B1182" s="21" t="s">
        <v>3997</v>
      </c>
      <c r="C1182" s="21">
        <f>VLOOKUP(B1182,Sheet3!B:E,4,0)</f>
        <v>1</v>
      </c>
      <c r="D1182" s="21"/>
      <c r="E1182" s="21"/>
      <c r="F1182" s="21"/>
      <c r="G1182" s="21"/>
      <c r="H1182" s="21"/>
      <c r="I1182" s="21"/>
      <c r="J1182" s="21"/>
      <c r="K1182" s="21"/>
      <c r="L1182" s="21"/>
      <c r="M1182" s="21"/>
      <c r="N1182" s="21"/>
      <c r="O1182" s="21"/>
      <c r="P1182" s="21"/>
      <c r="Q1182" s="21"/>
      <c r="R1182" s="21"/>
      <c r="S1182" s="21"/>
      <c r="T1182" s="21"/>
      <c r="U1182" s="21"/>
      <c r="V1182" s="21"/>
      <c r="W1182" s="21"/>
      <c r="X1182" s="21"/>
      <c r="Y1182" s="21"/>
    </row>
    <row r="1183" ht="15.75" customHeight="1">
      <c r="A1183" s="21">
        <v>3348.0</v>
      </c>
      <c r="B1183" s="21" t="s">
        <v>3998</v>
      </c>
      <c r="C1183" s="21">
        <f>VLOOKUP(B1183,Sheet3!B:E,4,0)</f>
        <v>1</v>
      </c>
      <c r="D1183" s="21"/>
      <c r="E1183" s="21"/>
      <c r="F1183" s="21"/>
      <c r="G1183" s="21"/>
      <c r="H1183" s="21"/>
      <c r="I1183" s="21"/>
      <c r="J1183" s="21"/>
      <c r="K1183" s="21"/>
      <c r="L1183" s="21"/>
      <c r="M1183" s="21"/>
      <c r="N1183" s="21"/>
      <c r="O1183" s="21"/>
      <c r="P1183" s="21"/>
      <c r="Q1183" s="21"/>
      <c r="R1183" s="21"/>
      <c r="S1183" s="21"/>
      <c r="T1183" s="21"/>
      <c r="U1183" s="21"/>
      <c r="V1183" s="21"/>
      <c r="W1183" s="21"/>
      <c r="X1183" s="21"/>
      <c r="Y1183" s="21"/>
    </row>
    <row r="1184" ht="15.75" customHeight="1">
      <c r="A1184" s="21">
        <v>3352.0</v>
      </c>
      <c r="B1184" s="21" t="s">
        <v>3999</v>
      </c>
      <c r="C1184" s="21">
        <f>VLOOKUP(B1184,Sheet3!B:E,4,0)</f>
        <v>1</v>
      </c>
      <c r="D1184" s="21"/>
      <c r="E1184" s="21"/>
      <c r="F1184" s="21"/>
      <c r="G1184" s="21"/>
      <c r="H1184" s="21"/>
      <c r="I1184" s="21"/>
      <c r="J1184" s="21"/>
      <c r="K1184" s="21"/>
      <c r="L1184" s="21"/>
      <c r="M1184" s="21"/>
      <c r="N1184" s="21"/>
      <c r="O1184" s="21"/>
      <c r="P1184" s="21"/>
      <c r="Q1184" s="21"/>
      <c r="R1184" s="21"/>
      <c r="S1184" s="21"/>
      <c r="T1184" s="21"/>
      <c r="U1184" s="21"/>
      <c r="V1184" s="21"/>
      <c r="W1184" s="21"/>
      <c r="X1184" s="21"/>
      <c r="Y1184" s="21"/>
    </row>
    <row r="1185" ht="15.75" customHeight="1">
      <c r="A1185" s="21">
        <v>3353.0</v>
      </c>
      <c r="B1185" s="21" t="s">
        <v>4000</v>
      </c>
      <c r="C1185" s="21">
        <f>VLOOKUP(B1185,Sheet3!B:E,4,0)</f>
        <v>1</v>
      </c>
      <c r="D1185" s="21"/>
      <c r="E1185" s="21"/>
      <c r="F1185" s="21"/>
      <c r="G1185" s="21"/>
      <c r="H1185" s="21"/>
      <c r="I1185" s="21"/>
      <c r="J1185" s="21"/>
      <c r="K1185" s="21"/>
      <c r="L1185" s="21"/>
      <c r="M1185" s="21"/>
      <c r="N1185" s="21"/>
      <c r="O1185" s="21"/>
      <c r="P1185" s="21"/>
      <c r="Q1185" s="21"/>
      <c r="R1185" s="21"/>
      <c r="S1185" s="21"/>
      <c r="T1185" s="21"/>
      <c r="U1185" s="21"/>
      <c r="V1185" s="21"/>
      <c r="W1185" s="21"/>
      <c r="X1185" s="21"/>
      <c r="Y1185" s="21"/>
    </row>
    <row r="1186" ht="15.75" customHeight="1">
      <c r="A1186" s="21">
        <v>3354.0</v>
      </c>
      <c r="B1186" s="21" t="s">
        <v>4001</v>
      </c>
      <c r="C1186" s="21">
        <f>VLOOKUP(B1186,Sheet3!B:E,4,0)</f>
        <v>1</v>
      </c>
      <c r="D1186" s="21"/>
      <c r="E1186" s="21"/>
      <c r="F1186" s="21"/>
      <c r="G1186" s="21"/>
      <c r="H1186" s="21"/>
      <c r="I1186" s="21"/>
      <c r="J1186" s="21"/>
      <c r="K1186" s="21"/>
      <c r="L1186" s="21"/>
      <c r="M1186" s="21"/>
      <c r="N1186" s="21"/>
      <c r="O1186" s="21"/>
      <c r="P1186" s="21"/>
      <c r="Q1186" s="21"/>
      <c r="R1186" s="21"/>
      <c r="S1186" s="21"/>
      <c r="T1186" s="21"/>
      <c r="U1186" s="21"/>
      <c r="V1186" s="21"/>
      <c r="W1186" s="21"/>
      <c r="X1186" s="21"/>
      <c r="Y1186" s="21"/>
    </row>
    <row r="1187" ht="15.75" customHeight="1">
      <c r="A1187" s="21">
        <v>3357.0</v>
      </c>
      <c r="B1187" s="21" t="s">
        <v>4002</v>
      </c>
      <c r="C1187" s="21">
        <f>VLOOKUP(B1187,Sheet3!B:E,4,0)</f>
        <v>1</v>
      </c>
      <c r="D1187" s="21"/>
      <c r="E1187" s="21"/>
      <c r="F1187" s="21"/>
      <c r="G1187" s="21"/>
      <c r="H1187" s="21"/>
      <c r="I1187" s="21"/>
      <c r="J1187" s="21"/>
      <c r="K1187" s="21"/>
      <c r="L1187" s="21"/>
      <c r="M1187" s="21"/>
      <c r="N1187" s="21"/>
      <c r="O1187" s="21"/>
      <c r="P1187" s="21"/>
      <c r="Q1187" s="21"/>
      <c r="R1187" s="21"/>
      <c r="S1187" s="21"/>
      <c r="T1187" s="21"/>
      <c r="U1187" s="21"/>
      <c r="V1187" s="21"/>
      <c r="W1187" s="21"/>
      <c r="X1187" s="21"/>
      <c r="Y1187" s="21"/>
    </row>
    <row r="1188" ht="15.75" customHeight="1">
      <c r="A1188" s="21">
        <v>3360.0</v>
      </c>
      <c r="B1188" s="21" t="s">
        <v>4003</v>
      </c>
      <c r="C1188" s="21">
        <f>VLOOKUP(B1188,Sheet3!B:E,4,0)</f>
        <v>1</v>
      </c>
      <c r="D1188" s="21"/>
      <c r="E1188" s="21"/>
      <c r="F1188" s="21"/>
      <c r="G1188" s="21"/>
      <c r="H1188" s="21"/>
      <c r="I1188" s="21"/>
      <c r="J1188" s="21"/>
      <c r="K1188" s="21"/>
      <c r="L1188" s="21"/>
      <c r="M1188" s="21"/>
      <c r="N1188" s="21"/>
      <c r="O1188" s="21"/>
      <c r="P1188" s="21"/>
      <c r="Q1188" s="21"/>
      <c r="R1188" s="21"/>
      <c r="S1188" s="21"/>
      <c r="T1188" s="21"/>
      <c r="U1188" s="21"/>
      <c r="V1188" s="21"/>
      <c r="W1188" s="21"/>
      <c r="X1188" s="21"/>
      <c r="Y1188" s="21"/>
    </row>
    <row r="1189" ht="15.75" customHeight="1">
      <c r="A1189" s="21">
        <v>3362.0</v>
      </c>
      <c r="B1189" s="21" t="s">
        <v>4004</v>
      </c>
      <c r="C1189" s="21">
        <f>VLOOKUP(B1189,Sheet3!B:E,4,0)</f>
        <v>1</v>
      </c>
      <c r="D1189" s="21"/>
      <c r="E1189" s="21"/>
      <c r="F1189" s="21"/>
      <c r="G1189" s="21"/>
      <c r="H1189" s="21"/>
      <c r="I1189" s="21"/>
      <c r="J1189" s="21"/>
      <c r="K1189" s="21"/>
      <c r="L1189" s="21"/>
      <c r="M1189" s="21"/>
      <c r="N1189" s="21"/>
      <c r="O1189" s="21"/>
      <c r="P1189" s="21"/>
      <c r="Q1189" s="21"/>
      <c r="R1189" s="21"/>
      <c r="S1189" s="21"/>
      <c r="T1189" s="21"/>
      <c r="U1189" s="21"/>
      <c r="V1189" s="21"/>
      <c r="W1189" s="21"/>
      <c r="X1189" s="21"/>
      <c r="Y1189" s="21"/>
    </row>
    <row r="1190" ht="15.75" customHeight="1">
      <c r="A1190" s="21">
        <v>3562.0</v>
      </c>
      <c r="B1190" s="21" t="s">
        <v>4005</v>
      </c>
      <c r="C1190" s="21">
        <f>VLOOKUP(B1190,Sheet3!B:E,4,0)</f>
        <v>1</v>
      </c>
      <c r="D1190" s="21"/>
      <c r="E1190" s="21"/>
      <c r="F1190" s="21"/>
      <c r="G1190" s="21"/>
      <c r="H1190" s="21"/>
      <c r="I1190" s="21"/>
      <c r="J1190" s="21"/>
      <c r="K1190" s="21"/>
      <c r="L1190" s="21"/>
      <c r="M1190" s="21"/>
      <c r="N1190" s="21"/>
      <c r="O1190" s="21"/>
      <c r="P1190" s="21"/>
      <c r="Q1190" s="21"/>
      <c r="R1190" s="21"/>
      <c r="S1190" s="21"/>
      <c r="T1190" s="21"/>
      <c r="U1190" s="21"/>
      <c r="V1190" s="21"/>
      <c r="W1190" s="21"/>
      <c r="X1190" s="21"/>
      <c r="Y1190" s="21"/>
    </row>
    <row r="1191" ht="15.75" customHeight="1">
      <c r="A1191" s="21">
        <v>3564.0</v>
      </c>
      <c r="B1191" s="21" t="s">
        <v>4006</v>
      </c>
      <c r="C1191" s="21">
        <f>VLOOKUP(B1191,Sheet3!B:E,4,0)</f>
        <v>1</v>
      </c>
      <c r="D1191" s="21"/>
      <c r="E1191" s="21"/>
      <c r="F1191" s="21"/>
      <c r="G1191" s="21"/>
      <c r="H1191" s="21"/>
      <c r="I1191" s="21"/>
      <c r="J1191" s="21"/>
      <c r="K1191" s="21"/>
      <c r="L1191" s="21"/>
      <c r="M1191" s="21"/>
      <c r="N1191" s="21"/>
      <c r="O1191" s="21"/>
      <c r="P1191" s="21"/>
      <c r="Q1191" s="21"/>
      <c r="R1191" s="21"/>
      <c r="S1191" s="21"/>
      <c r="T1191" s="21"/>
      <c r="U1191" s="21"/>
      <c r="V1191" s="21"/>
      <c r="W1191" s="21"/>
      <c r="X1191" s="21"/>
      <c r="Y1191" s="21"/>
    </row>
    <row r="1192" ht="15.75" customHeight="1">
      <c r="A1192" s="21">
        <v>3565.0</v>
      </c>
      <c r="B1192" s="21" t="s">
        <v>4007</v>
      </c>
      <c r="C1192" s="21">
        <f>VLOOKUP(B1192,Sheet3!B:E,4,0)</f>
        <v>1</v>
      </c>
      <c r="D1192" s="21"/>
      <c r="E1192" s="21"/>
      <c r="F1192" s="21"/>
      <c r="G1192" s="21"/>
      <c r="H1192" s="21"/>
      <c r="I1192" s="21"/>
      <c r="J1192" s="21"/>
      <c r="K1192" s="21"/>
      <c r="L1192" s="21"/>
      <c r="M1192" s="21"/>
      <c r="N1192" s="21"/>
      <c r="O1192" s="21"/>
      <c r="P1192" s="21"/>
      <c r="Q1192" s="21"/>
      <c r="R1192" s="21"/>
      <c r="S1192" s="21"/>
      <c r="T1192" s="21"/>
      <c r="U1192" s="21"/>
      <c r="V1192" s="21"/>
      <c r="W1192" s="21"/>
      <c r="X1192" s="21"/>
      <c r="Y1192" s="21"/>
    </row>
    <row r="1193" ht="15.75" customHeight="1">
      <c r="A1193" s="21">
        <v>3567.0</v>
      </c>
      <c r="B1193" s="21" t="s">
        <v>4008</v>
      </c>
      <c r="C1193" s="21">
        <f>VLOOKUP(B1193,Sheet3!B:E,4,0)</f>
        <v>1</v>
      </c>
      <c r="D1193" s="21"/>
      <c r="E1193" s="21"/>
      <c r="F1193" s="21"/>
      <c r="G1193" s="21"/>
      <c r="H1193" s="21"/>
      <c r="I1193" s="21"/>
      <c r="J1193" s="21"/>
      <c r="K1193" s="21"/>
      <c r="L1193" s="21"/>
      <c r="M1193" s="21"/>
      <c r="N1193" s="21"/>
      <c r="O1193" s="21"/>
      <c r="P1193" s="21"/>
      <c r="Q1193" s="21"/>
      <c r="R1193" s="21"/>
      <c r="S1193" s="21"/>
      <c r="T1193" s="21"/>
      <c r="U1193" s="21"/>
      <c r="V1193" s="21"/>
      <c r="W1193" s="21"/>
      <c r="X1193" s="21"/>
      <c r="Y1193" s="21"/>
    </row>
    <row r="1194" ht="15.75" customHeight="1">
      <c r="A1194" s="21">
        <v>3570.0</v>
      </c>
      <c r="B1194" s="21" t="s">
        <v>4009</v>
      </c>
      <c r="C1194" s="21">
        <f>VLOOKUP(B1194,Sheet3!B:E,4,0)</f>
        <v>1</v>
      </c>
      <c r="D1194" s="21"/>
      <c r="E1194" s="21"/>
      <c r="F1194" s="21"/>
      <c r="G1194" s="21"/>
      <c r="H1194" s="21"/>
      <c r="I1194" s="21"/>
      <c r="J1194" s="21"/>
      <c r="K1194" s="21"/>
      <c r="L1194" s="21"/>
      <c r="M1194" s="21"/>
      <c r="N1194" s="21"/>
      <c r="O1194" s="21"/>
      <c r="P1194" s="21"/>
      <c r="Q1194" s="21"/>
      <c r="R1194" s="21"/>
      <c r="S1194" s="21"/>
      <c r="T1194" s="21"/>
      <c r="U1194" s="21"/>
      <c r="V1194" s="21"/>
      <c r="W1194" s="21"/>
      <c r="X1194" s="21"/>
      <c r="Y1194" s="21"/>
    </row>
    <row r="1195" ht="15.75" customHeight="1">
      <c r="A1195" s="21">
        <v>3572.0</v>
      </c>
      <c r="B1195" s="21" t="s">
        <v>4010</v>
      </c>
      <c r="C1195" s="21">
        <f>VLOOKUP(B1195,Sheet3!B:E,4,0)</f>
        <v>1</v>
      </c>
      <c r="D1195" s="21"/>
      <c r="E1195" s="21"/>
      <c r="F1195" s="21"/>
      <c r="G1195" s="21"/>
      <c r="H1195" s="21"/>
      <c r="I1195" s="21"/>
      <c r="J1195" s="21"/>
      <c r="K1195" s="21"/>
      <c r="L1195" s="21"/>
      <c r="M1195" s="21"/>
      <c r="N1195" s="21"/>
      <c r="O1195" s="21"/>
      <c r="P1195" s="21"/>
      <c r="Q1195" s="21"/>
      <c r="R1195" s="21"/>
      <c r="S1195" s="21"/>
      <c r="T1195" s="21"/>
      <c r="U1195" s="21"/>
      <c r="V1195" s="21"/>
      <c r="W1195" s="21"/>
      <c r="X1195" s="21"/>
      <c r="Y1195" s="21"/>
    </row>
    <row r="1196" ht="15.75" customHeight="1">
      <c r="A1196" s="21">
        <v>3573.0</v>
      </c>
      <c r="B1196" s="21" t="s">
        <v>4011</v>
      </c>
      <c r="C1196" s="21">
        <f>VLOOKUP(B1196,Sheet3!B:E,4,0)</f>
        <v>1</v>
      </c>
      <c r="D1196" s="21"/>
      <c r="E1196" s="21"/>
      <c r="F1196" s="21"/>
      <c r="G1196" s="21"/>
      <c r="H1196" s="21"/>
      <c r="I1196" s="21"/>
      <c r="J1196" s="21"/>
      <c r="K1196" s="21"/>
      <c r="L1196" s="21"/>
      <c r="M1196" s="21"/>
      <c r="N1196" s="21"/>
      <c r="O1196" s="21"/>
      <c r="P1196" s="21"/>
      <c r="Q1196" s="21"/>
      <c r="R1196" s="21"/>
      <c r="S1196" s="21"/>
      <c r="T1196" s="21"/>
      <c r="U1196" s="21"/>
      <c r="V1196" s="21"/>
      <c r="W1196" s="21"/>
      <c r="X1196" s="21"/>
      <c r="Y1196" s="21"/>
    </row>
    <row r="1197" ht="15.75" customHeight="1">
      <c r="A1197" s="21">
        <v>3577.0</v>
      </c>
      <c r="B1197" s="21" t="s">
        <v>4012</v>
      </c>
      <c r="C1197" s="21">
        <f>VLOOKUP(B1197,Sheet3!B:E,4,0)</f>
        <v>1</v>
      </c>
      <c r="D1197" s="21"/>
      <c r="E1197" s="21"/>
      <c r="F1197" s="21"/>
      <c r="G1197" s="21"/>
      <c r="H1197" s="21"/>
      <c r="I1197" s="21"/>
      <c r="J1197" s="21"/>
      <c r="K1197" s="21"/>
      <c r="L1197" s="21"/>
      <c r="M1197" s="21"/>
      <c r="N1197" s="21"/>
      <c r="O1197" s="21"/>
      <c r="P1197" s="21"/>
      <c r="Q1197" s="21"/>
      <c r="R1197" s="21"/>
      <c r="S1197" s="21"/>
      <c r="T1197" s="21"/>
      <c r="U1197" s="21"/>
      <c r="V1197" s="21"/>
      <c r="W1197" s="21"/>
      <c r="X1197" s="21"/>
      <c r="Y1197" s="21"/>
    </row>
    <row r="1198" ht="15.75" customHeight="1">
      <c r="A1198" s="21">
        <v>3579.0</v>
      </c>
      <c r="B1198" s="21" t="s">
        <v>4013</v>
      </c>
      <c r="C1198" s="21">
        <f>VLOOKUP(B1198,Sheet3!B:E,4,0)</f>
        <v>1</v>
      </c>
      <c r="D1198" s="21"/>
      <c r="E1198" s="21"/>
      <c r="F1198" s="21"/>
      <c r="G1198" s="21"/>
      <c r="H1198" s="21"/>
      <c r="I1198" s="21"/>
      <c r="J1198" s="21"/>
      <c r="K1198" s="21"/>
      <c r="L1198" s="21"/>
      <c r="M1198" s="21"/>
      <c r="N1198" s="21"/>
      <c r="O1198" s="21"/>
      <c r="P1198" s="21"/>
      <c r="Q1198" s="21"/>
      <c r="R1198" s="21"/>
      <c r="S1198" s="21"/>
      <c r="T1198" s="21"/>
      <c r="U1198" s="21"/>
      <c r="V1198" s="21"/>
      <c r="W1198" s="21"/>
      <c r="X1198" s="21"/>
      <c r="Y1198" s="21"/>
    </row>
    <row r="1199" ht="15.75" customHeight="1">
      <c r="A1199" s="21">
        <v>3583.0</v>
      </c>
      <c r="B1199" s="21" t="s">
        <v>4014</v>
      </c>
      <c r="C1199" s="21">
        <f>VLOOKUP(B1199,Sheet3!B:E,4,0)</f>
        <v>1</v>
      </c>
      <c r="D1199" s="21"/>
      <c r="E1199" s="21"/>
      <c r="F1199" s="21"/>
      <c r="G1199" s="21"/>
      <c r="H1199" s="21"/>
      <c r="I1199" s="21"/>
      <c r="J1199" s="21"/>
      <c r="K1199" s="21"/>
      <c r="L1199" s="21"/>
      <c r="M1199" s="21"/>
      <c r="N1199" s="21"/>
      <c r="O1199" s="21"/>
      <c r="P1199" s="21"/>
      <c r="Q1199" s="21"/>
      <c r="R1199" s="21"/>
      <c r="S1199" s="21"/>
      <c r="T1199" s="21"/>
      <c r="U1199" s="21"/>
      <c r="V1199" s="21"/>
      <c r="W1199" s="21"/>
      <c r="X1199" s="21"/>
      <c r="Y1199" s="21"/>
    </row>
    <row r="1200" ht="15.75" customHeight="1">
      <c r="A1200" s="21">
        <v>3593.0</v>
      </c>
      <c r="B1200" s="21" t="s">
        <v>4015</v>
      </c>
      <c r="C1200" s="21">
        <f>VLOOKUP(B1200,Sheet3!B:E,4,0)</f>
        <v>1</v>
      </c>
      <c r="D1200" s="21"/>
      <c r="E1200" s="21"/>
      <c r="F1200" s="21"/>
      <c r="G1200" s="21"/>
      <c r="H1200" s="21"/>
      <c r="I1200" s="21"/>
      <c r="J1200" s="21"/>
      <c r="K1200" s="21"/>
      <c r="L1200" s="21"/>
      <c r="M1200" s="21"/>
      <c r="N1200" s="21"/>
      <c r="O1200" s="21"/>
      <c r="P1200" s="21"/>
      <c r="Q1200" s="21"/>
      <c r="R1200" s="21"/>
      <c r="S1200" s="21"/>
      <c r="T1200" s="21"/>
      <c r="U1200" s="21"/>
      <c r="V1200" s="21"/>
      <c r="W1200" s="21"/>
      <c r="X1200" s="21"/>
      <c r="Y1200" s="21"/>
    </row>
    <row r="1201" ht="15.75" customHeight="1">
      <c r="A1201" s="21">
        <v>3594.0</v>
      </c>
      <c r="B1201" s="21" t="s">
        <v>4016</v>
      </c>
      <c r="C1201" s="21">
        <f>VLOOKUP(B1201,Sheet3!B:E,4,0)</f>
        <v>1</v>
      </c>
      <c r="D1201" s="21"/>
      <c r="E1201" s="21"/>
      <c r="F1201" s="21"/>
      <c r="G1201" s="21"/>
      <c r="H1201" s="21"/>
      <c r="I1201" s="21"/>
      <c r="J1201" s="21"/>
      <c r="K1201" s="21"/>
      <c r="L1201" s="21"/>
      <c r="M1201" s="21"/>
      <c r="N1201" s="21"/>
      <c r="O1201" s="21"/>
      <c r="P1201" s="21"/>
      <c r="Q1201" s="21"/>
      <c r="R1201" s="21"/>
      <c r="S1201" s="21"/>
      <c r="T1201" s="21"/>
      <c r="U1201" s="21"/>
      <c r="V1201" s="21"/>
      <c r="W1201" s="21"/>
      <c r="X1201" s="21"/>
      <c r="Y1201" s="21"/>
    </row>
    <row r="1202" ht="15.75" customHeight="1">
      <c r="A1202" s="21">
        <v>3602.0</v>
      </c>
      <c r="B1202" s="21" t="s">
        <v>4017</v>
      </c>
      <c r="C1202" s="21">
        <f>VLOOKUP(B1202,Sheet3!B:E,4,0)</f>
        <v>1</v>
      </c>
      <c r="D1202" s="21"/>
      <c r="E1202" s="21"/>
      <c r="F1202" s="21"/>
      <c r="G1202" s="21"/>
      <c r="H1202" s="21"/>
      <c r="I1202" s="21"/>
      <c r="J1202" s="21"/>
      <c r="K1202" s="21"/>
      <c r="L1202" s="21"/>
      <c r="M1202" s="21"/>
      <c r="N1202" s="21"/>
      <c r="O1202" s="21"/>
      <c r="P1202" s="21"/>
      <c r="Q1202" s="21"/>
      <c r="R1202" s="21"/>
      <c r="S1202" s="21"/>
      <c r="T1202" s="21"/>
      <c r="U1202" s="21"/>
      <c r="V1202" s="21"/>
      <c r="W1202" s="21"/>
      <c r="X1202" s="21"/>
      <c r="Y1202" s="21"/>
    </row>
    <row r="1203" ht="15.75" customHeight="1">
      <c r="A1203" s="21">
        <v>3613.0</v>
      </c>
      <c r="B1203" s="21" t="s">
        <v>4018</v>
      </c>
      <c r="C1203" s="21">
        <f>VLOOKUP(B1203,Sheet3!B:E,4,0)</f>
        <v>1</v>
      </c>
      <c r="D1203" s="21"/>
      <c r="E1203" s="21"/>
      <c r="F1203" s="21"/>
      <c r="G1203" s="21"/>
      <c r="H1203" s="21"/>
      <c r="I1203" s="21"/>
      <c r="J1203" s="21"/>
      <c r="K1203" s="21"/>
      <c r="L1203" s="21"/>
      <c r="M1203" s="21"/>
      <c r="N1203" s="21"/>
      <c r="O1203" s="21"/>
      <c r="P1203" s="21"/>
      <c r="Q1203" s="21"/>
      <c r="R1203" s="21"/>
      <c r="S1203" s="21"/>
      <c r="T1203" s="21"/>
      <c r="U1203" s="21"/>
      <c r="V1203" s="21"/>
      <c r="W1203" s="21"/>
      <c r="X1203" s="21"/>
      <c r="Y1203" s="21"/>
    </row>
    <row r="1204" ht="15.75" customHeight="1">
      <c r="A1204" s="21">
        <v>3617.0</v>
      </c>
      <c r="B1204" s="21" t="s">
        <v>4019</v>
      </c>
      <c r="C1204" s="21">
        <f>VLOOKUP(B1204,Sheet3!B:E,4,0)</f>
        <v>1</v>
      </c>
      <c r="D1204" s="21"/>
      <c r="E1204" s="21"/>
      <c r="F1204" s="21"/>
      <c r="G1204" s="21"/>
      <c r="H1204" s="21"/>
      <c r="I1204" s="21"/>
      <c r="J1204" s="21"/>
      <c r="K1204" s="21"/>
      <c r="L1204" s="21"/>
      <c r="M1204" s="21"/>
      <c r="N1204" s="21"/>
      <c r="O1204" s="21"/>
      <c r="P1204" s="21"/>
      <c r="Q1204" s="21"/>
      <c r="R1204" s="21"/>
      <c r="S1204" s="21"/>
      <c r="T1204" s="21"/>
      <c r="U1204" s="21"/>
      <c r="V1204" s="21"/>
      <c r="W1204" s="21"/>
      <c r="X1204" s="21"/>
      <c r="Y1204" s="21"/>
    </row>
    <row r="1205" ht="15.75" customHeight="1">
      <c r="A1205" s="21">
        <v>3619.0</v>
      </c>
      <c r="B1205" s="21" t="s">
        <v>4020</v>
      </c>
      <c r="C1205" s="21">
        <f>VLOOKUP(B1205,Sheet3!B:E,4,0)</f>
        <v>1</v>
      </c>
      <c r="D1205" s="21"/>
      <c r="E1205" s="21"/>
      <c r="F1205" s="21"/>
      <c r="G1205" s="21"/>
      <c r="H1205" s="21"/>
      <c r="I1205" s="21"/>
      <c r="J1205" s="21"/>
      <c r="K1205" s="21"/>
      <c r="L1205" s="21"/>
      <c r="M1205" s="21"/>
      <c r="N1205" s="21"/>
      <c r="O1205" s="21"/>
      <c r="P1205" s="21"/>
      <c r="Q1205" s="21"/>
      <c r="R1205" s="21"/>
      <c r="S1205" s="21"/>
      <c r="T1205" s="21"/>
      <c r="U1205" s="21"/>
      <c r="V1205" s="21"/>
      <c r="W1205" s="21"/>
      <c r="X1205" s="21"/>
      <c r="Y1205" s="21"/>
    </row>
    <row r="1206" ht="15.75" customHeight="1">
      <c r="A1206" s="21">
        <v>3620.0</v>
      </c>
      <c r="B1206" s="21" t="s">
        <v>4021</v>
      </c>
      <c r="C1206" s="21">
        <f>VLOOKUP(B1206,Sheet3!B:E,4,0)</f>
        <v>1</v>
      </c>
      <c r="D1206" s="21"/>
      <c r="E1206" s="21"/>
      <c r="F1206" s="21"/>
      <c r="G1206" s="21"/>
      <c r="H1206" s="21"/>
      <c r="I1206" s="21"/>
      <c r="J1206" s="21"/>
      <c r="K1206" s="21"/>
      <c r="L1206" s="21"/>
      <c r="M1206" s="21"/>
      <c r="N1206" s="21"/>
      <c r="O1206" s="21"/>
      <c r="P1206" s="21"/>
      <c r="Q1206" s="21"/>
      <c r="R1206" s="21"/>
      <c r="S1206" s="21"/>
      <c r="T1206" s="21"/>
      <c r="U1206" s="21"/>
      <c r="V1206" s="21"/>
      <c r="W1206" s="21"/>
      <c r="X1206" s="21"/>
      <c r="Y1206" s="21"/>
    </row>
    <row r="1207" ht="15.75" customHeight="1">
      <c r="A1207" s="21">
        <v>3622.0</v>
      </c>
      <c r="B1207" s="21" t="s">
        <v>4022</v>
      </c>
      <c r="C1207" s="21">
        <f>VLOOKUP(B1207,Sheet3!B:E,4,0)</f>
        <v>1</v>
      </c>
      <c r="D1207" s="21"/>
      <c r="E1207" s="21"/>
      <c r="F1207" s="21"/>
      <c r="G1207" s="21"/>
      <c r="H1207" s="21"/>
      <c r="I1207" s="21"/>
      <c r="J1207" s="21"/>
      <c r="K1207" s="21"/>
      <c r="L1207" s="21"/>
      <c r="M1207" s="21"/>
      <c r="N1207" s="21"/>
      <c r="O1207" s="21"/>
      <c r="P1207" s="21"/>
      <c r="Q1207" s="21"/>
      <c r="R1207" s="21"/>
      <c r="S1207" s="21"/>
      <c r="T1207" s="21"/>
      <c r="U1207" s="21"/>
      <c r="V1207" s="21"/>
      <c r="W1207" s="21"/>
      <c r="X1207" s="21"/>
      <c r="Y1207" s="21"/>
    </row>
    <row r="1208" ht="15.75" customHeight="1">
      <c r="A1208" s="21">
        <v>3629.0</v>
      </c>
      <c r="B1208" s="21" t="s">
        <v>4023</v>
      </c>
      <c r="C1208" s="21">
        <f>VLOOKUP(B1208,Sheet3!B:E,4,0)</f>
        <v>1</v>
      </c>
      <c r="D1208" s="21"/>
      <c r="E1208" s="21"/>
      <c r="F1208" s="21"/>
      <c r="G1208" s="21"/>
      <c r="H1208" s="21"/>
      <c r="I1208" s="21"/>
      <c r="J1208" s="21"/>
      <c r="K1208" s="21"/>
      <c r="L1208" s="21"/>
      <c r="M1208" s="21"/>
      <c r="N1208" s="21"/>
      <c r="O1208" s="21"/>
      <c r="P1208" s="21"/>
      <c r="Q1208" s="21"/>
      <c r="R1208" s="21"/>
      <c r="S1208" s="21"/>
      <c r="T1208" s="21"/>
      <c r="U1208" s="21"/>
      <c r="V1208" s="21"/>
      <c r="W1208" s="21"/>
      <c r="X1208" s="21"/>
      <c r="Y1208" s="21"/>
    </row>
    <row r="1209" ht="15.75" customHeight="1">
      <c r="A1209" s="21">
        <v>3653.0</v>
      </c>
      <c r="B1209" s="21" t="s">
        <v>4024</v>
      </c>
      <c r="C1209" s="21">
        <f>VLOOKUP(B1209,Sheet3!B:E,4,0)</f>
        <v>1</v>
      </c>
      <c r="D1209" s="21"/>
      <c r="E1209" s="21"/>
      <c r="F1209" s="21"/>
      <c r="G1209" s="21"/>
      <c r="H1209" s="21"/>
      <c r="I1209" s="21"/>
      <c r="J1209" s="21"/>
      <c r="K1209" s="21"/>
      <c r="L1209" s="21"/>
      <c r="M1209" s="21"/>
      <c r="N1209" s="21"/>
      <c r="O1209" s="21"/>
      <c r="P1209" s="21"/>
      <c r="Q1209" s="21"/>
      <c r="R1209" s="21"/>
      <c r="S1209" s="21"/>
      <c r="T1209" s="21"/>
      <c r="U1209" s="21"/>
      <c r="V1209" s="21"/>
      <c r="W1209" s="21"/>
      <c r="X1209" s="21"/>
      <c r="Y1209" s="21"/>
    </row>
    <row r="1210" ht="15.75" customHeight="1">
      <c r="A1210" s="21">
        <v>3654.0</v>
      </c>
      <c r="B1210" s="21" t="s">
        <v>4025</v>
      </c>
      <c r="C1210" s="21">
        <f>VLOOKUP(B1210,Sheet3!B:E,4,0)</f>
        <v>1</v>
      </c>
      <c r="D1210" s="21"/>
      <c r="E1210" s="21"/>
      <c r="F1210" s="21"/>
      <c r="G1210" s="21"/>
      <c r="H1210" s="21"/>
      <c r="I1210" s="21"/>
      <c r="J1210" s="21"/>
      <c r="K1210" s="21"/>
      <c r="L1210" s="21"/>
      <c r="M1210" s="21"/>
      <c r="N1210" s="21"/>
      <c r="O1210" s="21"/>
      <c r="P1210" s="21"/>
      <c r="Q1210" s="21"/>
      <c r="R1210" s="21"/>
      <c r="S1210" s="21"/>
      <c r="T1210" s="21"/>
      <c r="U1210" s="21"/>
      <c r="V1210" s="21"/>
      <c r="W1210" s="21"/>
      <c r="X1210" s="21"/>
      <c r="Y1210" s="21"/>
    </row>
    <row r="1211" ht="15.75" customHeight="1">
      <c r="A1211" s="21">
        <v>3661.0</v>
      </c>
      <c r="B1211" s="21" t="s">
        <v>4026</v>
      </c>
      <c r="C1211" s="21">
        <f>VLOOKUP(B1211,Sheet3!B:E,4,0)</f>
        <v>1</v>
      </c>
      <c r="D1211" s="21"/>
      <c r="E1211" s="21"/>
      <c r="F1211" s="21"/>
      <c r="G1211" s="21"/>
      <c r="H1211" s="21"/>
      <c r="I1211" s="21"/>
      <c r="J1211" s="21"/>
      <c r="K1211" s="21"/>
      <c r="L1211" s="21"/>
      <c r="M1211" s="21"/>
      <c r="N1211" s="21"/>
      <c r="O1211" s="21"/>
      <c r="P1211" s="21"/>
      <c r="Q1211" s="21"/>
      <c r="R1211" s="21"/>
      <c r="S1211" s="21"/>
      <c r="T1211" s="21"/>
      <c r="U1211" s="21"/>
      <c r="V1211" s="21"/>
      <c r="W1211" s="21"/>
      <c r="X1211" s="21"/>
      <c r="Y1211" s="21"/>
    </row>
    <row r="1212" ht="15.75" customHeight="1">
      <c r="A1212" s="21">
        <v>3663.0</v>
      </c>
      <c r="B1212" s="21" t="s">
        <v>4027</v>
      </c>
      <c r="C1212" s="21">
        <f>VLOOKUP(B1212,Sheet3!B:E,4,0)</f>
        <v>1</v>
      </c>
      <c r="D1212" s="21"/>
      <c r="E1212" s="21"/>
      <c r="F1212" s="21"/>
      <c r="G1212" s="21"/>
      <c r="H1212" s="21"/>
      <c r="I1212" s="21"/>
      <c r="J1212" s="21"/>
      <c r="K1212" s="21"/>
      <c r="L1212" s="21"/>
      <c r="M1212" s="21"/>
      <c r="N1212" s="21"/>
      <c r="O1212" s="21"/>
      <c r="P1212" s="21"/>
      <c r="Q1212" s="21"/>
      <c r="R1212" s="21"/>
      <c r="S1212" s="21"/>
      <c r="T1212" s="21"/>
      <c r="U1212" s="21"/>
      <c r="V1212" s="21"/>
      <c r="W1212" s="21"/>
      <c r="X1212" s="21"/>
      <c r="Y1212" s="21"/>
    </row>
    <row r="1213" ht="15.75" customHeight="1">
      <c r="A1213" s="21">
        <v>3669.0</v>
      </c>
      <c r="B1213" s="21" t="s">
        <v>4028</v>
      </c>
      <c r="C1213" s="21">
        <f>VLOOKUP(B1213,Sheet3!B:E,4,0)</f>
        <v>1</v>
      </c>
      <c r="D1213" s="21"/>
      <c r="E1213" s="21"/>
      <c r="F1213" s="21"/>
      <c r="G1213" s="21"/>
      <c r="H1213" s="21"/>
      <c r="I1213" s="21"/>
      <c r="J1213" s="21"/>
      <c r="K1213" s="21"/>
      <c r="L1213" s="21"/>
      <c r="M1213" s="21"/>
      <c r="N1213" s="21"/>
      <c r="O1213" s="21"/>
      <c r="P1213" s="21"/>
      <c r="Q1213" s="21"/>
      <c r="R1213" s="21"/>
      <c r="S1213" s="21"/>
      <c r="T1213" s="21"/>
      <c r="U1213" s="21"/>
      <c r="V1213" s="21"/>
      <c r="W1213" s="21"/>
      <c r="X1213" s="21"/>
      <c r="Y1213" s="21"/>
    </row>
    <row r="1214" ht="15.75" customHeight="1">
      <c r="A1214" s="21">
        <v>3679.0</v>
      </c>
      <c r="B1214" s="21" t="s">
        <v>4029</v>
      </c>
      <c r="C1214" s="21">
        <f>VLOOKUP(B1214,Sheet3!B:E,4,0)</f>
        <v>1</v>
      </c>
      <c r="D1214" s="21"/>
      <c r="E1214" s="21"/>
      <c r="F1214" s="21"/>
      <c r="G1214" s="21"/>
      <c r="H1214" s="21"/>
      <c r="I1214" s="21"/>
      <c r="J1214" s="21"/>
      <c r="K1214" s="21"/>
      <c r="L1214" s="21"/>
      <c r="M1214" s="21"/>
      <c r="N1214" s="21"/>
      <c r="O1214" s="21"/>
      <c r="P1214" s="21"/>
      <c r="Q1214" s="21"/>
      <c r="R1214" s="21"/>
      <c r="S1214" s="21"/>
      <c r="T1214" s="21"/>
      <c r="U1214" s="21"/>
      <c r="V1214" s="21"/>
      <c r="W1214" s="21"/>
      <c r="X1214" s="21"/>
      <c r="Y1214" s="21"/>
    </row>
    <row r="1215" ht="15.75" customHeight="1">
      <c r="A1215" s="21">
        <v>3686.0</v>
      </c>
      <c r="B1215" s="21" t="s">
        <v>4030</v>
      </c>
      <c r="C1215" s="21">
        <f>VLOOKUP(B1215,Sheet3!B:E,4,0)</f>
        <v>1</v>
      </c>
      <c r="D1215" s="21"/>
      <c r="E1215" s="21"/>
      <c r="F1215" s="21"/>
      <c r="G1215" s="21"/>
      <c r="H1215" s="21"/>
      <c r="I1215" s="21"/>
      <c r="J1215" s="21"/>
      <c r="K1215" s="21"/>
      <c r="L1215" s="21"/>
      <c r="M1215" s="21"/>
      <c r="N1215" s="21"/>
      <c r="O1215" s="21"/>
      <c r="P1215" s="21"/>
      <c r="Q1215" s="21"/>
      <c r="R1215" s="21"/>
      <c r="S1215" s="21"/>
      <c r="T1215" s="21"/>
      <c r="U1215" s="21"/>
      <c r="V1215" s="21"/>
      <c r="W1215" s="21"/>
      <c r="X1215" s="21"/>
      <c r="Y1215" s="21"/>
    </row>
    <row r="1216" ht="15.75" customHeight="1">
      <c r="A1216" s="21">
        <v>3708.0</v>
      </c>
      <c r="B1216" s="21" t="s">
        <v>4031</v>
      </c>
      <c r="C1216" s="21">
        <f>VLOOKUP(B1216,Sheet3!B:E,4,0)</f>
        <v>1</v>
      </c>
      <c r="D1216" s="21"/>
      <c r="E1216" s="21"/>
      <c r="F1216" s="21"/>
      <c r="G1216" s="21"/>
      <c r="H1216" s="21"/>
      <c r="I1216" s="21"/>
      <c r="J1216" s="21"/>
      <c r="K1216" s="21"/>
      <c r="L1216" s="21"/>
      <c r="M1216" s="21"/>
      <c r="N1216" s="21"/>
      <c r="O1216" s="21"/>
      <c r="P1216" s="21"/>
      <c r="Q1216" s="21"/>
      <c r="R1216" s="21"/>
      <c r="S1216" s="21"/>
      <c r="T1216" s="21"/>
      <c r="U1216" s="21"/>
      <c r="V1216" s="21"/>
      <c r="W1216" s="21"/>
      <c r="X1216" s="21"/>
      <c r="Y1216" s="21"/>
    </row>
    <row r="1217" ht="15.75" customHeight="1">
      <c r="A1217" s="21">
        <v>3710.0</v>
      </c>
      <c r="B1217" s="21" t="s">
        <v>4032</v>
      </c>
      <c r="C1217" s="21">
        <f>VLOOKUP(B1217,Sheet3!B:E,4,0)</f>
        <v>1</v>
      </c>
      <c r="D1217" s="21"/>
      <c r="E1217" s="21"/>
      <c r="F1217" s="21"/>
      <c r="G1217" s="21"/>
      <c r="H1217" s="21"/>
      <c r="I1217" s="21"/>
      <c r="J1217" s="21"/>
      <c r="K1217" s="21"/>
      <c r="L1217" s="21"/>
      <c r="M1217" s="21"/>
      <c r="N1217" s="21"/>
      <c r="O1217" s="21"/>
      <c r="P1217" s="21"/>
      <c r="Q1217" s="21"/>
      <c r="R1217" s="21"/>
      <c r="S1217" s="21"/>
      <c r="T1217" s="21"/>
      <c r="U1217" s="21"/>
      <c r="V1217" s="21"/>
      <c r="W1217" s="21"/>
      <c r="X1217" s="21"/>
      <c r="Y1217" s="21"/>
    </row>
    <row r="1218" ht="15.75" customHeight="1">
      <c r="A1218" s="21">
        <v>3712.0</v>
      </c>
      <c r="B1218" s="21" t="s">
        <v>4033</v>
      </c>
      <c r="C1218" s="21">
        <f>VLOOKUP(B1218,Sheet3!B:E,4,0)</f>
        <v>1</v>
      </c>
      <c r="D1218" s="21"/>
      <c r="E1218" s="21"/>
      <c r="F1218" s="21"/>
      <c r="G1218" s="21"/>
      <c r="H1218" s="21"/>
      <c r="I1218" s="21"/>
      <c r="J1218" s="21"/>
      <c r="K1218" s="21"/>
      <c r="L1218" s="21"/>
      <c r="M1218" s="21"/>
      <c r="N1218" s="21"/>
      <c r="O1218" s="21"/>
      <c r="P1218" s="21"/>
      <c r="Q1218" s="21"/>
      <c r="R1218" s="21"/>
      <c r="S1218" s="21"/>
      <c r="T1218" s="21"/>
      <c r="U1218" s="21"/>
      <c r="V1218" s="21"/>
      <c r="W1218" s="21"/>
      <c r="X1218" s="21"/>
      <c r="Y1218" s="21"/>
    </row>
    <row r="1219" ht="15.75" customHeight="1">
      <c r="A1219" s="21">
        <v>3727.0</v>
      </c>
      <c r="B1219" s="21" t="s">
        <v>4034</v>
      </c>
      <c r="C1219" s="21">
        <f>VLOOKUP(B1219,Sheet3!B:E,4,0)</f>
        <v>1</v>
      </c>
      <c r="D1219" s="21"/>
      <c r="E1219" s="21"/>
      <c r="F1219" s="21"/>
      <c r="G1219" s="21"/>
      <c r="H1219" s="21"/>
      <c r="I1219" s="21"/>
      <c r="J1219" s="21"/>
      <c r="K1219" s="21"/>
      <c r="L1219" s="21"/>
      <c r="M1219" s="21"/>
      <c r="N1219" s="21"/>
      <c r="O1219" s="21"/>
      <c r="P1219" s="21"/>
      <c r="Q1219" s="21"/>
      <c r="R1219" s="21"/>
      <c r="S1219" s="21"/>
      <c r="T1219" s="21"/>
      <c r="U1219" s="21"/>
      <c r="V1219" s="21"/>
      <c r="W1219" s="21"/>
      <c r="X1219" s="21"/>
      <c r="Y1219" s="21"/>
    </row>
    <row r="1220" ht="15.75" customHeight="1">
      <c r="A1220" s="21">
        <v>3728.0</v>
      </c>
      <c r="B1220" s="21" t="s">
        <v>4035</v>
      </c>
      <c r="C1220" s="21">
        <f>VLOOKUP(B1220,Sheet3!B:E,4,0)</f>
        <v>1</v>
      </c>
      <c r="D1220" s="21"/>
      <c r="E1220" s="21"/>
      <c r="F1220" s="21"/>
      <c r="G1220" s="21"/>
      <c r="H1220" s="21"/>
      <c r="I1220" s="21"/>
      <c r="J1220" s="21"/>
      <c r="K1220" s="21"/>
      <c r="L1220" s="21"/>
      <c r="M1220" s="21"/>
      <c r="N1220" s="21"/>
      <c r="O1220" s="21"/>
      <c r="P1220" s="21"/>
      <c r="Q1220" s="21"/>
      <c r="R1220" s="21"/>
      <c r="S1220" s="21"/>
      <c r="T1220" s="21"/>
      <c r="U1220" s="21"/>
      <c r="V1220" s="21"/>
      <c r="W1220" s="21"/>
      <c r="X1220" s="21"/>
      <c r="Y1220" s="21"/>
    </row>
    <row r="1221" ht="15.75" customHeight="1">
      <c r="A1221" s="21">
        <v>3729.0</v>
      </c>
      <c r="B1221" s="21" t="s">
        <v>4036</v>
      </c>
      <c r="C1221" s="21">
        <f>VLOOKUP(B1221,Sheet3!B:E,4,0)</f>
        <v>1</v>
      </c>
      <c r="D1221" s="21"/>
      <c r="E1221" s="21"/>
      <c r="F1221" s="21"/>
      <c r="G1221" s="21"/>
      <c r="H1221" s="21"/>
      <c r="I1221" s="21"/>
      <c r="J1221" s="21"/>
      <c r="K1221" s="21"/>
      <c r="L1221" s="21"/>
      <c r="M1221" s="21"/>
      <c r="N1221" s="21"/>
      <c r="O1221" s="21"/>
      <c r="P1221" s="21"/>
      <c r="Q1221" s="21"/>
      <c r="R1221" s="21"/>
      <c r="S1221" s="21"/>
      <c r="T1221" s="21"/>
      <c r="U1221" s="21"/>
      <c r="V1221" s="21"/>
      <c r="W1221" s="21"/>
      <c r="X1221" s="21"/>
      <c r="Y1221" s="21"/>
    </row>
    <row r="1222" ht="15.75" customHeight="1">
      <c r="A1222" s="21">
        <v>3733.0</v>
      </c>
      <c r="B1222" s="21" t="s">
        <v>4037</v>
      </c>
      <c r="C1222" s="21">
        <f>VLOOKUP(B1222,Sheet3!B:E,4,0)</f>
        <v>1</v>
      </c>
      <c r="D1222" s="21"/>
      <c r="E1222" s="21"/>
      <c r="F1222" s="21"/>
      <c r="G1222" s="21"/>
      <c r="H1222" s="21"/>
      <c r="I1222" s="21"/>
      <c r="J1222" s="21"/>
      <c r="K1222" s="21"/>
      <c r="L1222" s="21"/>
      <c r="M1222" s="21"/>
      <c r="N1222" s="21"/>
      <c r="O1222" s="21"/>
      <c r="P1222" s="21"/>
      <c r="Q1222" s="21"/>
      <c r="R1222" s="21"/>
      <c r="S1222" s="21"/>
      <c r="T1222" s="21"/>
      <c r="U1222" s="21"/>
      <c r="V1222" s="21"/>
      <c r="W1222" s="21"/>
      <c r="X1222" s="21"/>
      <c r="Y1222" s="21"/>
    </row>
    <row r="1223" ht="15.75" customHeight="1">
      <c r="A1223" s="21">
        <v>3736.0</v>
      </c>
      <c r="B1223" s="21" t="s">
        <v>4038</v>
      </c>
      <c r="C1223" s="21">
        <f>VLOOKUP(B1223,Sheet3!B:E,4,0)</f>
        <v>1</v>
      </c>
      <c r="D1223" s="21"/>
      <c r="E1223" s="21"/>
      <c r="F1223" s="21"/>
      <c r="G1223" s="21"/>
      <c r="H1223" s="21"/>
      <c r="I1223" s="21"/>
      <c r="J1223" s="21"/>
      <c r="K1223" s="21"/>
      <c r="L1223" s="21"/>
      <c r="M1223" s="21"/>
      <c r="N1223" s="21"/>
      <c r="O1223" s="21"/>
      <c r="P1223" s="21"/>
      <c r="Q1223" s="21"/>
      <c r="R1223" s="21"/>
      <c r="S1223" s="21"/>
      <c r="T1223" s="21"/>
      <c r="U1223" s="21"/>
      <c r="V1223" s="21"/>
      <c r="W1223" s="21"/>
      <c r="X1223" s="21"/>
      <c r="Y1223" s="21"/>
    </row>
    <row r="1224" ht="15.75" customHeight="1">
      <c r="A1224" s="21">
        <v>3738.0</v>
      </c>
      <c r="B1224" s="21" t="s">
        <v>4039</v>
      </c>
      <c r="C1224" s="21">
        <f>VLOOKUP(B1224,Sheet3!B:E,4,0)</f>
        <v>1</v>
      </c>
      <c r="D1224" s="21"/>
      <c r="E1224" s="21"/>
      <c r="F1224" s="21"/>
      <c r="G1224" s="21"/>
      <c r="H1224" s="21"/>
      <c r="I1224" s="21"/>
      <c r="J1224" s="21"/>
      <c r="K1224" s="21"/>
      <c r="L1224" s="21"/>
      <c r="M1224" s="21"/>
      <c r="N1224" s="21"/>
      <c r="O1224" s="21"/>
      <c r="P1224" s="21"/>
      <c r="Q1224" s="21"/>
      <c r="R1224" s="21"/>
      <c r="S1224" s="21"/>
      <c r="T1224" s="21"/>
      <c r="U1224" s="21"/>
      <c r="V1224" s="21"/>
      <c r="W1224" s="21"/>
      <c r="X1224" s="21"/>
      <c r="Y1224" s="21"/>
    </row>
    <row r="1225" ht="15.75" customHeight="1">
      <c r="A1225" s="21">
        <v>3740.0</v>
      </c>
      <c r="B1225" s="21" t="s">
        <v>4040</v>
      </c>
      <c r="C1225" s="21">
        <f>VLOOKUP(B1225,Sheet3!B:E,4,0)</f>
        <v>1</v>
      </c>
      <c r="D1225" s="21"/>
      <c r="E1225" s="21"/>
      <c r="F1225" s="21"/>
      <c r="G1225" s="21"/>
      <c r="H1225" s="21"/>
      <c r="I1225" s="21"/>
      <c r="J1225" s="21"/>
      <c r="K1225" s="21"/>
      <c r="L1225" s="21"/>
      <c r="M1225" s="21"/>
      <c r="N1225" s="21"/>
      <c r="O1225" s="21"/>
      <c r="P1225" s="21"/>
      <c r="Q1225" s="21"/>
      <c r="R1225" s="21"/>
      <c r="S1225" s="21"/>
      <c r="T1225" s="21"/>
      <c r="U1225" s="21"/>
      <c r="V1225" s="21"/>
      <c r="W1225" s="21"/>
      <c r="X1225" s="21"/>
      <c r="Y1225" s="21"/>
    </row>
    <row r="1226" ht="15.75" customHeight="1">
      <c r="A1226" s="21">
        <v>3746.0</v>
      </c>
      <c r="B1226" s="21" t="s">
        <v>4041</v>
      </c>
      <c r="C1226" s="21">
        <f>VLOOKUP(B1226,Sheet3!B:E,4,0)</f>
        <v>1</v>
      </c>
      <c r="D1226" s="21"/>
      <c r="E1226" s="21"/>
      <c r="F1226" s="21"/>
      <c r="G1226" s="21"/>
      <c r="H1226" s="21"/>
      <c r="I1226" s="21"/>
      <c r="J1226" s="21"/>
      <c r="K1226" s="21"/>
      <c r="L1226" s="21"/>
      <c r="M1226" s="21"/>
      <c r="N1226" s="21"/>
      <c r="O1226" s="21"/>
      <c r="P1226" s="21"/>
      <c r="Q1226" s="21"/>
      <c r="R1226" s="21"/>
      <c r="S1226" s="21"/>
      <c r="T1226" s="21"/>
      <c r="U1226" s="21"/>
      <c r="V1226" s="21"/>
      <c r="W1226" s="21"/>
      <c r="X1226" s="21"/>
      <c r="Y1226" s="21"/>
    </row>
    <row r="1227" ht="15.75" customHeight="1">
      <c r="A1227" s="21">
        <v>3747.0</v>
      </c>
      <c r="B1227" s="21" t="s">
        <v>4042</v>
      </c>
      <c r="C1227" s="21">
        <v>4.0</v>
      </c>
      <c r="D1227" s="21"/>
      <c r="E1227" s="21"/>
      <c r="F1227" s="21"/>
      <c r="G1227" s="21"/>
      <c r="H1227" s="21"/>
      <c r="I1227" s="21"/>
      <c r="J1227" s="21"/>
      <c r="K1227" s="21"/>
      <c r="L1227" s="21"/>
      <c r="M1227" s="21"/>
      <c r="N1227" s="21"/>
      <c r="O1227" s="21"/>
      <c r="P1227" s="21"/>
      <c r="Q1227" s="21"/>
      <c r="R1227" s="21"/>
      <c r="S1227" s="21"/>
      <c r="T1227" s="21"/>
      <c r="U1227" s="21"/>
      <c r="V1227" s="21"/>
      <c r="W1227" s="21"/>
      <c r="X1227" s="21"/>
      <c r="Y1227" s="21"/>
    </row>
    <row r="1228" ht="15.75" customHeight="1">
      <c r="A1228" s="21">
        <v>3748.0</v>
      </c>
      <c r="B1228" s="21" t="s">
        <v>4043</v>
      </c>
      <c r="C1228" s="21">
        <f>VLOOKUP(B1228,Sheet3!B:E,4,0)</f>
        <v>1</v>
      </c>
      <c r="D1228" s="21"/>
      <c r="E1228" s="21"/>
      <c r="F1228" s="21"/>
      <c r="G1228" s="21"/>
      <c r="H1228" s="21"/>
      <c r="I1228" s="21"/>
      <c r="J1228" s="21"/>
      <c r="K1228" s="21"/>
      <c r="L1228" s="21"/>
      <c r="M1228" s="21"/>
      <c r="N1228" s="21"/>
      <c r="O1228" s="21"/>
      <c r="P1228" s="21"/>
      <c r="Q1228" s="21"/>
      <c r="R1228" s="21"/>
      <c r="S1228" s="21"/>
      <c r="T1228" s="21"/>
      <c r="U1228" s="21"/>
      <c r="V1228" s="21"/>
      <c r="W1228" s="21"/>
      <c r="X1228" s="21"/>
      <c r="Y1228" s="21"/>
    </row>
    <row r="1229" ht="15.75" customHeight="1">
      <c r="A1229" s="21">
        <v>3749.0</v>
      </c>
      <c r="B1229" s="21" t="s">
        <v>4044</v>
      </c>
      <c r="C1229" s="21">
        <f>VLOOKUP(B1229,Sheet3!B:E,4,0)</f>
        <v>1</v>
      </c>
      <c r="D1229" s="21"/>
      <c r="E1229" s="21"/>
      <c r="F1229" s="21"/>
      <c r="G1229" s="21"/>
      <c r="H1229" s="21"/>
      <c r="I1229" s="21"/>
      <c r="J1229" s="21"/>
      <c r="K1229" s="21"/>
      <c r="L1229" s="21"/>
      <c r="M1229" s="21"/>
      <c r="N1229" s="21"/>
      <c r="O1229" s="21"/>
      <c r="P1229" s="21"/>
      <c r="Q1229" s="21"/>
      <c r="R1229" s="21"/>
      <c r="S1229" s="21"/>
      <c r="T1229" s="21"/>
      <c r="U1229" s="21"/>
      <c r="V1229" s="21"/>
      <c r="W1229" s="21"/>
      <c r="X1229" s="21"/>
      <c r="Y1229" s="21"/>
    </row>
    <row r="1230" ht="15.75" customHeight="1">
      <c r="A1230" s="21">
        <v>3752.0</v>
      </c>
      <c r="B1230" s="21" t="s">
        <v>4045</v>
      </c>
      <c r="C1230" s="21">
        <f>VLOOKUP(B1230,Sheet3!B:E,4,0)</f>
        <v>1</v>
      </c>
      <c r="D1230" s="21"/>
      <c r="E1230" s="21"/>
      <c r="F1230" s="21"/>
      <c r="G1230" s="21"/>
      <c r="H1230" s="21"/>
      <c r="I1230" s="21"/>
      <c r="J1230" s="21"/>
      <c r="K1230" s="21"/>
      <c r="L1230" s="21"/>
      <c r="M1230" s="21"/>
      <c r="N1230" s="21"/>
      <c r="O1230" s="21"/>
      <c r="P1230" s="21"/>
      <c r="Q1230" s="21"/>
      <c r="R1230" s="21"/>
      <c r="S1230" s="21"/>
      <c r="T1230" s="21"/>
      <c r="U1230" s="21"/>
      <c r="V1230" s="21"/>
      <c r="W1230" s="21"/>
      <c r="X1230" s="21"/>
      <c r="Y1230" s="21"/>
    </row>
    <row r="1231" ht="15.75" customHeight="1">
      <c r="A1231" s="21">
        <v>3758.0</v>
      </c>
      <c r="B1231" s="21" t="s">
        <v>4046</v>
      </c>
      <c r="C1231" s="21">
        <f>VLOOKUP(B1231,Sheet3!B:E,4,0)</f>
        <v>1</v>
      </c>
      <c r="D1231" s="21"/>
      <c r="E1231" s="21"/>
      <c r="F1231" s="21"/>
      <c r="G1231" s="21"/>
      <c r="H1231" s="21"/>
      <c r="I1231" s="21"/>
      <c r="J1231" s="21"/>
      <c r="K1231" s="21"/>
      <c r="L1231" s="21"/>
      <c r="M1231" s="21"/>
      <c r="N1231" s="21"/>
      <c r="O1231" s="21"/>
      <c r="P1231" s="21"/>
      <c r="Q1231" s="21"/>
      <c r="R1231" s="21"/>
      <c r="S1231" s="21"/>
      <c r="T1231" s="21"/>
      <c r="U1231" s="21"/>
      <c r="V1231" s="21"/>
      <c r="W1231" s="21"/>
      <c r="X1231" s="21"/>
      <c r="Y1231" s="21"/>
    </row>
    <row r="1232" ht="15.75" customHeight="1">
      <c r="A1232" s="21">
        <v>3762.0</v>
      </c>
      <c r="B1232" s="21" t="s">
        <v>4047</v>
      </c>
      <c r="C1232" s="21">
        <f>VLOOKUP(B1232,Sheet3!B:E,4,0)</f>
        <v>1</v>
      </c>
      <c r="D1232" s="21"/>
      <c r="E1232" s="21"/>
      <c r="F1232" s="21"/>
      <c r="G1232" s="21"/>
      <c r="H1232" s="21"/>
      <c r="I1232" s="21"/>
      <c r="J1232" s="21"/>
      <c r="K1232" s="21"/>
      <c r="L1232" s="21"/>
      <c r="M1232" s="21"/>
      <c r="N1232" s="21"/>
      <c r="O1232" s="21"/>
      <c r="P1232" s="21"/>
      <c r="Q1232" s="21"/>
      <c r="R1232" s="21"/>
      <c r="S1232" s="21"/>
      <c r="T1232" s="21"/>
      <c r="U1232" s="21"/>
      <c r="V1232" s="21"/>
      <c r="W1232" s="21"/>
      <c r="X1232" s="21"/>
      <c r="Y1232" s="21"/>
    </row>
    <row r="1233" ht="15.75" customHeight="1">
      <c r="A1233" s="21">
        <v>3763.0</v>
      </c>
      <c r="B1233" s="21" t="s">
        <v>4048</v>
      </c>
      <c r="C1233" s="21">
        <f>VLOOKUP(B1233,Sheet3!B:E,4,0)</f>
        <v>1</v>
      </c>
      <c r="D1233" s="21"/>
      <c r="E1233" s="21"/>
      <c r="F1233" s="21"/>
      <c r="G1233" s="21"/>
      <c r="H1233" s="21"/>
      <c r="I1233" s="21"/>
      <c r="J1233" s="21"/>
      <c r="K1233" s="21"/>
      <c r="L1233" s="21"/>
      <c r="M1233" s="21"/>
      <c r="N1233" s="21"/>
      <c r="O1233" s="21"/>
      <c r="P1233" s="21"/>
      <c r="Q1233" s="21"/>
      <c r="R1233" s="21"/>
      <c r="S1233" s="21"/>
      <c r="T1233" s="21"/>
      <c r="U1233" s="21"/>
      <c r="V1233" s="21"/>
      <c r="W1233" s="21"/>
      <c r="X1233" s="21"/>
      <c r="Y1233" s="21"/>
    </row>
    <row r="1234" ht="15.75" customHeight="1">
      <c r="A1234" s="21">
        <v>3765.0</v>
      </c>
      <c r="B1234" s="21" t="s">
        <v>4049</v>
      </c>
      <c r="C1234" s="21">
        <f>VLOOKUP(B1234,Sheet3!B:E,4,0)</f>
        <v>1</v>
      </c>
      <c r="D1234" s="21"/>
      <c r="E1234" s="21"/>
      <c r="F1234" s="21"/>
      <c r="G1234" s="21"/>
      <c r="H1234" s="21"/>
      <c r="I1234" s="21"/>
      <c r="J1234" s="21"/>
      <c r="K1234" s="21"/>
      <c r="L1234" s="21"/>
      <c r="M1234" s="21"/>
      <c r="N1234" s="21"/>
      <c r="O1234" s="21"/>
      <c r="P1234" s="21"/>
      <c r="Q1234" s="21"/>
      <c r="R1234" s="21"/>
      <c r="S1234" s="21"/>
      <c r="T1234" s="21"/>
      <c r="U1234" s="21"/>
      <c r="V1234" s="21"/>
      <c r="W1234" s="21"/>
      <c r="X1234" s="21"/>
      <c r="Y1234" s="21"/>
    </row>
    <row r="1235" ht="15.75" customHeight="1">
      <c r="A1235" s="21">
        <v>3769.0</v>
      </c>
      <c r="B1235" s="21" t="s">
        <v>4050</v>
      </c>
      <c r="C1235" s="21">
        <f>VLOOKUP(B1235,Sheet3!B:E,4,0)</f>
        <v>1</v>
      </c>
      <c r="D1235" s="21"/>
      <c r="E1235" s="21"/>
      <c r="F1235" s="21"/>
      <c r="G1235" s="21"/>
      <c r="H1235" s="21"/>
      <c r="I1235" s="21"/>
      <c r="J1235" s="21"/>
      <c r="K1235" s="21"/>
      <c r="L1235" s="21"/>
      <c r="M1235" s="21"/>
      <c r="N1235" s="21"/>
      <c r="O1235" s="21"/>
      <c r="P1235" s="21"/>
      <c r="Q1235" s="21"/>
      <c r="R1235" s="21"/>
      <c r="S1235" s="21"/>
      <c r="T1235" s="21"/>
      <c r="U1235" s="21"/>
      <c r="V1235" s="21"/>
      <c r="W1235" s="21"/>
      <c r="X1235" s="21"/>
      <c r="Y1235" s="21"/>
    </row>
    <row r="1236" ht="15.75" customHeight="1">
      <c r="A1236" s="21">
        <v>3773.0</v>
      </c>
      <c r="B1236" s="21" t="s">
        <v>4051</v>
      </c>
      <c r="C1236" s="21">
        <f>VLOOKUP(B1236,Sheet3!B:E,4,0)</f>
        <v>1</v>
      </c>
      <c r="D1236" s="21"/>
      <c r="E1236" s="21"/>
      <c r="F1236" s="21"/>
      <c r="G1236" s="21"/>
      <c r="H1236" s="21"/>
      <c r="I1236" s="21"/>
      <c r="J1236" s="21"/>
      <c r="K1236" s="21"/>
      <c r="L1236" s="21"/>
      <c r="M1236" s="21"/>
      <c r="N1236" s="21"/>
      <c r="O1236" s="21"/>
      <c r="P1236" s="21"/>
      <c r="Q1236" s="21"/>
      <c r="R1236" s="21"/>
      <c r="S1236" s="21"/>
      <c r="T1236" s="21"/>
      <c r="U1236" s="21"/>
      <c r="V1236" s="21"/>
      <c r="W1236" s="21"/>
      <c r="X1236" s="21"/>
      <c r="Y1236" s="21"/>
    </row>
    <row r="1237" ht="15.75" customHeight="1">
      <c r="A1237" s="21">
        <v>3777.0</v>
      </c>
      <c r="B1237" s="21" t="s">
        <v>4052</v>
      </c>
      <c r="C1237" s="21">
        <f>VLOOKUP(B1237,Sheet3!B:E,4,0)</f>
        <v>1</v>
      </c>
      <c r="D1237" s="21"/>
      <c r="E1237" s="21"/>
      <c r="F1237" s="21"/>
      <c r="G1237" s="21"/>
      <c r="H1237" s="21"/>
      <c r="I1237" s="21"/>
      <c r="J1237" s="21"/>
      <c r="K1237" s="21"/>
      <c r="L1237" s="21"/>
      <c r="M1237" s="21"/>
      <c r="N1237" s="21"/>
      <c r="O1237" s="21"/>
      <c r="P1237" s="21"/>
      <c r="Q1237" s="21"/>
      <c r="R1237" s="21"/>
      <c r="S1237" s="21"/>
      <c r="T1237" s="21"/>
      <c r="U1237" s="21"/>
      <c r="V1237" s="21"/>
      <c r="W1237" s="21"/>
      <c r="X1237" s="21"/>
      <c r="Y1237" s="21"/>
    </row>
    <row r="1238" ht="15.75" customHeight="1">
      <c r="A1238" s="21">
        <v>3778.0</v>
      </c>
      <c r="B1238" s="21" t="s">
        <v>4053</v>
      </c>
      <c r="C1238" s="21">
        <f>VLOOKUP(B1238,Sheet3!B:E,4,0)</f>
        <v>1</v>
      </c>
      <c r="D1238" s="21"/>
      <c r="E1238" s="21"/>
      <c r="F1238" s="21"/>
      <c r="G1238" s="21"/>
      <c r="H1238" s="21"/>
      <c r="I1238" s="21"/>
      <c r="J1238" s="21"/>
      <c r="K1238" s="21"/>
      <c r="L1238" s="21"/>
      <c r="M1238" s="21"/>
      <c r="N1238" s="21"/>
      <c r="O1238" s="21"/>
      <c r="P1238" s="21"/>
      <c r="Q1238" s="21"/>
      <c r="R1238" s="21"/>
      <c r="S1238" s="21"/>
      <c r="T1238" s="21"/>
      <c r="U1238" s="21"/>
      <c r="V1238" s="21"/>
      <c r="W1238" s="21"/>
      <c r="X1238" s="21"/>
      <c r="Y1238" s="21"/>
    </row>
    <row r="1239" ht="15.75" customHeight="1">
      <c r="A1239" s="21">
        <v>3780.0</v>
      </c>
      <c r="B1239" s="21" t="s">
        <v>4054</v>
      </c>
      <c r="C1239" s="21">
        <f>VLOOKUP(B1239,Sheet3!B:E,4,0)</f>
        <v>1</v>
      </c>
      <c r="D1239" s="21"/>
      <c r="E1239" s="21"/>
      <c r="F1239" s="21"/>
      <c r="G1239" s="21"/>
      <c r="H1239" s="21"/>
      <c r="I1239" s="21"/>
      <c r="J1239" s="21"/>
      <c r="K1239" s="21"/>
      <c r="L1239" s="21"/>
      <c r="M1239" s="21"/>
      <c r="N1239" s="21"/>
      <c r="O1239" s="21"/>
      <c r="P1239" s="21"/>
      <c r="Q1239" s="21"/>
      <c r="R1239" s="21"/>
      <c r="S1239" s="21"/>
      <c r="T1239" s="21"/>
      <c r="U1239" s="21"/>
      <c r="V1239" s="21"/>
      <c r="W1239" s="21"/>
      <c r="X1239" s="21"/>
      <c r="Y1239" s="21"/>
    </row>
    <row r="1240" ht="15.75" customHeight="1">
      <c r="A1240" s="21">
        <v>3781.0</v>
      </c>
      <c r="B1240" s="21" t="s">
        <v>4055</v>
      </c>
      <c r="C1240" s="21">
        <f>VLOOKUP(B1240,Sheet3!B:E,4,0)</f>
        <v>1</v>
      </c>
      <c r="D1240" s="21"/>
      <c r="E1240" s="21"/>
      <c r="F1240" s="21"/>
      <c r="G1240" s="21"/>
      <c r="H1240" s="21"/>
      <c r="I1240" s="21"/>
      <c r="J1240" s="21"/>
      <c r="K1240" s="21"/>
      <c r="L1240" s="21"/>
      <c r="M1240" s="21"/>
      <c r="N1240" s="21"/>
      <c r="O1240" s="21"/>
      <c r="P1240" s="21"/>
      <c r="Q1240" s="21"/>
      <c r="R1240" s="21"/>
      <c r="S1240" s="21"/>
      <c r="T1240" s="21"/>
      <c r="U1240" s="21"/>
      <c r="V1240" s="21"/>
      <c r="W1240" s="21"/>
      <c r="X1240" s="21"/>
      <c r="Y1240" s="21"/>
    </row>
    <row r="1241" ht="15.75" customHeight="1">
      <c r="A1241" s="21">
        <v>3785.0</v>
      </c>
      <c r="B1241" s="21" t="s">
        <v>4056</v>
      </c>
      <c r="C1241" s="21">
        <f>VLOOKUP(B1241,Sheet3!B:E,4,0)</f>
        <v>1</v>
      </c>
      <c r="D1241" s="21"/>
      <c r="E1241" s="21"/>
      <c r="F1241" s="21"/>
      <c r="G1241" s="21"/>
      <c r="H1241" s="21"/>
      <c r="I1241" s="21"/>
      <c r="J1241" s="21"/>
      <c r="K1241" s="21"/>
      <c r="L1241" s="21"/>
      <c r="M1241" s="21"/>
      <c r="N1241" s="21"/>
      <c r="O1241" s="21"/>
      <c r="P1241" s="21"/>
      <c r="Q1241" s="21"/>
      <c r="R1241" s="21"/>
      <c r="S1241" s="21"/>
      <c r="T1241" s="21"/>
      <c r="U1241" s="21"/>
      <c r="V1241" s="21"/>
      <c r="W1241" s="21"/>
      <c r="X1241" s="21"/>
      <c r="Y1241" s="21"/>
    </row>
    <row r="1242" ht="15.75" customHeight="1">
      <c r="A1242" s="21">
        <v>3801.0</v>
      </c>
      <c r="B1242" s="21" t="s">
        <v>4057</v>
      </c>
      <c r="C1242" s="21">
        <f>VLOOKUP(B1242,Sheet3!B:E,4,0)</f>
        <v>1</v>
      </c>
      <c r="D1242" s="21"/>
      <c r="E1242" s="21"/>
      <c r="F1242" s="21"/>
      <c r="G1242" s="21"/>
      <c r="H1242" s="21"/>
      <c r="I1242" s="21"/>
      <c r="J1242" s="21"/>
      <c r="K1242" s="21"/>
      <c r="L1242" s="21"/>
      <c r="M1242" s="21"/>
      <c r="N1242" s="21"/>
      <c r="O1242" s="21"/>
      <c r="P1242" s="21"/>
      <c r="Q1242" s="21"/>
      <c r="R1242" s="21"/>
      <c r="S1242" s="21"/>
      <c r="T1242" s="21"/>
      <c r="U1242" s="21"/>
      <c r="V1242" s="21"/>
      <c r="W1242" s="21"/>
      <c r="X1242" s="21"/>
      <c r="Y1242" s="21"/>
    </row>
    <row r="1243" ht="15.75" customHeight="1">
      <c r="A1243" s="21">
        <v>3803.0</v>
      </c>
      <c r="B1243" s="21" t="s">
        <v>4058</v>
      </c>
      <c r="C1243" s="21">
        <f>VLOOKUP(B1243,Sheet3!B:E,4,0)</f>
        <v>1</v>
      </c>
      <c r="D1243" s="21"/>
      <c r="E1243" s="21"/>
      <c r="F1243" s="21"/>
      <c r="G1243" s="21"/>
      <c r="H1243" s="21"/>
      <c r="I1243" s="21"/>
      <c r="J1243" s="21"/>
      <c r="K1243" s="21"/>
      <c r="L1243" s="21"/>
      <c r="M1243" s="21"/>
      <c r="N1243" s="21"/>
      <c r="O1243" s="21"/>
      <c r="P1243" s="21"/>
      <c r="Q1243" s="21"/>
      <c r="R1243" s="21"/>
      <c r="S1243" s="21"/>
      <c r="T1243" s="21"/>
      <c r="U1243" s="21"/>
      <c r="V1243" s="21"/>
      <c r="W1243" s="21"/>
      <c r="X1243" s="21"/>
      <c r="Y1243" s="21"/>
    </row>
    <row r="1244" ht="15.75" customHeight="1">
      <c r="A1244" s="21">
        <v>3806.0</v>
      </c>
      <c r="B1244" s="21" t="s">
        <v>4059</v>
      </c>
      <c r="C1244" s="21">
        <f>VLOOKUP(B1244,Sheet3!B:E,4,0)</f>
        <v>1</v>
      </c>
      <c r="D1244" s="21"/>
      <c r="E1244" s="21"/>
      <c r="F1244" s="21"/>
      <c r="G1244" s="21"/>
      <c r="H1244" s="21"/>
      <c r="I1244" s="21"/>
      <c r="J1244" s="21"/>
      <c r="K1244" s="21"/>
      <c r="L1244" s="21"/>
      <c r="M1244" s="21"/>
      <c r="N1244" s="21"/>
      <c r="O1244" s="21"/>
      <c r="P1244" s="21"/>
      <c r="Q1244" s="21"/>
      <c r="R1244" s="21"/>
      <c r="S1244" s="21"/>
      <c r="T1244" s="21"/>
      <c r="U1244" s="21"/>
      <c r="V1244" s="21"/>
      <c r="W1244" s="21"/>
      <c r="X1244" s="21"/>
      <c r="Y1244" s="21"/>
    </row>
    <row r="1245" ht="15.75" customHeight="1">
      <c r="A1245" s="21">
        <v>3826.0</v>
      </c>
      <c r="B1245" s="21" t="s">
        <v>4060</v>
      </c>
      <c r="C1245" s="21">
        <f>VLOOKUP(B1245,Sheet3!B:E,4,0)</f>
        <v>1</v>
      </c>
      <c r="D1245" s="21"/>
      <c r="E1245" s="21"/>
      <c r="F1245" s="21"/>
      <c r="G1245" s="21"/>
      <c r="H1245" s="21"/>
      <c r="I1245" s="21"/>
      <c r="J1245" s="21"/>
      <c r="K1245" s="21"/>
      <c r="L1245" s="21"/>
      <c r="M1245" s="21"/>
      <c r="N1245" s="21"/>
      <c r="O1245" s="21"/>
      <c r="P1245" s="21"/>
      <c r="Q1245" s="21"/>
      <c r="R1245" s="21"/>
      <c r="S1245" s="21"/>
      <c r="T1245" s="21"/>
      <c r="U1245" s="21"/>
      <c r="V1245" s="21"/>
      <c r="W1245" s="21"/>
      <c r="X1245" s="21"/>
      <c r="Y1245" s="21"/>
    </row>
    <row r="1246" ht="15.75" customHeight="1">
      <c r="A1246" s="21">
        <v>3827.0</v>
      </c>
      <c r="B1246" s="21" t="s">
        <v>4061</v>
      </c>
      <c r="C1246" s="21">
        <v>4.0</v>
      </c>
      <c r="D1246" s="21"/>
      <c r="E1246" s="21"/>
      <c r="F1246" s="21"/>
      <c r="G1246" s="21"/>
      <c r="H1246" s="21"/>
      <c r="I1246" s="21"/>
      <c r="J1246" s="21"/>
      <c r="K1246" s="21"/>
      <c r="L1246" s="21"/>
      <c r="M1246" s="21"/>
      <c r="N1246" s="21"/>
      <c r="O1246" s="21"/>
      <c r="P1246" s="21"/>
      <c r="Q1246" s="21"/>
      <c r="R1246" s="21"/>
      <c r="S1246" s="21"/>
      <c r="T1246" s="21"/>
      <c r="U1246" s="21"/>
      <c r="V1246" s="21"/>
      <c r="W1246" s="21"/>
      <c r="X1246" s="21"/>
      <c r="Y1246" s="21"/>
    </row>
    <row r="1247" ht="15.75" customHeight="1">
      <c r="A1247" s="21">
        <v>3829.0</v>
      </c>
      <c r="B1247" s="21" t="s">
        <v>4062</v>
      </c>
      <c r="C1247" s="21">
        <f>VLOOKUP(B1247,Sheet3!B:E,4,0)</f>
        <v>1</v>
      </c>
      <c r="D1247" s="21"/>
      <c r="E1247" s="21"/>
      <c r="F1247" s="21"/>
      <c r="G1247" s="21"/>
      <c r="H1247" s="21"/>
      <c r="I1247" s="21"/>
      <c r="J1247" s="21"/>
      <c r="K1247" s="21"/>
      <c r="L1247" s="21"/>
      <c r="M1247" s="21"/>
      <c r="N1247" s="21"/>
      <c r="O1247" s="21"/>
      <c r="P1247" s="21"/>
      <c r="Q1247" s="21"/>
      <c r="R1247" s="21"/>
      <c r="S1247" s="21"/>
      <c r="T1247" s="21"/>
      <c r="U1247" s="21"/>
      <c r="V1247" s="21"/>
      <c r="W1247" s="21"/>
      <c r="X1247" s="21"/>
      <c r="Y1247" s="21"/>
    </row>
    <row r="1248" ht="15.75" customHeight="1">
      <c r="A1248" s="21">
        <v>3833.0</v>
      </c>
      <c r="B1248" s="21" t="s">
        <v>4063</v>
      </c>
      <c r="C1248" s="21">
        <f>VLOOKUP(B1248,Sheet3!B:E,4,0)</f>
        <v>1</v>
      </c>
      <c r="D1248" s="21"/>
      <c r="E1248" s="21"/>
      <c r="F1248" s="21"/>
      <c r="G1248" s="21"/>
      <c r="H1248" s="21"/>
      <c r="I1248" s="21"/>
      <c r="J1248" s="21"/>
      <c r="K1248" s="21"/>
      <c r="L1248" s="21"/>
      <c r="M1248" s="21"/>
      <c r="N1248" s="21"/>
      <c r="O1248" s="21"/>
      <c r="P1248" s="21"/>
      <c r="Q1248" s="21"/>
      <c r="R1248" s="21"/>
      <c r="S1248" s="21"/>
      <c r="T1248" s="21"/>
      <c r="U1248" s="21"/>
      <c r="V1248" s="21"/>
      <c r="W1248" s="21"/>
      <c r="X1248" s="21"/>
      <c r="Y1248" s="21"/>
    </row>
    <row r="1249" ht="15.75" customHeight="1">
      <c r="A1249" s="21">
        <v>3835.0</v>
      </c>
      <c r="B1249" s="21" t="s">
        <v>4064</v>
      </c>
      <c r="C1249" s="21">
        <f>VLOOKUP(B1249,Sheet3!B:E,4,0)</f>
        <v>1</v>
      </c>
      <c r="D1249" s="21"/>
      <c r="E1249" s="21"/>
      <c r="F1249" s="21"/>
      <c r="G1249" s="21"/>
      <c r="H1249" s="21"/>
      <c r="I1249" s="21"/>
      <c r="J1249" s="21"/>
      <c r="K1249" s="21"/>
      <c r="L1249" s="21"/>
      <c r="M1249" s="21"/>
      <c r="N1249" s="21"/>
      <c r="O1249" s="21"/>
      <c r="P1249" s="21"/>
      <c r="Q1249" s="21"/>
      <c r="R1249" s="21"/>
      <c r="S1249" s="21"/>
      <c r="T1249" s="21"/>
      <c r="U1249" s="21"/>
      <c r="V1249" s="21"/>
      <c r="W1249" s="21"/>
      <c r="X1249" s="21"/>
      <c r="Y1249" s="21"/>
    </row>
    <row r="1250" ht="15.75" customHeight="1">
      <c r="A1250" s="21">
        <v>3837.0</v>
      </c>
      <c r="B1250" s="21" t="s">
        <v>4065</v>
      </c>
      <c r="C1250" s="21">
        <f>VLOOKUP(B1250,Sheet3!B:E,4,0)</f>
        <v>1</v>
      </c>
      <c r="D1250" s="21"/>
      <c r="E1250" s="21"/>
      <c r="F1250" s="21"/>
      <c r="G1250" s="21"/>
      <c r="H1250" s="21"/>
      <c r="I1250" s="21"/>
      <c r="J1250" s="21"/>
      <c r="K1250" s="21"/>
      <c r="L1250" s="21"/>
      <c r="M1250" s="21"/>
      <c r="N1250" s="21"/>
      <c r="O1250" s="21"/>
      <c r="P1250" s="21"/>
      <c r="Q1250" s="21"/>
      <c r="R1250" s="21"/>
      <c r="S1250" s="21"/>
      <c r="T1250" s="21"/>
      <c r="U1250" s="21"/>
      <c r="V1250" s="21"/>
      <c r="W1250" s="21"/>
      <c r="X1250" s="21"/>
      <c r="Y1250" s="21"/>
    </row>
    <row r="1251" ht="15.75" customHeight="1">
      <c r="A1251" s="21">
        <v>3839.0</v>
      </c>
      <c r="B1251" s="21" t="s">
        <v>4066</v>
      </c>
      <c r="C1251" s="21">
        <f>VLOOKUP(B1251,Sheet3!B:E,4,0)</f>
        <v>1</v>
      </c>
      <c r="D1251" s="21"/>
      <c r="E1251" s="21"/>
      <c r="F1251" s="21"/>
      <c r="G1251" s="21"/>
      <c r="H1251" s="21"/>
      <c r="I1251" s="21"/>
      <c r="J1251" s="21"/>
      <c r="K1251" s="21"/>
      <c r="L1251" s="21"/>
      <c r="M1251" s="21"/>
      <c r="N1251" s="21"/>
      <c r="O1251" s="21"/>
      <c r="P1251" s="21"/>
      <c r="Q1251" s="21"/>
      <c r="R1251" s="21"/>
      <c r="S1251" s="21"/>
      <c r="T1251" s="21"/>
      <c r="U1251" s="21"/>
      <c r="V1251" s="21"/>
      <c r="W1251" s="21"/>
      <c r="X1251" s="21"/>
      <c r="Y1251" s="21"/>
    </row>
    <row r="1252" ht="15.75" customHeight="1">
      <c r="A1252" s="21">
        <v>3840.0</v>
      </c>
      <c r="B1252" s="21" t="s">
        <v>4067</v>
      </c>
      <c r="C1252" s="21">
        <f>VLOOKUP(B1252,Sheet3!B:E,4,0)</f>
        <v>1</v>
      </c>
      <c r="D1252" s="21"/>
      <c r="E1252" s="21"/>
      <c r="F1252" s="21"/>
      <c r="G1252" s="21"/>
      <c r="H1252" s="21"/>
      <c r="I1252" s="21"/>
      <c r="J1252" s="21"/>
      <c r="K1252" s="21"/>
      <c r="L1252" s="21"/>
      <c r="M1252" s="21"/>
      <c r="N1252" s="21"/>
      <c r="O1252" s="21"/>
      <c r="P1252" s="21"/>
      <c r="Q1252" s="21"/>
      <c r="R1252" s="21"/>
      <c r="S1252" s="21"/>
      <c r="T1252" s="21"/>
      <c r="U1252" s="21"/>
      <c r="V1252" s="21"/>
      <c r="W1252" s="21"/>
      <c r="X1252" s="21"/>
      <c r="Y1252" s="21"/>
    </row>
    <row r="1253" ht="15.75" customHeight="1">
      <c r="A1253" s="21">
        <v>3842.0</v>
      </c>
      <c r="B1253" s="21" t="s">
        <v>4068</v>
      </c>
      <c r="C1253" s="21">
        <f>VLOOKUP(B1253,Sheet3!B:E,4,0)</f>
        <v>1</v>
      </c>
      <c r="D1253" s="21"/>
      <c r="E1253" s="21"/>
      <c r="F1253" s="21"/>
      <c r="G1253" s="21"/>
      <c r="H1253" s="21"/>
      <c r="I1253" s="21"/>
      <c r="J1253" s="21"/>
      <c r="K1253" s="21"/>
      <c r="L1253" s="21"/>
      <c r="M1253" s="21"/>
      <c r="N1253" s="21"/>
      <c r="O1253" s="21"/>
      <c r="P1253" s="21"/>
      <c r="Q1253" s="21"/>
      <c r="R1253" s="21"/>
      <c r="S1253" s="21"/>
      <c r="T1253" s="21"/>
      <c r="U1253" s="21"/>
      <c r="V1253" s="21"/>
      <c r="W1253" s="21"/>
      <c r="X1253" s="21"/>
      <c r="Y1253" s="21"/>
    </row>
    <row r="1254" ht="15.75" customHeight="1">
      <c r="A1254" s="21">
        <v>3844.0</v>
      </c>
      <c r="B1254" s="21" t="s">
        <v>4069</v>
      </c>
      <c r="C1254" s="21">
        <f>VLOOKUP(B1254,Sheet3!B:E,4,0)</f>
        <v>1</v>
      </c>
      <c r="D1254" s="21"/>
      <c r="E1254" s="21"/>
      <c r="F1254" s="21"/>
      <c r="G1254" s="21"/>
      <c r="H1254" s="21"/>
      <c r="I1254" s="21"/>
      <c r="J1254" s="21"/>
      <c r="K1254" s="21"/>
      <c r="L1254" s="21"/>
      <c r="M1254" s="21"/>
      <c r="N1254" s="21"/>
      <c r="O1254" s="21"/>
      <c r="P1254" s="21"/>
      <c r="Q1254" s="21"/>
      <c r="R1254" s="21"/>
      <c r="S1254" s="21"/>
      <c r="T1254" s="21"/>
      <c r="U1254" s="21"/>
      <c r="V1254" s="21"/>
      <c r="W1254" s="21"/>
      <c r="X1254" s="21"/>
      <c r="Y1254" s="21"/>
    </row>
    <row r="1255" ht="15.75" customHeight="1">
      <c r="A1255" s="21">
        <v>3846.0</v>
      </c>
      <c r="B1255" s="21" t="s">
        <v>4070</v>
      </c>
      <c r="C1255" s="21">
        <f>VLOOKUP(B1255,Sheet3!B:E,4,0)</f>
        <v>1</v>
      </c>
      <c r="D1255" s="21"/>
      <c r="E1255" s="21"/>
      <c r="F1255" s="21"/>
      <c r="G1255" s="21"/>
      <c r="H1255" s="21"/>
      <c r="I1255" s="21"/>
      <c r="J1255" s="21"/>
      <c r="K1255" s="21"/>
      <c r="L1255" s="21"/>
      <c r="M1255" s="21"/>
      <c r="N1255" s="21"/>
      <c r="O1255" s="21"/>
      <c r="P1255" s="21"/>
      <c r="Q1255" s="21"/>
      <c r="R1255" s="21"/>
      <c r="S1255" s="21"/>
      <c r="T1255" s="21"/>
      <c r="U1255" s="21"/>
      <c r="V1255" s="21"/>
      <c r="W1255" s="21"/>
      <c r="X1255" s="21"/>
      <c r="Y1255" s="21"/>
    </row>
    <row r="1256" ht="15.75" customHeight="1">
      <c r="A1256" s="21">
        <v>3847.0</v>
      </c>
      <c r="B1256" s="21" t="s">
        <v>4071</v>
      </c>
      <c r="C1256" s="21">
        <f>VLOOKUP(B1256,Sheet3!B:E,4,0)</f>
        <v>1</v>
      </c>
      <c r="D1256" s="21"/>
      <c r="E1256" s="21"/>
      <c r="F1256" s="21"/>
      <c r="G1256" s="21"/>
      <c r="H1256" s="21"/>
      <c r="I1256" s="21"/>
      <c r="J1256" s="21"/>
      <c r="K1256" s="21"/>
      <c r="L1256" s="21"/>
      <c r="M1256" s="21"/>
      <c r="N1256" s="21"/>
      <c r="O1256" s="21"/>
      <c r="P1256" s="21"/>
      <c r="Q1256" s="21"/>
      <c r="R1256" s="21"/>
      <c r="S1256" s="21"/>
      <c r="T1256" s="21"/>
      <c r="U1256" s="21"/>
      <c r="V1256" s="21"/>
      <c r="W1256" s="21"/>
      <c r="X1256" s="21"/>
      <c r="Y1256" s="21"/>
    </row>
    <row r="1257" ht="15.75" customHeight="1">
      <c r="A1257" s="21">
        <v>3848.0</v>
      </c>
      <c r="B1257" s="21" t="s">
        <v>4072</v>
      </c>
      <c r="C1257" s="21">
        <f>VLOOKUP(B1257,Sheet3!B:E,4,0)</f>
        <v>1</v>
      </c>
      <c r="D1257" s="21"/>
      <c r="E1257" s="21"/>
      <c r="F1257" s="21"/>
      <c r="G1257" s="21"/>
      <c r="H1257" s="21"/>
      <c r="I1257" s="21"/>
      <c r="J1257" s="21"/>
      <c r="K1257" s="21"/>
      <c r="L1257" s="21"/>
      <c r="M1257" s="21"/>
      <c r="N1257" s="21"/>
      <c r="O1257" s="21"/>
      <c r="P1257" s="21"/>
      <c r="Q1257" s="21"/>
      <c r="R1257" s="21"/>
      <c r="S1257" s="21"/>
      <c r="T1257" s="21"/>
      <c r="U1257" s="21"/>
      <c r="V1257" s="21"/>
      <c r="W1257" s="21"/>
      <c r="X1257" s="21"/>
      <c r="Y1257" s="21"/>
    </row>
    <row r="1258" ht="15.75" customHeight="1">
      <c r="A1258" s="21">
        <v>3849.0</v>
      </c>
      <c r="B1258" s="21" t="s">
        <v>4073</v>
      </c>
      <c r="C1258" s="21">
        <f>VLOOKUP(B1258,Sheet3!B:E,4,0)</f>
        <v>1</v>
      </c>
      <c r="D1258" s="21"/>
      <c r="E1258" s="21"/>
      <c r="F1258" s="21"/>
      <c r="G1258" s="21"/>
      <c r="H1258" s="21"/>
      <c r="I1258" s="21"/>
      <c r="J1258" s="21"/>
      <c r="K1258" s="21"/>
      <c r="L1258" s="21"/>
      <c r="M1258" s="21"/>
      <c r="N1258" s="21"/>
      <c r="O1258" s="21"/>
      <c r="P1258" s="21"/>
      <c r="Q1258" s="21"/>
      <c r="R1258" s="21"/>
      <c r="S1258" s="21"/>
      <c r="T1258" s="21"/>
      <c r="U1258" s="21"/>
      <c r="V1258" s="21"/>
      <c r="W1258" s="21"/>
      <c r="X1258" s="21"/>
      <c r="Y1258" s="21"/>
    </row>
    <row r="1259" ht="15.75" customHeight="1">
      <c r="A1259" s="21">
        <v>3853.0</v>
      </c>
      <c r="B1259" s="21" t="s">
        <v>4074</v>
      </c>
      <c r="C1259" s="21">
        <f>VLOOKUP(B1259,Sheet3!B:E,4,0)</f>
        <v>1</v>
      </c>
      <c r="D1259" s="21"/>
      <c r="E1259" s="21"/>
      <c r="F1259" s="21"/>
      <c r="G1259" s="21"/>
      <c r="H1259" s="21"/>
      <c r="I1259" s="21"/>
      <c r="J1259" s="21"/>
      <c r="K1259" s="21"/>
      <c r="L1259" s="21"/>
      <c r="M1259" s="21"/>
      <c r="N1259" s="21"/>
      <c r="O1259" s="21"/>
      <c r="P1259" s="21"/>
      <c r="Q1259" s="21"/>
      <c r="R1259" s="21"/>
      <c r="S1259" s="21"/>
      <c r="T1259" s="21"/>
      <c r="U1259" s="21"/>
      <c r="V1259" s="21"/>
      <c r="W1259" s="21"/>
      <c r="X1259" s="21"/>
      <c r="Y1259" s="21"/>
    </row>
    <row r="1260" ht="15.75" customHeight="1">
      <c r="A1260" s="21">
        <v>3862.0</v>
      </c>
      <c r="B1260" s="21" t="s">
        <v>4075</v>
      </c>
      <c r="C1260" s="21">
        <f>VLOOKUP(B1260,Sheet3!B:E,4,0)</f>
        <v>1</v>
      </c>
      <c r="D1260" s="21"/>
      <c r="E1260" s="21"/>
      <c r="F1260" s="21"/>
      <c r="G1260" s="21"/>
      <c r="H1260" s="21"/>
      <c r="I1260" s="21"/>
      <c r="J1260" s="21"/>
      <c r="K1260" s="21"/>
      <c r="L1260" s="21"/>
      <c r="M1260" s="21"/>
      <c r="N1260" s="21"/>
      <c r="O1260" s="21"/>
      <c r="P1260" s="21"/>
      <c r="Q1260" s="21"/>
      <c r="R1260" s="21"/>
      <c r="S1260" s="21"/>
      <c r="T1260" s="21"/>
      <c r="U1260" s="21"/>
      <c r="V1260" s="21"/>
      <c r="W1260" s="21"/>
      <c r="X1260" s="21"/>
      <c r="Y1260" s="21"/>
    </row>
    <row r="1261" ht="15.75" customHeight="1">
      <c r="A1261" s="21">
        <v>3865.0</v>
      </c>
      <c r="B1261" s="21" t="s">
        <v>4076</v>
      </c>
      <c r="C1261" s="21">
        <f>VLOOKUP(B1261,Sheet3!B:E,4,0)</f>
        <v>1</v>
      </c>
      <c r="D1261" s="21"/>
      <c r="E1261" s="21"/>
      <c r="F1261" s="21"/>
      <c r="G1261" s="21"/>
      <c r="H1261" s="21"/>
      <c r="I1261" s="21"/>
      <c r="J1261" s="21"/>
      <c r="K1261" s="21"/>
      <c r="L1261" s="21"/>
      <c r="M1261" s="21"/>
      <c r="N1261" s="21"/>
      <c r="O1261" s="21"/>
      <c r="P1261" s="21"/>
      <c r="Q1261" s="21"/>
      <c r="R1261" s="21"/>
      <c r="S1261" s="21"/>
      <c r="T1261" s="21"/>
      <c r="U1261" s="21"/>
      <c r="V1261" s="21"/>
      <c r="W1261" s="21"/>
      <c r="X1261" s="21"/>
      <c r="Y1261" s="21"/>
    </row>
    <row r="1262" ht="15.75" customHeight="1">
      <c r="A1262" s="21">
        <v>3868.0</v>
      </c>
      <c r="B1262" s="21" t="s">
        <v>4077</v>
      </c>
      <c r="C1262" s="21">
        <f>VLOOKUP(B1262,Sheet3!B:E,4,0)</f>
        <v>1</v>
      </c>
      <c r="D1262" s="21"/>
      <c r="E1262" s="21"/>
      <c r="F1262" s="21"/>
      <c r="G1262" s="21"/>
      <c r="H1262" s="21"/>
      <c r="I1262" s="21"/>
      <c r="J1262" s="21"/>
      <c r="K1262" s="21"/>
      <c r="L1262" s="21"/>
      <c r="M1262" s="21"/>
      <c r="N1262" s="21"/>
      <c r="O1262" s="21"/>
      <c r="P1262" s="21"/>
      <c r="Q1262" s="21"/>
      <c r="R1262" s="21"/>
      <c r="S1262" s="21"/>
      <c r="T1262" s="21"/>
      <c r="U1262" s="21"/>
      <c r="V1262" s="21"/>
      <c r="W1262" s="21"/>
      <c r="X1262" s="21"/>
      <c r="Y1262" s="21"/>
    </row>
    <row r="1263" ht="15.75" customHeight="1">
      <c r="A1263" s="21">
        <v>3871.0</v>
      </c>
      <c r="B1263" s="21" t="s">
        <v>4078</v>
      </c>
      <c r="C1263" s="21">
        <f>VLOOKUP(B1263,Sheet3!B:E,4,0)</f>
        <v>1</v>
      </c>
      <c r="D1263" s="21"/>
      <c r="E1263" s="21"/>
      <c r="F1263" s="21"/>
      <c r="G1263" s="21"/>
      <c r="H1263" s="21"/>
      <c r="I1263" s="21"/>
      <c r="J1263" s="21"/>
      <c r="K1263" s="21"/>
      <c r="L1263" s="21"/>
      <c r="M1263" s="21"/>
      <c r="N1263" s="21"/>
      <c r="O1263" s="21"/>
      <c r="P1263" s="21"/>
      <c r="Q1263" s="21"/>
      <c r="R1263" s="21"/>
      <c r="S1263" s="21"/>
      <c r="T1263" s="21"/>
      <c r="U1263" s="21"/>
      <c r="V1263" s="21"/>
      <c r="W1263" s="21"/>
      <c r="X1263" s="21"/>
      <c r="Y1263" s="21"/>
    </row>
    <row r="1264" ht="15.75" customHeight="1">
      <c r="A1264" s="21">
        <v>3873.0</v>
      </c>
      <c r="B1264" s="21" t="s">
        <v>4079</v>
      </c>
      <c r="C1264" s="21">
        <f>VLOOKUP(B1264,Sheet3!B:E,4,0)</f>
        <v>1</v>
      </c>
      <c r="D1264" s="21"/>
      <c r="E1264" s="21"/>
      <c r="F1264" s="21"/>
      <c r="G1264" s="21"/>
      <c r="H1264" s="21"/>
      <c r="I1264" s="21"/>
      <c r="J1264" s="21"/>
      <c r="K1264" s="21"/>
      <c r="L1264" s="21"/>
      <c r="M1264" s="21"/>
      <c r="N1264" s="21"/>
      <c r="O1264" s="21"/>
      <c r="P1264" s="21"/>
      <c r="Q1264" s="21"/>
      <c r="R1264" s="21"/>
      <c r="S1264" s="21"/>
      <c r="T1264" s="21"/>
      <c r="U1264" s="21"/>
      <c r="V1264" s="21"/>
      <c r="W1264" s="21"/>
      <c r="X1264" s="21"/>
      <c r="Y1264" s="21"/>
    </row>
    <row r="1265" ht="15.75" customHeight="1">
      <c r="A1265" s="21">
        <v>3874.0</v>
      </c>
      <c r="B1265" s="21" t="s">
        <v>4080</v>
      </c>
      <c r="C1265" s="21">
        <f>VLOOKUP(B1265,Sheet3!B:E,4,0)</f>
        <v>1</v>
      </c>
      <c r="D1265" s="21"/>
      <c r="E1265" s="21"/>
      <c r="F1265" s="21"/>
      <c r="G1265" s="21"/>
      <c r="H1265" s="21"/>
      <c r="I1265" s="21"/>
      <c r="J1265" s="21"/>
      <c r="K1265" s="21"/>
      <c r="L1265" s="21"/>
      <c r="M1265" s="21"/>
      <c r="N1265" s="21"/>
      <c r="O1265" s="21"/>
      <c r="P1265" s="21"/>
      <c r="Q1265" s="21"/>
      <c r="R1265" s="21"/>
      <c r="S1265" s="21"/>
      <c r="T1265" s="21"/>
      <c r="U1265" s="21"/>
      <c r="V1265" s="21"/>
      <c r="W1265" s="21"/>
      <c r="X1265" s="21"/>
      <c r="Y1265" s="21"/>
    </row>
    <row r="1266" ht="15.75" customHeight="1">
      <c r="A1266" s="21">
        <v>3876.0</v>
      </c>
      <c r="B1266" s="21" t="s">
        <v>4081</v>
      </c>
      <c r="C1266" s="21">
        <f>VLOOKUP(B1266,Sheet3!B:E,4,0)</f>
        <v>1</v>
      </c>
      <c r="D1266" s="21"/>
      <c r="E1266" s="21"/>
      <c r="F1266" s="21"/>
      <c r="G1266" s="21"/>
      <c r="H1266" s="21"/>
      <c r="I1266" s="21"/>
      <c r="J1266" s="21"/>
      <c r="K1266" s="21"/>
      <c r="L1266" s="21"/>
      <c r="M1266" s="21"/>
      <c r="N1266" s="21"/>
      <c r="O1266" s="21"/>
      <c r="P1266" s="21"/>
      <c r="Q1266" s="21"/>
      <c r="R1266" s="21"/>
      <c r="S1266" s="21"/>
      <c r="T1266" s="21"/>
      <c r="U1266" s="21"/>
      <c r="V1266" s="21"/>
      <c r="W1266" s="21"/>
      <c r="X1266" s="21"/>
      <c r="Y1266" s="21"/>
    </row>
    <row r="1267" ht="15.75" customHeight="1">
      <c r="A1267" s="21">
        <v>3877.0</v>
      </c>
      <c r="B1267" s="21" t="s">
        <v>4082</v>
      </c>
      <c r="C1267" s="21">
        <f>VLOOKUP(B1267,Sheet3!B:E,4,0)</f>
        <v>1</v>
      </c>
      <c r="D1267" s="21"/>
      <c r="E1267" s="21"/>
      <c r="F1267" s="21"/>
      <c r="G1267" s="21"/>
      <c r="H1267" s="21"/>
      <c r="I1267" s="21"/>
      <c r="J1267" s="21"/>
      <c r="K1267" s="21"/>
      <c r="L1267" s="21"/>
      <c r="M1267" s="21"/>
      <c r="N1267" s="21"/>
      <c r="O1267" s="21"/>
      <c r="P1267" s="21"/>
      <c r="Q1267" s="21"/>
      <c r="R1267" s="21"/>
      <c r="S1267" s="21"/>
      <c r="T1267" s="21"/>
      <c r="U1267" s="21"/>
      <c r="V1267" s="21"/>
      <c r="W1267" s="21"/>
      <c r="X1267" s="21"/>
      <c r="Y1267" s="21"/>
    </row>
    <row r="1268" ht="15.75" customHeight="1">
      <c r="A1268" s="21">
        <v>3878.0</v>
      </c>
      <c r="B1268" s="21" t="s">
        <v>4083</v>
      </c>
      <c r="C1268" s="21">
        <f>VLOOKUP(B1268,Sheet3!B:E,4,0)</f>
        <v>1</v>
      </c>
      <c r="D1268" s="21"/>
      <c r="E1268" s="21"/>
      <c r="F1268" s="21"/>
      <c r="G1268" s="21"/>
      <c r="H1268" s="21"/>
      <c r="I1268" s="21"/>
      <c r="J1268" s="21"/>
      <c r="K1268" s="21"/>
      <c r="L1268" s="21"/>
      <c r="M1268" s="21"/>
      <c r="N1268" s="21"/>
      <c r="O1268" s="21"/>
      <c r="P1268" s="21"/>
      <c r="Q1268" s="21"/>
      <c r="R1268" s="21"/>
      <c r="S1268" s="21"/>
      <c r="T1268" s="21"/>
      <c r="U1268" s="21"/>
      <c r="V1268" s="21"/>
      <c r="W1268" s="21"/>
      <c r="X1268" s="21"/>
      <c r="Y1268" s="21"/>
    </row>
    <row r="1269" ht="15.75" customHeight="1">
      <c r="A1269" s="21">
        <v>3881.0</v>
      </c>
      <c r="B1269" s="21" t="s">
        <v>4084</v>
      </c>
      <c r="C1269" s="21">
        <f>VLOOKUP(B1269,Sheet3!B:E,4,0)</f>
        <v>1</v>
      </c>
      <c r="D1269" s="21"/>
      <c r="E1269" s="21"/>
      <c r="F1269" s="21"/>
      <c r="G1269" s="21"/>
      <c r="H1269" s="21"/>
      <c r="I1269" s="21"/>
      <c r="J1269" s="21"/>
      <c r="K1269" s="21"/>
      <c r="L1269" s="21"/>
      <c r="M1269" s="21"/>
      <c r="N1269" s="21"/>
      <c r="O1269" s="21"/>
      <c r="P1269" s="21"/>
      <c r="Q1269" s="21"/>
      <c r="R1269" s="21"/>
      <c r="S1269" s="21"/>
      <c r="T1269" s="21"/>
      <c r="U1269" s="21"/>
      <c r="V1269" s="21"/>
      <c r="W1269" s="21"/>
      <c r="X1269" s="21"/>
      <c r="Y1269" s="21"/>
    </row>
    <row r="1270" ht="15.75" customHeight="1">
      <c r="A1270" s="21">
        <v>3883.0</v>
      </c>
      <c r="B1270" s="21" t="s">
        <v>4085</v>
      </c>
      <c r="C1270" s="21">
        <f>VLOOKUP(B1270,Sheet3!B:E,4,0)</f>
        <v>1</v>
      </c>
      <c r="D1270" s="21"/>
      <c r="E1270" s="21"/>
      <c r="F1270" s="21"/>
      <c r="G1270" s="21"/>
      <c r="H1270" s="21"/>
      <c r="I1270" s="21"/>
      <c r="J1270" s="21"/>
      <c r="K1270" s="21"/>
      <c r="L1270" s="21"/>
      <c r="M1270" s="21"/>
      <c r="N1270" s="21"/>
      <c r="O1270" s="21"/>
      <c r="P1270" s="21"/>
      <c r="Q1270" s="21"/>
      <c r="R1270" s="21"/>
      <c r="S1270" s="21"/>
      <c r="T1270" s="21"/>
      <c r="U1270" s="21"/>
      <c r="V1270" s="21"/>
      <c r="W1270" s="21"/>
      <c r="X1270" s="21"/>
      <c r="Y1270" s="21"/>
    </row>
    <row r="1271" ht="15.75" customHeight="1">
      <c r="A1271" s="21">
        <v>3884.0</v>
      </c>
      <c r="B1271" s="21" t="s">
        <v>4086</v>
      </c>
      <c r="C1271" s="21">
        <f>VLOOKUP(B1271,Sheet3!B:E,4,0)</f>
        <v>1</v>
      </c>
      <c r="D1271" s="21"/>
      <c r="E1271" s="21"/>
      <c r="F1271" s="21"/>
      <c r="G1271" s="21"/>
      <c r="H1271" s="21"/>
      <c r="I1271" s="21"/>
      <c r="J1271" s="21"/>
      <c r="K1271" s="21"/>
      <c r="L1271" s="21"/>
      <c r="M1271" s="21"/>
      <c r="N1271" s="21"/>
      <c r="O1271" s="21"/>
      <c r="P1271" s="21"/>
      <c r="Q1271" s="21"/>
      <c r="R1271" s="21"/>
      <c r="S1271" s="21"/>
      <c r="T1271" s="21"/>
      <c r="U1271" s="21"/>
      <c r="V1271" s="21"/>
      <c r="W1271" s="21"/>
      <c r="X1271" s="21"/>
      <c r="Y1271" s="21"/>
    </row>
    <row r="1272" ht="15.75" customHeight="1">
      <c r="A1272" s="21">
        <v>3886.0</v>
      </c>
      <c r="B1272" s="21" t="s">
        <v>4087</v>
      </c>
      <c r="C1272" s="21">
        <f>VLOOKUP(B1272,Sheet3!B:E,4,0)</f>
        <v>1</v>
      </c>
      <c r="D1272" s="21"/>
      <c r="E1272" s="21"/>
      <c r="F1272" s="21"/>
      <c r="G1272" s="21"/>
      <c r="H1272" s="21"/>
      <c r="I1272" s="21"/>
      <c r="J1272" s="21"/>
      <c r="K1272" s="21"/>
      <c r="L1272" s="21"/>
      <c r="M1272" s="21"/>
      <c r="N1272" s="21"/>
      <c r="O1272" s="21"/>
      <c r="P1272" s="21"/>
      <c r="Q1272" s="21"/>
      <c r="R1272" s="21"/>
      <c r="S1272" s="21"/>
      <c r="T1272" s="21"/>
      <c r="U1272" s="21"/>
      <c r="V1272" s="21"/>
      <c r="W1272" s="21"/>
      <c r="X1272" s="21"/>
      <c r="Y1272" s="21"/>
    </row>
    <row r="1273" ht="15.75" customHeight="1">
      <c r="A1273" s="21">
        <v>3891.0</v>
      </c>
      <c r="B1273" s="21" t="s">
        <v>4088</v>
      </c>
      <c r="C1273" s="21">
        <f>VLOOKUP(B1273,Sheet3!B:E,4,0)</f>
        <v>1</v>
      </c>
      <c r="D1273" s="21"/>
      <c r="E1273" s="21"/>
      <c r="F1273" s="21"/>
      <c r="G1273" s="21"/>
      <c r="H1273" s="21"/>
      <c r="I1273" s="21"/>
      <c r="J1273" s="21"/>
      <c r="K1273" s="21"/>
      <c r="L1273" s="21"/>
      <c r="M1273" s="21"/>
      <c r="N1273" s="21"/>
      <c r="O1273" s="21"/>
      <c r="P1273" s="21"/>
      <c r="Q1273" s="21"/>
      <c r="R1273" s="21"/>
      <c r="S1273" s="21"/>
      <c r="T1273" s="21"/>
      <c r="U1273" s="21"/>
      <c r="V1273" s="21"/>
      <c r="W1273" s="21"/>
      <c r="X1273" s="21"/>
      <c r="Y1273" s="21"/>
    </row>
    <row r="1274" ht="15.75" customHeight="1">
      <c r="A1274" s="21">
        <v>3895.0</v>
      </c>
      <c r="B1274" s="21" t="s">
        <v>4089</v>
      </c>
      <c r="C1274" s="21">
        <f>VLOOKUP(B1274,Sheet3!B:E,4,0)</f>
        <v>1</v>
      </c>
      <c r="D1274" s="21"/>
      <c r="E1274" s="21"/>
      <c r="F1274" s="21"/>
      <c r="G1274" s="21"/>
      <c r="H1274" s="21"/>
      <c r="I1274" s="21"/>
      <c r="J1274" s="21"/>
      <c r="K1274" s="21"/>
      <c r="L1274" s="21"/>
      <c r="M1274" s="21"/>
      <c r="N1274" s="21"/>
      <c r="O1274" s="21"/>
      <c r="P1274" s="21"/>
      <c r="Q1274" s="21"/>
      <c r="R1274" s="21"/>
      <c r="S1274" s="21"/>
      <c r="T1274" s="21"/>
      <c r="U1274" s="21"/>
      <c r="V1274" s="21"/>
      <c r="W1274" s="21"/>
      <c r="X1274" s="21"/>
      <c r="Y1274" s="21"/>
    </row>
    <row r="1275" ht="15.75" customHeight="1">
      <c r="A1275" s="21">
        <v>3896.0</v>
      </c>
      <c r="B1275" s="21" t="s">
        <v>4090</v>
      </c>
      <c r="C1275" s="21">
        <f>VLOOKUP(B1275,Sheet3!B:E,4,0)</f>
        <v>1</v>
      </c>
      <c r="D1275" s="21"/>
      <c r="E1275" s="21"/>
      <c r="F1275" s="21"/>
      <c r="G1275" s="21"/>
      <c r="H1275" s="21"/>
      <c r="I1275" s="21"/>
      <c r="J1275" s="21"/>
      <c r="K1275" s="21"/>
      <c r="L1275" s="21"/>
      <c r="M1275" s="21"/>
      <c r="N1275" s="21"/>
      <c r="O1275" s="21"/>
      <c r="P1275" s="21"/>
      <c r="Q1275" s="21"/>
      <c r="R1275" s="21"/>
      <c r="S1275" s="21"/>
      <c r="T1275" s="21"/>
      <c r="U1275" s="21"/>
      <c r="V1275" s="21"/>
      <c r="W1275" s="21"/>
      <c r="X1275" s="21"/>
      <c r="Y1275" s="21"/>
    </row>
    <row r="1276" ht="15.75" customHeight="1">
      <c r="A1276" s="21">
        <v>3897.0</v>
      </c>
      <c r="B1276" s="21" t="s">
        <v>4091</v>
      </c>
      <c r="C1276" s="21">
        <f>VLOOKUP(B1276,Sheet3!B:E,4,0)</f>
        <v>1</v>
      </c>
      <c r="D1276" s="21"/>
      <c r="E1276" s="21"/>
      <c r="F1276" s="21"/>
      <c r="G1276" s="21"/>
      <c r="H1276" s="21"/>
      <c r="I1276" s="21"/>
      <c r="J1276" s="21"/>
      <c r="K1276" s="21"/>
      <c r="L1276" s="21"/>
      <c r="M1276" s="21"/>
      <c r="N1276" s="21"/>
      <c r="O1276" s="21"/>
      <c r="P1276" s="21"/>
      <c r="Q1276" s="21"/>
      <c r="R1276" s="21"/>
      <c r="S1276" s="21"/>
      <c r="T1276" s="21"/>
      <c r="U1276" s="21"/>
      <c r="V1276" s="21"/>
      <c r="W1276" s="21"/>
      <c r="X1276" s="21"/>
      <c r="Y1276" s="21"/>
    </row>
    <row r="1277" ht="15.75" customHeight="1">
      <c r="A1277" s="21">
        <v>3900.0</v>
      </c>
      <c r="B1277" s="21" t="s">
        <v>4092</v>
      </c>
      <c r="C1277" s="21">
        <f>VLOOKUP(B1277,Sheet3!B:E,4,0)</f>
        <v>1</v>
      </c>
      <c r="D1277" s="21"/>
      <c r="E1277" s="21"/>
      <c r="F1277" s="21"/>
      <c r="G1277" s="21"/>
      <c r="H1277" s="21"/>
      <c r="I1277" s="21"/>
      <c r="J1277" s="21"/>
      <c r="K1277" s="21"/>
      <c r="L1277" s="21"/>
      <c r="M1277" s="21"/>
      <c r="N1277" s="21"/>
      <c r="O1277" s="21"/>
      <c r="P1277" s="21"/>
      <c r="Q1277" s="21"/>
      <c r="R1277" s="21"/>
      <c r="S1277" s="21"/>
      <c r="T1277" s="21"/>
      <c r="U1277" s="21"/>
      <c r="V1277" s="21"/>
      <c r="W1277" s="21"/>
      <c r="X1277" s="21"/>
      <c r="Y1277" s="21"/>
    </row>
    <row r="1278" ht="15.75" customHeight="1">
      <c r="A1278" s="21">
        <v>3905.0</v>
      </c>
      <c r="B1278" s="21" t="s">
        <v>4093</v>
      </c>
      <c r="C1278" s="21">
        <f>VLOOKUP(B1278,Sheet3!B:E,4,0)</f>
        <v>1</v>
      </c>
      <c r="D1278" s="21"/>
      <c r="E1278" s="21"/>
      <c r="F1278" s="21"/>
      <c r="G1278" s="21"/>
      <c r="H1278" s="21"/>
      <c r="I1278" s="21"/>
      <c r="J1278" s="21"/>
      <c r="K1278" s="21"/>
      <c r="L1278" s="21"/>
      <c r="M1278" s="21"/>
      <c r="N1278" s="21"/>
      <c r="O1278" s="21"/>
      <c r="P1278" s="21"/>
      <c r="Q1278" s="21"/>
      <c r="R1278" s="21"/>
      <c r="S1278" s="21"/>
      <c r="T1278" s="21"/>
      <c r="U1278" s="21"/>
      <c r="V1278" s="21"/>
      <c r="W1278" s="21"/>
      <c r="X1278" s="21"/>
      <c r="Y1278" s="21"/>
    </row>
    <row r="1279" ht="15.75" customHeight="1">
      <c r="A1279" s="21">
        <v>3926.0</v>
      </c>
      <c r="B1279" s="21" t="s">
        <v>4094</v>
      </c>
      <c r="C1279" s="21">
        <f>VLOOKUP(B1279,Sheet3!B:E,4,0)</f>
        <v>1</v>
      </c>
      <c r="D1279" s="21"/>
      <c r="E1279" s="21"/>
      <c r="F1279" s="21"/>
      <c r="G1279" s="21"/>
      <c r="H1279" s="21"/>
      <c r="I1279" s="21"/>
      <c r="J1279" s="21"/>
      <c r="K1279" s="21"/>
      <c r="L1279" s="21"/>
      <c r="M1279" s="21"/>
      <c r="N1279" s="21"/>
      <c r="O1279" s="21"/>
      <c r="P1279" s="21"/>
      <c r="Q1279" s="21"/>
      <c r="R1279" s="21"/>
      <c r="S1279" s="21"/>
      <c r="T1279" s="21"/>
      <c r="U1279" s="21"/>
      <c r="V1279" s="21"/>
      <c r="W1279" s="21"/>
      <c r="X1279" s="21"/>
      <c r="Y1279" s="21"/>
    </row>
    <row r="1280" ht="15.75" customHeight="1">
      <c r="A1280" s="21">
        <v>3954.0</v>
      </c>
      <c r="B1280" s="21" t="s">
        <v>4095</v>
      </c>
      <c r="C1280" s="21">
        <f>VLOOKUP(B1280,Sheet3!B:E,4,0)</f>
        <v>1</v>
      </c>
      <c r="D1280" s="21"/>
      <c r="E1280" s="21"/>
      <c r="F1280" s="21"/>
      <c r="G1280" s="21"/>
      <c r="H1280" s="21"/>
      <c r="I1280" s="21"/>
      <c r="J1280" s="21"/>
      <c r="K1280" s="21"/>
      <c r="L1280" s="21"/>
      <c r="M1280" s="21"/>
      <c r="N1280" s="21"/>
      <c r="O1280" s="21"/>
      <c r="P1280" s="21"/>
      <c r="Q1280" s="21"/>
      <c r="R1280" s="21"/>
      <c r="S1280" s="21"/>
      <c r="T1280" s="21"/>
      <c r="U1280" s="21"/>
      <c r="V1280" s="21"/>
      <c r="W1280" s="21"/>
      <c r="X1280" s="21"/>
      <c r="Y1280" s="21"/>
    </row>
    <row r="1281" ht="15.75" customHeight="1">
      <c r="A1281" s="21">
        <v>3963.0</v>
      </c>
      <c r="B1281" s="21" t="s">
        <v>4096</v>
      </c>
      <c r="C1281" s="21">
        <f>VLOOKUP(B1281,Sheet3!B:E,4,0)</f>
        <v>1</v>
      </c>
      <c r="D1281" s="21"/>
      <c r="E1281" s="21"/>
      <c r="F1281" s="21"/>
      <c r="G1281" s="21"/>
      <c r="H1281" s="21"/>
      <c r="I1281" s="21"/>
      <c r="J1281" s="21"/>
      <c r="K1281" s="21"/>
      <c r="L1281" s="21"/>
      <c r="M1281" s="21"/>
      <c r="N1281" s="21"/>
      <c r="O1281" s="21"/>
      <c r="P1281" s="21"/>
      <c r="Q1281" s="21"/>
      <c r="R1281" s="21"/>
      <c r="S1281" s="21"/>
      <c r="T1281" s="21"/>
      <c r="U1281" s="21"/>
      <c r="V1281" s="21"/>
      <c r="W1281" s="21"/>
      <c r="X1281" s="21"/>
      <c r="Y1281" s="21"/>
    </row>
    <row r="1282" ht="15.75" customHeight="1">
      <c r="A1282" s="21">
        <v>3977.0</v>
      </c>
      <c r="B1282" s="21" t="s">
        <v>4097</v>
      </c>
      <c r="C1282" s="21">
        <f>VLOOKUP(B1282,Sheet3!B:E,4,0)</f>
        <v>1</v>
      </c>
      <c r="D1282" s="21"/>
      <c r="E1282" s="21"/>
      <c r="F1282" s="21"/>
      <c r="G1282" s="21"/>
      <c r="H1282" s="21"/>
      <c r="I1282" s="21"/>
      <c r="J1282" s="21"/>
      <c r="K1282" s="21"/>
      <c r="L1282" s="21"/>
      <c r="M1282" s="21"/>
      <c r="N1282" s="21"/>
      <c r="O1282" s="21"/>
      <c r="P1282" s="21"/>
      <c r="Q1282" s="21"/>
      <c r="R1282" s="21"/>
      <c r="S1282" s="21"/>
      <c r="T1282" s="21"/>
      <c r="U1282" s="21"/>
      <c r="V1282" s="21"/>
      <c r="W1282" s="21"/>
      <c r="X1282" s="21"/>
      <c r="Y1282" s="21"/>
    </row>
    <row r="1283" ht="15.75" customHeight="1">
      <c r="A1283" s="21">
        <v>3979.0</v>
      </c>
      <c r="B1283" s="21" t="s">
        <v>4098</v>
      </c>
      <c r="C1283" s="21">
        <f>VLOOKUP(B1283,Sheet3!B:E,4,0)</f>
        <v>1</v>
      </c>
      <c r="D1283" s="21"/>
      <c r="E1283" s="21"/>
      <c r="F1283" s="21"/>
      <c r="G1283" s="21"/>
      <c r="H1283" s="21"/>
      <c r="I1283" s="21"/>
      <c r="J1283" s="21"/>
      <c r="K1283" s="21"/>
      <c r="L1283" s="21"/>
      <c r="M1283" s="21"/>
      <c r="N1283" s="21"/>
      <c r="O1283" s="21"/>
      <c r="P1283" s="21"/>
      <c r="Q1283" s="21"/>
      <c r="R1283" s="21"/>
      <c r="S1283" s="21"/>
      <c r="T1283" s="21"/>
      <c r="U1283" s="21"/>
      <c r="V1283" s="21"/>
      <c r="W1283" s="21"/>
      <c r="X1283" s="21"/>
      <c r="Y1283" s="21"/>
    </row>
    <row r="1284" ht="15.75" customHeight="1">
      <c r="A1284" s="21">
        <v>3980.0</v>
      </c>
      <c r="B1284" s="21" t="s">
        <v>4099</v>
      </c>
      <c r="C1284" s="21">
        <f>VLOOKUP(B1284,Sheet3!B:E,4,0)</f>
        <v>1</v>
      </c>
      <c r="D1284" s="21"/>
      <c r="E1284" s="21"/>
      <c r="F1284" s="21"/>
      <c r="G1284" s="21"/>
      <c r="H1284" s="21"/>
      <c r="I1284" s="21"/>
      <c r="J1284" s="21"/>
      <c r="K1284" s="21"/>
      <c r="L1284" s="21"/>
      <c r="M1284" s="21"/>
      <c r="N1284" s="21"/>
      <c r="O1284" s="21"/>
      <c r="P1284" s="21"/>
      <c r="Q1284" s="21"/>
      <c r="R1284" s="21"/>
      <c r="S1284" s="21"/>
      <c r="T1284" s="21"/>
      <c r="U1284" s="21"/>
      <c r="V1284" s="21"/>
      <c r="W1284" s="21"/>
      <c r="X1284" s="21"/>
      <c r="Y1284" s="21"/>
    </row>
    <row r="1285" ht="15.75" customHeight="1">
      <c r="A1285" s="21">
        <v>3982.0</v>
      </c>
      <c r="B1285" s="21" t="s">
        <v>4100</v>
      </c>
      <c r="C1285" s="21">
        <f>VLOOKUP(B1285,Sheet3!B:E,4,0)</f>
        <v>1</v>
      </c>
      <c r="D1285" s="21"/>
      <c r="E1285" s="21"/>
      <c r="F1285" s="21"/>
      <c r="G1285" s="21"/>
      <c r="H1285" s="21"/>
      <c r="I1285" s="21"/>
      <c r="J1285" s="21"/>
      <c r="K1285" s="21"/>
      <c r="L1285" s="21"/>
      <c r="M1285" s="21"/>
      <c r="N1285" s="21"/>
      <c r="O1285" s="21"/>
      <c r="P1285" s="21"/>
      <c r="Q1285" s="21"/>
      <c r="R1285" s="21"/>
      <c r="S1285" s="21"/>
      <c r="T1285" s="21"/>
      <c r="U1285" s="21"/>
      <c r="V1285" s="21"/>
      <c r="W1285" s="21"/>
      <c r="X1285" s="21"/>
      <c r="Y1285" s="21"/>
    </row>
    <row r="1286" ht="15.75" customHeight="1">
      <c r="A1286" s="21">
        <v>3986.0</v>
      </c>
      <c r="B1286" s="21" t="s">
        <v>4101</v>
      </c>
      <c r="C1286" s="21">
        <f>VLOOKUP(B1286,Sheet3!B:E,4,0)</f>
        <v>1</v>
      </c>
      <c r="D1286" s="21"/>
      <c r="E1286" s="21"/>
      <c r="F1286" s="21"/>
      <c r="G1286" s="21"/>
      <c r="H1286" s="21"/>
      <c r="I1286" s="21"/>
      <c r="J1286" s="21"/>
      <c r="K1286" s="21"/>
      <c r="L1286" s="21"/>
      <c r="M1286" s="21"/>
      <c r="N1286" s="21"/>
      <c r="O1286" s="21"/>
      <c r="P1286" s="21"/>
      <c r="Q1286" s="21"/>
      <c r="R1286" s="21"/>
      <c r="S1286" s="21"/>
      <c r="T1286" s="21"/>
      <c r="U1286" s="21"/>
      <c r="V1286" s="21"/>
      <c r="W1286" s="21"/>
      <c r="X1286" s="21"/>
      <c r="Y1286" s="21"/>
    </row>
    <row r="1287" ht="15.75" customHeight="1">
      <c r="A1287" s="21">
        <v>3987.0</v>
      </c>
      <c r="B1287" s="21" t="s">
        <v>4102</v>
      </c>
      <c r="C1287" s="21">
        <f>VLOOKUP(B1287,Sheet3!B:E,4,0)</f>
        <v>1</v>
      </c>
      <c r="D1287" s="21"/>
      <c r="E1287" s="21"/>
      <c r="F1287" s="21"/>
      <c r="G1287" s="21"/>
      <c r="H1287" s="21"/>
      <c r="I1287" s="21"/>
      <c r="J1287" s="21"/>
      <c r="K1287" s="21"/>
      <c r="L1287" s="21"/>
      <c r="M1287" s="21"/>
      <c r="N1287" s="21"/>
      <c r="O1287" s="21"/>
      <c r="P1287" s="21"/>
      <c r="Q1287" s="21"/>
      <c r="R1287" s="21"/>
      <c r="S1287" s="21"/>
      <c r="T1287" s="21"/>
      <c r="U1287" s="21"/>
      <c r="V1287" s="21"/>
      <c r="W1287" s="21"/>
      <c r="X1287" s="21"/>
      <c r="Y1287" s="21"/>
    </row>
    <row r="1288" ht="15.75" customHeight="1">
      <c r="A1288" s="21">
        <v>3996.0</v>
      </c>
      <c r="B1288" s="21" t="s">
        <v>4103</v>
      </c>
      <c r="C1288" s="21">
        <f>VLOOKUP(B1288,Sheet3!B:E,4,0)</f>
        <v>1</v>
      </c>
      <c r="D1288" s="21"/>
      <c r="E1288" s="21"/>
      <c r="F1288" s="21"/>
      <c r="G1288" s="21"/>
      <c r="H1288" s="21"/>
      <c r="I1288" s="21"/>
      <c r="J1288" s="21"/>
      <c r="K1288" s="21"/>
      <c r="L1288" s="21"/>
      <c r="M1288" s="21"/>
      <c r="N1288" s="21"/>
      <c r="O1288" s="21"/>
      <c r="P1288" s="21"/>
      <c r="Q1288" s="21"/>
      <c r="R1288" s="21"/>
      <c r="S1288" s="21"/>
      <c r="T1288" s="21"/>
      <c r="U1288" s="21"/>
      <c r="V1288" s="21"/>
      <c r="W1288" s="21"/>
      <c r="X1288" s="21"/>
      <c r="Y1288" s="21"/>
    </row>
    <row r="1289" ht="15.75" customHeight="1">
      <c r="A1289" s="21">
        <v>3997.0</v>
      </c>
      <c r="B1289" s="21" t="s">
        <v>4104</v>
      </c>
      <c r="C1289" s="21">
        <f>VLOOKUP(B1289,Sheet3!B:E,4,0)</f>
        <v>1</v>
      </c>
      <c r="D1289" s="21"/>
      <c r="E1289" s="21"/>
      <c r="F1289" s="21"/>
      <c r="G1289" s="21"/>
      <c r="H1289" s="21"/>
      <c r="I1289" s="21"/>
      <c r="J1289" s="21"/>
      <c r="K1289" s="21"/>
      <c r="L1289" s="21"/>
      <c r="M1289" s="21"/>
      <c r="N1289" s="21"/>
      <c r="O1289" s="21"/>
      <c r="P1289" s="21"/>
      <c r="Q1289" s="21"/>
      <c r="R1289" s="21"/>
      <c r="S1289" s="21"/>
      <c r="T1289" s="21"/>
      <c r="U1289" s="21"/>
      <c r="V1289" s="21"/>
      <c r="W1289" s="21"/>
      <c r="X1289" s="21"/>
      <c r="Y1289" s="21"/>
    </row>
    <row r="1290" ht="15.75" customHeight="1">
      <c r="A1290" s="21">
        <v>3999.0</v>
      </c>
      <c r="B1290" s="21" t="s">
        <v>4105</v>
      </c>
      <c r="C1290" s="21">
        <f>VLOOKUP(B1290,Sheet3!B:E,4,0)</f>
        <v>1</v>
      </c>
      <c r="D1290" s="21"/>
      <c r="E1290" s="21"/>
      <c r="F1290" s="21"/>
      <c r="G1290" s="21"/>
      <c r="H1290" s="21"/>
      <c r="I1290" s="21"/>
      <c r="J1290" s="21"/>
      <c r="K1290" s="21"/>
      <c r="L1290" s="21"/>
      <c r="M1290" s="21"/>
      <c r="N1290" s="21"/>
      <c r="O1290" s="21"/>
      <c r="P1290" s="21"/>
      <c r="Q1290" s="21"/>
      <c r="R1290" s="21"/>
      <c r="S1290" s="21"/>
      <c r="T1290" s="21"/>
      <c r="U1290" s="21"/>
      <c r="V1290" s="21"/>
      <c r="W1290" s="21"/>
      <c r="X1290" s="21"/>
      <c r="Y1290" s="21"/>
    </row>
    <row r="1291" ht="15.75" customHeight="1">
      <c r="A1291" s="21">
        <v>4001.0</v>
      </c>
      <c r="B1291" s="21" t="s">
        <v>4106</v>
      </c>
      <c r="C1291" s="21">
        <f>VLOOKUP(B1291,Sheet3!B:E,4,0)</f>
        <v>1</v>
      </c>
      <c r="D1291" s="21"/>
      <c r="E1291" s="21"/>
      <c r="F1291" s="21"/>
      <c r="G1291" s="21"/>
      <c r="H1291" s="21"/>
      <c r="I1291" s="21"/>
      <c r="J1291" s="21"/>
      <c r="K1291" s="21"/>
      <c r="L1291" s="21"/>
      <c r="M1291" s="21"/>
      <c r="N1291" s="21"/>
      <c r="O1291" s="21"/>
      <c r="P1291" s="21"/>
      <c r="Q1291" s="21"/>
      <c r="R1291" s="21"/>
      <c r="S1291" s="21"/>
      <c r="T1291" s="21"/>
      <c r="U1291" s="21"/>
      <c r="V1291" s="21"/>
      <c r="W1291" s="21"/>
      <c r="X1291" s="21"/>
      <c r="Y1291" s="21"/>
    </row>
    <row r="1292" ht="15.75" customHeight="1">
      <c r="A1292" s="21">
        <v>4004.0</v>
      </c>
      <c r="B1292" s="21" t="s">
        <v>4107</v>
      </c>
      <c r="C1292" s="21">
        <f>VLOOKUP(B1292,Sheet3!B:E,4,0)</f>
        <v>1</v>
      </c>
      <c r="D1292" s="21"/>
      <c r="E1292" s="21"/>
      <c r="F1292" s="21"/>
      <c r="G1292" s="21"/>
      <c r="H1292" s="21"/>
      <c r="I1292" s="21"/>
      <c r="J1292" s="21"/>
      <c r="K1292" s="21"/>
      <c r="L1292" s="21"/>
      <c r="M1292" s="21"/>
      <c r="N1292" s="21"/>
      <c r="O1292" s="21"/>
      <c r="P1292" s="21"/>
      <c r="Q1292" s="21"/>
      <c r="R1292" s="21"/>
      <c r="S1292" s="21"/>
      <c r="T1292" s="21"/>
      <c r="U1292" s="21"/>
      <c r="V1292" s="21"/>
      <c r="W1292" s="21"/>
      <c r="X1292" s="21"/>
      <c r="Y1292" s="21"/>
    </row>
    <row r="1293" ht="15.75" customHeight="1">
      <c r="A1293" s="21">
        <v>4005.0</v>
      </c>
      <c r="B1293" s="21" t="s">
        <v>4108</v>
      </c>
      <c r="C1293" s="21">
        <f>VLOOKUP(B1293,Sheet3!B:E,4,0)</f>
        <v>1</v>
      </c>
      <c r="D1293" s="21"/>
      <c r="E1293" s="21"/>
      <c r="F1293" s="21"/>
      <c r="G1293" s="21"/>
      <c r="H1293" s="21"/>
      <c r="I1293" s="21"/>
      <c r="J1293" s="21"/>
      <c r="K1293" s="21"/>
      <c r="L1293" s="21"/>
      <c r="M1293" s="21"/>
      <c r="N1293" s="21"/>
      <c r="O1293" s="21"/>
      <c r="P1293" s="21"/>
      <c r="Q1293" s="21"/>
      <c r="R1293" s="21"/>
      <c r="S1293" s="21"/>
      <c r="T1293" s="21"/>
      <c r="U1293" s="21"/>
      <c r="V1293" s="21"/>
      <c r="W1293" s="21"/>
      <c r="X1293" s="21"/>
      <c r="Y1293" s="21"/>
    </row>
    <row r="1294" ht="15.75" customHeight="1">
      <c r="A1294" s="21">
        <v>4006.0</v>
      </c>
      <c r="B1294" s="21" t="s">
        <v>4109</v>
      </c>
      <c r="C1294" s="21">
        <f>VLOOKUP(B1294,Sheet3!B:E,4,0)</f>
        <v>1</v>
      </c>
      <c r="D1294" s="21"/>
      <c r="E1294" s="21"/>
      <c r="F1294" s="21"/>
      <c r="G1294" s="21"/>
      <c r="H1294" s="21"/>
      <c r="I1294" s="21"/>
      <c r="J1294" s="21"/>
      <c r="K1294" s="21"/>
      <c r="L1294" s="21"/>
      <c r="M1294" s="21"/>
      <c r="N1294" s="21"/>
      <c r="O1294" s="21"/>
      <c r="P1294" s="21"/>
      <c r="Q1294" s="21"/>
      <c r="R1294" s="21"/>
      <c r="S1294" s="21"/>
      <c r="T1294" s="21"/>
      <c r="U1294" s="21"/>
      <c r="V1294" s="21"/>
      <c r="W1294" s="21"/>
      <c r="X1294" s="21"/>
      <c r="Y1294" s="21"/>
    </row>
    <row r="1295" ht="15.75" customHeight="1">
      <c r="A1295" s="21">
        <v>4008.0</v>
      </c>
      <c r="B1295" s="21" t="s">
        <v>4110</v>
      </c>
      <c r="C1295" s="21">
        <f>VLOOKUP(B1295,Sheet3!B:E,4,0)</f>
        <v>1</v>
      </c>
      <c r="D1295" s="21"/>
      <c r="E1295" s="21"/>
      <c r="F1295" s="21"/>
      <c r="G1295" s="21"/>
      <c r="H1295" s="21"/>
      <c r="I1295" s="21"/>
      <c r="J1295" s="21"/>
      <c r="K1295" s="21"/>
      <c r="L1295" s="21"/>
      <c r="M1295" s="21"/>
      <c r="N1295" s="21"/>
      <c r="O1295" s="21"/>
      <c r="P1295" s="21"/>
      <c r="Q1295" s="21"/>
      <c r="R1295" s="21"/>
      <c r="S1295" s="21"/>
      <c r="T1295" s="21"/>
      <c r="U1295" s="21"/>
      <c r="V1295" s="21"/>
      <c r="W1295" s="21"/>
      <c r="X1295" s="21"/>
      <c r="Y1295" s="21"/>
    </row>
    <row r="1296" ht="15.75" customHeight="1">
      <c r="A1296" s="21">
        <v>4009.0</v>
      </c>
      <c r="B1296" s="21" t="s">
        <v>4111</v>
      </c>
      <c r="C1296" s="21">
        <f>VLOOKUP(B1296,Sheet3!B:E,4,0)</f>
        <v>1</v>
      </c>
      <c r="D1296" s="21"/>
      <c r="E1296" s="21"/>
      <c r="F1296" s="21"/>
      <c r="G1296" s="21"/>
      <c r="H1296" s="21"/>
      <c r="I1296" s="21"/>
      <c r="J1296" s="21"/>
      <c r="K1296" s="21"/>
      <c r="L1296" s="21"/>
      <c r="M1296" s="21"/>
      <c r="N1296" s="21"/>
      <c r="O1296" s="21"/>
      <c r="P1296" s="21"/>
      <c r="Q1296" s="21"/>
      <c r="R1296" s="21"/>
      <c r="S1296" s="21"/>
      <c r="T1296" s="21"/>
      <c r="U1296" s="21"/>
      <c r="V1296" s="21"/>
      <c r="W1296" s="21"/>
      <c r="X1296" s="21"/>
      <c r="Y1296" s="21"/>
    </row>
    <row r="1297" ht="15.75" customHeight="1">
      <c r="A1297" s="21">
        <v>4013.0</v>
      </c>
      <c r="B1297" s="21" t="s">
        <v>4112</v>
      </c>
      <c r="C1297" s="21">
        <f>VLOOKUP(B1297,Sheet3!B:E,4,0)</f>
        <v>1</v>
      </c>
      <c r="D1297" s="21"/>
      <c r="E1297" s="21"/>
      <c r="F1297" s="21"/>
      <c r="G1297" s="21"/>
      <c r="H1297" s="21"/>
      <c r="I1297" s="21"/>
      <c r="J1297" s="21"/>
      <c r="K1297" s="21"/>
      <c r="L1297" s="21"/>
      <c r="M1297" s="21"/>
      <c r="N1297" s="21"/>
      <c r="O1297" s="21"/>
      <c r="P1297" s="21"/>
      <c r="Q1297" s="21"/>
      <c r="R1297" s="21"/>
      <c r="S1297" s="21"/>
      <c r="T1297" s="21"/>
      <c r="U1297" s="21"/>
      <c r="V1297" s="21"/>
      <c r="W1297" s="21"/>
      <c r="X1297" s="21"/>
      <c r="Y1297" s="21"/>
    </row>
    <row r="1298" ht="15.75" customHeight="1">
      <c r="A1298" s="21">
        <v>4015.0</v>
      </c>
      <c r="B1298" s="21" t="s">
        <v>4113</v>
      </c>
      <c r="C1298" s="21">
        <f>VLOOKUP(B1298,Sheet3!B:E,4,0)</f>
        <v>1</v>
      </c>
      <c r="D1298" s="21"/>
      <c r="E1298" s="21"/>
      <c r="F1298" s="21"/>
      <c r="G1298" s="21"/>
      <c r="H1298" s="21"/>
      <c r="I1298" s="21"/>
      <c r="J1298" s="21"/>
      <c r="K1298" s="21"/>
      <c r="L1298" s="21"/>
      <c r="M1298" s="21"/>
      <c r="N1298" s="21"/>
      <c r="O1298" s="21"/>
      <c r="P1298" s="21"/>
      <c r="Q1298" s="21"/>
      <c r="R1298" s="21"/>
      <c r="S1298" s="21"/>
      <c r="T1298" s="21"/>
      <c r="U1298" s="21"/>
      <c r="V1298" s="21"/>
      <c r="W1298" s="21"/>
      <c r="X1298" s="21"/>
      <c r="Y1298" s="21"/>
    </row>
    <row r="1299" ht="15.75" customHeight="1">
      <c r="A1299" s="21">
        <v>4016.0</v>
      </c>
      <c r="B1299" s="21" t="s">
        <v>4114</v>
      </c>
      <c r="C1299" s="21">
        <f>VLOOKUP(B1299,Sheet3!B:E,4,0)</f>
        <v>1</v>
      </c>
      <c r="D1299" s="21"/>
      <c r="E1299" s="21"/>
      <c r="F1299" s="21"/>
      <c r="G1299" s="21"/>
      <c r="H1299" s="21"/>
      <c r="I1299" s="21"/>
      <c r="J1299" s="21"/>
      <c r="K1299" s="21"/>
      <c r="L1299" s="21"/>
      <c r="M1299" s="21"/>
      <c r="N1299" s="21"/>
      <c r="O1299" s="21"/>
      <c r="P1299" s="21"/>
      <c r="Q1299" s="21"/>
      <c r="R1299" s="21"/>
      <c r="S1299" s="21"/>
      <c r="T1299" s="21"/>
      <c r="U1299" s="21"/>
      <c r="V1299" s="21"/>
      <c r="W1299" s="21"/>
      <c r="X1299" s="21"/>
      <c r="Y1299" s="21"/>
    </row>
    <row r="1300" ht="15.75" customHeight="1">
      <c r="A1300" s="21">
        <v>4018.0</v>
      </c>
      <c r="B1300" s="21" t="s">
        <v>4115</v>
      </c>
      <c r="C1300" s="21">
        <f>VLOOKUP(B1300,Sheet3!B:E,4,0)</f>
        <v>1</v>
      </c>
      <c r="D1300" s="21"/>
      <c r="E1300" s="21"/>
      <c r="F1300" s="21"/>
      <c r="G1300" s="21"/>
      <c r="H1300" s="21"/>
      <c r="I1300" s="21"/>
      <c r="J1300" s="21"/>
      <c r="K1300" s="21"/>
      <c r="L1300" s="21"/>
      <c r="M1300" s="21"/>
      <c r="N1300" s="21"/>
      <c r="O1300" s="21"/>
      <c r="P1300" s="21"/>
      <c r="Q1300" s="21"/>
      <c r="R1300" s="21"/>
      <c r="S1300" s="21"/>
      <c r="T1300" s="21"/>
      <c r="U1300" s="21"/>
      <c r="V1300" s="21"/>
      <c r="W1300" s="21"/>
      <c r="X1300" s="21"/>
      <c r="Y1300" s="21"/>
    </row>
    <row r="1301" ht="15.75" customHeight="1">
      <c r="A1301" s="21">
        <v>4019.0</v>
      </c>
      <c r="B1301" s="21" t="s">
        <v>4116</v>
      </c>
      <c r="C1301" s="21">
        <f>VLOOKUP(B1301,Sheet3!B:E,4,0)</f>
        <v>1</v>
      </c>
      <c r="D1301" s="21"/>
      <c r="E1301" s="21"/>
      <c r="F1301" s="21"/>
      <c r="G1301" s="21"/>
      <c r="H1301" s="21"/>
      <c r="I1301" s="21"/>
      <c r="J1301" s="21"/>
      <c r="K1301" s="21"/>
      <c r="L1301" s="21"/>
      <c r="M1301" s="21"/>
      <c r="N1301" s="21"/>
      <c r="O1301" s="21"/>
      <c r="P1301" s="21"/>
      <c r="Q1301" s="21"/>
      <c r="R1301" s="21"/>
      <c r="S1301" s="21"/>
      <c r="T1301" s="21"/>
      <c r="U1301" s="21"/>
      <c r="V1301" s="21"/>
      <c r="W1301" s="21"/>
      <c r="X1301" s="21"/>
      <c r="Y1301" s="21"/>
    </row>
    <row r="1302" ht="15.75" customHeight="1">
      <c r="A1302" s="21">
        <v>4020.0</v>
      </c>
      <c r="B1302" s="21" t="s">
        <v>4117</v>
      </c>
      <c r="C1302" s="21">
        <f>VLOOKUP(B1302,Sheet3!B:E,4,0)</f>
        <v>1</v>
      </c>
      <c r="D1302" s="21"/>
      <c r="E1302" s="21"/>
      <c r="F1302" s="21"/>
      <c r="G1302" s="21"/>
      <c r="H1302" s="21"/>
      <c r="I1302" s="21"/>
      <c r="J1302" s="21"/>
      <c r="K1302" s="21"/>
      <c r="L1302" s="21"/>
      <c r="M1302" s="21"/>
      <c r="N1302" s="21"/>
      <c r="O1302" s="21"/>
      <c r="P1302" s="21"/>
      <c r="Q1302" s="21"/>
      <c r="R1302" s="21"/>
      <c r="S1302" s="21"/>
      <c r="T1302" s="21"/>
      <c r="U1302" s="21"/>
      <c r="V1302" s="21"/>
      <c r="W1302" s="21"/>
      <c r="X1302" s="21"/>
      <c r="Y1302" s="21"/>
    </row>
    <row r="1303" ht="15.75" customHeight="1">
      <c r="A1303" s="21">
        <v>4022.0</v>
      </c>
      <c r="B1303" s="21" t="s">
        <v>4118</v>
      </c>
      <c r="C1303" s="21">
        <f>VLOOKUP(B1303,Sheet3!B:E,4,0)</f>
        <v>1</v>
      </c>
      <c r="D1303" s="21"/>
      <c r="E1303" s="21"/>
      <c r="F1303" s="21"/>
      <c r="G1303" s="21"/>
      <c r="H1303" s="21"/>
      <c r="I1303" s="21"/>
      <c r="J1303" s="21"/>
      <c r="K1303" s="21"/>
      <c r="L1303" s="21"/>
      <c r="M1303" s="21"/>
      <c r="N1303" s="21"/>
      <c r="O1303" s="21"/>
      <c r="P1303" s="21"/>
      <c r="Q1303" s="21"/>
      <c r="R1303" s="21"/>
      <c r="S1303" s="21"/>
      <c r="T1303" s="21"/>
      <c r="U1303" s="21"/>
      <c r="V1303" s="21"/>
      <c r="W1303" s="21"/>
      <c r="X1303" s="21"/>
      <c r="Y1303" s="21"/>
    </row>
    <row r="1304" ht="15.75" customHeight="1">
      <c r="A1304" s="21">
        <v>4027.0</v>
      </c>
      <c r="B1304" s="21" t="s">
        <v>4119</v>
      </c>
      <c r="C1304" s="21">
        <f>VLOOKUP(B1304,Sheet3!B:E,4,0)</f>
        <v>1</v>
      </c>
      <c r="D1304" s="21"/>
      <c r="E1304" s="21"/>
      <c r="F1304" s="21"/>
      <c r="G1304" s="21"/>
      <c r="H1304" s="21"/>
      <c r="I1304" s="21"/>
      <c r="J1304" s="21"/>
      <c r="K1304" s="21"/>
      <c r="L1304" s="21"/>
      <c r="M1304" s="21"/>
      <c r="N1304" s="21"/>
      <c r="O1304" s="21"/>
      <c r="P1304" s="21"/>
      <c r="Q1304" s="21"/>
      <c r="R1304" s="21"/>
      <c r="S1304" s="21"/>
      <c r="T1304" s="21"/>
      <c r="U1304" s="21"/>
      <c r="V1304" s="21"/>
      <c r="W1304" s="21"/>
      <c r="X1304" s="21"/>
      <c r="Y1304" s="21"/>
    </row>
    <row r="1305" ht="15.75" customHeight="1">
      <c r="A1305" s="21">
        <v>4028.0</v>
      </c>
      <c r="B1305" s="21" t="s">
        <v>4120</v>
      </c>
      <c r="C1305" s="21">
        <f>VLOOKUP(B1305,Sheet3!B:E,4,0)</f>
        <v>1</v>
      </c>
      <c r="D1305" s="21"/>
      <c r="E1305" s="21"/>
      <c r="F1305" s="21"/>
      <c r="G1305" s="21"/>
      <c r="H1305" s="21"/>
      <c r="I1305" s="21"/>
      <c r="J1305" s="21"/>
      <c r="K1305" s="21"/>
      <c r="L1305" s="21"/>
      <c r="M1305" s="21"/>
      <c r="N1305" s="21"/>
      <c r="O1305" s="21"/>
      <c r="P1305" s="21"/>
      <c r="Q1305" s="21"/>
      <c r="R1305" s="21"/>
      <c r="S1305" s="21"/>
      <c r="T1305" s="21"/>
      <c r="U1305" s="21"/>
      <c r="V1305" s="21"/>
      <c r="W1305" s="21"/>
      <c r="X1305" s="21"/>
      <c r="Y1305" s="21"/>
    </row>
    <row r="1306" ht="15.75" customHeight="1">
      <c r="A1306" s="21">
        <v>4046.0</v>
      </c>
      <c r="B1306" s="21" t="s">
        <v>4121</v>
      </c>
      <c r="C1306" s="21">
        <f>VLOOKUP(B1306,Sheet3!B:E,4,0)</f>
        <v>1</v>
      </c>
      <c r="D1306" s="21"/>
      <c r="E1306" s="21"/>
      <c r="F1306" s="21"/>
      <c r="G1306" s="21"/>
      <c r="H1306" s="21"/>
      <c r="I1306" s="21"/>
      <c r="J1306" s="21"/>
      <c r="K1306" s="21"/>
      <c r="L1306" s="21"/>
      <c r="M1306" s="21"/>
      <c r="N1306" s="21"/>
      <c r="O1306" s="21"/>
      <c r="P1306" s="21"/>
      <c r="Q1306" s="21"/>
      <c r="R1306" s="21"/>
      <c r="S1306" s="21"/>
      <c r="T1306" s="21"/>
      <c r="U1306" s="21"/>
      <c r="V1306" s="21"/>
      <c r="W1306" s="21"/>
      <c r="X1306" s="21"/>
      <c r="Y1306" s="21"/>
    </row>
    <row r="1307" ht="15.75" customHeight="1">
      <c r="A1307" s="21">
        <v>4050.0</v>
      </c>
      <c r="B1307" s="21" t="s">
        <v>4122</v>
      </c>
      <c r="C1307" s="21">
        <f>VLOOKUP(B1307,Sheet3!B:E,4,0)</f>
        <v>1</v>
      </c>
      <c r="D1307" s="21"/>
      <c r="E1307" s="21"/>
      <c r="F1307" s="21"/>
      <c r="G1307" s="21"/>
      <c r="H1307" s="21"/>
      <c r="I1307" s="21"/>
      <c r="J1307" s="21"/>
      <c r="K1307" s="21"/>
      <c r="L1307" s="21"/>
      <c r="M1307" s="21"/>
      <c r="N1307" s="21"/>
      <c r="O1307" s="21"/>
      <c r="P1307" s="21"/>
      <c r="Q1307" s="21"/>
      <c r="R1307" s="21"/>
      <c r="S1307" s="21"/>
      <c r="T1307" s="21"/>
      <c r="U1307" s="21"/>
      <c r="V1307" s="21"/>
      <c r="W1307" s="21"/>
      <c r="X1307" s="21"/>
      <c r="Y1307" s="21"/>
    </row>
    <row r="1308" ht="15.75" customHeight="1">
      <c r="A1308" s="21">
        <v>4051.0</v>
      </c>
      <c r="B1308" s="21" t="s">
        <v>4123</v>
      </c>
      <c r="C1308" s="21">
        <f>VLOOKUP(B1308,Sheet3!B:E,4,0)</f>
        <v>1</v>
      </c>
      <c r="D1308" s="21"/>
      <c r="E1308" s="21"/>
      <c r="F1308" s="21"/>
      <c r="G1308" s="21"/>
      <c r="H1308" s="21"/>
      <c r="I1308" s="21"/>
      <c r="J1308" s="21"/>
      <c r="K1308" s="21"/>
      <c r="L1308" s="21"/>
      <c r="M1308" s="21"/>
      <c r="N1308" s="21"/>
      <c r="O1308" s="21"/>
      <c r="P1308" s="21"/>
      <c r="Q1308" s="21"/>
      <c r="R1308" s="21"/>
      <c r="S1308" s="21"/>
      <c r="T1308" s="21"/>
      <c r="U1308" s="21"/>
      <c r="V1308" s="21"/>
      <c r="W1308" s="21"/>
      <c r="X1308" s="21"/>
      <c r="Y1308" s="21"/>
    </row>
    <row r="1309" ht="15.75" customHeight="1">
      <c r="A1309" s="21">
        <v>4052.0</v>
      </c>
      <c r="B1309" s="21" t="s">
        <v>4124</v>
      </c>
      <c r="C1309" s="21">
        <f>VLOOKUP(B1309,Sheet3!B:E,4,0)</f>
        <v>1</v>
      </c>
      <c r="D1309" s="21"/>
      <c r="E1309" s="21"/>
      <c r="F1309" s="21"/>
      <c r="G1309" s="21"/>
      <c r="H1309" s="21"/>
      <c r="I1309" s="21"/>
      <c r="J1309" s="21"/>
      <c r="K1309" s="21"/>
      <c r="L1309" s="21"/>
      <c r="M1309" s="21"/>
      <c r="N1309" s="21"/>
      <c r="O1309" s="21"/>
      <c r="P1309" s="21"/>
      <c r="Q1309" s="21"/>
      <c r="R1309" s="21"/>
      <c r="S1309" s="21"/>
      <c r="T1309" s="21"/>
      <c r="U1309" s="21"/>
      <c r="V1309" s="21"/>
      <c r="W1309" s="21"/>
      <c r="X1309" s="21"/>
      <c r="Y1309" s="21"/>
    </row>
    <row r="1310" ht="15.75" customHeight="1">
      <c r="A1310" s="21">
        <v>4054.0</v>
      </c>
      <c r="B1310" s="21" t="s">
        <v>4125</v>
      </c>
      <c r="C1310" s="21">
        <f>VLOOKUP(B1310,Sheet3!B:E,4,0)</f>
        <v>1</v>
      </c>
      <c r="D1310" s="21"/>
      <c r="E1310" s="21"/>
      <c r="F1310" s="21"/>
      <c r="G1310" s="21"/>
      <c r="H1310" s="21"/>
      <c r="I1310" s="21"/>
      <c r="J1310" s="21"/>
      <c r="K1310" s="21"/>
      <c r="L1310" s="21"/>
      <c r="M1310" s="21"/>
      <c r="N1310" s="21"/>
      <c r="O1310" s="21"/>
      <c r="P1310" s="21"/>
      <c r="Q1310" s="21"/>
      <c r="R1310" s="21"/>
      <c r="S1310" s="21"/>
      <c r="T1310" s="21"/>
      <c r="U1310" s="21"/>
      <c r="V1310" s="21"/>
      <c r="W1310" s="21"/>
      <c r="X1310" s="21"/>
      <c r="Y1310" s="21"/>
    </row>
    <row r="1311" ht="15.75" customHeight="1">
      <c r="A1311" s="21">
        <v>4057.0</v>
      </c>
      <c r="B1311" s="21" t="s">
        <v>4126</v>
      </c>
      <c r="C1311" s="21">
        <f>VLOOKUP(B1311,Sheet3!B:E,4,0)</f>
        <v>1</v>
      </c>
      <c r="D1311" s="21"/>
      <c r="E1311" s="21"/>
      <c r="F1311" s="21"/>
      <c r="G1311" s="21"/>
      <c r="H1311" s="21"/>
      <c r="I1311" s="21"/>
      <c r="J1311" s="21"/>
      <c r="K1311" s="21"/>
      <c r="L1311" s="21"/>
      <c r="M1311" s="21"/>
      <c r="N1311" s="21"/>
      <c r="O1311" s="21"/>
      <c r="P1311" s="21"/>
      <c r="Q1311" s="21"/>
      <c r="R1311" s="21"/>
      <c r="S1311" s="21"/>
      <c r="T1311" s="21"/>
      <c r="U1311" s="21"/>
      <c r="V1311" s="21"/>
      <c r="W1311" s="21"/>
      <c r="X1311" s="21"/>
      <c r="Y1311" s="21"/>
    </row>
    <row r="1312" ht="15.75" customHeight="1">
      <c r="A1312" s="21">
        <v>4058.0</v>
      </c>
      <c r="B1312" s="21" t="s">
        <v>4127</v>
      </c>
      <c r="C1312" s="21">
        <f>VLOOKUP(B1312,Sheet3!B:E,4,0)</f>
        <v>1</v>
      </c>
      <c r="D1312" s="21"/>
      <c r="E1312" s="21"/>
      <c r="F1312" s="21"/>
      <c r="G1312" s="21"/>
      <c r="H1312" s="21"/>
      <c r="I1312" s="21"/>
      <c r="J1312" s="21"/>
      <c r="K1312" s="21"/>
      <c r="L1312" s="21"/>
      <c r="M1312" s="21"/>
      <c r="N1312" s="21"/>
      <c r="O1312" s="21"/>
      <c r="P1312" s="21"/>
      <c r="Q1312" s="21"/>
      <c r="R1312" s="21"/>
      <c r="S1312" s="21"/>
      <c r="T1312" s="21"/>
      <c r="U1312" s="21"/>
      <c r="V1312" s="21"/>
      <c r="W1312" s="21"/>
      <c r="X1312" s="21"/>
      <c r="Y1312" s="21"/>
    </row>
    <row r="1313" ht="15.75" customHeight="1">
      <c r="A1313" s="21">
        <v>4061.0</v>
      </c>
      <c r="B1313" s="21" t="s">
        <v>4128</v>
      </c>
      <c r="C1313" s="21">
        <f>VLOOKUP(B1313,Sheet3!B:E,4,0)</f>
        <v>1</v>
      </c>
      <c r="D1313" s="21"/>
      <c r="E1313" s="21"/>
      <c r="F1313" s="21"/>
      <c r="G1313" s="21"/>
      <c r="H1313" s="21"/>
      <c r="I1313" s="21"/>
      <c r="J1313" s="21"/>
      <c r="K1313" s="21"/>
      <c r="L1313" s="21"/>
      <c r="M1313" s="21"/>
      <c r="N1313" s="21"/>
      <c r="O1313" s="21"/>
      <c r="P1313" s="21"/>
      <c r="Q1313" s="21"/>
      <c r="R1313" s="21"/>
      <c r="S1313" s="21"/>
      <c r="T1313" s="21"/>
      <c r="U1313" s="21"/>
      <c r="V1313" s="21"/>
      <c r="W1313" s="21"/>
      <c r="X1313" s="21"/>
      <c r="Y1313" s="21"/>
    </row>
    <row r="1314" ht="15.75" customHeight="1">
      <c r="A1314" s="21">
        <v>4062.0</v>
      </c>
      <c r="B1314" s="21" t="s">
        <v>4129</v>
      </c>
      <c r="C1314" s="21">
        <f>VLOOKUP(B1314,Sheet3!B:E,4,0)</f>
        <v>1</v>
      </c>
      <c r="D1314" s="21"/>
      <c r="E1314" s="21"/>
      <c r="F1314" s="21"/>
      <c r="G1314" s="21"/>
      <c r="H1314" s="21"/>
      <c r="I1314" s="21"/>
      <c r="J1314" s="21"/>
      <c r="K1314" s="21"/>
      <c r="L1314" s="21"/>
      <c r="M1314" s="21"/>
      <c r="N1314" s="21"/>
      <c r="O1314" s="21"/>
      <c r="P1314" s="21"/>
      <c r="Q1314" s="21"/>
      <c r="R1314" s="21"/>
      <c r="S1314" s="21"/>
      <c r="T1314" s="21"/>
      <c r="U1314" s="21"/>
      <c r="V1314" s="21"/>
      <c r="W1314" s="21"/>
      <c r="X1314" s="21"/>
      <c r="Y1314" s="21"/>
    </row>
    <row r="1315" ht="15.75" customHeight="1">
      <c r="A1315" s="21">
        <v>4066.0</v>
      </c>
      <c r="B1315" s="21" t="s">
        <v>4130</v>
      </c>
      <c r="C1315" s="21">
        <f>VLOOKUP(B1315,Sheet3!B:E,4,0)</f>
        <v>1</v>
      </c>
      <c r="D1315" s="21"/>
      <c r="E1315" s="21"/>
      <c r="F1315" s="21"/>
      <c r="G1315" s="21"/>
      <c r="H1315" s="21"/>
      <c r="I1315" s="21"/>
      <c r="J1315" s="21"/>
      <c r="K1315" s="21"/>
      <c r="L1315" s="21"/>
      <c r="M1315" s="21"/>
      <c r="N1315" s="21"/>
      <c r="O1315" s="21"/>
      <c r="P1315" s="21"/>
      <c r="Q1315" s="21"/>
      <c r="R1315" s="21"/>
      <c r="S1315" s="21"/>
      <c r="T1315" s="21"/>
      <c r="U1315" s="21"/>
      <c r="V1315" s="21"/>
      <c r="W1315" s="21"/>
      <c r="X1315" s="21"/>
      <c r="Y1315" s="21"/>
    </row>
    <row r="1316" ht="15.75" customHeight="1">
      <c r="A1316" s="21">
        <v>4067.0</v>
      </c>
      <c r="B1316" s="21" t="s">
        <v>4131</v>
      </c>
      <c r="C1316" s="21">
        <f>VLOOKUP(B1316,Sheet3!B:E,4,0)</f>
        <v>1</v>
      </c>
      <c r="D1316" s="21"/>
      <c r="E1316" s="21"/>
      <c r="F1316" s="21"/>
      <c r="G1316" s="21"/>
      <c r="H1316" s="21"/>
      <c r="I1316" s="21"/>
      <c r="J1316" s="21"/>
      <c r="K1316" s="21"/>
      <c r="L1316" s="21"/>
      <c r="M1316" s="21"/>
      <c r="N1316" s="21"/>
      <c r="O1316" s="21"/>
      <c r="P1316" s="21"/>
      <c r="Q1316" s="21"/>
      <c r="R1316" s="21"/>
      <c r="S1316" s="21"/>
      <c r="T1316" s="21"/>
      <c r="U1316" s="21"/>
      <c r="V1316" s="21"/>
      <c r="W1316" s="21"/>
      <c r="X1316" s="21"/>
      <c r="Y1316" s="21"/>
    </row>
    <row r="1317" ht="15.75" customHeight="1">
      <c r="A1317" s="21">
        <v>4069.0</v>
      </c>
      <c r="B1317" s="21" t="s">
        <v>4132</v>
      </c>
      <c r="C1317" s="21">
        <f>VLOOKUP(B1317,Sheet3!B:E,4,0)</f>
        <v>1</v>
      </c>
      <c r="D1317" s="21"/>
      <c r="E1317" s="21"/>
      <c r="F1317" s="21"/>
      <c r="G1317" s="21"/>
      <c r="H1317" s="21"/>
      <c r="I1317" s="21"/>
      <c r="J1317" s="21"/>
      <c r="K1317" s="21"/>
      <c r="L1317" s="21"/>
      <c r="M1317" s="21"/>
      <c r="N1317" s="21"/>
      <c r="O1317" s="21"/>
      <c r="P1317" s="21"/>
      <c r="Q1317" s="21"/>
      <c r="R1317" s="21"/>
      <c r="S1317" s="21"/>
      <c r="T1317" s="21"/>
      <c r="U1317" s="21"/>
      <c r="V1317" s="21"/>
      <c r="W1317" s="21"/>
      <c r="X1317" s="21"/>
      <c r="Y1317" s="21"/>
    </row>
    <row r="1318" ht="15.75" customHeight="1">
      <c r="A1318" s="21">
        <v>4070.0</v>
      </c>
      <c r="B1318" s="21" t="s">
        <v>4133</v>
      </c>
      <c r="C1318" s="21">
        <f>VLOOKUP(B1318,Sheet3!B:E,4,0)</f>
        <v>1</v>
      </c>
      <c r="D1318" s="21"/>
      <c r="E1318" s="21"/>
      <c r="F1318" s="21"/>
      <c r="G1318" s="21"/>
      <c r="H1318" s="21"/>
      <c r="I1318" s="21"/>
      <c r="J1318" s="21"/>
      <c r="K1318" s="21"/>
      <c r="L1318" s="21"/>
      <c r="M1318" s="21"/>
      <c r="N1318" s="21"/>
      <c r="O1318" s="21"/>
      <c r="P1318" s="21"/>
      <c r="Q1318" s="21"/>
      <c r="R1318" s="21"/>
      <c r="S1318" s="21"/>
      <c r="T1318" s="21"/>
      <c r="U1318" s="21"/>
      <c r="V1318" s="21"/>
      <c r="W1318" s="21"/>
      <c r="X1318" s="21"/>
      <c r="Y1318" s="21"/>
    </row>
    <row r="1319" ht="15.75" customHeight="1">
      <c r="A1319" s="21">
        <v>4071.0</v>
      </c>
      <c r="B1319" s="21" t="s">
        <v>4134</v>
      </c>
      <c r="C1319" s="21">
        <f>VLOOKUP(B1319,Sheet3!B:E,4,0)</f>
        <v>1</v>
      </c>
      <c r="D1319" s="21"/>
      <c r="E1319" s="21"/>
      <c r="F1319" s="21"/>
      <c r="G1319" s="21"/>
      <c r="H1319" s="21"/>
      <c r="I1319" s="21"/>
      <c r="J1319" s="21"/>
      <c r="K1319" s="21"/>
      <c r="L1319" s="21"/>
      <c r="M1319" s="21"/>
      <c r="N1319" s="21"/>
      <c r="O1319" s="21"/>
      <c r="P1319" s="21"/>
      <c r="Q1319" s="21"/>
      <c r="R1319" s="21"/>
      <c r="S1319" s="21"/>
      <c r="T1319" s="21"/>
      <c r="U1319" s="21"/>
      <c r="V1319" s="21"/>
      <c r="W1319" s="21"/>
      <c r="X1319" s="21"/>
      <c r="Y1319" s="21"/>
    </row>
    <row r="1320" ht="15.75" customHeight="1">
      <c r="A1320" s="21">
        <v>4072.0</v>
      </c>
      <c r="B1320" s="21" t="s">
        <v>4135</v>
      </c>
      <c r="C1320" s="21">
        <f>VLOOKUP(B1320,Sheet3!B:E,4,0)</f>
        <v>1</v>
      </c>
      <c r="D1320" s="21"/>
      <c r="E1320" s="21"/>
      <c r="F1320" s="21"/>
      <c r="G1320" s="21"/>
      <c r="H1320" s="21"/>
      <c r="I1320" s="21"/>
      <c r="J1320" s="21"/>
      <c r="K1320" s="21"/>
      <c r="L1320" s="21"/>
      <c r="M1320" s="21"/>
      <c r="N1320" s="21"/>
      <c r="O1320" s="21"/>
      <c r="P1320" s="21"/>
      <c r="Q1320" s="21"/>
      <c r="R1320" s="21"/>
      <c r="S1320" s="21"/>
      <c r="T1320" s="21"/>
      <c r="U1320" s="21"/>
      <c r="V1320" s="21"/>
      <c r="W1320" s="21"/>
      <c r="X1320" s="21"/>
      <c r="Y1320" s="21"/>
    </row>
    <row r="1321" ht="15.75" customHeight="1">
      <c r="A1321" s="21">
        <v>4075.0</v>
      </c>
      <c r="B1321" s="21" t="s">
        <v>4136</v>
      </c>
      <c r="C1321" s="21">
        <f>VLOOKUP(B1321,Sheet3!B:E,4,0)</f>
        <v>1</v>
      </c>
      <c r="D1321" s="21"/>
      <c r="E1321" s="21"/>
      <c r="F1321" s="21"/>
      <c r="G1321" s="21"/>
      <c r="H1321" s="21"/>
      <c r="I1321" s="21"/>
      <c r="J1321" s="21"/>
      <c r="K1321" s="21"/>
      <c r="L1321" s="21"/>
      <c r="M1321" s="21"/>
      <c r="N1321" s="21"/>
      <c r="O1321" s="21"/>
      <c r="P1321" s="21"/>
      <c r="Q1321" s="21"/>
      <c r="R1321" s="21"/>
      <c r="S1321" s="21"/>
      <c r="T1321" s="21"/>
      <c r="U1321" s="21"/>
      <c r="V1321" s="21"/>
      <c r="W1321" s="21"/>
      <c r="X1321" s="21"/>
      <c r="Y1321" s="21"/>
    </row>
    <row r="1322" ht="15.75" customHeight="1">
      <c r="A1322" s="21">
        <v>4076.0</v>
      </c>
      <c r="B1322" s="21" t="s">
        <v>4137</v>
      </c>
      <c r="C1322" s="21">
        <f>VLOOKUP(B1322,Sheet3!B:E,4,0)</f>
        <v>1</v>
      </c>
      <c r="D1322" s="21"/>
      <c r="E1322" s="21"/>
      <c r="F1322" s="21"/>
      <c r="G1322" s="21"/>
      <c r="H1322" s="21"/>
      <c r="I1322" s="21"/>
      <c r="J1322" s="21"/>
      <c r="K1322" s="21"/>
      <c r="L1322" s="21"/>
      <c r="M1322" s="21"/>
      <c r="N1322" s="21"/>
      <c r="O1322" s="21"/>
      <c r="P1322" s="21"/>
      <c r="Q1322" s="21"/>
      <c r="R1322" s="21"/>
      <c r="S1322" s="21"/>
      <c r="T1322" s="21"/>
      <c r="U1322" s="21"/>
      <c r="V1322" s="21"/>
      <c r="W1322" s="21"/>
      <c r="X1322" s="21"/>
      <c r="Y1322" s="21"/>
    </row>
    <row r="1323" ht="15.75" customHeight="1">
      <c r="A1323" s="21">
        <v>4081.0</v>
      </c>
      <c r="B1323" s="21" t="s">
        <v>4138</v>
      </c>
      <c r="C1323" s="21">
        <f>VLOOKUP(B1323,Sheet3!B:E,4,0)</f>
        <v>1</v>
      </c>
      <c r="D1323" s="21"/>
      <c r="E1323" s="21"/>
      <c r="F1323" s="21"/>
      <c r="G1323" s="21"/>
      <c r="H1323" s="21"/>
      <c r="I1323" s="21"/>
      <c r="J1323" s="21"/>
      <c r="K1323" s="21"/>
      <c r="L1323" s="21"/>
      <c r="M1323" s="21"/>
      <c r="N1323" s="21"/>
      <c r="O1323" s="21"/>
      <c r="P1323" s="21"/>
      <c r="Q1323" s="21"/>
      <c r="R1323" s="21"/>
      <c r="S1323" s="21"/>
      <c r="T1323" s="21"/>
      <c r="U1323" s="21"/>
      <c r="V1323" s="21"/>
      <c r="W1323" s="21"/>
      <c r="X1323" s="21"/>
      <c r="Y1323" s="21"/>
    </row>
    <row r="1324" ht="15.75" customHeight="1">
      <c r="A1324" s="21">
        <v>4084.0</v>
      </c>
      <c r="B1324" s="21" t="s">
        <v>4139</v>
      </c>
      <c r="C1324" s="21">
        <f>VLOOKUP(B1324,Sheet3!B:E,4,0)</f>
        <v>1</v>
      </c>
      <c r="D1324" s="21"/>
      <c r="E1324" s="21"/>
      <c r="F1324" s="21"/>
      <c r="G1324" s="21"/>
      <c r="H1324" s="21"/>
      <c r="I1324" s="21"/>
      <c r="J1324" s="21"/>
      <c r="K1324" s="21"/>
      <c r="L1324" s="21"/>
      <c r="M1324" s="21"/>
      <c r="N1324" s="21"/>
      <c r="O1324" s="21"/>
      <c r="P1324" s="21"/>
      <c r="Q1324" s="21"/>
      <c r="R1324" s="21"/>
      <c r="S1324" s="21"/>
      <c r="T1324" s="21"/>
      <c r="U1324" s="21"/>
      <c r="V1324" s="21"/>
      <c r="W1324" s="21"/>
      <c r="X1324" s="21"/>
      <c r="Y1324" s="21"/>
    </row>
    <row r="1325" ht="15.75" customHeight="1">
      <c r="A1325" s="21">
        <v>4085.0</v>
      </c>
      <c r="B1325" s="21" t="s">
        <v>4140</v>
      </c>
      <c r="C1325" s="21">
        <f>VLOOKUP(B1325,Sheet3!B:E,4,0)</f>
        <v>1</v>
      </c>
      <c r="D1325" s="21"/>
      <c r="E1325" s="21"/>
      <c r="F1325" s="21"/>
      <c r="G1325" s="21"/>
      <c r="H1325" s="21"/>
      <c r="I1325" s="21"/>
      <c r="J1325" s="21"/>
      <c r="K1325" s="21"/>
      <c r="L1325" s="21"/>
      <c r="M1325" s="21"/>
      <c r="N1325" s="21"/>
      <c r="O1325" s="21"/>
      <c r="P1325" s="21"/>
      <c r="Q1325" s="21"/>
      <c r="R1325" s="21"/>
      <c r="S1325" s="21"/>
      <c r="T1325" s="21"/>
      <c r="U1325" s="21"/>
      <c r="V1325" s="21"/>
      <c r="W1325" s="21"/>
      <c r="X1325" s="21"/>
      <c r="Y1325" s="21"/>
    </row>
    <row r="1326" ht="15.75" customHeight="1">
      <c r="A1326" s="21">
        <v>4086.0</v>
      </c>
      <c r="B1326" s="21" t="s">
        <v>4141</v>
      </c>
      <c r="C1326" s="21">
        <f>VLOOKUP(B1326,Sheet3!B:E,4,0)</f>
        <v>1</v>
      </c>
      <c r="D1326" s="21"/>
      <c r="E1326" s="21"/>
      <c r="F1326" s="21"/>
      <c r="G1326" s="21"/>
      <c r="H1326" s="21"/>
      <c r="I1326" s="21"/>
      <c r="J1326" s="21"/>
      <c r="K1326" s="21"/>
      <c r="L1326" s="21"/>
      <c r="M1326" s="21"/>
      <c r="N1326" s="21"/>
      <c r="O1326" s="21"/>
      <c r="P1326" s="21"/>
      <c r="Q1326" s="21"/>
      <c r="R1326" s="21"/>
      <c r="S1326" s="21"/>
      <c r="T1326" s="21"/>
      <c r="U1326" s="21"/>
      <c r="V1326" s="21"/>
      <c r="W1326" s="21"/>
      <c r="X1326" s="21"/>
      <c r="Y1326" s="21"/>
    </row>
    <row r="1327" ht="15.75" customHeight="1">
      <c r="A1327" s="21">
        <v>4087.0</v>
      </c>
      <c r="B1327" s="21" t="s">
        <v>4142</v>
      </c>
      <c r="C1327" s="21">
        <f>VLOOKUP(B1327,Sheet3!B:E,4,0)</f>
        <v>1</v>
      </c>
      <c r="D1327" s="21"/>
      <c r="E1327" s="21"/>
      <c r="F1327" s="21"/>
      <c r="G1327" s="21"/>
      <c r="H1327" s="21"/>
      <c r="I1327" s="21"/>
      <c r="J1327" s="21"/>
      <c r="K1327" s="21"/>
      <c r="L1327" s="21"/>
      <c r="M1327" s="21"/>
      <c r="N1327" s="21"/>
      <c r="O1327" s="21"/>
      <c r="P1327" s="21"/>
      <c r="Q1327" s="21"/>
      <c r="R1327" s="21"/>
      <c r="S1327" s="21"/>
      <c r="T1327" s="21"/>
      <c r="U1327" s="21"/>
      <c r="V1327" s="21"/>
      <c r="W1327" s="21"/>
      <c r="X1327" s="21"/>
      <c r="Y1327" s="21"/>
    </row>
    <row r="1328" ht="15.75" customHeight="1">
      <c r="A1328" s="21">
        <v>4090.0</v>
      </c>
      <c r="B1328" s="21" t="s">
        <v>4143</v>
      </c>
      <c r="C1328" s="21">
        <f>VLOOKUP(B1328,Sheet3!B:E,4,0)</f>
        <v>1</v>
      </c>
      <c r="D1328" s="21"/>
      <c r="E1328" s="21"/>
      <c r="F1328" s="21"/>
      <c r="G1328" s="21"/>
      <c r="H1328" s="21"/>
      <c r="I1328" s="21"/>
      <c r="J1328" s="21"/>
      <c r="K1328" s="21"/>
      <c r="L1328" s="21"/>
      <c r="M1328" s="21"/>
      <c r="N1328" s="21"/>
      <c r="O1328" s="21"/>
      <c r="P1328" s="21"/>
      <c r="Q1328" s="21"/>
      <c r="R1328" s="21"/>
      <c r="S1328" s="21"/>
      <c r="T1328" s="21"/>
      <c r="U1328" s="21"/>
      <c r="V1328" s="21"/>
      <c r="W1328" s="21"/>
      <c r="X1328" s="21"/>
      <c r="Y1328" s="21"/>
    </row>
    <row r="1329" ht="15.75" customHeight="1">
      <c r="A1329" s="21">
        <v>4092.0</v>
      </c>
      <c r="B1329" s="21" t="s">
        <v>4144</v>
      </c>
      <c r="C1329" s="21">
        <f>VLOOKUP(B1329,Sheet3!B:E,4,0)</f>
        <v>1</v>
      </c>
      <c r="D1329" s="21"/>
      <c r="E1329" s="21"/>
      <c r="F1329" s="21"/>
      <c r="G1329" s="21"/>
      <c r="H1329" s="21"/>
      <c r="I1329" s="21"/>
      <c r="J1329" s="21"/>
      <c r="K1329" s="21"/>
      <c r="L1329" s="21"/>
      <c r="M1329" s="21"/>
      <c r="N1329" s="21"/>
      <c r="O1329" s="21"/>
      <c r="P1329" s="21"/>
      <c r="Q1329" s="21"/>
      <c r="R1329" s="21"/>
      <c r="S1329" s="21"/>
      <c r="T1329" s="21"/>
      <c r="U1329" s="21"/>
      <c r="V1329" s="21"/>
      <c r="W1329" s="21"/>
      <c r="X1329" s="21"/>
      <c r="Y1329" s="21"/>
    </row>
    <row r="1330" ht="15.75" customHeight="1">
      <c r="A1330" s="21">
        <v>4093.0</v>
      </c>
      <c r="B1330" s="21" t="s">
        <v>4145</v>
      </c>
      <c r="C1330" s="21">
        <f>VLOOKUP(B1330,Sheet3!B:E,4,0)</f>
        <v>1</v>
      </c>
      <c r="D1330" s="21"/>
      <c r="E1330" s="21"/>
      <c r="F1330" s="21"/>
      <c r="G1330" s="21"/>
      <c r="H1330" s="21"/>
      <c r="I1330" s="21"/>
      <c r="J1330" s="21"/>
      <c r="K1330" s="21"/>
      <c r="L1330" s="21"/>
      <c r="M1330" s="21"/>
      <c r="N1330" s="21"/>
      <c r="O1330" s="21"/>
      <c r="P1330" s="21"/>
      <c r="Q1330" s="21"/>
      <c r="R1330" s="21"/>
      <c r="S1330" s="21"/>
      <c r="T1330" s="21"/>
      <c r="U1330" s="21"/>
      <c r="V1330" s="21"/>
      <c r="W1330" s="21"/>
      <c r="X1330" s="21"/>
      <c r="Y1330" s="21"/>
    </row>
    <row r="1331" ht="15.75" customHeight="1">
      <c r="A1331" s="21">
        <v>4094.0</v>
      </c>
      <c r="B1331" s="21" t="s">
        <v>4146</v>
      </c>
      <c r="C1331" s="21">
        <f>VLOOKUP(B1331,Sheet3!B:E,4,0)</f>
        <v>1</v>
      </c>
      <c r="D1331" s="21"/>
      <c r="E1331" s="21"/>
      <c r="F1331" s="21"/>
      <c r="G1331" s="21"/>
      <c r="H1331" s="21"/>
      <c r="I1331" s="21"/>
      <c r="J1331" s="21"/>
      <c r="K1331" s="21"/>
      <c r="L1331" s="21"/>
      <c r="M1331" s="21"/>
      <c r="N1331" s="21"/>
      <c r="O1331" s="21"/>
      <c r="P1331" s="21"/>
      <c r="Q1331" s="21"/>
      <c r="R1331" s="21"/>
      <c r="S1331" s="21"/>
      <c r="T1331" s="21"/>
      <c r="U1331" s="21"/>
      <c r="V1331" s="21"/>
      <c r="W1331" s="21"/>
      <c r="X1331" s="21"/>
      <c r="Y1331" s="21"/>
    </row>
    <row r="1332" ht="15.75" customHeight="1">
      <c r="A1332" s="21">
        <v>4096.0</v>
      </c>
      <c r="B1332" s="21" t="s">
        <v>4147</v>
      </c>
      <c r="C1332" s="21">
        <f>VLOOKUP(B1332,Sheet3!B:E,4,0)</f>
        <v>1</v>
      </c>
      <c r="D1332" s="21"/>
      <c r="E1332" s="21"/>
      <c r="F1332" s="21"/>
      <c r="G1332" s="21"/>
      <c r="H1332" s="21"/>
      <c r="I1332" s="21"/>
      <c r="J1332" s="21"/>
      <c r="K1332" s="21"/>
      <c r="L1332" s="21"/>
      <c r="M1332" s="21"/>
      <c r="N1332" s="21"/>
      <c r="O1332" s="21"/>
      <c r="P1332" s="21"/>
      <c r="Q1332" s="21"/>
      <c r="R1332" s="21"/>
      <c r="S1332" s="21"/>
      <c r="T1332" s="21"/>
      <c r="U1332" s="21"/>
      <c r="V1332" s="21"/>
      <c r="W1332" s="21"/>
      <c r="X1332" s="21"/>
      <c r="Y1332" s="21"/>
    </row>
    <row r="1333" ht="15.75" customHeight="1">
      <c r="A1333" s="21">
        <v>4100.0</v>
      </c>
      <c r="B1333" s="21" t="s">
        <v>4148</v>
      </c>
      <c r="C1333" s="21">
        <f>VLOOKUP(B1333,Sheet3!B:E,4,0)</f>
        <v>1</v>
      </c>
      <c r="D1333" s="21"/>
      <c r="E1333" s="21"/>
      <c r="F1333" s="21"/>
      <c r="G1333" s="21"/>
      <c r="H1333" s="21"/>
      <c r="I1333" s="21"/>
      <c r="J1333" s="21"/>
      <c r="K1333" s="21"/>
      <c r="L1333" s="21"/>
      <c r="M1333" s="21"/>
      <c r="N1333" s="21"/>
      <c r="O1333" s="21"/>
      <c r="P1333" s="21"/>
      <c r="Q1333" s="21"/>
      <c r="R1333" s="21"/>
      <c r="S1333" s="21"/>
      <c r="T1333" s="21"/>
      <c r="U1333" s="21"/>
      <c r="V1333" s="21"/>
      <c r="W1333" s="21"/>
      <c r="X1333" s="21"/>
      <c r="Y1333" s="21"/>
    </row>
    <row r="1334" ht="15.75" customHeight="1">
      <c r="A1334" s="21">
        <v>4104.0</v>
      </c>
      <c r="B1334" s="21" t="s">
        <v>4149</v>
      </c>
      <c r="C1334" s="21">
        <f>VLOOKUP(B1334,Sheet3!B:E,4,0)</f>
        <v>1</v>
      </c>
      <c r="D1334" s="21"/>
      <c r="E1334" s="21"/>
      <c r="F1334" s="21"/>
      <c r="G1334" s="21"/>
      <c r="H1334" s="21"/>
      <c r="I1334" s="21"/>
      <c r="J1334" s="21"/>
      <c r="K1334" s="21"/>
      <c r="L1334" s="21"/>
      <c r="M1334" s="21"/>
      <c r="N1334" s="21"/>
      <c r="O1334" s="21"/>
      <c r="P1334" s="21"/>
      <c r="Q1334" s="21"/>
      <c r="R1334" s="21"/>
      <c r="S1334" s="21"/>
      <c r="T1334" s="21"/>
      <c r="U1334" s="21"/>
      <c r="V1334" s="21"/>
      <c r="W1334" s="21"/>
      <c r="X1334" s="21"/>
      <c r="Y1334" s="21"/>
    </row>
    <row r="1335" ht="15.75" customHeight="1">
      <c r="A1335" s="21">
        <v>4106.0</v>
      </c>
      <c r="B1335" s="21" t="s">
        <v>4150</v>
      </c>
      <c r="C1335" s="21">
        <f>VLOOKUP(B1335,Sheet3!B:E,4,0)</f>
        <v>1</v>
      </c>
      <c r="D1335" s="21"/>
      <c r="E1335" s="21"/>
      <c r="F1335" s="21"/>
      <c r="G1335" s="21"/>
      <c r="H1335" s="21"/>
      <c r="I1335" s="21"/>
      <c r="J1335" s="21"/>
      <c r="K1335" s="21"/>
      <c r="L1335" s="21"/>
      <c r="M1335" s="21"/>
      <c r="N1335" s="21"/>
      <c r="O1335" s="21"/>
      <c r="P1335" s="21"/>
      <c r="Q1335" s="21"/>
      <c r="R1335" s="21"/>
      <c r="S1335" s="21"/>
      <c r="T1335" s="21"/>
      <c r="U1335" s="21"/>
      <c r="V1335" s="21"/>
      <c r="W1335" s="21"/>
      <c r="X1335" s="21"/>
      <c r="Y1335" s="21"/>
    </row>
    <row r="1336" ht="15.75" customHeight="1">
      <c r="A1336" s="21">
        <v>4109.0</v>
      </c>
      <c r="B1336" s="21" t="s">
        <v>4151</v>
      </c>
      <c r="C1336" s="21">
        <f>VLOOKUP(B1336,Sheet3!B:E,4,0)</f>
        <v>1</v>
      </c>
      <c r="D1336" s="21"/>
      <c r="E1336" s="21"/>
      <c r="F1336" s="21"/>
      <c r="G1336" s="21"/>
      <c r="H1336" s="21"/>
      <c r="I1336" s="21"/>
      <c r="J1336" s="21"/>
      <c r="K1336" s="21"/>
      <c r="L1336" s="21"/>
      <c r="M1336" s="21"/>
      <c r="N1336" s="21"/>
      <c r="O1336" s="21"/>
      <c r="P1336" s="21"/>
      <c r="Q1336" s="21"/>
      <c r="R1336" s="21"/>
      <c r="S1336" s="21"/>
      <c r="T1336" s="21"/>
      <c r="U1336" s="21"/>
      <c r="V1336" s="21"/>
      <c r="W1336" s="21"/>
      <c r="X1336" s="21"/>
      <c r="Y1336" s="21"/>
    </row>
    <row r="1337" ht="15.75" customHeight="1">
      <c r="A1337" s="21">
        <v>4110.0</v>
      </c>
      <c r="B1337" s="21" t="s">
        <v>4152</v>
      </c>
      <c r="C1337" s="21">
        <f>VLOOKUP(B1337,Sheet3!B:E,4,0)</f>
        <v>1</v>
      </c>
      <c r="D1337" s="21"/>
      <c r="E1337" s="21"/>
      <c r="F1337" s="21"/>
      <c r="G1337" s="21"/>
      <c r="H1337" s="21"/>
      <c r="I1337" s="21"/>
      <c r="J1337" s="21"/>
      <c r="K1337" s="21"/>
      <c r="L1337" s="21"/>
      <c r="M1337" s="21"/>
      <c r="N1337" s="21"/>
      <c r="O1337" s="21"/>
      <c r="P1337" s="21"/>
      <c r="Q1337" s="21"/>
      <c r="R1337" s="21"/>
      <c r="S1337" s="21"/>
      <c r="T1337" s="21"/>
      <c r="U1337" s="21"/>
      <c r="V1337" s="21"/>
      <c r="W1337" s="21"/>
      <c r="X1337" s="21"/>
      <c r="Y1337" s="21"/>
    </row>
    <row r="1338" ht="15.75" customHeight="1">
      <c r="A1338" s="21">
        <v>4114.0</v>
      </c>
      <c r="B1338" s="21" t="s">
        <v>4153</v>
      </c>
      <c r="C1338" s="21">
        <f>VLOOKUP(B1338,Sheet3!B:E,4,0)</f>
        <v>1</v>
      </c>
      <c r="D1338" s="21"/>
      <c r="E1338" s="21"/>
      <c r="F1338" s="21"/>
      <c r="G1338" s="21"/>
      <c r="H1338" s="21"/>
      <c r="I1338" s="21"/>
      <c r="J1338" s="21"/>
      <c r="K1338" s="21"/>
      <c r="L1338" s="21"/>
      <c r="M1338" s="21"/>
      <c r="N1338" s="21"/>
      <c r="O1338" s="21"/>
      <c r="P1338" s="21"/>
      <c r="Q1338" s="21"/>
      <c r="R1338" s="21"/>
      <c r="S1338" s="21"/>
      <c r="T1338" s="21"/>
      <c r="U1338" s="21"/>
      <c r="V1338" s="21"/>
      <c r="W1338" s="21"/>
      <c r="X1338" s="21"/>
      <c r="Y1338" s="21"/>
    </row>
    <row r="1339" ht="15.75" customHeight="1">
      <c r="A1339" s="21">
        <v>4115.0</v>
      </c>
      <c r="B1339" s="21" t="s">
        <v>4154</v>
      </c>
      <c r="C1339" s="21">
        <f>VLOOKUP(B1339,Sheet3!B:E,4,0)</f>
        <v>1</v>
      </c>
      <c r="D1339" s="21"/>
      <c r="E1339" s="21"/>
      <c r="F1339" s="21"/>
      <c r="G1339" s="21"/>
      <c r="H1339" s="21"/>
      <c r="I1339" s="21"/>
      <c r="J1339" s="21"/>
      <c r="K1339" s="21"/>
      <c r="L1339" s="21"/>
      <c r="M1339" s="21"/>
      <c r="N1339" s="21"/>
      <c r="O1339" s="21"/>
      <c r="P1339" s="21"/>
      <c r="Q1339" s="21"/>
      <c r="R1339" s="21"/>
      <c r="S1339" s="21"/>
      <c r="T1339" s="21"/>
      <c r="U1339" s="21"/>
      <c r="V1339" s="21"/>
      <c r="W1339" s="21"/>
      <c r="X1339" s="21"/>
      <c r="Y1339" s="21"/>
    </row>
    <row r="1340" ht="15.75" customHeight="1">
      <c r="A1340" s="21">
        <v>4117.0</v>
      </c>
      <c r="B1340" s="21" t="s">
        <v>4155</v>
      </c>
      <c r="C1340" s="21">
        <f>VLOOKUP(B1340,Sheet3!B:E,4,0)</f>
        <v>1</v>
      </c>
      <c r="D1340" s="21"/>
      <c r="E1340" s="21"/>
      <c r="F1340" s="21"/>
      <c r="G1340" s="21"/>
      <c r="H1340" s="21"/>
      <c r="I1340" s="21"/>
      <c r="J1340" s="21"/>
      <c r="K1340" s="21"/>
      <c r="L1340" s="21"/>
      <c r="M1340" s="21"/>
      <c r="N1340" s="21"/>
      <c r="O1340" s="21"/>
      <c r="P1340" s="21"/>
      <c r="Q1340" s="21"/>
      <c r="R1340" s="21"/>
      <c r="S1340" s="21"/>
      <c r="T1340" s="21"/>
      <c r="U1340" s="21"/>
      <c r="V1340" s="21"/>
      <c r="W1340" s="21"/>
      <c r="X1340" s="21"/>
      <c r="Y1340" s="21"/>
    </row>
    <row r="1341" ht="15.75" customHeight="1">
      <c r="A1341" s="21">
        <v>4119.0</v>
      </c>
      <c r="B1341" s="21" t="s">
        <v>4156</v>
      </c>
      <c r="C1341" s="21">
        <f>VLOOKUP(B1341,Sheet3!B:E,4,0)</f>
        <v>1</v>
      </c>
      <c r="D1341" s="21"/>
      <c r="E1341" s="21"/>
      <c r="F1341" s="21"/>
      <c r="G1341" s="21"/>
      <c r="H1341" s="21"/>
      <c r="I1341" s="21"/>
      <c r="J1341" s="21"/>
      <c r="K1341" s="21"/>
      <c r="L1341" s="21"/>
      <c r="M1341" s="21"/>
      <c r="N1341" s="21"/>
      <c r="O1341" s="21"/>
      <c r="P1341" s="21"/>
      <c r="Q1341" s="21"/>
      <c r="R1341" s="21"/>
      <c r="S1341" s="21"/>
      <c r="T1341" s="21"/>
      <c r="U1341" s="21"/>
      <c r="V1341" s="21"/>
      <c r="W1341" s="21"/>
      <c r="X1341" s="21"/>
      <c r="Y1341" s="21"/>
    </row>
    <row r="1342" ht="15.75" customHeight="1">
      <c r="A1342" s="21">
        <v>4122.0</v>
      </c>
      <c r="B1342" s="21" t="s">
        <v>4157</v>
      </c>
      <c r="C1342" s="21">
        <f>VLOOKUP(B1342,Sheet3!B:E,4,0)</f>
        <v>1</v>
      </c>
      <c r="D1342" s="21"/>
      <c r="E1342" s="21"/>
      <c r="F1342" s="21"/>
      <c r="G1342" s="21"/>
      <c r="H1342" s="21"/>
      <c r="I1342" s="21"/>
      <c r="J1342" s="21"/>
      <c r="K1342" s="21"/>
      <c r="L1342" s="21"/>
      <c r="M1342" s="21"/>
      <c r="N1342" s="21"/>
      <c r="O1342" s="21"/>
      <c r="P1342" s="21"/>
      <c r="Q1342" s="21"/>
      <c r="R1342" s="21"/>
      <c r="S1342" s="21"/>
      <c r="T1342" s="21"/>
      <c r="U1342" s="21"/>
      <c r="V1342" s="21"/>
      <c r="W1342" s="21"/>
      <c r="X1342" s="21"/>
      <c r="Y1342" s="21"/>
    </row>
    <row r="1343" ht="15.75" customHeight="1">
      <c r="A1343" s="21">
        <v>4123.0</v>
      </c>
      <c r="B1343" s="21" t="s">
        <v>4158</v>
      </c>
      <c r="C1343" s="21">
        <f>VLOOKUP(B1343,Sheet3!B:E,4,0)</f>
        <v>1</v>
      </c>
      <c r="D1343" s="21"/>
      <c r="E1343" s="21"/>
      <c r="F1343" s="21"/>
      <c r="G1343" s="21"/>
      <c r="H1343" s="21"/>
      <c r="I1343" s="21"/>
      <c r="J1343" s="21"/>
      <c r="K1343" s="21"/>
      <c r="L1343" s="21"/>
      <c r="M1343" s="21"/>
      <c r="N1343" s="21"/>
      <c r="O1343" s="21"/>
      <c r="P1343" s="21"/>
      <c r="Q1343" s="21"/>
      <c r="R1343" s="21"/>
      <c r="S1343" s="21"/>
      <c r="T1343" s="21"/>
      <c r="U1343" s="21"/>
      <c r="V1343" s="21"/>
      <c r="W1343" s="21"/>
      <c r="X1343" s="21"/>
      <c r="Y1343" s="21"/>
    </row>
    <row r="1344" ht="15.75" customHeight="1">
      <c r="A1344" s="21">
        <v>4128.0</v>
      </c>
      <c r="B1344" s="21" t="s">
        <v>4159</v>
      </c>
      <c r="C1344" s="21">
        <f>VLOOKUP(B1344,Sheet3!B:E,4,0)</f>
        <v>1</v>
      </c>
      <c r="D1344" s="21"/>
      <c r="E1344" s="21"/>
      <c r="F1344" s="21"/>
      <c r="G1344" s="21"/>
      <c r="H1344" s="21"/>
      <c r="I1344" s="21"/>
      <c r="J1344" s="21"/>
      <c r="K1344" s="21"/>
      <c r="L1344" s="21"/>
      <c r="M1344" s="21"/>
      <c r="N1344" s="21"/>
      <c r="O1344" s="21"/>
      <c r="P1344" s="21"/>
      <c r="Q1344" s="21"/>
      <c r="R1344" s="21"/>
      <c r="S1344" s="21"/>
      <c r="T1344" s="21"/>
      <c r="U1344" s="21"/>
      <c r="V1344" s="21"/>
      <c r="W1344" s="21"/>
      <c r="X1344" s="21"/>
      <c r="Y1344" s="21"/>
    </row>
    <row r="1345" ht="15.75" customHeight="1">
      <c r="A1345" s="21">
        <v>4129.0</v>
      </c>
      <c r="B1345" s="21" t="s">
        <v>4160</v>
      </c>
      <c r="C1345" s="21">
        <f>VLOOKUP(B1345,Sheet3!B:E,4,0)</f>
        <v>1</v>
      </c>
      <c r="D1345" s="21"/>
      <c r="E1345" s="21"/>
      <c r="F1345" s="21"/>
      <c r="G1345" s="21"/>
      <c r="H1345" s="21"/>
      <c r="I1345" s="21"/>
      <c r="J1345" s="21"/>
      <c r="K1345" s="21"/>
      <c r="L1345" s="21"/>
      <c r="M1345" s="21"/>
      <c r="N1345" s="21"/>
      <c r="O1345" s="21"/>
      <c r="P1345" s="21"/>
      <c r="Q1345" s="21"/>
      <c r="R1345" s="21"/>
      <c r="S1345" s="21"/>
      <c r="T1345" s="21"/>
      <c r="U1345" s="21"/>
      <c r="V1345" s="21"/>
      <c r="W1345" s="21"/>
      <c r="X1345" s="21"/>
      <c r="Y1345" s="21"/>
    </row>
    <row r="1346" ht="15.75" customHeight="1">
      <c r="A1346" s="21">
        <v>4130.0</v>
      </c>
      <c r="B1346" s="21" t="s">
        <v>4161</v>
      </c>
      <c r="C1346" s="21">
        <f>VLOOKUP(B1346,Sheet3!B:E,4,0)</f>
        <v>1</v>
      </c>
      <c r="D1346" s="21"/>
      <c r="E1346" s="21"/>
      <c r="F1346" s="21"/>
      <c r="G1346" s="21"/>
      <c r="H1346" s="21"/>
      <c r="I1346" s="21"/>
      <c r="J1346" s="21"/>
      <c r="K1346" s="21"/>
      <c r="L1346" s="21"/>
      <c r="M1346" s="21"/>
      <c r="N1346" s="21"/>
      <c r="O1346" s="21"/>
      <c r="P1346" s="21"/>
      <c r="Q1346" s="21"/>
      <c r="R1346" s="21"/>
      <c r="S1346" s="21"/>
      <c r="T1346" s="21"/>
      <c r="U1346" s="21"/>
      <c r="V1346" s="21"/>
      <c r="W1346" s="21"/>
      <c r="X1346" s="21"/>
      <c r="Y1346" s="21"/>
    </row>
    <row r="1347" ht="15.75" customHeight="1">
      <c r="A1347" s="21">
        <v>4131.0</v>
      </c>
      <c r="B1347" s="21" t="s">
        <v>4162</v>
      </c>
      <c r="C1347" s="21">
        <f>VLOOKUP(B1347,Sheet3!B:E,4,0)</f>
        <v>1</v>
      </c>
      <c r="D1347" s="21"/>
      <c r="E1347" s="21"/>
      <c r="F1347" s="21"/>
      <c r="G1347" s="21"/>
      <c r="H1347" s="21"/>
      <c r="I1347" s="21"/>
      <c r="J1347" s="21"/>
      <c r="K1347" s="21"/>
      <c r="L1347" s="21"/>
      <c r="M1347" s="21"/>
      <c r="N1347" s="21"/>
      <c r="O1347" s="21"/>
      <c r="P1347" s="21"/>
      <c r="Q1347" s="21"/>
      <c r="R1347" s="21"/>
      <c r="S1347" s="21"/>
      <c r="T1347" s="21"/>
      <c r="U1347" s="21"/>
      <c r="V1347" s="21"/>
      <c r="W1347" s="21"/>
      <c r="X1347" s="21"/>
      <c r="Y1347" s="21"/>
    </row>
    <row r="1348" ht="15.75" customHeight="1">
      <c r="A1348" s="21">
        <v>4132.0</v>
      </c>
      <c r="B1348" s="21" t="s">
        <v>4163</v>
      </c>
      <c r="C1348" s="21">
        <f>VLOOKUP(B1348,Sheet3!B:E,4,0)</f>
        <v>1</v>
      </c>
      <c r="D1348" s="21"/>
      <c r="E1348" s="21"/>
      <c r="F1348" s="21"/>
      <c r="G1348" s="21"/>
      <c r="H1348" s="21"/>
      <c r="I1348" s="21"/>
      <c r="J1348" s="21"/>
      <c r="K1348" s="21"/>
      <c r="L1348" s="21"/>
      <c r="M1348" s="21"/>
      <c r="N1348" s="21"/>
      <c r="O1348" s="21"/>
      <c r="P1348" s="21"/>
      <c r="Q1348" s="21"/>
      <c r="R1348" s="21"/>
      <c r="S1348" s="21"/>
      <c r="T1348" s="21"/>
      <c r="U1348" s="21"/>
      <c r="V1348" s="21"/>
      <c r="W1348" s="21"/>
      <c r="X1348" s="21"/>
      <c r="Y1348" s="21"/>
    </row>
    <row r="1349" ht="15.75" customHeight="1">
      <c r="A1349" s="21">
        <v>4133.0</v>
      </c>
      <c r="B1349" s="21" t="s">
        <v>4164</v>
      </c>
      <c r="C1349" s="21">
        <f>VLOOKUP(B1349,Sheet3!B:E,4,0)</f>
        <v>1</v>
      </c>
      <c r="D1349" s="21"/>
      <c r="E1349" s="21"/>
      <c r="F1349" s="21"/>
      <c r="G1349" s="21"/>
      <c r="H1349" s="21"/>
      <c r="I1349" s="21"/>
      <c r="J1349" s="21"/>
      <c r="K1349" s="21"/>
      <c r="L1349" s="21"/>
      <c r="M1349" s="21"/>
      <c r="N1349" s="21"/>
      <c r="O1349" s="21"/>
      <c r="P1349" s="21"/>
      <c r="Q1349" s="21"/>
      <c r="R1349" s="21"/>
      <c r="S1349" s="21"/>
      <c r="T1349" s="21"/>
      <c r="U1349" s="21"/>
      <c r="V1349" s="21"/>
      <c r="W1349" s="21"/>
      <c r="X1349" s="21"/>
      <c r="Y1349" s="21"/>
    </row>
    <row r="1350" ht="15.75" customHeight="1">
      <c r="A1350" s="21">
        <v>4135.0</v>
      </c>
      <c r="B1350" s="21" t="s">
        <v>4165</v>
      </c>
      <c r="C1350" s="21">
        <f>VLOOKUP(B1350,Sheet3!B:E,4,0)</f>
        <v>1</v>
      </c>
      <c r="D1350" s="21"/>
      <c r="E1350" s="21"/>
      <c r="F1350" s="21"/>
      <c r="G1350" s="21"/>
      <c r="H1350" s="21"/>
      <c r="I1350" s="21"/>
      <c r="J1350" s="21"/>
      <c r="K1350" s="21"/>
      <c r="L1350" s="21"/>
      <c r="M1350" s="21"/>
      <c r="N1350" s="21"/>
      <c r="O1350" s="21"/>
      <c r="P1350" s="21"/>
      <c r="Q1350" s="21"/>
      <c r="R1350" s="21"/>
      <c r="S1350" s="21"/>
      <c r="T1350" s="21"/>
      <c r="U1350" s="21"/>
      <c r="V1350" s="21"/>
      <c r="W1350" s="21"/>
      <c r="X1350" s="21"/>
      <c r="Y1350" s="21"/>
    </row>
    <row r="1351" ht="15.75" customHeight="1">
      <c r="A1351" s="21">
        <v>4136.0</v>
      </c>
      <c r="B1351" s="21" t="s">
        <v>4166</v>
      </c>
      <c r="C1351" s="21">
        <f>VLOOKUP(B1351,Sheet3!B:E,4,0)</f>
        <v>1</v>
      </c>
      <c r="D1351" s="21"/>
      <c r="E1351" s="21"/>
      <c r="F1351" s="21"/>
      <c r="G1351" s="21"/>
      <c r="H1351" s="21"/>
      <c r="I1351" s="21"/>
      <c r="J1351" s="21"/>
      <c r="K1351" s="21"/>
      <c r="L1351" s="21"/>
      <c r="M1351" s="21"/>
      <c r="N1351" s="21"/>
      <c r="O1351" s="21"/>
      <c r="P1351" s="21"/>
      <c r="Q1351" s="21"/>
      <c r="R1351" s="21"/>
      <c r="S1351" s="21"/>
      <c r="T1351" s="21"/>
      <c r="U1351" s="21"/>
      <c r="V1351" s="21"/>
      <c r="W1351" s="21"/>
      <c r="X1351" s="21"/>
      <c r="Y1351" s="21"/>
    </row>
    <row r="1352" ht="15.75" customHeight="1">
      <c r="A1352" s="21">
        <v>4137.0</v>
      </c>
      <c r="B1352" s="21" t="s">
        <v>4167</v>
      </c>
      <c r="C1352" s="21">
        <f>VLOOKUP(B1352,Sheet3!B:E,4,0)</f>
        <v>1</v>
      </c>
      <c r="D1352" s="21"/>
      <c r="E1352" s="21"/>
      <c r="F1352" s="21"/>
      <c r="G1352" s="21"/>
      <c r="H1352" s="21"/>
      <c r="I1352" s="21"/>
      <c r="J1352" s="21"/>
      <c r="K1352" s="21"/>
      <c r="L1352" s="21"/>
      <c r="M1352" s="21"/>
      <c r="N1352" s="21"/>
      <c r="O1352" s="21"/>
      <c r="P1352" s="21"/>
      <c r="Q1352" s="21"/>
      <c r="R1352" s="21"/>
      <c r="S1352" s="21"/>
      <c r="T1352" s="21"/>
      <c r="U1352" s="21"/>
      <c r="V1352" s="21"/>
      <c r="W1352" s="21"/>
      <c r="X1352" s="21"/>
      <c r="Y1352" s="21"/>
    </row>
    <row r="1353" ht="15.75" customHeight="1">
      <c r="A1353" s="21">
        <v>4140.0</v>
      </c>
      <c r="B1353" s="21" t="s">
        <v>4168</v>
      </c>
      <c r="C1353" s="21">
        <f>VLOOKUP(B1353,Sheet3!B:E,4,0)</f>
        <v>1</v>
      </c>
      <c r="D1353" s="21"/>
      <c r="E1353" s="21"/>
      <c r="F1353" s="21"/>
      <c r="G1353" s="21"/>
      <c r="H1353" s="21"/>
      <c r="I1353" s="21"/>
      <c r="J1353" s="21"/>
      <c r="K1353" s="21"/>
      <c r="L1353" s="21"/>
      <c r="M1353" s="21"/>
      <c r="N1353" s="21"/>
      <c r="O1353" s="21"/>
      <c r="P1353" s="21"/>
      <c r="Q1353" s="21"/>
      <c r="R1353" s="21"/>
      <c r="S1353" s="21"/>
      <c r="T1353" s="21"/>
      <c r="U1353" s="21"/>
      <c r="V1353" s="21"/>
      <c r="W1353" s="21"/>
      <c r="X1353" s="21"/>
      <c r="Y1353" s="21"/>
    </row>
    <row r="1354" ht="15.75" customHeight="1">
      <c r="A1354" s="21">
        <v>4155.0</v>
      </c>
      <c r="B1354" s="21" t="s">
        <v>4169</v>
      </c>
      <c r="C1354" s="21">
        <f>VLOOKUP(B1354,Sheet3!B:E,4,0)</f>
        <v>1</v>
      </c>
      <c r="D1354" s="21"/>
      <c r="E1354" s="21"/>
      <c r="F1354" s="21"/>
      <c r="G1354" s="21"/>
      <c r="H1354" s="21"/>
      <c r="I1354" s="21"/>
      <c r="J1354" s="21"/>
      <c r="K1354" s="21"/>
      <c r="L1354" s="21"/>
      <c r="M1354" s="21"/>
      <c r="N1354" s="21"/>
      <c r="O1354" s="21"/>
      <c r="P1354" s="21"/>
      <c r="Q1354" s="21"/>
      <c r="R1354" s="21"/>
      <c r="S1354" s="21"/>
      <c r="T1354" s="21"/>
      <c r="U1354" s="21"/>
      <c r="V1354" s="21"/>
      <c r="W1354" s="21"/>
      <c r="X1354" s="21"/>
      <c r="Y1354" s="21"/>
    </row>
    <row r="1355" ht="15.75" customHeight="1">
      <c r="A1355" s="21">
        <v>4157.0</v>
      </c>
      <c r="B1355" s="21" t="s">
        <v>4170</v>
      </c>
      <c r="C1355" s="21">
        <f>VLOOKUP(B1355,Sheet3!B:E,4,0)</f>
        <v>1</v>
      </c>
      <c r="D1355" s="21"/>
      <c r="E1355" s="21"/>
      <c r="F1355" s="21"/>
      <c r="G1355" s="21"/>
      <c r="H1355" s="21"/>
      <c r="I1355" s="21"/>
      <c r="J1355" s="21"/>
      <c r="K1355" s="21"/>
      <c r="L1355" s="21"/>
      <c r="M1355" s="21"/>
      <c r="N1355" s="21"/>
      <c r="O1355" s="21"/>
      <c r="P1355" s="21"/>
      <c r="Q1355" s="21"/>
      <c r="R1355" s="21"/>
      <c r="S1355" s="21"/>
      <c r="T1355" s="21"/>
      <c r="U1355" s="21"/>
      <c r="V1355" s="21"/>
      <c r="W1355" s="21"/>
      <c r="X1355" s="21"/>
      <c r="Y1355" s="21"/>
    </row>
    <row r="1356" ht="15.75" customHeight="1">
      <c r="A1356" s="21">
        <v>4162.0</v>
      </c>
      <c r="B1356" s="21" t="s">
        <v>4171</v>
      </c>
      <c r="C1356" s="21">
        <f>VLOOKUP(B1356,Sheet3!B:E,4,0)</f>
        <v>1</v>
      </c>
      <c r="D1356" s="21"/>
      <c r="E1356" s="21"/>
      <c r="F1356" s="21"/>
      <c r="G1356" s="21"/>
      <c r="H1356" s="21"/>
      <c r="I1356" s="21"/>
      <c r="J1356" s="21"/>
      <c r="K1356" s="21"/>
      <c r="L1356" s="21"/>
      <c r="M1356" s="21"/>
      <c r="N1356" s="21"/>
      <c r="O1356" s="21"/>
      <c r="P1356" s="21"/>
      <c r="Q1356" s="21"/>
      <c r="R1356" s="21"/>
      <c r="S1356" s="21"/>
      <c r="T1356" s="21"/>
      <c r="U1356" s="21"/>
      <c r="V1356" s="21"/>
      <c r="W1356" s="21"/>
      <c r="X1356" s="21"/>
      <c r="Y1356" s="21"/>
    </row>
    <row r="1357" ht="15.75" customHeight="1">
      <c r="A1357" s="21">
        <v>4163.0</v>
      </c>
      <c r="B1357" s="21" t="s">
        <v>4172</v>
      </c>
      <c r="C1357" s="21">
        <f>VLOOKUP(B1357,Sheet3!B:E,4,0)</f>
        <v>1</v>
      </c>
      <c r="D1357" s="21"/>
      <c r="E1357" s="21"/>
      <c r="F1357" s="21"/>
      <c r="G1357" s="21"/>
      <c r="H1357" s="21"/>
      <c r="I1357" s="21"/>
      <c r="J1357" s="21"/>
      <c r="K1357" s="21"/>
      <c r="L1357" s="21"/>
      <c r="M1357" s="21"/>
      <c r="N1357" s="21"/>
      <c r="O1357" s="21"/>
      <c r="P1357" s="21"/>
      <c r="Q1357" s="21"/>
      <c r="R1357" s="21"/>
      <c r="S1357" s="21"/>
      <c r="T1357" s="21"/>
      <c r="U1357" s="21"/>
      <c r="V1357" s="21"/>
      <c r="W1357" s="21"/>
      <c r="X1357" s="21"/>
      <c r="Y1357" s="21"/>
    </row>
    <row r="1358" ht="15.75" customHeight="1">
      <c r="A1358" s="21">
        <v>4167.0</v>
      </c>
      <c r="B1358" s="21" t="s">
        <v>4173</v>
      </c>
      <c r="C1358" s="21">
        <f>VLOOKUP(B1358,Sheet3!B:E,4,0)</f>
        <v>1</v>
      </c>
      <c r="D1358" s="21"/>
      <c r="E1358" s="21"/>
      <c r="F1358" s="21"/>
      <c r="G1358" s="21"/>
      <c r="H1358" s="21"/>
      <c r="I1358" s="21"/>
      <c r="J1358" s="21"/>
      <c r="K1358" s="21"/>
      <c r="L1358" s="21"/>
      <c r="M1358" s="21"/>
      <c r="N1358" s="21"/>
      <c r="O1358" s="21"/>
      <c r="P1358" s="21"/>
      <c r="Q1358" s="21"/>
      <c r="R1358" s="21"/>
      <c r="S1358" s="21"/>
      <c r="T1358" s="21"/>
      <c r="U1358" s="21"/>
      <c r="V1358" s="21"/>
      <c r="W1358" s="21"/>
      <c r="X1358" s="21"/>
      <c r="Y1358" s="21"/>
    </row>
    <row r="1359" ht="15.75" customHeight="1">
      <c r="A1359" s="21">
        <v>4168.0</v>
      </c>
      <c r="B1359" s="21" t="s">
        <v>4174</v>
      </c>
      <c r="C1359" s="21">
        <f>VLOOKUP(B1359,Sheet3!B:E,4,0)</f>
        <v>1</v>
      </c>
      <c r="D1359" s="21"/>
      <c r="E1359" s="21"/>
      <c r="F1359" s="21"/>
      <c r="G1359" s="21"/>
      <c r="H1359" s="21"/>
      <c r="I1359" s="21"/>
      <c r="J1359" s="21"/>
      <c r="K1359" s="21"/>
      <c r="L1359" s="21"/>
      <c r="M1359" s="21"/>
      <c r="N1359" s="21"/>
      <c r="O1359" s="21"/>
      <c r="P1359" s="21"/>
      <c r="Q1359" s="21"/>
      <c r="R1359" s="21"/>
      <c r="S1359" s="21"/>
      <c r="T1359" s="21"/>
      <c r="U1359" s="21"/>
      <c r="V1359" s="21"/>
      <c r="W1359" s="21"/>
      <c r="X1359" s="21"/>
      <c r="Y1359" s="21"/>
    </row>
    <row r="1360" ht="15.75" customHeight="1">
      <c r="A1360" s="21">
        <v>4169.0</v>
      </c>
      <c r="B1360" s="21" t="s">
        <v>4175</v>
      </c>
      <c r="C1360" s="21">
        <f>VLOOKUP(B1360,Sheet3!B:E,4,0)</f>
        <v>1</v>
      </c>
      <c r="D1360" s="21"/>
      <c r="E1360" s="21"/>
      <c r="F1360" s="21"/>
      <c r="G1360" s="21"/>
      <c r="H1360" s="21"/>
      <c r="I1360" s="21"/>
      <c r="J1360" s="21"/>
      <c r="K1360" s="21"/>
      <c r="L1360" s="21"/>
      <c r="M1360" s="21"/>
      <c r="N1360" s="21"/>
      <c r="O1360" s="21"/>
      <c r="P1360" s="21"/>
      <c r="Q1360" s="21"/>
      <c r="R1360" s="21"/>
      <c r="S1360" s="21"/>
      <c r="T1360" s="21"/>
      <c r="U1360" s="21"/>
      <c r="V1360" s="21"/>
      <c r="W1360" s="21"/>
      <c r="X1360" s="21"/>
      <c r="Y1360" s="21"/>
    </row>
    <row r="1361" ht="15.75" customHeight="1">
      <c r="A1361" s="21">
        <v>4170.0</v>
      </c>
      <c r="B1361" s="21" t="s">
        <v>4176</v>
      </c>
      <c r="C1361" s="21">
        <f>VLOOKUP(B1361,Sheet3!B:E,4,0)</f>
        <v>1</v>
      </c>
      <c r="D1361" s="21"/>
      <c r="E1361" s="21"/>
      <c r="F1361" s="21"/>
      <c r="G1361" s="21"/>
      <c r="H1361" s="21"/>
      <c r="I1361" s="21"/>
      <c r="J1361" s="21"/>
      <c r="K1361" s="21"/>
      <c r="L1361" s="21"/>
      <c r="M1361" s="21"/>
      <c r="N1361" s="21"/>
      <c r="O1361" s="21"/>
      <c r="P1361" s="21"/>
      <c r="Q1361" s="21"/>
      <c r="R1361" s="21"/>
      <c r="S1361" s="21"/>
      <c r="T1361" s="21"/>
      <c r="U1361" s="21"/>
      <c r="V1361" s="21"/>
      <c r="W1361" s="21"/>
      <c r="X1361" s="21"/>
      <c r="Y1361" s="21"/>
    </row>
    <row r="1362" ht="15.75" customHeight="1">
      <c r="A1362" s="21">
        <v>4173.0</v>
      </c>
      <c r="B1362" s="21" t="s">
        <v>4177</v>
      </c>
      <c r="C1362" s="21">
        <f>VLOOKUP(B1362,Sheet3!B:E,4,0)</f>
        <v>1</v>
      </c>
      <c r="D1362" s="21"/>
      <c r="E1362" s="21"/>
      <c r="F1362" s="21"/>
      <c r="G1362" s="21"/>
      <c r="H1362" s="21"/>
      <c r="I1362" s="21"/>
      <c r="J1362" s="21"/>
      <c r="K1362" s="21"/>
      <c r="L1362" s="21"/>
      <c r="M1362" s="21"/>
      <c r="N1362" s="21"/>
      <c r="O1362" s="21"/>
      <c r="P1362" s="21"/>
      <c r="Q1362" s="21"/>
      <c r="R1362" s="21"/>
      <c r="S1362" s="21"/>
      <c r="T1362" s="21"/>
      <c r="U1362" s="21"/>
      <c r="V1362" s="21"/>
      <c r="W1362" s="21"/>
      <c r="X1362" s="21"/>
      <c r="Y1362" s="21"/>
    </row>
    <row r="1363" ht="15.75" customHeight="1">
      <c r="A1363" s="21">
        <v>4178.0</v>
      </c>
      <c r="B1363" s="21" t="s">
        <v>4178</v>
      </c>
      <c r="C1363" s="21">
        <f>VLOOKUP(B1363,Sheet3!B:E,4,0)</f>
        <v>1</v>
      </c>
      <c r="D1363" s="21"/>
      <c r="E1363" s="21"/>
      <c r="F1363" s="21"/>
      <c r="G1363" s="21"/>
      <c r="H1363" s="21"/>
      <c r="I1363" s="21"/>
      <c r="J1363" s="21"/>
      <c r="K1363" s="21"/>
      <c r="L1363" s="21"/>
      <c r="M1363" s="21"/>
      <c r="N1363" s="21"/>
      <c r="O1363" s="21"/>
      <c r="P1363" s="21"/>
      <c r="Q1363" s="21"/>
      <c r="R1363" s="21"/>
      <c r="S1363" s="21"/>
      <c r="T1363" s="21"/>
      <c r="U1363" s="21"/>
      <c r="V1363" s="21"/>
      <c r="W1363" s="21"/>
      <c r="X1363" s="21"/>
      <c r="Y1363" s="21"/>
    </row>
    <row r="1364" ht="15.75" customHeight="1">
      <c r="A1364" s="21">
        <v>4179.0</v>
      </c>
      <c r="B1364" s="21" t="s">
        <v>4179</v>
      </c>
      <c r="C1364" s="21">
        <f>VLOOKUP(B1364,Sheet3!B:E,4,0)</f>
        <v>1</v>
      </c>
      <c r="D1364" s="21"/>
      <c r="E1364" s="21"/>
      <c r="F1364" s="21"/>
      <c r="G1364" s="21"/>
      <c r="H1364" s="21"/>
      <c r="I1364" s="21"/>
      <c r="J1364" s="21"/>
      <c r="K1364" s="21"/>
      <c r="L1364" s="21"/>
      <c r="M1364" s="21"/>
      <c r="N1364" s="21"/>
      <c r="O1364" s="21"/>
      <c r="P1364" s="21"/>
      <c r="Q1364" s="21"/>
      <c r="R1364" s="21"/>
      <c r="S1364" s="21"/>
      <c r="T1364" s="21"/>
      <c r="U1364" s="21"/>
      <c r="V1364" s="21"/>
      <c r="W1364" s="21"/>
      <c r="X1364" s="21"/>
      <c r="Y1364" s="21"/>
    </row>
    <row r="1365" ht="15.75" customHeight="1">
      <c r="A1365" s="21">
        <v>4182.0</v>
      </c>
      <c r="B1365" s="21" t="s">
        <v>4180</v>
      </c>
      <c r="C1365" s="21">
        <f>VLOOKUP(B1365,Sheet3!B:E,4,0)</f>
        <v>1</v>
      </c>
      <c r="D1365" s="21"/>
      <c r="E1365" s="21"/>
      <c r="F1365" s="21"/>
      <c r="G1365" s="21"/>
      <c r="H1365" s="21"/>
      <c r="I1365" s="21"/>
      <c r="J1365" s="21"/>
      <c r="K1365" s="21"/>
      <c r="L1365" s="21"/>
      <c r="M1365" s="21"/>
      <c r="N1365" s="21"/>
      <c r="O1365" s="21"/>
      <c r="P1365" s="21"/>
      <c r="Q1365" s="21"/>
      <c r="R1365" s="21"/>
      <c r="S1365" s="21"/>
      <c r="T1365" s="21"/>
      <c r="U1365" s="21"/>
      <c r="V1365" s="21"/>
      <c r="W1365" s="21"/>
      <c r="X1365" s="21"/>
      <c r="Y1365" s="21"/>
    </row>
    <row r="1366" ht="15.75" customHeight="1">
      <c r="A1366" s="21">
        <v>4184.0</v>
      </c>
      <c r="B1366" s="21" t="s">
        <v>4181</v>
      </c>
      <c r="C1366" s="21">
        <f>VLOOKUP(B1366,Sheet3!B:E,4,0)</f>
        <v>1</v>
      </c>
      <c r="D1366" s="21"/>
      <c r="E1366" s="21"/>
      <c r="F1366" s="21"/>
      <c r="G1366" s="21"/>
      <c r="H1366" s="21"/>
      <c r="I1366" s="21"/>
      <c r="J1366" s="21"/>
      <c r="K1366" s="21"/>
      <c r="L1366" s="21"/>
      <c r="M1366" s="21"/>
      <c r="N1366" s="21"/>
      <c r="O1366" s="21"/>
      <c r="P1366" s="21"/>
      <c r="Q1366" s="21"/>
      <c r="R1366" s="21"/>
      <c r="S1366" s="21"/>
      <c r="T1366" s="21"/>
      <c r="U1366" s="21"/>
      <c r="V1366" s="21"/>
      <c r="W1366" s="21"/>
      <c r="X1366" s="21"/>
      <c r="Y1366" s="21"/>
    </row>
    <row r="1367" ht="15.75" customHeight="1">
      <c r="A1367" s="21">
        <v>4185.0</v>
      </c>
      <c r="B1367" s="21" t="s">
        <v>4182</v>
      </c>
      <c r="C1367" s="21">
        <f>VLOOKUP(B1367,Sheet3!B:E,4,0)</f>
        <v>1</v>
      </c>
      <c r="D1367" s="21"/>
      <c r="E1367" s="21"/>
      <c r="F1367" s="21"/>
      <c r="G1367" s="21"/>
      <c r="H1367" s="21"/>
      <c r="I1367" s="21"/>
      <c r="J1367" s="21"/>
      <c r="K1367" s="21"/>
      <c r="L1367" s="21"/>
      <c r="M1367" s="21"/>
      <c r="N1367" s="21"/>
      <c r="O1367" s="21"/>
      <c r="P1367" s="21"/>
      <c r="Q1367" s="21"/>
      <c r="R1367" s="21"/>
      <c r="S1367" s="21"/>
      <c r="T1367" s="21"/>
      <c r="U1367" s="21"/>
      <c r="V1367" s="21"/>
      <c r="W1367" s="21"/>
      <c r="X1367" s="21"/>
      <c r="Y1367" s="21"/>
    </row>
    <row r="1368" ht="15.75" customHeight="1">
      <c r="A1368" s="21">
        <v>4186.0</v>
      </c>
      <c r="B1368" s="21" t="s">
        <v>4183</v>
      </c>
      <c r="C1368" s="21">
        <f>VLOOKUP(B1368,Sheet3!B:E,4,0)</f>
        <v>1</v>
      </c>
      <c r="D1368" s="21"/>
      <c r="E1368" s="21"/>
      <c r="F1368" s="21"/>
      <c r="G1368" s="21"/>
      <c r="H1368" s="21"/>
      <c r="I1368" s="21"/>
      <c r="J1368" s="21"/>
      <c r="K1368" s="21"/>
      <c r="L1368" s="21"/>
      <c r="M1368" s="21"/>
      <c r="N1368" s="21"/>
      <c r="O1368" s="21"/>
      <c r="P1368" s="21"/>
      <c r="Q1368" s="21"/>
      <c r="R1368" s="21"/>
      <c r="S1368" s="21"/>
      <c r="T1368" s="21"/>
      <c r="U1368" s="21"/>
      <c r="V1368" s="21"/>
      <c r="W1368" s="21"/>
      <c r="X1368" s="21"/>
      <c r="Y1368" s="21"/>
    </row>
    <row r="1369" ht="15.75" customHeight="1">
      <c r="A1369" s="21">
        <v>4187.0</v>
      </c>
      <c r="B1369" s="21" t="s">
        <v>4184</v>
      </c>
      <c r="C1369" s="21">
        <f>VLOOKUP(B1369,Sheet3!B:E,4,0)</f>
        <v>1</v>
      </c>
      <c r="D1369" s="21"/>
      <c r="E1369" s="21"/>
      <c r="F1369" s="21"/>
      <c r="G1369" s="21"/>
      <c r="H1369" s="21"/>
      <c r="I1369" s="21"/>
      <c r="J1369" s="21"/>
      <c r="K1369" s="21"/>
      <c r="L1369" s="21"/>
      <c r="M1369" s="21"/>
      <c r="N1369" s="21"/>
      <c r="O1369" s="21"/>
      <c r="P1369" s="21"/>
      <c r="Q1369" s="21"/>
      <c r="R1369" s="21"/>
      <c r="S1369" s="21"/>
      <c r="T1369" s="21"/>
      <c r="U1369" s="21"/>
      <c r="V1369" s="21"/>
      <c r="W1369" s="21"/>
      <c r="X1369" s="21"/>
      <c r="Y1369" s="21"/>
    </row>
    <row r="1370" ht="15.75" customHeight="1">
      <c r="A1370" s="21">
        <v>4188.0</v>
      </c>
      <c r="B1370" s="21" t="s">
        <v>4185</v>
      </c>
      <c r="C1370" s="21">
        <f>VLOOKUP(B1370,Sheet3!B:E,4,0)</f>
        <v>1</v>
      </c>
      <c r="D1370" s="21"/>
      <c r="E1370" s="21"/>
      <c r="F1370" s="21"/>
      <c r="G1370" s="21"/>
      <c r="H1370" s="21"/>
      <c r="I1370" s="21"/>
      <c r="J1370" s="21"/>
      <c r="K1370" s="21"/>
      <c r="L1370" s="21"/>
      <c r="M1370" s="21"/>
      <c r="N1370" s="21"/>
      <c r="O1370" s="21"/>
      <c r="P1370" s="21"/>
      <c r="Q1370" s="21"/>
      <c r="R1370" s="21"/>
      <c r="S1370" s="21"/>
      <c r="T1370" s="21"/>
      <c r="U1370" s="21"/>
      <c r="V1370" s="21"/>
      <c r="W1370" s="21"/>
      <c r="X1370" s="21"/>
      <c r="Y1370" s="21"/>
    </row>
    <row r="1371" ht="15.75" customHeight="1">
      <c r="A1371" s="21">
        <v>4191.0</v>
      </c>
      <c r="B1371" s="21" t="s">
        <v>4186</v>
      </c>
      <c r="C1371" s="21">
        <f>VLOOKUP(B1371,Sheet3!B:E,4,0)</f>
        <v>1</v>
      </c>
      <c r="D1371" s="21"/>
      <c r="E1371" s="21"/>
      <c r="F1371" s="21"/>
      <c r="G1371" s="21"/>
      <c r="H1371" s="21"/>
      <c r="I1371" s="21"/>
      <c r="J1371" s="21"/>
      <c r="K1371" s="21"/>
      <c r="L1371" s="21"/>
      <c r="M1371" s="21"/>
      <c r="N1371" s="21"/>
      <c r="O1371" s="21"/>
      <c r="P1371" s="21"/>
      <c r="Q1371" s="21"/>
      <c r="R1371" s="21"/>
      <c r="S1371" s="21"/>
      <c r="T1371" s="21"/>
      <c r="U1371" s="21"/>
      <c r="V1371" s="21"/>
      <c r="W1371" s="21"/>
      <c r="X1371" s="21"/>
      <c r="Y1371" s="21"/>
    </row>
    <row r="1372" ht="15.75" customHeight="1">
      <c r="A1372" s="21">
        <v>4193.0</v>
      </c>
      <c r="B1372" s="21" t="s">
        <v>4187</v>
      </c>
      <c r="C1372" s="21">
        <f>VLOOKUP(B1372,Sheet3!B:E,4,0)</f>
        <v>1</v>
      </c>
      <c r="D1372" s="21"/>
      <c r="E1372" s="21"/>
      <c r="F1372" s="21"/>
      <c r="G1372" s="21"/>
      <c r="H1372" s="21"/>
      <c r="I1372" s="21"/>
      <c r="J1372" s="21"/>
      <c r="K1372" s="21"/>
      <c r="L1372" s="21"/>
      <c r="M1372" s="21"/>
      <c r="N1372" s="21"/>
      <c r="O1372" s="21"/>
      <c r="P1372" s="21"/>
      <c r="Q1372" s="21"/>
      <c r="R1372" s="21"/>
      <c r="S1372" s="21"/>
      <c r="T1372" s="21"/>
      <c r="U1372" s="21"/>
      <c r="V1372" s="21"/>
      <c r="W1372" s="21"/>
      <c r="X1372" s="21"/>
      <c r="Y1372" s="21"/>
    </row>
    <row r="1373" ht="15.75" customHeight="1">
      <c r="A1373" s="21">
        <v>4194.0</v>
      </c>
      <c r="B1373" s="21" t="s">
        <v>4188</v>
      </c>
      <c r="C1373" s="21">
        <f>VLOOKUP(B1373,Sheet3!B:E,4,0)</f>
        <v>1</v>
      </c>
      <c r="D1373" s="21"/>
      <c r="E1373" s="21"/>
      <c r="F1373" s="21"/>
      <c r="G1373" s="21"/>
      <c r="H1373" s="21"/>
      <c r="I1373" s="21"/>
      <c r="J1373" s="21"/>
      <c r="K1373" s="21"/>
      <c r="L1373" s="21"/>
      <c r="M1373" s="21"/>
      <c r="N1373" s="21"/>
      <c r="O1373" s="21"/>
      <c r="P1373" s="21"/>
      <c r="Q1373" s="21"/>
      <c r="R1373" s="21"/>
      <c r="S1373" s="21"/>
      <c r="T1373" s="21"/>
      <c r="U1373" s="21"/>
      <c r="V1373" s="21"/>
      <c r="W1373" s="21"/>
      <c r="X1373" s="21"/>
      <c r="Y1373" s="21"/>
    </row>
    <row r="1374" ht="15.75" customHeight="1">
      <c r="A1374" s="21">
        <v>4196.0</v>
      </c>
      <c r="B1374" s="21" t="s">
        <v>4189</v>
      </c>
      <c r="C1374" s="21">
        <f>VLOOKUP(B1374,Sheet3!B:E,4,0)</f>
        <v>1</v>
      </c>
      <c r="D1374" s="21"/>
      <c r="E1374" s="21"/>
      <c r="F1374" s="21"/>
      <c r="G1374" s="21"/>
      <c r="H1374" s="21"/>
      <c r="I1374" s="21"/>
      <c r="J1374" s="21"/>
      <c r="K1374" s="21"/>
      <c r="L1374" s="21"/>
      <c r="M1374" s="21"/>
      <c r="N1374" s="21"/>
      <c r="O1374" s="21"/>
      <c r="P1374" s="21"/>
      <c r="Q1374" s="21"/>
      <c r="R1374" s="21"/>
      <c r="S1374" s="21"/>
      <c r="T1374" s="21"/>
      <c r="U1374" s="21"/>
      <c r="V1374" s="21"/>
      <c r="W1374" s="21"/>
      <c r="X1374" s="21"/>
      <c r="Y1374" s="21"/>
    </row>
    <row r="1375" ht="15.75" customHeight="1">
      <c r="A1375" s="21">
        <v>4198.0</v>
      </c>
      <c r="B1375" s="21" t="s">
        <v>4190</v>
      </c>
      <c r="C1375" s="21">
        <f>VLOOKUP(B1375,Sheet3!B:E,4,0)</f>
        <v>1</v>
      </c>
      <c r="D1375" s="21"/>
      <c r="E1375" s="21"/>
      <c r="F1375" s="21"/>
      <c r="G1375" s="21"/>
      <c r="H1375" s="21"/>
      <c r="I1375" s="21"/>
      <c r="J1375" s="21"/>
      <c r="K1375" s="21"/>
      <c r="L1375" s="21"/>
      <c r="M1375" s="21"/>
      <c r="N1375" s="21"/>
      <c r="O1375" s="21"/>
      <c r="P1375" s="21"/>
      <c r="Q1375" s="21"/>
      <c r="R1375" s="21"/>
      <c r="S1375" s="21"/>
      <c r="T1375" s="21"/>
      <c r="U1375" s="21"/>
      <c r="V1375" s="21"/>
      <c r="W1375" s="21"/>
      <c r="X1375" s="21"/>
      <c r="Y1375" s="21"/>
    </row>
    <row r="1376" ht="15.75" customHeight="1">
      <c r="A1376" s="21">
        <v>4200.0</v>
      </c>
      <c r="B1376" s="21" t="s">
        <v>4191</v>
      </c>
      <c r="C1376" s="21">
        <f>VLOOKUP(B1376,Sheet3!B:E,4,0)</f>
        <v>1</v>
      </c>
      <c r="D1376" s="21"/>
      <c r="E1376" s="21"/>
      <c r="F1376" s="21"/>
      <c r="G1376" s="21"/>
      <c r="H1376" s="21"/>
      <c r="I1376" s="21"/>
      <c r="J1376" s="21"/>
      <c r="K1376" s="21"/>
      <c r="L1376" s="21"/>
      <c r="M1376" s="21"/>
      <c r="N1376" s="21"/>
      <c r="O1376" s="21"/>
      <c r="P1376" s="21"/>
      <c r="Q1376" s="21"/>
      <c r="R1376" s="21"/>
      <c r="S1376" s="21"/>
      <c r="T1376" s="21"/>
      <c r="U1376" s="21"/>
      <c r="V1376" s="21"/>
      <c r="W1376" s="21"/>
      <c r="X1376" s="21"/>
      <c r="Y1376" s="21"/>
    </row>
    <row r="1377" ht="15.75" customHeight="1">
      <c r="A1377" s="21">
        <v>4201.0</v>
      </c>
      <c r="B1377" s="21" t="s">
        <v>4192</v>
      </c>
      <c r="C1377" s="21">
        <f>VLOOKUP(B1377,Sheet3!B:E,4,0)</f>
        <v>1</v>
      </c>
      <c r="D1377" s="21"/>
      <c r="E1377" s="21"/>
      <c r="F1377" s="21"/>
      <c r="G1377" s="21"/>
      <c r="H1377" s="21"/>
      <c r="I1377" s="21"/>
      <c r="J1377" s="21"/>
      <c r="K1377" s="21"/>
      <c r="L1377" s="21"/>
      <c r="M1377" s="21"/>
      <c r="N1377" s="21"/>
      <c r="O1377" s="21"/>
      <c r="P1377" s="21"/>
      <c r="Q1377" s="21"/>
      <c r="R1377" s="21"/>
      <c r="S1377" s="21"/>
      <c r="T1377" s="21"/>
      <c r="U1377" s="21"/>
      <c r="V1377" s="21"/>
      <c r="W1377" s="21"/>
      <c r="X1377" s="21"/>
      <c r="Y1377" s="21"/>
    </row>
    <row r="1378" ht="15.75" customHeight="1">
      <c r="A1378" s="21">
        <v>4203.0</v>
      </c>
      <c r="B1378" s="21" t="s">
        <v>4193</v>
      </c>
      <c r="C1378" s="21">
        <f>VLOOKUP(B1378,Sheet3!B:E,4,0)</f>
        <v>1</v>
      </c>
      <c r="D1378" s="21"/>
      <c r="E1378" s="21"/>
      <c r="F1378" s="21"/>
      <c r="G1378" s="21"/>
      <c r="H1378" s="21"/>
      <c r="I1378" s="21"/>
      <c r="J1378" s="21"/>
      <c r="K1378" s="21"/>
      <c r="L1378" s="21"/>
      <c r="M1378" s="21"/>
      <c r="N1378" s="21"/>
      <c r="O1378" s="21"/>
      <c r="P1378" s="21"/>
      <c r="Q1378" s="21"/>
      <c r="R1378" s="21"/>
      <c r="S1378" s="21"/>
      <c r="T1378" s="21"/>
      <c r="U1378" s="21"/>
      <c r="V1378" s="21"/>
      <c r="W1378" s="21"/>
      <c r="X1378" s="21"/>
      <c r="Y1378" s="21"/>
    </row>
    <row r="1379" ht="15.75" customHeight="1">
      <c r="A1379" s="21">
        <v>4204.0</v>
      </c>
      <c r="B1379" s="21" t="s">
        <v>4194</v>
      </c>
      <c r="C1379" s="21">
        <f>VLOOKUP(B1379,Sheet3!B:E,4,0)</f>
        <v>1</v>
      </c>
      <c r="D1379" s="21"/>
      <c r="E1379" s="21"/>
      <c r="F1379" s="21"/>
      <c r="G1379" s="21"/>
      <c r="H1379" s="21"/>
      <c r="I1379" s="21"/>
      <c r="J1379" s="21"/>
      <c r="K1379" s="21"/>
      <c r="L1379" s="21"/>
      <c r="M1379" s="21"/>
      <c r="N1379" s="21"/>
      <c r="O1379" s="21"/>
      <c r="P1379" s="21"/>
      <c r="Q1379" s="21"/>
      <c r="R1379" s="21"/>
      <c r="S1379" s="21"/>
      <c r="T1379" s="21"/>
      <c r="U1379" s="21"/>
      <c r="V1379" s="21"/>
      <c r="W1379" s="21"/>
      <c r="X1379" s="21"/>
      <c r="Y1379" s="21"/>
    </row>
    <row r="1380" ht="15.75" customHeight="1">
      <c r="A1380" s="21">
        <v>4207.0</v>
      </c>
      <c r="B1380" s="21" t="s">
        <v>4195</v>
      </c>
      <c r="C1380" s="21">
        <f>VLOOKUP(B1380,Sheet3!B:E,4,0)</f>
        <v>1</v>
      </c>
      <c r="D1380" s="21"/>
      <c r="E1380" s="21"/>
      <c r="F1380" s="21"/>
      <c r="G1380" s="21"/>
      <c r="H1380" s="21"/>
      <c r="I1380" s="21"/>
      <c r="J1380" s="21"/>
      <c r="K1380" s="21"/>
      <c r="L1380" s="21"/>
      <c r="M1380" s="21"/>
      <c r="N1380" s="21"/>
      <c r="O1380" s="21"/>
      <c r="P1380" s="21"/>
      <c r="Q1380" s="21"/>
      <c r="R1380" s="21"/>
      <c r="S1380" s="21"/>
      <c r="T1380" s="21"/>
      <c r="U1380" s="21"/>
      <c r="V1380" s="21"/>
      <c r="W1380" s="21"/>
      <c r="X1380" s="21"/>
      <c r="Y1380" s="21"/>
    </row>
    <row r="1381" ht="15.75" customHeight="1">
      <c r="A1381" s="21">
        <v>4212.0</v>
      </c>
      <c r="B1381" s="21" t="s">
        <v>4196</v>
      </c>
      <c r="C1381" s="21">
        <f>VLOOKUP(B1381,Sheet3!B:E,4,0)</f>
        <v>1</v>
      </c>
      <c r="D1381" s="21"/>
      <c r="E1381" s="21"/>
      <c r="F1381" s="21"/>
      <c r="G1381" s="21"/>
      <c r="H1381" s="21"/>
      <c r="I1381" s="21"/>
      <c r="J1381" s="21"/>
      <c r="K1381" s="21"/>
      <c r="L1381" s="21"/>
      <c r="M1381" s="21"/>
      <c r="N1381" s="21"/>
      <c r="O1381" s="21"/>
      <c r="P1381" s="21"/>
      <c r="Q1381" s="21"/>
      <c r="R1381" s="21"/>
      <c r="S1381" s="21"/>
      <c r="T1381" s="21"/>
      <c r="U1381" s="21"/>
      <c r="V1381" s="21"/>
      <c r="W1381" s="21"/>
      <c r="X1381" s="21"/>
      <c r="Y1381" s="21"/>
    </row>
    <row r="1382" ht="15.75" customHeight="1">
      <c r="A1382" s="21">
        <v>4213.0</v>
      </c>
      <c r="B1382" s="21" t="s">
        <v>4197</v>
      </c>
      <c r="C1382" s="21">
        <f>VLOOKUP(B1382,Sheet3!B:E,4,0)</f>
        <v>1</v>
      </c>
      <c r="D1382" s="21"/>
      <c r="E1382" s="21"/>
      <c r="F1382" s="21"/>
      <c r="G1382" s="21"/>
      <c r="H1382" s="21"/>
      <c r="I1382" s="21"/>
      <c r="J1382" s="21"/>
      <c r="K1382" s="21"/>
      <c r="L1382" s="21"/>
      <c r="M1382" s="21"/>
      <c r="N1382" s="21"/>
      <c r="O1382" s="21"/>
      <c r="P1382" s="21"/>
      <c r="Q1382" s="21"/>
      <c r="R1382" s="21"/>
      <c r="S1382" s="21"/>
      <c r="T1382" s="21"/>
      <c r="U1382" s="21"/>
      <c r="V1382" s="21"/>
      <c r="W1382" s="21"/>
      <c r="X1382" s="21"/>
      <c r="Y1382" s="21"/>
    </row>
    <row r="1383" ht="15.75" customHeight="1">
      <c r="A1383" s="21">
        <v>4216.0</v>
      </c>
      <c r="B1383" s="21" t="s">
        <v>4198</v>
      </c>
      <c r="C1383" s="21">
        <f>VLOOKUP(B1383,Sheet3!B:E,4,0)</f>
        <v>1</v>
      </c>
      <c r="D1383" s="21"/>
      <c r="E1383" s="21"/>
      <c r="F1383" s="21"/>
      <c r="G1383" s="21"/>
      <c r="H1383" s="21"/>
      <c r="I1383" s="21"/>
      <c r="J1383" s="21"/>
      <c r="K1383" s="21"/>
      <c r="L1383" s="21"/>
      <c r="M1383" s="21"/>
      <c r="N1383" s="21"/>
      <c r="O1383" s="21"/>
      <c r="P1383" s="21"/>
      <c r="Q1383" s="21"/>
      <c r="R1383" s="21"/>
      <c r="S1383" s="21"/>
      <c r="T1383" s="21"/>
      <c r="U1383" s="21"/>
      <c r="V1383" s="21"/>
      <c r="W1383" s="21"/>
      <c r="X1383" s="21"/>
      <c r="Y1383" s="21"/>
    </row>
    <row r="1384" ht="15.75" customHeight="1">
      <c r="A1384" s="21">
        <v>4223.0</v>
      </c>
      <c r="B1384" s="21" t="s">
        <v>4199</v>
      </c>
      <c r="C1384" s="21">
        <f>VLOOKUP(B1384,Sheet3!B:E,4,0)</f>
        <v>1</v>
      </c>
      <c r="D1384" s="21"/>
      <c r="E1384" s="21"/>
      <c r="F1384" s="21"/>
      <c r="G1384" s="21"/>
      <c r="H1384" s="21"/>
      <c r="I1384" s="21"/>
      <c r="J1384" s="21"/>
      <c r="K1384" s="21"/>
      <c r="L1384" s="21"/>
      <c r="M1384" s="21"/>
      <c r="N1384" s="21"/>
      <c r="O1384" s="21"/>
      <c r="P1384" s="21"/>
      <c r="Q1384" s="21"/>
      <c r="R1384" s="21"/>
      <c r="S1384" s="21"/>
      <c r="T1384" s="21"/>
      <c r="U1384" s="21"/>
      <c r="V1384" s="21"/>
      <c r="W1384" s="21"/>
      <c r="X1384" s="21"/>
      <c r="Y1384" s="21"/>
    </row>
    <row r="1385" ht="15.75" customHeight="1">
      <c r="A1385" s="21">
        <v>4224.0</v>
      </c>
      <c r="B1385" s="21" t="s">
        <v>4200</v>
      </c>
      <c r="C1385" s="21">
        <f>VLOOKUP(B1385,Sheet3!B:E,4,0)</f>
        <v>1</v>
      </c>
      <c r="D1385" s="21"/>
      <c r="E1385" s="21"/>
      <c r="F1385" s="21"/>
      <c r="G1385" s="21"/>
      <c r="H1385" s="21"/>
      <c r="I1385" s="21"/>
      <c r="J1385" s="21"/>
      <c r="K1385" s="21"/>
      <c r="L1385" s="21"/>
      <c r="M1385" s="21"/>
      <c r="N1385" s="21"/>
      <c r="O1385" s="21"/>
      <c r="P1385" s="21"/>
      <c r="Q1385" s="21"/>
      <c r="R1385" s="21"/>
      <c r="S1385" s="21"/>
      <c r="T1385" s="21"/>
      <c r="U1385" s="21"/>
      <c r="V1385" s="21"/>
      <c r="W1385" s="21"/>
      <c r="X1385" s="21"/>
      <c r="Y1385" s="21"/>
    </row>
    <row r="1386" ht="15.75" customHeight="1">
      <c r="A1386" s="21">
        <v>4225.0</v>
      </c>
      <c r="B1386" s="21" t="s">
        <v>4201</v>
      </c>
      <c r="C1386" s="21">
        <f>VLOOKUP(B1386,Sheet3!B:E,4,0)</f>
        <v>1</v>
      </c>
      <c r="D1386" s="21"/>
      <c r="E1386" s="21"/>
      <c r="F1386" s="21"/>
      <c r="G1386" s="21"/>
      <c r="H1386" s="21"/>
      <c r="I1386" s="21"/>
      <c r="J1386" s="21"/>
      <c r="K1386" s="21"/>
      <c r="L1386" s="21"/>
      <c r="M1386" s="21"/>
      <c r="N1386" s="21"/>
      <c r="O1386" s="21"/>
      <c r="P1386" s="21"/>
      <c r="Q1386" s="21"/>
      <c r="R1386" s="21"/>
      <c r="S1386" s="21"/>
      <c r="T1386" s="21"/>
      <c r="U1386" s="21"/>
      <c r="V1386" s="21"/>
      <c r="W1386" s="21"/>
      <c r="X1386" s="21"/>
      <c r="Y1386" s="21"/>
    </row>
    <row r="1387" ht="15.75" customHeight="1">
      <c r="A1387" s="21">
        <v>4226.0</v>
      </c>
      <c r="B1387" s="21" t="s">
        <v>4202</v>
      </c>
      <c r="C1387" s="21">
        <f>VLOOKUP(B1387,Sheet3!B:E,4,0)</f>
        <v>1</v>
      </c>
      <c r="D1387" s="21"/>
      <c r="E1387" s="21"/>
      <c r="F1387" s="21"/>
      <c r="G1387" s="21"/>
      <c r="H1387" s="21"/>
      <c r="I1387" s="21"/>
      <c r="J1387" s="21"/>
      <c r="K1387" s="21"/>
      <c r="L1387" s="21"/>
      <c r="M1387" s="21"/>
      <c r="N1387" s="21"/>
      <c r="O1387" s="21"/>
      <c r="P1387" s="21"/>
      <c r="Q1387" s="21"/>
      <c r="R1387" s="21"/>
      <c r="S1387" s="21"/>
      <c r="T1387" s="21"/>
      <c r="U1387" s="21"/>
      <c r="V1387" s="21"/>
      <c r="W1387" s="21"/>
      <c r="X1387" s="21"/>
      <c r="Y1387" s="21"/>
    </row>
    <row r="1388" ht="15.75" customHeight="1">
      <c r="A1388" s="21">
        <v>4228.0</v>
      </c>
      <c r="B1388" s="21" t="s">
        <v>4203</v>
      </c>
      <c r="C1388" s="21">
        <f>VLOOKUP(B1388,Sheet3!B:E,4,0)</f>
        <v>1</v>
      </c>
      <c r="D1388" s="21"/>
      <c r="E1388" s="21"/>
      <c r="F1388" s="21"/>
      <c r="G1388" s="21"/>
      <c r="H1388" s="21"/>
      <c r="I1388" s="21"/>
      <c r="J1388" s="21"/>
      <c r="K1388" s="21"/>
      <c r="L1388" s="21"/>
      <c r="M1388" s="21"/>
      <c r="N1388" s="21"/>
      <c r="O1388" s="21"/>
      <c r="P1388" s="21"/>
      <c r="Q1388" s="21"/>
      <c r="R1388" s="21"/>
      <c r="S1388" s="21"/>
      <c r="T1388" s="21"/>
      <c r="U1388" s="21"/>
      <c r="V1388" s="21"/>
      <c r="W1388" s="21"/>
      <c r="X1388" s="21"/>
      <c r="Y1388" s="21"/>
    </row>
    <row r="1389" ht="15.75" customHeight="1">
      <c r="A1389" s="21">
        <v>4229.0</v>
      </c>
      <c r="B1389" s="21" t="s">
        <v>4204</v>
      </c>
      <c r="C1389" s="21">
        <f>VLOOKUP(B1389,Sheet3!B:E,4,0)</f>
        <v>1</v>
      </c>
      <c r="D1389" s="21"/>
      <c r="E1389" s="21"/>
      <c r="F1389" s="21"/>
      <c r="G1389" s="21"/>
      <c r="H1389" s="21"/>
      <c r="I1389" s="21"/>
      <c r="J1389" s="21"/>
      <c r="K1389" s="21"/>
      <c r="L1389" s="21"/>
      <c r="M1389" s="21"/>
      <c r="N1389" s="21"/>
      <c r="O1389" s="21"/>
      <c r="P1389" s="21"/>
      <c r="Q1389" s="21"/>
      <c r="R1389" s="21"/>
      <c r="S1389" s="21"/>
      <c r="T1389" s="21"/>
      <c r="U1389" s="21"/>
      <c r="V1389" s="21"/>
      <c r="W1389" s="21"/>
      <c r="X1389" s="21"/>
      <c r="Y1389" s="21"/>
    </row>
    <row r="1390" ht="15.75" customHeight="1">
      <c r="A1390" s="21">
        <v>4232.0</v>
      </c>
      <c r="B1390" s="21" t="s">
        <v>4205</v>
      </c>
      <c r="C1390" s="21">
        <f>VLOOKUP(B1390,Sheet3!B:E,4,0)</f>
        <v>1</v>
      </c>
      <c r="D1390" s="21"/>
      <c r="E1390" s="21"/>
      <c r="F1390" s="21"/>
      <c r="G1390" s="21"/>
      <c r="H1390" s="21"/>
      <c r="I1390" s="21"/>
      <c r="J1390" s="21"/>
      <c r="K1390" s="21"/>
      <c r="L1390" s="21"/>
      <c r="M1390" s="21"/>
      <c r="N1390" s="21"/>
      <c r="O1390" s="21"/>
      <c r="P1390" s="21"/>
      <c r="Q1390" s="21"/>
      <c r="R1390" s="21"/>
      <c r="S1390" s="21"/>
      <c r="T1390" s="21"/>
      <c r="U1390" s="21"/>
      <c r="V1390" s="21"/>
      <c r="W1390" s="21"/>
      <c r="X1390" s="21"/>
      <c r="Y1390" s="21"/>
    </row>
    <row r="1391" ht="15.75" customHeight="1">
      <c r="A1391" s="21">
        <v>4236.0</v>
      </c>
      <c r="B1391" s="21" t="s">
        <v>4206</v>
      </c>
      <c r="C1391" s="21">
        <f>VLOOKUP(B1391,Sheet3!B:E,4,0)</f>
        <v>1</v>
      </c>
      <c r="D1391" s="21"/>
      <c r="E1391" s="21"/>
      <c r="F1391" s="21"/>
      <c r="G1391" s="21"/>
      <c r="H1391" s="21"/>
      <c r="I1391" s="21"/>
      <c r="J1391" s="21"/>
      <c r="K1391" s="21"/>
      <c r="L1391" s="21"/>
      <c r="M1391" s="21"/>
      <c r="N1391" s="21"/>
      <c r="O1391" s="21"/>
      <c r="P1391" s="21"/>
      <c r="Q1391" s="21"/>
      <c r="R1391" s="21"/>
      <c r="S1391" s="21"/>
      <c r="T1391" s="21"/>
      <c r="U1391" s="21"/>
      <c r="V1391" s="21"/>
      <c r="W1391" s="21"/>
      <c r="X1391" s="21"/>
      <c r="Y1391" s="21"/>
    </row>
    <row r="1392" ht="15.75" customHeight="1">
      <c r="A1392" s="21">
        <v>4237.0</v>
      </c>
      <c r="B1392" s="21" t="s">
        <v>4207</v>
      </c>
      <c r="C1392" s="21">
        <f>VLOOKUP(B1392,Sheet3!B:E,4,0)</f>
        <v>1</v>
      </c>
      <c r="D1392" s="21"/>
      <c r="E1392" s="21"/>
      <c r="F1392" s="21"/>
      <c r="G1392" s="21"/>
      <c r="H1392" s="21"/>
      <c r="I1392" s="21"/>
      <c r="J1392" s="21"/>
      <c r="K1392" s="21"/>
      <c r="L1392" s="21"/>
      <c r="M1392" s="21"/>
      <c r="N1392" s="21"/>
      <c r="O1392" s="21"/>
      <c r="P1392" s="21"/>
      <c r="Q1392" s="21"/>
      <c r="R1392" s="21"/>
      <c r="S1392" s="21"/>
      <c r="T1392" s="21"/>
      <c r="U1392" s="21"/>
      <c r="V1392" s="21"/>
      <c r="W1392" s="21"/>
      <c r="X1392" s="21"/>
      <c r="Y1392" s="21"/>
    </row>
    <row r="1393" ht="15.75" customHeight="1">
      <c r="A1393" s="21">
        <v>4238.0</v>
      </c>
      <c r="B1393" s="21" t="s">
        <v>4208</v>
      </c>
      <c r="C1393" s="21">
        <f>VLOOKUP(B1393,Sheet3!B:E,4,0)</f>
        <v>1</v>
      </c>
      <c r="D1393" s="21"/>
      <c r="E1393" s="21"/>
      <c r="F1393" s="21"/>
      <c r="G1393" s="21"/>
      <c r="H1393" s="21"/>
      <c r="I1393" s="21"/>
      <c r="J1393" s="21"/>
      <c r="K1393" s="21"/>
      <c r="L1393" s="21"/>
      <c r="M1393" s="21"/>
      <c r="N1393" s="21"/>
      <c r="O1393" s="21"/>
      <c r="P1393" s="21"/>
      <c r="Q1393" s="21"/>
      <c r="R1393" s="21"/>
      <c r="S1393" s="21"/>
      <c r="T1393" s="21"/>
      <c r="U1393" s="21"/>
      <c r="V1393" s="21"/>
      <c r="W1393" s="21"/>
      <c r="X1393" s="21"/>
      <c r="Y1393" s="21"/>
    </row>
    <row r="1394" ht="15.75" customHeight="1">
      <c r="A1394" s="21">
        <v>4240.0</v>
      </c>
      <c r="B1394" s="21" t="s">
        <v>4209</v>
      </c>
      <c r="C1394" s="21">
        <f>VLOOKUP(B1394,Sheet3!B:E,4,0)</f>
        <v>1</v>
      </c>
      <c r="D1394" s="21"/>
      <c r="E1394" s="21"/>
      <c r="F1394" s="21"/>
      <c r="G1394" s="21"/>
      <c r="H1394" s="21"/>
      <c r="I1394" s="21"/>
      <c r="J1394" s="21"/>
      <c r="K1394" s="21"/>
      <c r="L1394" s="21"/>
      <c r="M1394" s="21"/>
      <c r="N1394" s="21"/>
      <c r="O1394" s="21"/>
      <c r="P1394" s="21"/>
      <c r="Q1394" s="21"/>
      <c r="R1394" s="21"/>
      <c r="S1394" s="21"/>
      <c r="T1394" s="21"/>
      <c r="U1394" s="21"/>
      <c r="V1394" s="21"/>
      <c r="W1394" s="21"/>
      <c r="X1394" s="21"/>
      <c r="Y1394" s="21"/>
    </row>
    <row r="1395" ht="15.75" customHeight="1">
      <c r="A1395" s="21">
        <v>4242.0</v>
      </c>
      <c r="B1395" s="21" t="s">
        <v>4210</v>
      </c>
      <c r="C1395" s="21">
        <f>VLOOKUP(B1395,Sheet3!B:E,4,0)</f>
        <v>1</v>
      </c>
      <c r="D1395" s="21"/>
      <c r="E1395" s="21"/>
      <c r="F1395" s="21"/>
      <c r="G1395" s="21"/>
      <c r="H1395" s="21"/>
      <c r="I1395" s="21"/>
      <c r="J1395" s="21"/>
      <c r="K1395" s="21"/>
      <c r="L1395" s="21"/>
      <c r="M1395" s="21"/>
      <c r="N1395" s="21"/>
      <c r="O1395" s="21"/>
      <c r="P1395" s="21"/>
      <c r="Q1395" s="21"/>
      <c r="R1395" s="21"/>
      <c r="S1395" s="21"/>
      <c r="T1395" s="21"/>
      <c r="U1395" s="21"/>
      <c r="V1395" s="21"/>
      <c r="W1395" s="21"/>
      <c r="X1395" s="21"/>
      <c r="Y1395" s="21"/>
    </row>
    <row r="1396" ht="15.75" customHeight="1">
      <c r="A1396" s="21">
        <v>4245.0</v>
      </c>
      <c r="B1396" s="21" t="s">
        <v>4211</v>
      </c>
      <c r="C1396" s="21">
        <f>VLOOKUP(B1396,Sheet3!B:E,4,0)</f>
        <v>1</v>
      </c>
      <c r="D1396" s="21"/>
      <c r="E1396" s="21"/>
      <c r="F1396" s="21"/>
      <c r="G1396" s="21"/>
      <c r="H1396" s="21"/>
      <c r="I1396" s="21"/>
      <c r="J1396" s="21"/>
      <c r="K1396" s="21"/>
      <c r="L1396" s="21"/>
      <c r="M1396" s="21"/>
      <c r="N1396" s="21"/>
      <c r="O1396" s="21"/>
      <c r="P1396" s="21"/>
      <c r="Q1396" s="21"/>
      <c r="R1396" s="21"/>
      <c r="S1396" s="21"/>
      <c r="T1396" s="21"/>
      <c r="U1396" s="21"/>
      <c r="V1396" s="21"/>
      <c r="W1396" s="21"/>
      <c r="X1396" s="21"/>
      <c r="Y1396" s="21"/>
    </row>
    <row r="1397" ht="15.75" customHeight="1">
      <c r="A1397" s="21">
        <v>4248.0</v>
      </c>
      <c r="B1397" s="21" t="s">
        <v>4212</v>
      </c>
      <c r="C1397" s="21">
        <f>VLOOKUP(B1397,Sheet3!B:E,4,0)</f>
        <v>1</v>
      </c>
      <c r="D1397" s="21"/>
      <c r="E1397" s="21"/>
      <c r="F1397" s="21"/>
      <c r="G1397" s="21"/>
      <c r="H1397" s="21"/>
      <c r="I1397" s="21"/>
      <c r="J1397" s="21"/>
      <c r="K1397" s="21"/>
      <c r="L1397" s="21"/>
      <c r="M1397" s="21"/>
      <c r="N1397" s="21"/>
      <c r="O1397" s="21"/>
      <c r="P1397" s="21"/>
      <c r="Q1397" s="21"/>
      <c r="R1397" s="21"/>
      <c r="S1397" s="21"/>
      <c r="T1397" s="21"/>
      <c r="U1397" s="21"/>
      <c r="V1397" s="21"/>
      <c r="W1397" s="21"/>
      <c r="X1397" s="21"/>
      <c r="Y1397" s="21"/>
    </row>
    <row r="1398" ht="15.75" customHeight="1">
      <c r="A1398" s="21">
        <v>4252.0</v>
      </c>
      <c r="B1398" s="21" t="s">
        <v>4213</v>
      </c>
      <c r="C1398" s="21">
        <f>VLOOKUP(B1398,Sheet3!B:E,4,0)</f>
        <v>1</v>
      </c>
      <c r="D1398" s="21"/>
      <c r="E1398" s="21"/>
      <c r="F1398" s="21"/>
      <c r="G1398" s="21"/>
      <c r="H1398" s="21"/>
      <c r="I1398" s="21"/>
      <c r="J1398" s="21"/>
      <c r="K1398" s="21"/>
      <c r="L1398" s="21"/>
      <c r="M1398" s="21"/>
      <c r="N1398" s="21"/>
      <c r="O1398" s="21"/>
      <c r="P1398" s="21"/>
      <c r="Q1398" s="21"/>
      <c r="R1398" s="21"/>
      <c r="S1398" s="21"/>
      <c r="T1398" s="21"/>
      <c r="U1398" s="21"/>
      <c r="V1398" s="21"/>
      <c r="W1398" s="21"/>
      <c r="X1398" s="21"/>
      <c r="Y1398" s="21"/>
    </row>
    <row r="1399" ht="15.75" customHeight="1">
      <c r="A1399" s="21">
        <v>4253.0</v>
      </c>
      <c r="B1399" s="21" t="s">
        <v>4214</v>
      </c>
      <c r="C1399" s="21">
        <f>VLOOKUP(B1399,Sheet3!B:E,4,0)</f>
        <v>1</v>
      </c>
      <c r="D1399" s="21"/>
      <c r="E1399" s="21"/>
      <c r="F1399" s="21"/>
      <c r="G1399" s="21"/>
      <c r="H1399" s="21"/>
      <c r="I1399" s="21"/>
      <c r="J1399" s="21"/>
      <c r="K1399" s="21"/>
      <c r="L1399" s="21"/>
      <c r="M1399" s="21"/>
      <c r="N1399" s="21"/>
      <c r="O1399" s="21"/>
      <c r="P1399" s="21"/>
      <c r="Q1399" s="21"/>
      <c r="R1399" s="21"/>
      <c r="S1399" s="21"/>
      <c r="T1399" s="21"/>
      <c r="U1399" s="21"/>
      <c r="V1399" s="21"/>
      <c r="W1399" s="21"/>
      <c r="X1399" s="21"/>
      <c r="Y1399" s="21"/>
    </row>
    <row r="1400" ht="15.75" customHeight="1">
      <c r="A1400" s="21">
        <v>4254.0</v>
      </c>
      <c r="B1400" s="21" t="s">
        <v>4215</v>
      </c>
      <c r="C1400" s="21">
        <f>VLOOKUP(B1400,Sheet3!B:E,4,0)</f>
        <v>1</v>
      </c>
      <c r="D1400" s="21"/>
      <c r="E1400" s="21"/>
      <c r="F1400" s="21"/>
      <c r="G1400" s="21"/>
      <c r="H1400" s="21"/>
      <c r="I1400" s="21"/>
      <c r="J1400" s="21"/>
      <c r="K1400" s="21"/>
      <c r="L1400" s="21"/>
      <c r="M1400" s="21"/>
      <c r="N1400" s="21"/>
      <c r="O1400" s="21"/>
      <c r="P1400" s="21"/>
      <c r="Q1400" s="21"/>
      <c r="R1400" s="21"/>
      <c r="S1400" s="21"/>
      <c r="T1400" s="21"/>
      <c r="U1400" s="21"/>
      <c r="V1400" s="21"/>
      <c r="W1400" s="21"/>
      <c r="X1400" s="21"/>
      <c r="Y1400" s="21"/>
    </row>
    <row r="1401" ht="15.75" customHeight="1">
      <c r="A1401" s="21">
        <v>4260.0</v>
      </c>
      <c r="B1401" s="21" t="s">
        <v>4216</v>
      </c>
      <c r="C1401" s="21">
        <f>VLOOKUP(B1401,Sheet3!B:E,4,0)</f>
        <v>1</v>
      </c>
      <c r="D1401" s="21"/>
      <c r="E1401" s="21"/>
      <c r="F1401" s="21"/>
      <c r="G1401" s="21"/>
      <c r="H1401" s="21"/>
      <c r="I1401" s="21"/>
      <c r="J1401" s="21"/>
      <c r="K1401" s="21"/>
      <c r="L1401" s="21"/>
      <c r="M1401" s="21"/>
      <c r="N1401" s="21"/>
      <c r="O1401" s="21"/>
      <c r="P1401" s="21"/>
      <c r="Q1401" s="21"/>
      <c r="R1401" s="21"/>
      <c r="S1401" s="21"/>
      <c r="T1401" s="21"/>
      <c r="U1401" s="21"/>
      <c r="V1401" s="21"/>
      <c r="W1401" s="21"/>
      <c r="X1401" s="21"/>
      <c r="Y1401" s="21"/>
    </row>
    <row r="1402" ht="15.75" customHeight="1">
      <c r="A1402" s="21">
        <v>4262.0</v>
      </c>
      <c r="B1402" s="21" t="s">
        <v>4217</v>
      </c>
      <c r="C1402" s="21">
        <f>VLOOKUP(B1402,Sheet3!B:E,4,0)</f>
        <v>1</v>
      </c>
      <c r="D1402" s="21"/>
      <c r="E1402" s="21"/>
      <c r="F1402" s="21"/>
      <c r="G1402" s="21"/>
      <c r="H1402" s="21"/>
      <c r="I1402" s="21"/>
      <c r="J1402" s="21"/>
      <c r="K1402" s="21"/>
      <c r="L1402" s="21"/>
      <c r="M1402" s="21"/>
      <c r="N1402" s="21"/>
      <c r="O1402" s="21"/>
      <c r="P1402" s="21"/>
      <c r="Q1402" s="21"/>
      <c r="R1402" s="21"/>
      <c r="S1402" s="21"/>
      <c r="T1402" s="21"/>
      <c r="U1402" s="21"/>
      <c r="V1402" s="21"/>
      <c r="W1402" s="21"/>
      <c r="X1402" s="21"/>
      <c r="Y1402" s="21"/>
    </row>
    <row r="1403" ht="15.75" customHeight="1">
      <c r="A1403" s="21">
        <v>4265.0</v>
      </c>
      <c r="B1403" s="21" t="s">
        <v>4218</v>
      </c>
      <c r="C1403" s="21">
        <f>VLOOKUP(B1403,Sheet3!B:E,4,0)</f>
        <v>1</v>
      </c>
      <c r="D1403" s="21"/>
      <c r="E1403" s="21"/>
      <c r="F1403" s="21"/>
      <c r="G1403" s="21"/>
      <c r="H1403" s="21"/>
      <c r="I1403" s="21"/>
      <c r="J1403" s="21"/>
      <c r="K1403" s="21"/>
      <c r="L1403" s="21"/>
      <c r="M1403" s="21"/>
      <c r="N1403" s="21"/>
      <c r="O1403" s="21"/>
      <c r="P1403" s="21"/>
      <c r="Q1403" s="21"/>
      <c r="R1403" s="21"/>
      <c r="S1403" s="21"/>
      <c r="T1403" s="21"/>
      <c r="U1403" s="21"/>
      <c r="V1403" s="21"/>
      <c r="W1403" s="21"/>
      <c r="X1403" s="21"/>
      <c r="Y1403" s="21"/>
    </row>
    <row r="1404" ht="15.75" customHeight="1">
      <c r="A1404" s="21">
        <v>4266.0</v>
      </c>
      <c r="B1404" s="21" t="s">
        <v>4219</v>
      </c>
      <c r="C1404" s="21">
        <f>VLOOKUP(B1404,Sheet3!B:E,4,0)</f>
        <v>1</v>
      </c>
      <c r="D1404" s="21"/>
      <c r="E1404" s="21"/>
      <c r="F1404" s="21"/>
      <c r="G1404" s="21"/>
      <c r="H1404" s="21"/>
      <c r="I1404" s="21"/>
      <c r="J1404" s="21"/>
      <c r="K1404" s="21"/>
      <c r="L1404" s="21"/>
      <c r="M1404" s="21"/>
      <c r="N1404" s="21"/>
      <c r="O1404" s="21"/>
      <c r="P1404" s="21"/>
      <c r="Q1404" s="21"/>
      <c r="R1404" s="21"/>
      <c r="S1404" s="21"/>
      <c r="T1404" s="21"/>
      <c r="U1404" s="21"/>
      <c r="V1404" s="21"/>
      <c r="W1404" s="21"/>
      <c r="X1404" s="21"/>
      <c r="Y1404" s="21"/>
    </row>
    <row r="1405" ht="15.75" customHeight="1">
      <c r="A1405" s="21">
        <v>4275.0</v>
      </c>
      <c r="B1405" s="21" t="s">
        <v>4220</v>
      </c>
      <c r="C1405" s="21">
        <f>VLOOKUP(B1405,Sheet3!B:E,4,0)</f>
        <v>1</v>
      </c>
      <c r="D1405" s="21"/>
      <c r="E1405" s="21"/>
      <c r="F1405" s="21"/>
      <c r="G1405" s="21"/>
      <c r="H1405" s="21"/>
      <c r="I1405" s="21"/>
      <c r="J1405" s="21"/>
      <c r="K1405" s="21"/>
      <c r="L1405" s="21"/>
      <c r="M1405" s="21"/>
      <c r="N1405" s="21"/>
      <c r="O1405" s="21"/>
      <c r="P1405" s="21"/>
      <c r="Q1405" s="21"/>
      <c r="R1405" s="21"/>
      <c r="S1405" s="21"/>
      <c r="T1405" s="21"/>
      <c r="U1405" s="21"/>
      <c r="V1405" s="21"/>
      <c r="W1405" s="21"/>
      <c r="X1405" s="21"/>
      <c r="Y1405" s="21"/>
    </row>
    <row r="1406" ht="15.75" customHeight="1">
      <c r="A1406" s="21">
        <v>4277.0</v>
      </c>
      <c r="B1406" s="21" t="s">
        <v>4221</v>
      </c>
      <c r="C1406" s="21">
        <f>VLOOKUP(B1406,Sheet3!B:E,4,0)</f>
        <v>1</v>
      </c>
      <c r="D1406" s="21"/>
      <c r="E1406" s="21"/>
      <c r="F1406" s="21"/>
      <c r="G1406" s="21"/>
      <c r="H1406" s="21"/>
      <c r="I1406" s="21"/>
      <c r="J1406" s="21"/>
      <c r="K1406" s="21"/>
      <c r="L1406" s="21"/>
      <c r="M1406" s="21"/>
      <c r="N1406" s="21"/>
      <c r="O1406" s="21"/>
      <c r="P1406" s="21"/>
      <c r="Q1406" s="21"/>
      <c r="R1406" s="21"/>
      <c r="S1406" s="21"/>
      <c r="T1406" s="21"/>
      <c r="U1406" s="21"/>
      <c r="V1406" s="21"/>
      <c r="W1406" s="21"/>
      <c r="X1406" s="21"/>
      <c r="Y1406" s="21"/>
    </row>
    <row r="1407" ht="15.75" customHeight="1">
      <c r="A1407" s="21">
        <v>4279.0</v>
      </c>
      <c r="B1407" s="21" t="s">
        <v>4222</v>
      </c>
      <c r="C1407" s="21">
        <f>VLOOKUP(B1407,Sheet3!B:E,4,0)</f>
        <v>1</v>
      </c>
      <c r="D1407" s="21"/>
      <c r="E1407" s="21"/>
      <c r="F1407" s="21"/>
      <c r="G1407" s="21"/>
      <c r="H1407" s="21"/>
      <c r="I1407" s="21"/>
      <c r="J1407" s="21"/>
      <c r="K1407" s="21"/>
      <c r="L1407" s="21"/>
      <c r="M1407" s="21"/>
      <c r="N1407" s="21"/>
      <c r="O1407" s="21"/>
      <c r="P1407" s="21"/>
      <c r="Q1407" s="21"/>
      <c r="R1407" s="21"/>
      <c r="S1407" s="21"/>
      <c r="T1407" s="21"/>
      <c r="U1407" s="21"/>
      <c r="V1407" s="21"/>
      <c r="W1407" s="21"/>
      <c r="X1407" s="21"/>
      <c r="Y1407" s="21"/>
    </row>
    <row r="1408" ht="15.75" customHeight="1">
      <c r="A1408" s="21">
        <v>4280.0</v>
      </c>
      <c r="B1408" s="21" t="s">
        <v>4223</v>
      </c>
      <c r="C1408" s="21">
        <f>VLOOKUP(B1408,Sheet3!B:E,4,0)</f>
        <v>1</v>
      </c>
      <c r="D1408" s="21"/>
      <c r="E1408" s="21"/>
      <c r="F1408" s="21"/>
      <c r="G1408" s="21"/>
      <c r="H1408" s="21"/>
      <c r="I1408" s="21"/>
      <c r="J1408" s="21"/>
      <c r="K1408" s="21"/>
      <c r="L1408" s="21"/>
      <c r="M1408" s="21"/>
      <c r="N1408" s="21"/>
      <c r="O1408" s="21"/>
      <c r="P1408" s="21"/>
      <c r="Q1408" s="21"/>
      <c r="R1408" s="21"/>
      <c r="S1408" s="21"/>
      <c r="T1408" s="21"/>
      <c r="U1408" s="21"/>
      <c r="V1408" s="21"/>
      <c r="W1408" s="21"/>
      <c r="X1408" s="21"/>
      <c r="Y1408" s="21"/>
    </row>
    <row r="1409" ht="15.75" customHeight="1">
      <c r="A1409" s="21">
        <v>4281.0</v>
      </c>
      <c r="B1409" s="21" t="s">
        <v>4224</v>
      </c>
      <c r="C1409" s="21">
        <f>VLOOKUP(B1409,Sheet3!B:E,4,0)</f>
        <v>1</v>
      </c>
      <c r="D1409" s="21"/>
      <c r="E1409" s="21"/>
      <c r="F1409" s="21"/>
      <c r="G1409" s="21"/>
      <c r="H1409" s="21"/>
      <c r="I1409" s="21"/>
      <c r="J1409" s="21"/>
      <c r="K1409" s="21"/>
      <c r="L1409" s="21"/>
      <c r="M1409" s="21"/>
      <c r="N1409" s="21"/>
      <c r="O1409" s="21"/>
      <c r="P1409" s="21"/>
      <c r="Q1409" s="21"/>
      <c r="R1409" s="21"/>
      <c r="S1409" s="21"/>
      <c r="T1409" s="21"/>
      <c r="U1409" s="21"/>
      <c r="V1409" s="21"/>
      <c r="W1409" s="21"/>
      <c r="X1409" s="21"/>
      <c r="Y1409" s="21"/>
    </row>
    <row r="1410" ht="15.75" customHeight="1">
      <c r="A1410" s="21">
        <v>4282.0</v>
      </c>
      <c r="B1410" s="21" t="s">
        <v>4225</v>
      </c>
      <c r="C1410" s="21">
        <f>VLOOKUP(B1410,Sheet3!B:E,4,0)</f>
        <v>1</v>
      </c>
      <c r="D1410" s="21"/>
      <c r="E1410" s="21"/>
      <c r="F1410" s="21"/>
      <c r="G1410" s="21"/>
      <c r="H1410" s="21"/>
      <c r="I1410" s="21"/>
      <c r="J1410" s="21"/>
      <c r="K1410" s="21"/>
      <c r="L1410" s="21"/>
      <c r="M1410" s="21"/>
      <c r="N1410" s="21"/>
      <c r="O1410" s="21"/>
      <c r="P1410" s="21"/>
      <c r="Q1410" s="21"/>
      <c r="R1410" s="21"/>
      <c r="S1410" s="21"/>
      <c r="T1410" s="21"/>
      <c r="U1410" s="21"/>
      <c r="V1410" s="21"/>
      <c r="W1410" s="21"/>
      <c r="X1410" s="21"/>
      <c r="Y1410" s="21"/>
    </row>
    <row r="1411" ht="15.75" customHeight="1">
      <c r="A1411" s="21">
        <v>4283.0</v>
      </c>
      <c r="B1411" s="21" t="s">
        <v>4226</v>
      </c>
      <c r="C1411" s="21">
        <f>VLOOKUP(B1411,Sheet3!B:E,4,0)</f>
        <v>1</v>
      </c>
      <c r="D1411" s="21"/>
      <c r="E1411" s="21"/>
      <c r="F1411" s="21"/>
      <c r="G1411" s="21"/>
      <c r="H1411" s="21"/>
      <c r="I1411" s="21"/>
      <c r="J1411" s="21"/>
      <c r="K1411" s="21"/>
      <c r="L1411" s="21"/>
      <c r="M1411" s="21"/>
      <c r="N1411" s="21"/>
      <c r="O1411" s="21"/>
      <c r="P1411" s="21"/>
      <c r="Q1411" s="21"/>
      <c r="R1411" s="21"/>
      <c r="S1411" s="21"/>
      <c r="T1411" s="21"/>
      <c r="U1411" s="21"/>
      <c r="V1411" s="21"/>
      <c r="W1411" s="21"/>
      <c r="X1411" s="21"/>
      <c r="Y1411" s="21"/>
    </row>
    <row r="1412" ht="15.75" customHeight="1">
      <c r="A1412" s="21">
        <v>4289.0</v>
      </c>
      <c r="B1412" s="21" t="s">
        <v>4227</v>
      </c>
      <c r="C1412" s="21">
        <f>VLOOKUP(B1412,Sheet3!B:E,4,0)</f>
        <v>1</v>
      </c>
      <c r="D1412" s="21"/>
      <c r="E1412" s="21"/>
      <c r="F1412" s="21"/>
      <c r="G1412" s="21"/>
      <c r="H1412" s="21"/>
      <c r="I1412" s="21"/>
      <c r="J1412" s="21"/>
      <c r="K1412" s="21"/>
      <c r="L1412" s="21"/>
      <c r="M1412" s="21"/>
      <c r="N1412" s="21"/>
      <c r="O1412" s="21"/>
      <c r="P1412" s="21"/>
      <c r="Q1412" s="21"/>
      <c r="R1412" s="21"/>
      <c r="S1412" s="21"/>
      <c r="T1412" s="21"/>
      <c r="U1412" s="21"/>
      <c r="V1412" s="21"/>
      <c r="W1412" s="21"/>
      <c r="X1412" s="21"/>
      <c r="Y1412" s="21"/>
    </row>
    <row r="1413" ht="15.75" customHeight="1">
      <c r="A1413" s="21">
        <v>4291.0</v>
      </c>
      <c r="B1413" s="21" t="s">
        <v>4228</v>
      </c>
      <c r="C1413" s="21">
        <f>VLOOKUP(B1413,Sheet3!B:E,4,0)</f>
        <v>1</v>
      </c>
      <c r="D1413" s="21"/>
      <c r="E1413" s="21"/>
      <c r="F1413" s="21"/>
      <c r="G1413" s="21"/>
      <c r="H1413" s="21"/>
      <c r="I1413" s="21"/>
      <c r="J1413" s="21"/>
      <c r="K1413" s="21"/>
      <c r="L1413" s="21"/>
      <c r="M1413" s="21"/>
      <c r="N1413" s="21"/>
      <c r="O1413" s="21"/>
      <c r="P1413" s="21"/>
      <c r="Q1413" s="21"/>
      <c r="R1413" s="21"/>
      <c r="S1413" s="21"/>
      <c r="T1413" s="21"/>
      <c r="U1413" s="21"/>
      <c r="V1413" s="21"/>
      <c r="W1413" s="21"/>
      <c r="X1413" s="21"/>
      <c r="Y1413" s="21"/>
    </row>
    <row r="1414" ht="15.75" customHeight="1">
      <c r="A1414" s="21">
        <v>4294.0</v>
      </c>
      <c r="B1414" s="21" t="s">
        <v>4229</v>
      </c>
      <c r="C1414" s="21">
        <f>VLOOKUP(B1414,Sheet3!B:E,4,0)</f>
        <v>1</v>
      </c>
      <c r="D1414" s="21"/>
      <c r="E1414" s="21"/>
      <c r="F1414" s="21"/>
      <c r="G1414" s="21"/>
      <c r="H1414" s="21"/>
      <c r="I1414" s="21"/>
      <c r="J1414" s="21"/>
      <c r="K1414" s="21"/>
      <c r="L1414" s="21"/>
      <c r="M1414" s="21"/>
      <c r="N1414" s="21"/>
      <c r="O1414" s="21"/>
      <c r="P1414" s="21"/>
      <c r="Q1414" s="21"/>
      <c r="R1414" s="21"/>
      <c r="S1414" s="21"/>
      <c r="T1414" s="21"/>
      <c r="U1414" s="21"/>
      <c r="V1414" s="21"/>
      <c r="W1414" s="21"/>
      <c r="X1414" s="21"/>
      <c r="Y1414" s="21"/>
    </row>
    <row r="1415" ht="15.75" customHeight="1">
      <c r="A1415" s="21">
        <v>4295.0</v>
      </c>
      <c r="B1415" s="21" t="s">
        <v>4230</v>
      </c>
      <c r="C1415" s="21">
        <f>VLOOKUP(B1415,Sheet3!B:E,4,0)</f>
        <v>1</v>
      </c>
      <c r="D1415" s="21"/>
      <c r="E1415" s="21"/>
      <c r="F1415" s="21"/>
      <c r="G1415" s="21"/>
      <c r="H1415" s="21"/>
      <c r="I1415" s="21"/>
      <c r="J1415" s="21"/>
      <c r="K1415" s="21"/>
      <c r="L1415" s="21"/>
      <c r="M1415" s="21"/>
      <c r="N1415" s="21"/>
      <c r="O1415" s="21"/>
      <c r="P1415" s="21"/>
      <c r="Q1415" s="21"/>
      <c r="R1415" s="21"/>
      <c r="S1415" s="21"/>
      <c r="T1415" s="21"/>
      <c r="U1415" s="21"/>
      <c r="V1415" s="21"/>
      <c r="W1415" s="21"/>
      <c r="X1415" s="21"/>
      <c r="Y1415" s="21"/>
    </row>
    <row r="1416" ht="15.75" customHeight="1">
      <c r="A1416" s="21">
        <v>4296.0</v>
      </c>
      <c r="B1416" s="21" t="s">
        <v>4231</v>
      </c>
      <c r="C1416" s="21">
        <f>VLOOKUP(B1416,Sheet3!B:E,4,0)</f>
        <v>1</v>
      </c>
      <c r="D1416" s="21"/>
      <c r="E1416" s="21"/>
      <c r="F1416" s="21"/>
      <c r="G1416" s="21"/>
      <c r="H1416" s="21"/>
      <c r="I1416" s="21"/>
      <c r="J1416" s="21"/>
      <c r="K1416" s="21"/>
      <c r="L1416" s="21"/>
      <c r="M1416" s="21"/>
      <c r="N1416" s="21"/>
      <c r="O1416" s="21"/>
      <c r="P1416" s="21"/>
      <c r="Q1416" s="21"/>
      <c r="R1416" s="21"/>
      <c r="S1416" s="21"/>
      <c r="T1416" s="21"/>
      <c r="U1416" s="21"/>
      <c r="V1416" s="21"/>
      <c r="W1416" s="21"/>
      <c r="X1416" s="21"/>
      <c r="Y1416" s="21"/>
    </row>
    <row r="1417" ht="15.75" customHeight="1">
      <c r="A1417" s="21">
        <v>4297.0</v>
      </c>
      <c r="B1417" s="21" t="s">
        <v>4232</v>
      </c>
      <c r="C1417" s="21">
        <f>VLOOKUP(B1417,Sheet3!B:E,4,0)</f>
        <v>1</v>
      </c>
      <c r="D1417" s="21"/>
      <c r="E1417" s="21"/>
      <c r="F1417" s="21"/>
      <c r="G1417" s="21"/>
      <c r="H1417" s="21"/>
      <c r="I1417" s="21"/>
      <c r="J1417" s="21"/>
      <c r="K1417" s="21"/>
      <c r="L1417" s="21"/>
      <c r="M1417" s="21"/>
      <c r="N1417" s="21"/>
      <c r="O1417" s="21"/>
      <c r="P1417" s="21"/>
      <c r="Q1417" s="21"/>
      <c r="R1417" s="21"/>
      <c r="S1417" s="21"/>
      <c r="T1417" s="21"/>
      <c r="U1417" s="21"/>
      <c r="V1417" s="21"/>
      <c r="W1417" s="21"/>
      <c r="X1417" s="21"/>
      <c r="Y1417" s="21"/>
    </row>
    <row r="1418" ht="15.75" customHeight="1">
      <c r="A1418" s="21">
        <v>4299.0</v>
      </c>
      <c r="B1418" s="21" t="s">
        <v>4233</v>
      </c>
      <c r="C1418" s="21">
        <f>VLOOKUP(B1418,Sheet3!B:E,4,0)</f>
        <v>1</v>
      </c>
      <c r="D1418" s="21"/>
      <c r="E1418" s="21"/>
      <c r="F1418" s="21"/>
      <c r="G1418" s="21"/>
      <c r="H1418" s="21"/>
      <c r="I1418" s="21"/>
      <c r="J1418" s="21"/>
      <c r="K1418" s="21"/>
      <c r="L1418" s="21"/>
      <c r="M1418" s="21"/>
      <c r="N1418" s="21"/>
      <c r="O1418" s="21"/>
      <c r="P1418" s="21"/>
      <c r="Q1418" s="21"/>
      <c r="R1418" s="21"/>
      <c r="S1418" s="21"/>
      <c r="T1418" s="21"/>
      <c r="U1418" s="21"/>
      <c r="V1418" s="21"/>
      <c r="W1418" s="21"/>
      <c r="X1418" s="21"/>
      <c r="Y1418" s="21"/>
    </row>
    <row r="1419" ht="15.75" customHeight="1">
      <c r="A1419" s="21">
        <v>4300.0</v>
      </c>
      <c r="B1419" s="21" t="s">
        <v>4234</v>
      </c>
      <c r="C1419" s="21">
        <f>VLOOKUP(B1419,Sheet3!B:E,4,0)</f>
        <v>1</v>
      </c>
      <c r="D1419" s="21"/>
      <c r="E1419" s="21"/>
      <c r="F1419" s="21"/>
      <c r="G1419" s="21"/>
      <c r="H1419" s="21"/>
      <c r="I1419" s="21"/>
      <c r="J1419" s="21"/>
      <c r="K1419" s="21"/>
      <c r="L1419" s="21"/>
      <c r="M1419" s="21"/>
      <c r="N1419" s="21"/>
      <c r="O1419" s="21"/>
      <c r="P1419" s="21"/>
      <c r="Q1419" s="21"/>
      <c r="R1419" s="21"/>
      <c r="S1419" s="21"/>
      <c r="T1419" s="21"/>
      <c r="U1419" s="21"/>
      <c r="V1419" s="21"/>
      <c r="W1419" s="21"/>
      <c r="X1419" s="21"/>
      <c r="Y1419" s="21"/>
    </row>
    <row r="1420" ht="15.75" customHeight="1">
      <c r="A1420" s="21">
        <v>4302.0</v>
      </c>
      <c r="B1420" s="21" t="s">
        <v>4235</v>
      </c>
      <c r="C1420" s="21">
        <f>VLOOKUP(B1420,Sheet3!B:E,4,0)</f>
        <v>1</v>
      </c>
      <c r="D1420" s="21"/>
      <c r="E1420" s="21"/>
      <c r="F1420" s="21"/>
      <c r="G1420" s="21"/>
      <c r="H1420" s="21"/>
      <c r="I1420" s="21"/>
      <c r="J1420" s="21"/>
      <c r="K1420" s="21"/>
      <c r="L1420" s="21"/>
      <c r="M1420" s="21"/>
      <c r="N1420" s="21"/>
      <c r="O1420" s="21"/>
      <c r="P1420" s="21"/>
      <c r="Q1420" s="21"/>
      <c r="R1420" s="21"/>
      <c r="S1420" s="21"/>
      <c r="T1420" s="21"/>
      <c r="U1420" s="21"/>
      <c r="V1420" s="21"/>
      <c r="W1420" s="21"/>
      <c r="X1420" s="21"/>
      <c r="Y1420" s="21"/>
    </row>
    <row r="1421" ht="15.75" customHeight="1">
      <c r="A1421" s="21">
        <v>4304.0</v>
      </c>
      <c r="B1421" s="21" t="s">
        <v>4236</v>
      </c>
      <c r="C1421" s="21">
        <f>VLOOKUP(B1421,Sheet3!B:E,4,0)</f>
        <v>1</v>
      </c>
      <c r="D1421" s="21"/>
      <c r="E1421" s="21"/>
      <c r="F1421" s="21"/>
      <c r="G1421" s="21"/>
      <c r="H1421" s="21"/>
      <c r="I1421" s="21"/>
      <c r="J1421" s="21"/>
      <c r="K1421" s="21"/>
      <c r="L1421" s="21"/>
      <c r="M1421" s="21"/>
      <c r="N1421" s="21"/>
      <c r="O1421" s="21"/>
      <c r="P1421" s="21"/>
      <c r="Q1421" s="21"/>
      <c r="R1421" s="21"/>
      <c r="S1421" s="21"/>
      <c r="T1421" s="21"/>
      <c r="U1421" s="21"/>
      <c r="V1421" s="21"/>
      <c r="W1421" s="21"/>
      <c r="X1421" s="21"/>
      <c r="Y1421" s="21"/>
    </row>
    <row r="1422" ht="15.75" customHeight="1">
      <c r="A1422" s="21">
        <v>4306.0</v>
      </c>
      <c r="B1422" s="21" t="s">
        <v>4237</v>
      </c>
      <c r="C1422" s="21">
        <f>VLOOKUP(B1422,Sheet3!B:E,4,0)</f>
        <v>1</v>
      </c>
      <c r="D1422" s="21"/>
      <c r="E1422" s="21"/>
      <c r="F1422" s="21"/>
      <c r="G1422" s="21"/>
      <c r="H1422" s="21"/>
      <c r="I1422" s="21"/>
      <c r="J1422" s="21"/>
      <c r="K1422" s="21"/>
      <c r="L1422" s="21"/>
      <c r="M1422" s="21"/>
      <c r="N1422" s="21"/>
      <c r="O1422" s="21"/>
      <c r="P1422" s="21"/>
      <c r="Q1422" s="21"/>
      <c r="R1422" s="21"/>
      <c r="S1422" s="21"/>
      <c r="T1422" s="21"/>
      <c r="U1422" s="21"/>
      <c r="V1422" s="21"/>
      <c r="W1422" s="21"/>
      <c r="X1422" s="21"/>
      <c r="Y1422" s="21"/>
    </row>
    <row r="1423" ht="15.75" customHeight="1">
      <c r="A1423" s="21">
        <v>4307.0</v>
      </c>
      <c r="B1423" s="21" t="s">
        <v>4238</v>
      </c>
      <c r="C1423" s="21">
        <f>VLOOKUP(B1423,Sheet3!B:E,4,0)</f>
        <v>1</v>
      </c>
      <c r="D1423" s="21"/>
      <c r="E1423" s="21"/>
      <c r="F1423" s="21"/>
      <c r="G1423" s="21"/>
      <c r="H1423" s="21"/>
      <c r="I1423" s="21"/>
      <c r="J1423" s="21"/>
      <c r="K1423" s="21"/>
      <c r="L1423" s="21"/>
      <c r="M1423" s="21"/>
      <c r="N1423" s="21"/>
      <c r="O1423" s="21"/>
      <c r="P1423" s="21"/>
      <c r="Q1423" s="21"/>
      <c r="R1423" s="21"/>
      <c r="S1423" s="21"/>
      <c r="T1423" s="21"/>
      <c r="U1423" s="21"/>
      <c r="V1423" s="21"/>
      <c r="W1423" s="21"/>
      <c r="X1423" s="21"/>
      <c r="Y1423" s="21"/>
    </row>
    <row r="1424" ht="15.75" customHeight="1">
      <c r="A1424" s="21">
        <v>4308.0</v>
      </c>
      <c r="B1424" s="21" t="s">
        <v>4239</v>
      </c>
      <c r="C1424" s="21">
        <f>VLOOKUP(B1424,Sheet3!B:E,4,0)</f>
        <v>1</v>
      </c>
      <c r="D1424" s="21"/>
      <c r="E1424" s="21"/>
      <c r="F1424" s="21"/>
      <c r="G1424" s="21"/>
      <c r="H1424" s="21"/>
      <c r="I1424" s="21"/>
      <c r="J1424" s="21"/>
      <c r="K1424" s="21"/>
      <c r="L1424" s="21"/>
      <c r="M1424" s="21"/>
      <c r="N1424" s="21"/>
      <c r="O1424" s="21"/>
      <c r="P1424" s="21"/>
      <c r="Q1424" s="21"/>
      <c r="R1424" s="21"/>
      <c r="S1424" s="21"/>
      <c r="T1424" s="21"/>
      <c r="U1424" s="21"/>
      <c r="V1424" s="21"/>
      <c r="W1424" s="21"/>
      <c r="X1424" s="21"/>
      <c r="Y1424" s="21"/>
    </row>
    <row r="1425" ht="15.75" customHeight="1">
      <c r="A1425" s="21">
        <v>4309.0</v>
      </c>
      <c r="B1425" s="21" t="s">
        <v>4240</v>
      </c>
      <c r="C1425" s="21">
        <f>VLOOKUP(B1425,Sheet3!B:E,4,0)</f>
        <v>1</v>
      </c>
      <c r="D1425" s="21"/>
      <c r="E1425" s="21"/>
      <c r="F1425" s="21"/>
      <c r="G1425" s="21"/>
      <c r="H1425" s="21"/>
      <c r="I1425" s="21"/>
      <c r="J1425" s="21"/>
      <c r="K1425" s="21"/>
      <c r="L1425" s="21"/>
      <c r="M1425" s="21"/>
      <c r="N1425" s="21"/>
      <c r="O1425" s="21"/>
      <c r="P1425" s="21"/>
      <c r="Q1425" s="21"/>
      <c r="R1425" s="21"/>
      <c r="S1425" s="21"/>
      <c r="T1425" s="21"/>
      <c r="U1425" s="21"/>
      <c r="V1425" s="21"/>
      <c r="W1425" s="21"/>
      <c r="X1425" s="21"/>
      <c r="Y1425" s="21"/>
    </row>
    <row r="1426" ht="15.75" customHeight="1">
      <c r="A1426" s="21">
        <v>4311.0</v>
      </c>
      <c r="B1426" s="21" t="s">
        <v>4241</v>
      </c>
      <c r="C1426" s="21">
        <f>VLOOKUP(B1426,Sheet3!B:E,4,0)</f>
        <v>1</v>
      </c>
      <c r="D1426" s="21"/>
      <c r="E1426" s="21"/>
      <c r="F1426" s="21"/>
      <c r="G1426" s="21"/>
      <c r="H1426" s="21"/>
      <c r="I1426" s="21"/>
      <c r="J1426" s="21"/>
      <c r="K1426" s="21"/>
      <c r="L1426" s="21"/>
      <c r="M1426" s="21"/>
      <c r="N1426" s="21"/>
      <c r="O1426" s="21"/>
      <c r="P1426" s="21"/>
      <c r="Q1426" s="21"/>
      <c r="R1426" s="21"/>
      <c r="S1426" s="21"/>
      <c r="T1426" s="21"/>
      <c r="U1426" s="21"/>
      <c r="V1426" s="21"/>
      <c r="W1426" s="21"/>
      <c r="X1426" s="21"/>
      <c r="Y1426" s="21"/>
    </row>
    <row r="1427" ht="15.75" customHeight="1">
      <c r="A1427" s="21">
        <v>4313.0</v>
      </c>
      <c r="B1427" s="21" t="s">
        <v>4242</v>
      </c>
      <c r="C1427" s="21">
        <f>VLOOKUP(B1427,Sheet3!B:E,4,0)</f>
        <v>1</v>
      </c>
      <c r="D1427" s="21"/>
      <c r="E1427" s="21"/>
      <c r="F1427" s="21"/>
      <c r="G1427" s="21"/>
      <c r="H1427" s="21"/>
      <c r="I1427" s="21"/>
      <c r="J1427" s="21"/>
      <c r="K1427" s="21"/>
      <c r="L1427" s="21"/>
      <c r="M1427" s="21"/>
      <c r="N1427" s="21"/>
      <c r="O1427" s="21"/>
      <c r="P1427" s="21"/>
      <c r="Q1427" s="21"/>
      <c r="R1427" s="21"/>
      <c r="S1427" s="21"/>
      <c r="T1427" s="21"/>
      <c r="U1427" s="21"/>
      <c r="V1427" s="21"/>
      <c r="W1427" s="21"/>
      <c r="X1427" s="21"/>
      <c r="Y1427" s="21"/>
    </row>
    <row r="1428" ht="15.75" customHeight="1">
      <c r="A1428" s="21">
        <v>4320.0</v>
      </c>
      <c r="B1428" s="21" t="s">
        <v>4243</v>
      </c>
      <c r="C1428" s="21">
        <f>VLOOKUP(B1428,Sheet3!B:E,4,0)</f>
        <v>1</v>
      </c>
      <c r="D1428" s="21"/>
      <c r="E1428" s="21"/>
      <c r="F1428" s="21"/>
      <c r="G1428" s="21"/>
      <c r="H1428" s="21"/>
      <c r="I1428" s="21"/>
      <c r="J1428" s="21"/>
      <c r="K1428" s="21"/>
      <c r="L1428" s="21"/>
      <c r="M1428" s="21"/>
      <c r="N1428" s="21"/>
      <c r="O1428" s="21"/>
      <c r="P1428" s="21"/>
      <c r="Q1428" s="21"/>
      <c r="R1428" s="21"/>
      <c r="S1428" s="21"/>
      <c r="T1428" s="21"/>
      <c r="U1428" s="21"/>
      <c r="V1428" s="21"/>
      <c r="W1428" s="21"/>
      <c r="X1428" s="21"/>
      <c r="Y1428" s="21"/>
    </row>
    <row r="1429" ht="15.75" customHeight="1">
      <c r="A1429" s="21">
        <v>4321.0</v>
      </c>
      <c r="B1429" s="21" t="s">
        <v>4244</v>
      </c>
      <c r="C1429" s="21">
        <f>VLOOKUP(B1429,Sheet3!B:E,4,0)</f>
        <v>1</v>
      </c>
      <c r="D1429" s="21"/>
      <c r="E1429" s="21"/>
      <c r="F1429" s="21"/>
      <c r="G1429" s="21"/>
      <c r="H1429" s="21"/>
      <c r="I1429" s="21"/>
      <c r="J1429" s="21"/>
      <c r="K1429" s="21"/>
      <c r="L1429" s="21"/>
      <c r="M1429" s="21"/>
      <c r="N1429" s="21"/>
      <c r="O1429" s="21"/>
      <c r="P1429" s="21"/>
      <c r="Q1429" s="21"/>
      <c r="R1429" s="21"/>
      <c r="S1429" s="21"/>
      <c r="T1429" s="21"/>
      <c r="U1429" s="21"/>
      <c r="V1429" s="21"/>
      <c r="W1429" s="21"/>
      <c r="X1429" s="21"/>
      <c r="Y1429" s="21"/>
    </row>
    <row r="1430" ht="15.75" customHeight="1">
      <c r="A1430" s="21">
        <v>4322.0</v>
      </c>
      <c r="B1430" s="21" t="s">
        <v>4245</v>
      </c>
      <c r="C1430" s="21">
        <f>VLOOKUP(B1430,Sheet3!B:E,4,0)</f>
        <v>1</v>
      </c>
      <c r="D1430" s="21"/>
      <c r="E1430" s="21"/>
      <c r="F1430" s="21"/>
      <c r="G1430" s="21"/>
      <c r="H1430" s="21"/>
      <c r="I1430" s="21"/>
      <c r="J1430" s="21"/>
      <c r="K1430" s="21"/>
      <c r="L1430" s="21"/>
      <c r="M1430" s="21"/>
      <c r="N1430" s="21"/>
      <c r="O1430" s="21"/>
      <c r="P1430" s="21"/>
      <c r="Q1430" s="21"/>
      <c r="R1430" s="21"/>
      <c r="S1430" s="21"/>
      <c r="T1430" s="21"/>
      <c r="U1430" s="21"/>
      <c r="V1430" s="21"/>
      <c r="W1430" s="21"/>
      <c r="X1430" s="21"/>
      <c r="Y1430" s="21"/>
    </row>
    <row r="1431" ht="15.75" customHeight="1">
      <c r="A1431" s="21">
        <v>4323.0</v>
      </c>
      <c r="B1431" s="21" t="s">
        <v>4246</v>
      </c>
      <c r="C1431" s="21">
        <f>VLOOKUP(B1431,Sheet3!B:E,4,0)</f>
        <v>1</v>
      </c>
      <c r="D1431" s="21"/>
      <c r="E1431" s="21"/>
      <c r="F1431" s="21"/>
      <c r="G1431" s="21"/>
      <c r="H1431" s="21"/>
      <c r="I1431" s="21"/>
      <c r="J1431" s="21"/>
      <c r="K1431" s="21"/>
      <c r="L1431" s="21"/>
      <c r="M1431" s="21"/>
      <c r="N1431" s="21"/>
      <c r="O1431" s="21"/>
      <c r="P1431" s="21"/>
      <c r="Q1431" s="21"/>
      <c r="R1431" s="21"/>
      <c r="S1431" s="21"/>
      <c r="T1431" s="21"/>
      <c r="U1431" s="21"/>
      <c r="V1431" s="21"/>
      <c r="W1431" s="21"/>
      <c r="X1431" s="21"/>
      <c r="Y1431" s="21"/>
    </row>
    <row r="1432" ht="15.75" customHeight="1">
      <c r="A1432" s="21">
        <v>4324.0</v>
      </c>
      <c r="B1432" s="21" t="s">
        <v>4247</v>
      </c>
      <c r="C1432" s="21">
        <f>VLOOKUP(B1432,Sheet3!B:E,4,0)</f>
        <v>1</v>
      </c>
      <c r="D1432" s="21"/>
      <c r="E1432" s="21"/>
      <c r="F1432" s="21"/>
      <c r="G1432" s="21"/>
      <c r="H1432" s="21"/>
      <c r="I1432" s="21"/>
      <c r="J1432" s="21"/>
      <c r="K1432" s="21"/>
      <c r="L1432" s="21"/>
      <c r="M1432" s="21"/>
      <c r="N1432" s="21"/>
      <c r="O1432" s="21"/>
      <c r="P1432" s="21"/>
      <c r="Q1432" s="21"/>
      <c r="R1432" s="21"/>
      <c r="S1432" s="21"/>
      <c r="T1432" s="21"/>
      <c r="U1432" s="21"/>
      <c r="V1432" s="21"/>
      <c r="W1432" s="21"/>
      <c r="X1432" s="21"/>
      <c r="Y1432" s="21"/>
    </row>
    <row r="1433" ht="15.75" customHeight="1">
      <c r="A1433" s="21">
        <v>4325.0</v>
      </c>
      <c r="B1433" s="21" t="s">
        <v>4248</v>
      </c>
      <c r="C1433" s="21">
        <f>VLOOKUP(B1433,Sheet3!B:E,4,0)</f>
        <v>1</v>
      </c>
      <c r="D1433" s="21"/>
      <c r="E1433" s="21"/>
      <c r="F1433" s="21"/>
      <c r="G1433" s="21"/>
      <c r="H1433" s="21"/>
      <c r="I1433" s="21"/>
      <c r="J1433" s="21"/>
      <c r="K1433" s="21"/>
      <c r="L1433" s="21"/>
      <c r="M1433" s="21"/>
      <c r="N1433" s="21"/>
      <c r="O1433" s="21"/>
      <c r="P1433" s="21"/>
      <c r="Q1433" s="21"/>
      <c r="R1433" s="21"/>
      <c r="S1433" s="21"/>
      <c r="T1433" s="21"/>
      <c r="U1433" s="21"/>
      <c r="V1433" s="21"/>
      <c r="W1433" s="21"/>
      <c r="X1433" s="21"/>
      <c r="Y1433" s="21"/>
    </row>
    <row r="1434" ht="15.75" customHeight="1">
      <c r="A1434" s="21">
        <v>4329.0</v>
      </c>
      <c r="B1434" s="21" t="s">
        <v>4249</v>
      </c>
      <c r="C1434" s="21">
        <f>VLOOKUP(B1434,Sheet3!B:E,4,0)</f>
        <v>1</v>
      </c>
      <c r="D1434" s="21"/>
      <c r="E1434" s="21"/>
      <c r="F1434" s="21"/>
      <c r="G1434" s="21"/>
      <c r="H1434" s="21"/>
      <c r="I1434" s="21"/>
      <c r="J1434" s="21"/>
      <c r="K1434" s="21"/>
      <c r="L1434" s="21"/>
      <c r="M1434" s="21"/>
      <c r="N1434" s="21"/>
      <c r="O1434" s="21"/>
      <c r="P1434" s="21"/>
      <c r="Q1434" s="21"/>
      <c r="R1434" s="21"/>
      <c r="S1434" s="21"/>
      <c r="T1434" s="21"/>
      <c r="U1434" s="21"/>
      <c r="V1434" s="21"/>
      <c r="W1434" s="21"/>
      <c r="X1434" s="21"/>
      <c r="Y1434" s="21"/>
    </row>
    <row r="1435" ht="15.75" customHeight="1">
      <c r="A1435" s="21">
        <v>4330.0</v>
      </c>
      <c r="B1435" s="21" t="s">
        <v>4250</v>
      </c>
      <c r="C1435" s="21">
        <f>VLOOKUP(B1435,Sheet3!B:E,4,0)</f>
        <v>1</v>
      </c>
      <c r="D1435" s="21"/>
      <c r="E1435" s="21"/>
      <c r="F1435" s="21"/>
      <c r="G1435" s="21"/>
      <c r="H1435" s="21"/>
      <c r="I1435" s="21"/>
      <c r="J1435" s="21"/>
      <c r="K1435" s="21"/>
      <c r="L1435" s="21"/>
      <c r="M1435" s="21"/>
      <c r="N1435" s="21"/>
      <c r="O1435" s="21"/>
      <c r="P1435" s="21"/>
      <c r="Q1435" s="21"/>
      <c r="R1435" s="21"/>
      <c r="S1435" s="21"/>
      <c r="T1435" s="21"/>
      <c r="U1435" s="21"/>
      <c r="V1435" s="21"/>
      <c r="W1435" s="21"/>
      <c r="X1435" s="21"/>
      <c r="Y1435" s="21"/>
    </row>
    <row r="1436" ht="15.75" customHeight="1">
      <c r="A1436" s="21">
        <v>4334.0</v>
      </c>
      <c r="B1436" s="21" t="s">
        <v>4251</v>
      </c>
      <c r="C1436" s="21">
        <f>VLOOKUP(B1436,Sheet3!B:E,4,0)</f>
        <v>1</v>
      </c>
      <c r="D1436" s="21"/>
      <c r="E1436" s="21"/>
      <c r="F1436" s="21"/>
      <c r="G1436" s="21"/>
      <c r="H1436" s="21"/>
      <c r="I1436" s="21"/>
      <c r="J1436" s="21"/>
      <c r="K1436" s="21"/>
      <c r="L1436" s="21"/>
      <c r="M1436" s="21"/>
      <c r="N1436" s="21"/>
      <c r="O1436" s="21"/>
      <c r="P1436" s="21"/>
      <c r="Q1436" s="21"/>
      <c r="R1436" s="21"/>
      <c r="S1436" s="21"/>
      <c r="T1436" s="21"/>
      <c r="U1436" s="21"/>
      <c r="V1436" s="21"/>
      <c r="W1436" s="21"/>
      <c r="X1436" s="21"/>
      <c r="Y1436" s="21"/>
    </row>
    <row r="1437" ht="15.75" customHeight="1">
      <c r="A1437" s="21">
        <v>4337.0</v>
      </c>
      <c r="B1437" s="21" t="s">
        <v>4252</v>
      </c>
      <c r="C1437" s="21">
        <f>VLOOKUP(B1437,Sheet3!B:E,4,0)</f>
        <v>1</v>
      </c>
      <c r="D1437" s="21"/>
      <c r="E1437" s="21"/>
      <c r="F1437" s="21"/>
      <c r="G1437" s="21"/>
      <c r="H1437" s="21"/>
      <c r="I1437" s="21"/>
      <c r="J1437" s="21"/>
      <c r="K1437" s="21"/>
      <c r="L1437" s="21"/>
      <c r="M1437" s="21"/>
      <c r="N1437" s="21"/>
      <c r="O1437" s="21"/>
      <c r="P1437" s="21"/>
      <c r="Q1437" s="21"/>
      <c r="R1437" s="21"/>
      <c r="S1437" s="21"/>
      <c r="T1437" s="21"/>
      <c r="U1437" s="21"/>
      <c r="V1437" s="21"/>
      <c r="W1437" s="21"/>
      <c r="X1437" s="21"/>
      <c r="Y1437" s="21"/>
    </row>
    <row r="1438" ht="15.75" customHeight="1">
      <c r="A1438" s="21">
        <v>4338.0</v>
      </c>
      <c r="B1438" s="21" t="s">
        <v>4253</v>
      </c>
      <c r="C1438" s="21">
        <f>VLOOKUP(B1438,Sheet3!B:E,4,0)</f>
        <v>1</v>
      </c>
      <c r="D1438" s="21"/>
      <c r="E1438" s="21"/>
      <c r="F1438" s="21"/>
      <c r="G1438" s="21"/>
      <c r="H1438" s="21"/>
      <c r="I1438" s="21"/>
      <c r="J1438" s="21"/>
      <c r="K1438" s="21"/>
      <c r="L1438" s="21"/>
      <c r="M1438" s="21"/>
      <c r="N1438" s="21"/>
      <c r="O1438" s="21"/>
      <c r="P1438" s="21"/>
      <c r="Q1438" s="21"/>
      <c r="R1438" s="21"/>
      <c r="S1438" s="21"/>
      <c r="T1438" s="21"/>
      <c r="U1438" s="21"/>
      <c r="V1438" s="21"/>
      <c r="W1438" s="21"/>
      <c r="X1438" s="21"/>
      <c r="Y1438" s="21"/>
    </row>
    <row r="1439" ht="15.75" customHeight="1">
      <c r="A1439" s="21">
        <v>4339.0</v>
      </c>
      <c r="B1439" s="21" t="s">
        <v>4254</v>
      </c>
      <c r="C1439" s="21">
        <f>VLOOKUP(B1439,Sheet3!B:E,4,0)</f>
        <v>1</v>
      </c>
      <c r="D1439" s="21"/>
      <c r="E1439" s="21"/>
      <c r="F1439" s="21"/>
      <c r="G1439" s="21"/>
      <c r="H1439" s="21"/>
      <c r="I1439" s="21"/>
      <c r="J1439" s="21"/>
      <c r="K1439" s="21"/>
      <c r="L1439" s="21"/>
      <c r="M1439" s="21"/>
      <c r="N1439" s="21"/>
      <c r="O1439" s="21"/>
      <c r="P1439" s="21"/>
      <c r="Q1439" s="21"/>
      <c r="R1439" s="21"/>
      <c r="S1439" s="21"/>
      <c r="T1439" s="21"/>
      <c r="U1439" s="21"/>
      <c r="V1439" s="21"/>
      <c r="W1439" s="21"/>
      <c r="X1439" s="21"/>
      <c r="Y1439" s="21"/>
    </row>
    <row r="1440" ht="15.75" customHeight="1">
      <c r="A1440" s="21">
        <v>4340.0</v>
      </c>
      <c r="B1440" s="21" t="s">
        <v>4255</v>
      </c>
      <c r="C1440" s="21">
        <f>VLOOKUP(B1440,Sheet3!B:E,4,0)</f>
        <v>1</v>
      </c>
      <c r="D1440" s="21"/>
      <c r="E1440" s="21"/>
      <c r="F1440" s="21"/>
      <c r="G1440" s="21"/>
      <c r="H1440" s="21"/>
      <c r="I1440" s="21"/>
      <c r="J1440" s="21"/>
      <c r="K1440" s="21"/>
      <c r="L1440" s="21"/>
      <c r="M1440" s="21"/>
      <c r="N1440" s="21"/>
      <c r="O1440" s="21"/>
      <c r="P1440" s="21"/>
      <c r="Q1440" s="21"/>
      <c r="R1440" s="21"/>
      <c r="S1440" s="21"/>
      <c r="T1440" s="21"/>
      <c r="U1440" s="21"/>
      <c r="V1440" s="21"/>
      <c r="W1440" s="21"/>
      <c r="X1440" s="21"/>
      <c r="Y1440" s="21"/>
    </row>
    <row r="1441" ht="15.75" customHeight="1">
      <c r="A1441" s="21">
        <v>4343.0</v>
      </c>
      <c r="B1441" s="21" t="s">
        <v>4256</v>
      </c>
      <c r="C1441" s="21">
        <f>VLOOKUP(B1441,Sheet3!B:E,4,0)</f>
        <v>1</v>
      </c>
      <c r="D1441" s="21"/>
      <c r="E1441" s="21"/>
      <c r="F1441" s="21"/>
      <c r="G1441" s="21"/>
      <c r="H1441" s="21"/>
      <c r="I1441" s="21"/>
      <c r="J1441" s="21"/>
      <c r="K1441" s="21"/>
      <c r="L1441" s="21"/>
      <c r="M1441" s="21"/>
      <c r="N1441" s="21"/>
      <c r="O1441" s="21"/>
      <c r="P1441" s="21"/>
      <c r="Q1441" s="21"/>
      <c r="R1441" s="21"/>
      <c r="S1441" s="21"/>
      <c r="T1441" s="21"/>
      <c r="U1441" s="21"/>
      <c r="V1441" s="21"/>
      <c r="W1441" s="21"/>
      <c r="X1441" s="21"/>
      <c r="Y1441" s="21"/>
    </row>
    <row r="1442" ht="15.75" customHeight="1">
      <c r="A1442" s="21">
        <v>4344.0</v>
      </c>
      <c r="B1442" s="21" t="s">
        <v>4257</v>
      </c>
      <c r="C1442" s="21">
        <f>VLOOKUP(B1442,Sheet3!B:E,4,0)</f>
        <v>1</v>
      </c>
      <c r="D1442" s="21"/>
      <c r="E1442" s="21"/>
      <c r="F1442" s="21"/>
      <c r="G1442" s="21"/>
      <c r="H1442" s="21"/>
      <c r="I1442" s="21"/>
      <c r="J1442" s="21"/>
      <c r="K1442" s="21"/>
      <c r="L1442" s="21"/>
      <c r="M1442" s="21"/>
      <c r="N1442" s="21"/>
      <c r="O1442" s="21"/>
      <c r="P1442" s="21"/>
      <c r="Q1442" s="21"/>
      <c r="R1442" s="21"/>
      <c r="S1442" s="21"/>
      <c r="T1442" s="21"/>
      <c r="U1442" s="21"/>
      <c r="V1442" s="21"/>
      <c r="W1442" s="21"/>
      <c r="X1442" s="21"/>
      <c r="Y1442" s="21"/>
    </row>
    <row r="1443" ht="15.75" customHeight="1">
      <c r="A1443" s="21">
        <v>4350.0</v>
      </c>
      <c r="B1443" s="21" t="s">
        <v>4258</v>
      </c>
      <c r="C1443" s="21">
        <f>VLOOKUP(B1443,Sheet3!B:E,4,0)</f>
        <v>1</v>
      </c>
      <c r="D1443" s="21"/>
      <c r="E1443" s="21"/>
      <c r="F1443" s="21"/>
      <c r="G1443" s="21"/>
      <c r="H1443" s="21"/>
      <c r="I1443" s="21"/>
      <c r="J1443" s="21"/>
      <c r="K1443" s="21"/>
      <c r="L1443" s="21"/>
      <c r="M1443" s="21"/>
      <c r="N1443" s="21"/>
      <c r="O1443" s="21"/>
      <c r="P1443" s="21"/>
      <c r="Q1443" s="21"/>
      <c r="R1443" s="21"/>
      <c r="S1443" s="21"/>
      <c r="T1443" s="21"/>
      <c r="U1443" s="21"/>
      <c r="V1443" s="21"/>
      <c r="W1443" s="21"/>
      <c r="X1443" s="21"/>
      <c r="Y1443" s="21"/>
    </row>
    <row r="1444" ht="15.75" customHeight="1">
      <c r="A1444" s="21">
        <v>4353.0</v>
      </c>
      <c r="B1444" s="21" t="s">
        <v>4259</v>
      </c>
      <c r="C1444" s="21">
        <f>VLOOKUP(B1444,Sheet3!B:E,4,0)</f>
        <v>1</v>
      </c>
      <c r="D1444" s="21"/>
      <c r="E1444" s="21"/>
      <c r="F1444" s="21"/>
      <c r="G1444" s="21"/>
      <c r="H1444" s="21"/>
      <c r="I1444" s="21"/>
      <c r="J1444" s="21"/>
      <c r="K1444" s="21"/>
      <c r="L1444" s="21"/>
      <c r="M1444" s="21"/>
      <c r="N1444" s="21"/>
      <c r="O1444" s="21"/>
      <c r="P1444" s="21"/>
      <c r="Q1444" s="21"/>
      <c r="R1444" s="21"/>
      <c r="S1444" s="21"/>
      <c r="T1444" s="21"/>
      <c r="U1444" s="21"/>
      <c r="V1444" s="21"/>
      <c r="W1444" s="21"/>
      <c r="X1444" s="21"/>
      <c r="Y1444" s="21"/>
    </row>
    <row r="1445" ht="15.75" customHeight="1">
      <c r="A1445" s="21">
        <v>4355.0</v>
      </c>
      <c r="B1445" s="21" t="s">
        <v>4260</v>
      </c>
      <c r="C1445" s="21">
        <f>VLOOKUP(B1445,Sheet3!B:E,4,0)</f>
        <v>1</v>
      </c>
      <c r="D1445" s="21"/>
      <c r="E1445" s="21"/>
      <c r="F1445" s="21"/>
      <c r="G1445" s="21"/>
      <c r="H1445" s="21"/>
      <c r="I1445" s="21"/>
      <c r="J1445" s="21"/>
      <c r="K1445" s="21"/>
      <c r="L1445" s="21"/>
      <c r="M1445" s="21"/>
      <c r="N1445" s="21"/>
      <c r="O1445" s="21"/>
      <c r="P1445" s="21"/>
      <c r="Q1445" s="21"/>
      <c r="R1445" s="21"/>
      <c r="S1445" s="21"/>
      <c r="T1445" s="21"/>
      <c r="U1445" s="21"/>
      <c r="V1445" s="21"/>
      <c r="W1445" s="21"/>
      <c r="X1445" s="21"/>
      <c r="Y1445" s="21"/>
    </row>
    <row r="1446" ht="15.75" customHeight="1">
      <c r="A1446" s="21">
        <v>4356.0</v>
      </c>
      <c r="B1446" s="21" t="s">
        <v>4261</v>
      </c>
      <c r="C1446" s="21">
        <f>VLOOKUP(B1446,Sheet3!B:E,4,0)</f>
        <v>1</v>
      </c>
      <c r="D1446" s="21"/>
      <c r="E1446" s="21"/>
      <c r="F1446" s="21"/>
      <c r="G1446" s="21"/>
      <c r="H1446" s="21"/>
      <c r="I1446" s="21"/>
      <c r="J1446" s="21"/>
      <c r="K1446" s="21"/>
      <c r="L1446" s="21"/>
      <c r="M1446" s="21"/>
      <c r="N1446" s="21"/>
      <c r="O1446" s="21"/>
      <c r="P1446" s="21"/>
      <c r="Q1446" s="21"/>
      <c r="R1446" s="21"/>
      <c r="S1446" s="21"/>
      <c r="T1446" s="21"/>
      <c r="U1446" s="21"/>
      <c r="V1446" s="21"/>
      <c r="W1446" s="21"/>
      <c r="X1446" s="21"/>
      <c r="Y1446" s="21"/>
    </row>
    <row r="1447" ht="15.75" customHeight="1">
      <c r="A1447" s="21">
        <v>4357.0</v>
      </c>
      <c r="B1447" s="21" t="s">
        <v>4262</v>
      </c>
      <c r="C1447" s="21">
        <f>VLOOKUP(B1447,Sheet3!B:E,4,0)</f>
        <v>1</v>
      </c>
      <c r="D1447" s="21"/>
      <c r="E1447" s="21"/>
      <c r="F1447" s="21"/>
      <c r="G1447" s="21"/>
      <c r="H1447" s="21"/>
      <c r="I1447" s="21"/>
      <c r="J1447" s="21"/>
      <c r="K1447" s="21"/>
      <c r="L1447" s="21"/>
      <c r="M1447" s="21"/>
      <c r="N1447" s="21"/>
      <c r="O1447" s="21"/>
      <c r="P1447" s="21"/>
      <c r="Q1447" s="21"/>
      <c r="R1447" s="21"/>
      <c r="S1447" s="21"/>
      <c r="T1447" s="21"/>
      <c r="U1447" s="21"/>
      <c r="V1447" s="21"/>
      <c r="W1447" s="21"/>
      <c r="X1447" s="21"/>
      <c r="Y1447" s="21"/>
    </row>
    <row r="1448" ht="15.75" customHeight="1">
      <c r="A1448" s="21">
        <v>4358.0</v>
      </c>
      <c r="B1448" s="21" t="s">
        <v>4263</v>
      </c>
      <c r="C1448" s="21">
        <f>VLOOKUP(B1448,Sheet3!B:E,4,0)</f>
        <v>1</v>
      </c>
      <c r="D1448" s="21"/>
      <c r="E1448" s="21"/>
      <c r="F1448" s="21"/>
      <c r="G1448" s="21"/>
      <c r="H1448" s="21"/>
      <c r="I1448" s="21"/>
      <c r="J1448" s="21"/>
      <c r="K1448" s="21"/>
      <c r="L1448" s="21"/>
      <c r="M1448" s="21"/>
      <c r="N1448" s="21"/>
      <c r="O1448" s="21"/>
      <c r="P1448" s="21"/>
      <c r="Q1448" s="21"/>
      <c r="R1448" s="21"/>
      <c r="S1448" s="21"/>
      <c r="T1448" s="21"/>
      <c r="U1448" s="21"/>
      <c r="V1448" s="21"/>
      <c r="W1448" s="21"/>
      <c r="X1448" s="21"/>
      <c r="Y1448" s="21"/>
    </row>
    <row r="1449" ht="15.75" customHeight="1">
      <c r="A1449" s="21">
        <v>4359.0</v>
      </c>
      <c r="B1449" s="21" t="s">
        <v>4264</v>
      </c>
      <c r="C1449" s="21">
        <f>VLOOKUP(B1449,Sheet3!B:E,4,0)</f>
        <v>1</v>
      </c>
      <c r="D1449" s="21"/>
      <c r="E1449" s="21"/>
      <c r="F1449" s="21"/>
      <c r="G1449" s="21"/>
      <c r="H1449" s="21"/>
      <c r="I1449" s="21"/>
      <c r="J1449" s="21"/>
      <c r="K1449" s="21"/>
      <c r="L1449" s="21"/>
      <c r="M1449" s="21"/>
      <c r="N1449" s="21"/>
      <c r="O1449" s="21"/>
      <c r="P1449" s="21"/>
      <c r="Q1449" s="21"/>
      <c r="R1449" s="21"/>
      <c r="S1449" s="21"/>
      <c r="T1449" s="21"/>
      <c r="U1449" s="21"/>
      <c r="V1449" s="21"/>
      <c r="W1449" s="21"/>
      <c r="X1449" s="21"/>
      <c r="Y1449" s="21"/>
    </row>
    <row r="1450" ht="15.75" customHeight="1">
      <c r="A1450" s="21">
        <v>4360.0</v>
      </c>
      <c r="B1450" s="21" t="s">
        <v>4265</v>
      </c>
      <c r="C1450" s="21">
        <f>VLOOKUP(B1450,Sheet3!B:E,4,0)</f>
        <v>1</v>
      </c>
      <c r="D1450" s="21"/>
      <c r="E1450" s="21"/>
      <c r="F1450" s="21"/>
      <c r="G1450" s="21"/>
      <c r="H1450" s="21"/>
      <c r="I1450" s="21"/>
      <c r="J1450" s="21"/>
      <c r="K1450" s="21"/>
      <c r="L1450" s="21"/>
      <c r="M1450" s="21"/>
      <c r="N1450" s="21"/>
      <c r="O1450" s="21"/>
      <c r="P1450" s="21"/>
      <c r="Q1450" s="21"/>
      <c r="R1450" s="21"/>
      <c r="S1450" s="21"/>
      <c r="T1450" s="21"/>
      <c r="U1450" s="21"/>
      <c r="V1450" s="21"/>
      <c r="W1450" s="21"/>
      <c r="X1450" s="21"/>
      <c r="Y1450" s="21"/>
    </row>
    <row r="1451" ht="15.75" customHeight="1">
      <c r="A1451" s="21">
        <v>4361.0</v>
      </c>
      <c r="B1451" s="21" t="s">
        <v>4266</v>
      </c>
      <c r="C1451" s="21">
        <f>VLOOKUP(B1451,Sheet3!B:E,4,0)</f>
        <v>1</v>
      </c>
      <c r="D1451" s="21"/>
      <c r="E1451" s="21"/>
      <c r="F1451" s="21"/>
      <c r="G1451" s="21"/>
      <c r="H1451" s="21"/>
      <c r="I1451" s="21"/>
      <c r="J1451" s="21"/>
      <c r="K1451" s="21"/>
      <c r="L1451" s="21"/>
      <c r="M1451" s="21"/>
      <c r="N1451" s="21"/>
      <c r="O1451" s="21"/>
      <c r="P1451" s="21"/>
      <c r="Q1451" s="21"/>
      <c r="R1451" s="21"/>
      <c r="S1451" s="21"/>
      <c r="T1451" s="21"/>
      <c r="U1451" s="21"/>
      <c r="V1451" s="21"/>
      <c r="W1451" s="21"/>
      <c r="X1451" s="21"/>
      <c r="Y1451" s="21"/>
    </row>
    <row r="1452" ht="15.75" customHeight="1">
      <c r="A1452" s="21">
        <v>4362.0</v>
      </c>
      <c r="B1452" s="21" t="s">
        <v>4267</v>
      </c>
      <c r="C1452" s="21">
        <v>4.0</v>
      </c>
      <c r="D1452" s="21"/>
      <c r="E1452" s="21"/>
      <c r="F1452" s="21"/>
      <c r="G1452" s="21"/>
      <c r="H1452" s="21"/>
      <c r="I1452" s="21"/>
      <c r="J1452" s="21"/>
      <c r="K1452" s="21"/>
      <c r="L1452" s="21"/>
      <c r="M1452" s="21"/>
      <c r="N1452" s="21"/>
      <c r="O1452" s="21"/>
      <c r="P1452" s="21"/>
      <c r="Q1452" s="21"/>
      <c r="R1452" s="21"/>
      <c r="S1452" s="21"/>
      <c r="T1452" s="21"/>
      <c r="U1452" s="21"/>
      <c r="V1452" s="21"/>
      <c r="W1452" s="21"/>
      <c r="X1452" s="21"/>
      <c r="Y1452" s="21"/>
    </row>
    <row r="1453" ht="15.75" customHeight="1">
      <c r="A1453" s="21">
        <v>4363.0</v>
      </c>
      <c r="B1453" s="21" t="s">
        <v>4268</v>
      </c>
      <c r="C1453" s="21">
        <f>VLOOKUP(B1453,Sheet3!B:E,4,0)</f>
        <v>1</v>
      </c>
      <c r="D1453" s="21"/>
      <c r="E1453" s="21"/>
      <c r="F1453" s="21"/>
      <c r="G1453" s="21"/>
      <c r="H1453" s="21"/>
      <c r="I1453" s="21"/>
      <c r="J1453" s="21"/>
      <c r="K1453" s="21"/>
      <c r="L1453" s="21"/>
      <c r="M1453" s="21"/>
      <c r="N1453" s="21"/>
      <c r="O1453" s="21"/>
      <c r="P1453" s="21"/>
      <c r="Q1453" s="21"/>
      <c r="R1453" s="21"/>
      <c r="S1453" s="21"/>
      <c r="T1453" s="21"/>
      <c r="U1453" s="21"/>
      <c r="V1453" s="21"/>
      <c r="W1453" s="21"/>
      <c r="X1453" s="21"/>
      <c r="Y1453" s="21"/>
    </row>
    <row r="1454" ht="15.75" customHeight="1">
      <c r="A1454" s="21">
        <v>4365.0</v>
      </c>
      <c r="B1454" s="21" t="s">
        <v>4269</v>
      </c>
      <c r="C1454" s="21">
        <f>VLOOKUP(B1454,Sheet3!B:E,4,0)</f>
        <v>1</v>
      </c>
      <c r="D1454" s="21"/>
      <c r="E1454" s="21"/>
      <c r="F1454" s="21"/>
      <c r="G1454" s="21"/>
      <c r="H1454" s="21"/>
      <c r="I1454" s="21"/>
      <c r="J1454" s="21"/>
      <c r="K1454" s="21"/>
      <c r="L1454" s="21"/>
      <c r="M1454" s="21"/>
      <c r="N1454" s="21"/>
      <c r="O1454" s="21"/>
      <c r="P1454" s="21"/>
      <c r="Q1454" s="21"/>
      <c r="R1454" s="21"/>
      <c r="S1454" s="21"/>
      <c r="T1454" s="21"/>
      <c r="U1454" s="21"/>
      <c r="V1454" s="21"/>
      <c r="W1454" s="21"/>
      <c r="X1454" s="21"/>
      <c r="Y1454" s="21"/>
    </row>
    <row r="1455" ht="15.75" customHeight="1">
      <c r="A1455" s="21">
        <v>4376.0</v>
      </c>
      <c r="B1455" s="21" t="s">
        <v>4270</v>
      </c>
      <c r="C1455" s="21">
        <f>VLOOKUP(B1455,Sheet3!B:E,4,0)</f>
        <v>1</v>
      </c>
      <c r="D1455" s="21"/>
      <c r="E1455" s="21"/>
      <c r="F1455" s="21"/>
      <c r="G1455" s="21"/>
      <c r="H1455" s="21"/>
      <c r="I1455" s="21"/>
      <c r="J1455" s="21"/>
      <c r="K1455" s="21"/>
      <c r="L1455" s="21"/>
      <c r="M1455" s="21"/>
      <c r="N1455" s="21"/>
      <c r="O1455" s="21"/>
      <c r="P1455" s="21"/>
      <c r="Q1455" s="21"/>
      <c r="R1455" s="21"/>
      <c r="S1455" s="21"/>
      <c r="T1455" s="21"/>
      <c r="U1455" s="21"/>
      <c r="V1455" s="21"/>
      <c r="W1455" s="21"/>
      <c r="X1455" s="21"/>
      <c r="Y1455" s="21"/>
    </row>
    <row r="1456" ht="15.75" customHeight="1">
      <c r="A1456" s="21">
        <v>4377.0</v>
      </c>
      <c r="B1456" s="21" t="s">
        <v>4271</v>
      </c>
      <c r="C1456" s="21">
        <f>VLOOKUP(B1456,Sheet3!B:E,4,0)</f>
        <v>1</v>
      </c>
      <c r="D1456" s="21"/>
      <c r="E1456" s="21"/>
      <c r="F1456" s="21"/>
      <c r="G1456" s="21"/>
      <c r="H1456" s="21"/>
      <c r="I1456" s="21"/>
      <c r="J1456" s="21"/>
      <c r="K1456" s="21"/>
      <c r="L1456" s="21"/>
      <c r="M1456" s="21"/>
      <c r="N1456" s="21"/>
      <c r="O1456" s="21"/>
      <c r="P1456" s="21"/>
      <c r="Q1456" s="21"/>
      <c r="R1456" s="21"/>
      <c r="S1456" s="21"/>
      <c r="T1456" s="21"/>
      <c r="U1456" s="21"/>
      <c r="V1456" s="21"/>
      <c r="W1456" s="21"/>
      <c r="X1456" s="21"/>
      <c r="Y1456" s="21"/>
    </row>
    <row r="1457" ht="15.75" customHeight="1">
      <c r="A1457" s="21">
        <v>4379.0</v>
      </c>
      <c r="B1457" s="21" t="s">
        <v>4272</v>
      </c>
      <c r="C1457" s="21">
        <f>VLOOKUP(B1457,Sheet3!B:E,4,0)</f>
        <v>1</v>
      </c>
      <c r="D1457" s="21"/>
      <c r="E1457" s="21"/>
      <c r="F1457" s="21"/>
      <c r="G1457" s="21"/>
      <c r="H1457" s="21"/>
      <c r="I1457" s="21"/>
      <c r="J1457" s="21"/>
      <c r="K1457" s="21"/>
      <c r="L1457" s="21"/>
      <c r="M1457" s="21"/>
      <c r="N1457" s="21"/>
      <c r="O1457" s="21"/>
      <c r="P1457" s="21"/>
      <c r="Q1457" s="21"/>
      <c r="R1457" s="21"/>
      <c r="S1457" s="21"/>
      <c r="T1457" s="21"/>
      <c r="U1457" s="21"/>
      <c r="V1457" s="21"/>
      <c r="W1457" s="21"/>
      <c r="X1457" s="21"/>
      <c r="Y1457" s="21"/>
    </row>
    <row r="1458" ht="15.75" customHeight="1">
      <c r="A1458" s="21">
        <v>4380.0</v>
      </c>
      <c r="B1458" s="21" t="s">
        <v>4273</v>
      </c>
      <c r="C1458" s="21">
        <f>VLOOKUP(B1458,Sheet3!B:E,4,0)</f>
        <v>1</v>
      </c>
      <c r="D1458" s="21"/>
      <c r="E1458" s="21"/>
      <c r="F1458" s="21"/>
      <c r="G1458" s="21"/>
      <c r="H1458" s="21"/>
      <c r="I1458" s="21"/>
      <c r="J1458" s="21"/>
      <c r="K1458" s="21"/>
      <c r="L1458" s="21"/>
      <c r="M1458" s="21"/>
      <c r="N1458" s="21"/>
      <c r="O1458" s="21"/>
      <c r="P1458" s="21"/>
      <c r="Q1458" s="21"/>
      <c r="R1458" s="21"/>
      <c r="S1458" s="21"/>
      <c r="T1458" s="21"/>
      <c r="U1458" s="21"/>
      <c r="V1458" s="21"/>
      <c r="W1458" s="21"/>
      <c r="X1458" s="21"/>
      <c r="Y1458" s="21"/>
    </row>
    <row r="1459" ht="15.75" customHeight="1">
      <c r="A1459" s="21">
        <v>4381.0</v>
      </c>
      <c r="B1459" s="21" t="s">
        <v>4274</v>
      </c>
      <c r="C1459" s="21">
        <f>VLOOKUP(B1459,Sheet3!B:E,4,0)</f>
        <v>1</v>
      </c>
      <c r="D1459" s="21"/>
      <c r="E1459" s="21"/>
      <c r="F1459" s="21"/>
      <c r="G1459" s="21"/>
      <c r="H1459" s="21"/>
      <c r="I1459" s="21"/>
      <c r="J1459" s="21"/>
      <c r="K1459" s="21"/>
      <c r="L1459" s="21"/>
      <c r="M1459" s="21"/>
      <c r="N1459" s="21"/>
      <c r="O1459" s="21"/>
      <c r="P1459" s="21"/>
      <c r="Q1459" s="21"/>
      <c r="R1459" s="21"/>
      <c r="S1459" s="21"/>
      <c r="T1459" s="21"/>
      <c r="U1459" s="21"/>
      <c r="V1459" s="21"/>
      <c r="W1459" s="21"/>
      <c r="X1459" s="21"/>
      <c r="Y1459" s="21"/>
    </row>
    <row r="1460" ht="15.75" customHeight="1">
      <c r="A1460" s="21">
        <v>4383.0</v>
      </c>
      <c r="B1460" s="21" t="s">
        <v>4275</v>
      </c>
      <c r="C1460" s="21">
        <f>VLOOKUP(B1460,Sheet3!B:E,4,0)</f>
        <v>1</v>
      </c>
      <c r="D1460" s="21"/>
      <c r="E1460" s="21"/>
      <c r="F1460" s="21"/>
      <c r="G1460" s="21"/>
      <c r="H1460" s="21"/>
      <c r="I1460" s="21"/>
      <c r="J1460" s="21"/>
      <c r="K1460" s="21"/>
      <c r="L1460" s="21"/>
      <c r="M1460" s="21"/>
      <c r="N1460" s="21"/>
      <c r="O1460" s="21"/>
      <c r="P1460" s="21"/>
      <c r="Q1460" s="21"/>
      <c r="R1460" s="21"/>
      <c r="S1460" s="21"/>
      <c r="T1460" s="21"/>
      <c r="U1460" s="21"/>
      <c r="V1460" s="21"/>
      <c r="W1460" s="21"/>
      <c r="X1460" s="21"/>
      <c r="Y1460" s="21"/>
    </row>
    <row r="1461" ht="15.75" customHeight="1">
      <c r="A1461" s="21">
        <v>4384.0</v>
      </c>
      <c r="B1461" s="21" t="s">
        <v>4276</v>
      </c>
      <c r="C1461" s="21">
        <f>VLOOKUP(B1461,Sheet3!B:E,4,0)</f>
        <v>1</v>
      </c>
      <c r="D1461" s="21"/>
      <c r="E1461" s="21"/>
      <c r="F1461" s="21"/>
      <c r="G1461" s="21"/>
      <c r="H1461" s="21"/>
      <c r="I1461" s="21"/>
      <c r="J1461" s="21"/>
      <c r="K1461" s="21"/>
      <c r="L1461" s="21"/>
      <c r="M1461" s="21"/>
      <c r="N1461" s="21"/>
      <c r="O1461" s="21"/>
      <c r="P1461" s="21"/>
      <c r="Q1461" s="21"/>
      <c r="R1461" s="21"/>
      <c r="S1461" s="21"/>
      <c r="T1461" s="21"/>
      <c r="U1461" s="21"/>
      <c r="V1461" s="21"/>
      <c r="W1461" s="21"/>
      <c r="X1461" s="21"/>
      <c r="Y1461" s="21"/>
    </row>
    <row r="1462" ht="15.75" customHeight="1">
      <c r="A1462" s="21">
        <v>4391.0</v>
      </c>
      <c r="B1462" s="21" t="s">
        <v>4277</v>
      </c>
      <c r="C1462" s="21">
        <f>VLOOKUP(B1462,Sheet3!B:E,4,0)</f>
        <v>1</v>
      </c>
      <c r="D1462" s="21"/>
      <c r="E1462" s="21"/>
      <c r="F1462" s="21"/>
      <c r="G1462" s="21"/>
      <c r="H1462" s="21"/>
      <c r="I1462" s="21"/>
      <c r="J1462" s="21"/>
      <c r="K1462" s="21"/>
      <c r="L1462" s="21"/>
      <c r="M1462" s="21"/>
      <c r="N1462" s="21"/>
      <c r="O1462" s="21"/>
      <c r="P1462" s="21"/>
      <c r="Q1462" s="21"/>
      <c r="R1462" s="21"/>
      <c r="S1462" s="21"/>
      <c r="T1462" s="21"/>
      <c r="U1462" s="21"/>
      <c r="V1462" s="21"/>
      <c r="W1462" s="21"/>
      <c r="X1462" s="21"/>
      <c r="Y1462" s="21"/>
    </row>
    <row r="1463" ht="15.75" customHeight="1">
      <c r="A1463" s="21">
        <v>4392.0</v>
      </c>
      <c r="B1463" s="21" t="s">
        <v>4278</v>
      </c>
      <c r="C1463" s="21">
        <f>VLOOKUP(B1463,Sheet3!B:E,4,0)</f>
        <v>1</v>
      </c>
      <c r="D1463" s="21"/>
      <c r="E1463" s="21"/>
      <c r="F1463" s="21"/>
      <c r="G1463" s="21"/>
      <c r="H1463" s="21"/>
      <c r="I1463" s="21"/>
      <c r="J1463" s="21"/>
      <c r="K1463" s="21"/>
      <c r="L1463" s="21"/>
      <c r="M1463" s="21"/>
      <c r="N1463" s="21"/>
      <c r="O1463" s="21"/>
      <c r="P1463" s="21"/>
      <c r="Q1463" s="21"/>
      <c r="R1463" s="21"/>
      <c r="S1463" s="21"/>
      <c r="T1463" s="21"/>
      <c r="U1463" s="21"/>
      <c r="V1463" s="21"/>
      <c r="W1463" s="21"/>
      <c r="X1463" s="21"/>
      <c r="Y1463" s="21"/>
    </row>
    <row r="1464" ht="15.75" customHeight="1">
      <c r="A1464" s="21">
        <v>4393.0</v>
      </c>
      <c r="B1464" s="21" t="s">
        <v>4279</v>
      </c>
      <c r="C1464" s="21">
        <f>VLOOKUP(B1464,Sheet3!B:E,4,0)</f>
        <v>1</v>
      </c>
      <c r="D1464" s="21"/>
      <c r="E1464" s="21"/>
      <c r="F1464" s="21"/>
      <c r="G1464" s="21"/>
      <c r="H1464" s="21"/>
      <c r="I1464" s="21"/>
      <c r="J1464" s="21"/>
      <c r="K1464" s="21"/>
      <c r="L1464" s="21"/>
      <c r="M1464" s="21"/>
      <c r="N1464" s="21"/>
      <c r="O1464" s="21"/>
      <c r="P1464" s="21"/>
      <c r="Q1464" s="21"/>
      <c r="R1464" s="21"/>
      <c r="S1464" s="21"/>
      <c r="T1464" s="21"/>
      <c r="U1464" s="21"/>
      <c r="V1464" s="21"/>
      <c r="W1464" s="21"/>
      <c r="X1464" s="21"/>
      <c r="Y1464" s="21"/>
    </row>
    <row r="1465" ht="15.75" customHeight="1">
      <c r="A1465" s="21">
        <v>4395.0</v>
      </c>
      <c r="B1465" s="21" t="s">
        <v>4280</v>
      </c>
      <c r="C1465" s="21">
        <f>VLOOKUP(B1465,Sheet3!B:E,4,0)</f>
        <v>1</v>
      </c>
      <c r="D1465" s="21"/>
      <c r="E1465" s="21"/>
      <c r="F1465" s="21"/>
      <c r="G1465" s="21"/>
      <c r="H1465" s="21"/>
      <c r="I1465" s="21"/>
      <c r="J1465" s="21"/>
      <c r="K1465" s="21"/>
      <c r="L1465" s="21"/>
      <c r="M1465" s="21"/>
      <c r="N1465" s="21"/>
      <c r="O1465" s="21"/>
      <c r="P1465" s="21"/>
      <c r="Q1465" s="21"/>
      <c r="R1465" s="21"/>
      <c r="S1465" s="21"/>
      <c r="T1465" s="21"/>
      <c r="U1465" s="21"/>
      <c r="V1465" s="21"/>
      <c r="W1465" s="21"/>
      <c r="X1465" s="21"/>
      <c r="Y1465" s="21"/>
    </row>
    <row r="1466" ht="15.75" customHeight="1">
      <c r="A1466" s="21">
        <v>4396.0</v>
      </c>
      <c r="B1466" s="21" t="s">
        <v>4281</v>
      </c>
      <c r="C1466" s="21">
        <f>VLOOKUP(B1466,Sheet3!B:E,4,0)</f>
        <v>1</v>
      </c>
      <c r="D1466" s="21"/>
      <c r="E1466" s="21"/>
      <c r="F1466" s="21"/>
      <c r="G1466" s="21"/>
      <c r="H1466" s="21"/>
      <c r="I1466" s="21"/>
      <c r="J1466" s="21"/>
      <c r="K1466" s="21"/>
      <c r="L1466" s="21"/>
      <c r="M1466" s="21"/>
      <c r="N1466" s="21"/>
      <c r="O1466" s="21"/>
      <c r="P1466" s="21"/>
      <c r="Q1466" s="21"/>
      <c r="R1466" s="21"/>
      <c r="S1466" s="21"/>
      <c r="T1466" s="21"/>
      <c r="U1466" s="21"/>
      <c r="V1466" s="21"/>
      <c r="W1466" s="21"/>
      <c r="X1466" s="21"/>
      <c r="Y1466" s="21"/>
    </row>
    <row r="1467" ht="15.75" customHeight="1">
      <c r="A1467" s="21">
        <v>4397.0</v>
      </c>
      <c r="B1467" s="21" t="s">
        <v>4282</v>
      </c>
      <c r="C1467" s="21">
        <f>VLOOKUP(B1467,Sheet3!B:E,4,0)</f>
        <v>1</v>
      </c>
      <c r="D1467" s="21"/>
      <c r="E1467" s="21"/>
      <c r="F1467" s="21"/>
      <c r="G1467" s="21"/>
      <c r="H1467" s="21"/>
      <c r="I1467" s="21"/>
      <c r="J1467" s="21"/>
      <c r="K1467" s="21"/>
      <c r="L1467" s="21"/>
      <c r="M1467" s="21"/>
      <c r="N1467" s="21"/>
      <c r="O1467" s="21"/>
      <c r="P1467" s="21"/>
      <c r="Q1467" s="21"/>
      <c r="R1467" s="21"/>
      <c r="S1467" s="21"/>
      <c r="T1467" s="21"/>
      <c r="U1467" s="21"/>
      <c r="V1467" s="21"/>
      <c r="W1467" s="21"/>
      <c r="X1467" s="21"/>
      <c r="Y1467" s="21"/>
    </row>
    <row r="1468" ht="15.75" customHeight="1">
      <c r="A1468" s="21">
        <v>4398.0</v>
      </c>
      <c r="B1468" s="21" t="s">
        <v>4283</v>
      </c>
      <c r="C1468" s="21">
        <f>VLOOKUP(B1468,Sheet3!B:E,4,0)</f>
        <v>1</v>
      </c>
      <c r="D1468" s="21"/>
      <c r="E1468" s="21"/>
      <c r="F1468" s="21"/>
      <c r="G1468" s="21"/>
      <c r="H1468" s="21"/>
      <c r="I1468" s="21"/>
      <c r="J1468" s="21"/>
      <c r="K1468" s="21"/>
      <c r="L1468" s="21"/>
      <c r="M1468" s="21"/>
      <c r="N1468" s="21"/>
      <c r="O1468" s="21"/>
      <c r="P1468" s="21"/>
      <c r="Q1468" s="21"/>
      <c r="R1468" s="21"/>
      <c r="S1468" s="21"/>
      <c r="T1468" s="21"/>
      <c r="U1468" s="21"/>
      <c r="V1468" s="21"/>
      <c r="W1468" s="21"/>
      <c r="X1468" s="21"/>
      <c r="Y1468" s="21"/>
    </row>
    <row r="1469" ht="15.75" customHeight="1">
      <c r="A1469" s="21">
        <v>4399.0</v>
      </c>
      <c r="B1469" s="21" t="s">
        <v>4284</v>
      </c>
      <c r="C1469" s="21">
        <f>VLOOKUP(B1469,Sheet3!B:E,4,0)</f>
        <v>1</v>
      </c>
      <c r="D1469" s="21"/>
      <c r="E1469" s="21"/>
      <c r="F1469" s="21"/>
      <c r="G1469" s="21"/>
      <c r="H1469" s="21"/>
      <c r="I1469" s="21"/>
      <c r="J1469" s="21"/>
      <c r="K1469" s="21"/>
      <c r="L1469" s="21"/>
      <c r="M1469" s="21"/>
      <c r="N1469" s="21"/>
      <c r="O1469" s="21"/>
      <c r="P1469" s="21"/>
      <c r="Q1469" s="21"/>
      <c r="R1469" s="21"/>
      <c r="S1469" s="21"/>
      <c r="T1469" s="21"/>
      <c r="U1469" s="21"/>
      <c r="V1469" s="21"/>
      <c r="W1469" s="21"/>
      <c r="X1469" s="21"/>
      <c r="Y1469" s="21"/>
    </row>
    <row r="1470" ht="15.75" customHeight="1">
      <c r="A1470" s="21">
        <v>4401.0</v>
      </c>
      <c r="B1470" s="21" t="s">
        <v>4285</v>
      </c>
      <c r="C1470" s="21">
        <f>VLOOKUP(B1470,Sheet3!B:E,4,0)</f>
        <v>1</v>
      </c>
      <c r="D1470" s="21"/>
      <c r="E1470" s="21"/>
      <c r="F1470" s="21"/>
      <c r="G1470" s="21"/>
      <c r="H1470" s="21"/>
      <c r="I1470" s="21"/>
      <c r="J1470" s="21"/>
      <c r="K1470" s="21"/>
      <c r="L1470" s="21"/>
      <c r="M1470" s="21"/>
      <c r="N1470" s="21"/>
      <c r="O1470" s="21"/>
      <c r="P1470" s="21"/>
      <c r="Q1470" s="21"/>
      <c r="R1470" s="21"/>
      <c r="S1470" s="21"/>
      <c r="T1470" s="21"/>
      <c r="U1470" s="21"/>
      <c r="V1470" s="21"/>
      <c r="W1470" s="21"/>
      <c r="X1470" s="21"/>
      <c r="Y1470" s="21"/>
    </row>
    <row r="1471" ht="15.75" customHeight="1">
      <c r="A1471" s="21">
        <v>4402.0</v>
      </c>
      <c r="B1471" s="21" t="s">
        <v>4286</v>
      </c>
      <c r="C1471" s="21">
        <f>VLOOKUP(B1471,Sheet3!B:E,4,0)</f>
        <v>1</v>
      </c>
      <c r="D1471" s="21"/>
      <c r="E1471" s="21"/>
      <c r="F1471" s="21"/>
      <c r="G1471" s="21"/>
      <c r="H1471" s="21"/>
      <c r="I1471" s="21"/>
      <c r="J1471" s="21"/>
      <c r="K1471" s="21"/>
      <c r="L1471" s="21"/>
      <c r="M1471" s="21"/>
      <c r="N1471" s="21"/>
      <c r="O1471" s="21"/>
      <c r="P1471" s="21"/>
      <c r="Q1471" s="21"/>
      <c r="R1471" s="21"/>
      <c r="S1471" s="21"/>
      <c r="T1471" s="21"/>
      <c r="U1471" s="21"/>
      <c r="V1471" s="21"/>
      <c r="W1471" s="21"/>
      <c r="X1471" s="21"/>
      <c r="Y1471" s="21"/>
    </row>
    <row r="1472" ht="15.75" customHeight="1">
      <c r="A1472" s="21">
        <v>4403.0</v>
      </c>
      <c r="B1472" s="21" t="s">
        <v>4287</v>
      </c>
      <c r="C1472" s="21">
        <f>VLOOKUP(B1472,Sheet3!B:E,4,0)</f>
        <v>1</v>
      </c>
      <c r="D1472" s="21"/>
      <c r="E1472" s="21"/>
      <c r="F1472" s="21"/>
      <c r="G1472" s="21"/>
      <c r="H1472" s="21"/>
      <c r="I1472" s="21"/>
      <c r="J1472" s="21"/>
      <c r="K1472" s="21"/>
      <c r="L1472" s="21"/>
      <c r="M1472" s="21"/>
      <c r="N1472" s="21"/>
      <c r="O1472" s="21"/>
      <c r="P1472" s="21"/>
      <c r="Q1472" s="21"/>
      <c r="R1472" s="21"/>
      <c r="S1472" s="21"/>
      <c r="T1472" s="21"/>
      <c r="U1472" s="21"/>
      <c r="V1472" s="21"/>
      <c r="W1472" s="21"/>
      <c r="X1472" s="21"/>
      <c r="Y1472" s="21"/>
    </row>
    <row r="1473" ht="15.75" customHeight="1">
      <c r="A1473" s="21">
        <v>4404.0</v>
      </c>
      <c r="B1473" s="21" t="s">
        <v>4288</v>
      </c>
      <c r="C1473" s="21">
        <f>VLOOKUP(B1473,Sheet3!B:E,4,0)</f>
        <v>1</v>
      </c>
      <c r="D1473" s="21"/>
      <c r="E1473" s="21"/>
      <c r="F1473" s="21"/>
      <c r="G1473" s="21"/>
      <c r="H1473" s="21"/>
      <c r="I1473" s="21"/>
      <c r="J1473" s="21"/>
      <c r="K1473" s="21"/>
      <c r="L1473" s="21"/>
      <c r="M1473" s="21"/>
      <c r="N1473" s="21"/>
      <c r="O1473" s="21"/>
      <c r="P1473" s="21"/>
      <c r="Q1473" s="21"/>
      <c r="R1473" s="21"/>
      <c r="S1473" s="21"/>
      <c r="T1473" s="21"/>
      <c r="U1473" s="21"/>
      <c r="V1473" s="21"/>
      <c r="W1473" s="21"/>
      <c r="X1473" s="21"/>
      <c r="Y1473" s="21"/>
    </row>
    <row r="1474" ht="15.75" customHeight="1">
      <c r="A1474" s="21">
        <v>4405.0</v>
      </c>
      <c r="B1474" s="21" t="s">
        <v>4289</v>
      </c>
      <c r="C1474" s="21">
        <f>VLOOKUP(B1474,Sheet3!B:E,4,0)</f>
        <v>1</v>
      </c>
      <c r="D1474" s="21"/>
      <c r="E1474" s="21"/>
      <c r="F1474" s="21"/>
      <c r="G1474" s="21"/>
      <c r="H1474" s="21"/>
      <c r="I1474" s="21"/>
      <c r="J1474" s="21"/>
      <c r="K1474" s="21"/>
      <c r="L1474" s="21"/>
      <c r="M1474" s="21"/>
      <c r="N1474" s="21"/>
      <c r="O1474" s="21"/>
      <c r="P1474" s="21"/>
      <c r="Q1474" s="21"/>
      <c r="R1474" s="21"/>
      <c r="S1474" s="21"/>
      <c r="T1474" s="21"/>
      <c r="U1474" s="21"/>
      <c r="V1474" s="21"/>
      <c r="W1474" s="21"/>
      <c r="X1474" s="21"/>
      <c r="Y1474" s="21"/>
    </row>
    <row r="1475" ht="15.75" customHeight="1">
      <c r="A1475" s="21">
        <v>4407.0</v>
      </c>
      <c r="B1475" s="21" t="s">
        <v>4290</v>
      </c>
      <c r="C1475" s="21">
        <f>VLOOKUP(B1475,Sheet3!B:E,4,0)</f>
        <v>1</v>
      </c>
      <c r="D1475" s="21"/>
      <c r="E1475" s="21"/>
      <c r="F1475" s="21"/>
      <c r="G1475" s="21"/>
      <c r="H1475" s="21"/>
      <c r="I1475" s="21"/>
      <c r="J1475" s="21"/>
      <c r="K1475" s="21"/>
      <c r="L1475" s="21"/>
      <c r="M1475" s="21"/>
      <c r="N1475" s="21"/>
      <c r="O1475" s="21"/>
      <c r="P1475" s="21"/>
      <c r="Q1475" s="21"/>
      <c r="R1475" s="21"/>
      <c r="S1475" s="21"/>
      <c r="T1475" s="21"/>
      <c r="U1475" s="21"/>
      <c r="V1475" s="21"/>
      <c r="W1475" s="21"/>
      <c r="X1475" s="21"/>
      <c r="Y1475" s="21"/>
    </row>
    <row r="1476" ht="15.75" customHeight="1">
      <c r="A1476" s="21">
        <v>4408.0</v>
      </c>
      <c r="B1476" s="21" t="s">
        <v>4291</v>
      </c>
      <c r="C1476" s="21">
        <f>VLOOKUP(B1476,Sheet3!B:E,4,0)</f>
        <v>1</v>
      </c>
      <c r="D1476" s="21"/>
      <c r="E1476" s="21"/>
      <c r="F1476" s="21"/>
      <c r="G1476" s="21"/>
      <c r="H1476" s="21"/>
      <c r="I1476" s="21"/>
      <c r="J1476" s="21"/>
      <c r="K1476" s="21"/>
      <c r="L1476" s="21"/>
      <c r="M1476" s="21"/>
      <c r="N1476" s="21"/>
      <c r="O1476" s="21"/>
      <c r="P1476" s="21"/>
      <c r="Q1476" s="21"/>
      <c r="R1476" s="21"/>
      <c r="S1476" s="21"/>
      <c r="T1476" s="21"/>
      <c r="U1476" s="21"/>
      <c r="V1476" s="21"/>
      <c r="W1476" s="21"/>
      <c r="X1476" s="21"/>
      <c r="Y1476" s="21"/>
    </row>
    <row r="1477" ht="15.75" customHeight="1">
      <c r="A1477" s="21">
        <v>4409.0</v>
      </c>
      <c r="B1477" s="21" t="s">
        <v>4292</v>
      </c>
      <c r="C1477" s="21">
        <f>VLOOKUP(B1477,Sheet3!B:E,4,0)</f>
        <v>1</v>
      </c>
      <c r="D1477" s="21"/>
      <c r="E1477" s="21"/>
      <c r="F1477" s="21"/>
      <c r="G1477" s="21"/>
      <c r="H1477" s="21"/>
      <c r="I1477" s="21"/>
      <c r="J1477" s="21"/>
      <c r="K1477" s="21"/>
      <c r="L1477" s="21"/>
      <c r="M1477" s="21"/>
      <c r="N1477" s="21"/>
      <c r="O1477" s="21"/>
      <c r="P1477" s="21"/>
      <c r="Q1477" s="21"/>
      <c r="R1477" s="21"/>
      <c r="S1477" s="21"/>
      <c r="T1477" s="21"/>
      <c r="U1477" s="21"/>
      <c r="V1477" s="21"/>
      <c r="W1477" s="21"/>
      <c r="X1477" s="21"/>
      <c r="Y1477" s="21"/>
    </row>
    <row r="1478" ht="15.75" customHeight="1">
      <c r="A1478" s="21">
        <v>4411.0</v>
      </c>
      <c r="B1478" s="21" t="s">
        <v>4293</v>
      </c>
      <c r="C1478" s="21">
        <f>VLOOKUP(B1478,Sheet3!B:E,4,0)</f>
        <v>1</v>
      </c>
      <c r="D1478" s="21"/>
      <c r="E1478" s="21"/>
      <c r="F1478" s="21"/>
      <c r="G1478" s="21"/>
      <c r="H1478" s="21"/>
      <c r="I1478" s="21"/>
      <c r="J1478" s="21"/>
      <c r="K1478" s="21"/>
      <c r="L1478" s="21"/>
      <c r="M1478" s="21"/>
      <c r="N1478" s="21"/>
      <c r="O1478" s="21"/>
      <c r="P1478" s="21"/>
      <c r="Q1478" s="21"/>
      <c r="R1478" s="21"/>
      <c r="S1478" s="21"/>
      <c r="T1478" s="21"/>
      <c r="U1478" s="21"/>
      <c r="V1478" s="21"/>
      <c r="W1478" s="21"/>
      <c r="X1478" s="21"/>
      <c r="Y1478" s="21"/>
    </row>
    <row r="1479" ht="15.75" customHeight="1">
      <c r="A1479" s="21">
        <v>4412.0</v>
      </c>
      <c r="B1479" s="21" t="s">
        <v>4294</v>
      </c>
      <c r="C1479" s="21">
        <f>VLOOKUP(B1479,Sheet3!B:E,4,0)</f>
        <v>1</v>
      </c>
      <c r="D1479" s="21"/>
      <c r="E1479" s="21"/>
      <c r="F1479" s="21"/>
      <c r="G1479" s="21"/>
      <c r="H1479" s="21"/>
      <c r="I1479" s="21"/>
      <c r="J1479" s="21"/>
      <c r="K1479" s="21"/>
      <c r="L1479" s="21"/>
      <c r="M1479" s="21"/>
      <c r="N1479" s="21"/>
      <c r="O1479" s="21"/>
      <c r="P1479" s="21"/>
      <c r="Q1479" s="21"/>
      <c r="R1479" s="21"/>
      <c r="S1479" s="21"/>
      <c r="T1479" s="21"/>
      <c r="U1479" s="21"/>
      <c r="V1479" s="21"/>
      <c r="W1479" s="21"/>
      <c r="X1479" s="21"/>
      <c r="Y1479" s="21"/>
    </row>
    <row r="1480" ht="15.75" customHeight="1">
      <c r="A1480" s="21">
        <v>4413.0</v>
      </c>
      <c r="B1480" s="21" t="s">
        <v>4295</v>
      </c>
      <c r="C1480" s="21">
        <f>VLOOKUP(B1480,Sheet3!B:E,4,0)</f>
        <v>1</v>
      </c>
      <c r="D1480" s="21"/>
      <c r="E1480" s="21"/>
      <c r="F1480" s="21"/>
      <c r="G1480" s="21"/>
      <c r="H1480" s="21"/>
      <c r="I1480" s="21"/>
      <c r="J1480" s="21"/>
      <c r="K1480" s="21"/>
      <c r="L1480" s="21"/>
      <c r="M1480" s="21"/>
      <c r="N1480" s="21"/>
      <c r="O1480" s="21"/>
      <c r="P1480" s="21"/>
      <c r="Q1480" s="21"/>
      <c r="R1480" s="21"/>
      <c r="S1480" s="21"/>
      <c r="T1480" s="21"/>
      <c r="U1480" s="21"/>
      <c r="V1480" s="21"/>
      <c r="W1480" s="21"/>
      <c r="X1480" s="21"/>
      <c r="Y1480" s="21"/>
    </row>
    <row r="1481" ht="15.75" customHeight="1">
      <c r="A1481" s="21">
        <v>4414.0</v>
      </c>
      <c r="B1481" s="21" t="s">
        <v>4296</v>
      </c>
      <c r="C1481" s="21">
        <f>VLOOKUP(B1481,Sheet3!B:E,4,0)</f>
        <v>1</v>
      </c>
      <c r="D1481" s="21"/>
      <c r="E1481" s="21"/>
      <c r="F1481" s="21"/>
      <c r="G1481" s="21"/>
      <c r="H1481" s="21"/>
      <c r="I1481" s="21"/>
      <c r="J1481" s="21"/>
      <c r="K1481" s="21"/>
      <c r="L1481" s="21"/>
      <c r="M1481" s="21"/>
      <c r="N1481" s="21"/>
      <c r="O1481" s="21"/>
      <c r="P1481" s="21"/>
      <c r="Q1481" s="21"/>
      <c r="R1481" s="21"/>
      <c r="S1481" s="21"/>
      <c r="T1481" s="21"/>
      <c r="U1481" s="21"/>
      <c r="V1481" s="21"/>
      <c r="W1481" s="21"/>
      <c r="X1481" s="21"/>
      <c r="Y1481" s="21"/>
    </row>
    <row r="1482" ht="15.75" customHeight="1">
      <c r="A1482" s="21">
        <v>4415.0</v>
      </c>
      <c r="B1482" s="21" t="s">
        <v>4297</v>
      </c>
      <c r="C1482" s="21">
        <f>VLOOKUP(B1482,Sheet3!B:E,4,0)</f>
        <v>1</v>
      </c>
      <c r="D1482" s="21"/>
      <c r="E1482" s="21"/>
      <c r="F1482" s="21"/>
      <c r="G1482" s="21"/>
      <c r="H1482" s="21"/>
      <c r="I1482" s="21"/>
      <c r="J1482" s="21"/>
      <c r="K1482" s="21"/>
      <c r="L1482" s="21"/>
      <c r="M1482" s="21"/>
      <c r="N1482" s="21"/>
      <c r="O1482" s="21"/>
      <c r="P1482" s="21"/>
      <c r="Q1482" s="21"/>
      <c r="R1482" s="21"/>
      <c r="S1482" s="21"/>
      <c r="T1482" s="21"/>
      <c r="U1482" s="21"/>
      <c r="V1482" s="21"/>
      <c r="W1482" s="21"/>
      <c r="X1482" s="21"/>
      <c r="Y1482" s="21"/>
    </row>
    <row r="1483" ht="15.75" customHeight="1">
      <c r="A1483" s="21">
        <v>4416.0</v>
      </c>
      <c r="B1483" s="21" t="s">
        <v>4298</v>
      </c>
      <c r="C1483" s="21">
        <f>VLOOKUP(B1483,Sheet3!B:E,4,0)</f>
        <v>1</v>
      </c>
      <c r="D1483" s="21"/>
      <c r="E1483" s="21"/>
      <c r="F1483" s="21"/>
      <c r="G1483" s="21"/>
      <c r="H1483" s="21"/>
      <c r="I1483" s="21"/>
      <c r="J1483" s="21"/>
      <c r="K1483" s="21"/>
      <c r="L1483" s="21"/>
      <c r="M1483" s="21"/>
      <c r="N1483" s="21"/>
      <c r="O1483" s="21"/>
      <c r="P1483" s="21"/>
      <c r="Q1483" s="21"/>
      <c r="R1483" s="21"/>
      <c r="S1483" s="21"/>
      <c r="T1483" s="21"/>
      <c r="U1483" s="21"/>
      <c r="V1483" s="21"/>
      <c r="W1483" s="21"/>
      <c r="X1483" s="21"/>
      <c r="Y1483" s="21"/>
    </row>
    <row r="1484" ht="15.75" customHeight="1">
      <c r="A1484" s="21">
        <v>4417.0</v>
      </c>
      <c r="B1484" s="21" t="s">
        <v>4299</v>
      </c>
      <c r="C1484" s="21">
        <f>VLOOKUP(B1484,Sheet3!B:E,4,0)</f>
        <v>1</v>
      </c>
      <c r="D1484" s="21"/>
      <c r="E1484" s="21"/>
      <c r="F1484" s="21"/>
      <c r="G1484" s="21"/>
      <c r="H1484" s="21"/>
      <c r="I1484" s="21"/>
      <c r="J1484" s="21"/>
      <c r="K1484" s="21"/>
      <c r="L1484" s="21"/>
      <c r="M1484" s="21"/>
      <c r="N1484" s="21"/>
      <c r="O1484" s="21"/>
      <c r="P1484" s="21"/>
      <c r="Q1484" s="21"/>
      <c r="R1484" s="21"/>
      <c r="S1484" s="21"/>
      <c r="T1484" s="21"/>
      <c r="U1484" s="21"/>
      <c r="V1484" s="21"/>
      <c r="W1484" s="21"/>
      <c r="X1484" s="21"/>
      <c r="Y1484" s="21"/>
    </row>
    <row r="1485" ht="15.75" customHeight="1">
      <c r="A1485" s="21">
        <v>4419.0</v>
      </c>
      <c r="B1485" s="21" t="s">
        <v>4300</v>
      </c>
      <c r="C1485" s="21">
        <f>VLOOKUP(B1485,Sheet3!B:E,4,0)</f>
        <v>1</v>
      </c>
      <c r="D1485" s="21"/>
      <c r="E1485" s="21"/>
      <c r="F1485" s="21"/>
      <c r="G1485" s="21"/>
      <c r="H1485" s="21"/>
      <c r="I1485" s="21"/>
      <c r="J1485" s="21"/>
      <c r="K1485" s="21"/>
      <c r="L1485" s="21"/>
      <c r="M1485" s="21"/>
      <c r="N1485" s="21"/>
      <c r="O1485" s="21"/>
      <c r="P1485" s="21"/>
      <c r="Q1485" s="21"/>
      <c r="R1485" s="21"/>
      <c r="S1485" s="21"/>
      <c r="T1485" s="21"/>
      <c r="U1485" s="21"/>
      <c r="V1485" s="21"/>
      <c r="W1485" s="21"/>
      <c r="X1485" s="21"/>
      <c r="Y1485" s="21"/>
    </row>
    <row r="1486" ht="15.75" customHeight="1">
      <c r="A1486" s="21">
        <v>4420.0</v>
      </c>
      <c r="B1486" s="21" t="s">
        <v>4301</v>
      </c>
      <c r="C1486" s="21">
        <f>VLOOKUP(B1486,Sheet3!B:E,4,0)</f>
        <v>1</v>
      </c>
      <c r="D1486" s="21"/>
      <c r="E1486" s="21"/>
      <c r="F1486" s="21"/>
      <c r="G1486" s="21"/>
      <c r="H1486" s="21"/>
      <c r="I1486" s="21"/>
      <c r="J1486" s="21"/>
      <c r="K1486" s="21"/>
      <c r="L1486" s="21"/>
      <c r="M1486" s="21"/>
      <c r="N1486" s="21"/>
      <c r="O1486" s="21"/>
      <c r="P1486" s="21"/>
      <c r="Q1486" s="21"/>
      <c r="R1486" s="21"/>
      <c r="S1486" s="21"/>
      <c r="T1486" s="21"/>
      <c r="U1486" s="21"/>
      <c r="V1486" s="21"/>
      <c r="W1486" s="21"/>
      <c r="X1486" s="21"/>
      <c r="Y1486" s="21"/>
    </row>
    <row r="1487" ht="15.75" customHeight="1">
      <c r="A1487" s="21">
        <v>4421.0</v>
      </c>
      <c r="B1487" s="21" t="s">
        <v>4302</v>
      </c>
      <c r="C1487" s="21">
        <f>VLOOKUP(B1487,Sheet3!B:E,4,0)</f>
        <v>1</v>
      </c>
      <c r="D1487" s="21"/>
      <c r="E1487" s="21"/>
      <c r="F1487" s="21"/>
      <c r="G1487" s="21"/>
      <c r="H1487" s="21"/>
      <c r="I1487" s="21"/>
      <c r="J1487" s="21"/>
      <c r="K1487" s="21"/>
      <c r="L1487" s="21"/>
      <c r="M1487" s="21"/>
      <c r="N1487" s="21"/>
      <c r="O1487" s="21"/>
      <c r="P1487" s="21"/>
      <c r="Q1487" s="21"/>
      <c r="R1487" s="21"/>
      <c r="S1487" s="21"/>
      <c r="T1487" s="21"/>
      <c r="U1487" s="21"/>
      <c r="V1487" s="21"/>
      <c r="W1487" s="21"/>
      <c r="X1487" s="21"/>
      <c r="Y1487" s="21"/>
    </row>
    <row r="1488" ht="15.75" customHeight="1">
      <c r="A1488" s="21">
        <v>4424.0</v>
      </c>
      <c r="B1488" s="21" t="s">
        <v>4303</v>
      </c>
      <c r="C1488" s="21">
        <f>VLOOKUP(B1488,Sheet3!B:E,4,0)</f>
        <v>1</v>
      </c>
      <c r="D1488" s="21"/>
      <c r="E1488" s="21"/>
      <c r="F1488" s="21"/>
      <c r="G1488" s="21"/>
      <c r="H1488" s="21"/>
      <c r="I1488" s="21"/>
      <c r="J1488" s="21"/>
      <c r="K1488" s="21"/>
      <c r="L1488" s="21"/>
      <c r="M1488" s="21"/>
      <c r="N1488" s="21"/>
      <c r="O1488" s="21"/>
      <c r="P1488" s="21"/>
      <c r="Q1488" s="21"/>
      <c r="R1488" s="21"/>
      <c r="S1488" s="21"/>
      <c r="T1488" s="21"/>
      <c r="U1488" s="21"/>
      <c r="V1488" s="21"/>
      <c r="W1488" s="21"/>
      <c r="X1488" s="21"/>
      <c r="Y1488" s="21"/>
    </row>
    <row r="1489" ht="15.75" customHeight="1">
      <c r="A1489" s="21">
        <v>4428.0</v>
      </c>
      <c r="B1489" s="21" t="s">
        <v>4304</v>
      </c>
      <c r="C1489" s="21">
        <f>VLOOKUP(B1489,Sheet3!B:E,4,0)</f>
        <v>1</v>
      </c>
      <c r="D1489" s="21"/>
      <c r="E1489" s="21"/>
      <c r="F1489" s="21"/>
      <c r="G1489" s="21"/>
      <c r="H1489" s="21"/>
      <c r="I1489" s="21"/>
      <c r="J1489" s="21"/>
      <c r="K1489" s="21"/>
      <c r="L1489" s="21"/>
      <c r="M1489" s="21"/>
      <c r="N1489" s="21"/>
      <c r="O1489" s="21"/>
      <c r="P1489" s="21"/>
      <c r="Q1489" s="21"/>
      <c r="R1489" s="21"/>
      <c r="S1489" s="21"/>
      <c r="T1489" s="21"/>
      <c r="U1489" s="21"/>
      <c r="V1489" s="21"/>
      <c r="W1489" s="21"/>
      <c r="X1489" s="21"/>
      <c r="Y1489" s="21"/>
    </row>
    <row r="1490" ht="15.75" customHeight="1">
      <c r="A1490" s="21">
        <v>4429.0</v>
      </c>
      <c r="B1490" s="21" t="s">
        <v>4305</v>
      </c>
      <c r="C1490" s="21">
        <v>4.0</v>
      </c>
      <c r="D1490" s="21"/>
      <c r="E1490" s="21"/>
      <c r="F1490" s="21"/>
      <c r="G1490" s="21"/>
      <c r="H1490" s="21"/>
      <c r="I1490" s="21"/>
      <c r="J1490" s="21"/>
      <c r="K1490" s="21"/>
      <c r="L1490" s="21"/>
      <c r="M1490" s="21"/>
      <c r="N1490" s="21"/>
      <c r="O1490" s="21"/>
      <c r="P1490" s="21"/>
      <c r="Q1490" s="21"/>
      <c r="R1490" s="21"/>
      <c r="S1490" s="21"/>
      <c r="T1490" s="21"/>
      <c r="U1490" s="21"/>
      <c r="V1490" s="21"/>
      <c r="W1490" s="21"/>
      <c r="X1490" s="21"/>
      <c r="Y1490" s="21"/>
    </row>
    <row r="1491" ht="15.75" customHeight="1">
      <c r="A1491" s="21">
        <v>4430.0</v>
      </c>
      <c r="B1491" s="21" t="s">
        <v>4306</v>
      </c>
      <c r="C1491" s="21">
        <f>VLOOKUP(B1491,Sheet3!B:E,4,0)</f>
        <v>1</v>
      </c>
      <c r="D1491" s="21"/>
      <c r="E1491" s="21"/>
      <c r="F1491" s="21"/>
      <c r="G1491" s="21"/>
      <c r="H1491" s="21"/>
      <c r="I1491" s="21"/>
      <c r="J1491" s="21"/>
      <c r="K1491" s="21"/>
      <c r="L1491" s="21"/>
      <c r="M1491" s="21"/>
      <c r="N1491" s="21"/>
      <c r="O1491" s="21"/>
      <c r="P1491" s="21"/>
      <c r="Q1491" s="21"/>
      <c r="R1491" s="21"/>
      <c r="S1491" s="21"/>
      <c r="T1491" s="21"/>
      <c r="U1491" s="21"/>
      <c r="V1491" s="21"/>
      <c r="W1491" s="21"/>
      <c r="X1491" s="21"/>
      <c r="Y1491" s="21"/>
    </row>
    <row r="1492" ht="15.75" customHeight="1">
      <c r="A1492" s="21">
        <v>4432.0</v>
      </c>
      <c r="B1492" s="21" t="s">
        <v>4307</v>
      </c>
      <c r="C1492" s="21">
        <f>VLOOKUP(B1492,Sheet3!B:E,4,0)</f>
        <v>1</v>
      </c>
      <c r="D1492" s="21"/>
      <c r="E1492" s="21"/>
      <c r="F1492" s="21"/>
      <c r="G1492" s="21"/>
      <c r="H1492" s="21"/>
      <c r="I1492" s="21"/>
      <c r="J1492" s="21"/>
      <c r="K1492" s="21"/>
      <c r="L1492" s="21"/>
      <c r="M1492" s="21"/>
      <c r="N1492" s="21"/>
      <c r="O1492" s="21"/>
      <c r="P1492" s="21"/>
      <c r="Q1492" s="21"/>
      <c r="R1492" s="21"/>
      <c r="S1492" s="21"/>
      <c r="T1492" s="21"/>
      <c r="U1492" s="21"/>
      <c r="V1492" s="21"/>
      <c r="W1492" s="21"/>
      <c r="X1492" s="21"/>
      <c r="Y1492" s="21"/>
    </row>
    <row r="1493" ht="15.75" customHeight="1">
      <c r="A1493" s="21">
        <v>4434.0</v>
      </c>
      <c r="B1493" s="21" t="s">
        <v>4308</v>
      </c>
      <c r="C1493" s="21">
        <f>VLOOKUP(B1493,Sheet3!B:E,4,0)</f>
        <v>1</v>
      </c>
      <c r="D1493" s="21"/>
      <c r="E1493" s="21"/>
      <c r="F1493" s="21"/>
      <c r="G1493" s="21"/>
      <c r="H1493" s="21"/>
      <c r="I1493" s="21"/>
      <c r="J1493" s="21"/>
      <c r="K1493" s="21"/>
      <c r="L1493" s="21"/>
      <c r="M1493" s="21"/>
      <c r="N1493" s="21"/>
      <c r="O1493" s="21"/>
      <c r="P1493" s="21"/>
      <c r="Q1493" s="21"/>
      <c r="R1493" s="21"/>
      <c r="S1493" s="21"/>
      <c r="T1493" s="21"/>
      <c r="U1493" s="21"/>
      <c r="V1493" s="21"/>
      <c r="W1493" s="21"/>
      <c r="X1493" s="21"/>
      <c r="Y1493" s="21"/>
    </row>
    <row r="1494" ht="15.75" customHeight="1">
      <c r="A1494" s="21">
        <v>4435.0</v>
      </c>
      <c r="B1494" s="21" t="s">
        <v>4309</v>
      </c>
      <c r="C1494" s="21">
        <f>VLOOKUP(B1494,Sheet3!B:E,4,0)</f>
        <v>1</v>
      </c>
      <c r="D1494" s="21"/>
      <c r="E1494" s="21"/>
      <c r="F1494" s="21"/>
      <c r="G1494" s="21"/>
      <c r="H1494" s="21"/>
      <c r="I1494" s="21"/>
      <c r="J1494" s="21"/>
      <c r="K1494" s="21"/>
      <c r="L1494" s="21"/>
      <c r="M1494" s="21"/>
      <c r="N1494" s="21"/>
      <c r="O1494" s="21"/>
      <c r="P1494" s="21"/>
      <c r="Q1494" s="21"/>
      <c r="R1494" s="21"/>
      <c r="S1494" s="21"/>
      <c r="T1494" s="21"/>
      <c r="U1494" s="21"/>
      <c r="V1494" s="21"/>
      <c r="W1494" s="21"/>
      <c r="X1494" s="21"/>
      <c r="Y1494" s="21"/>
    </row>
    <row r="1495" ht="15.75" customHeight="1">
      <c r="A1495" s="21">
        <v>4436.0</v>
      </c>
      <c r="B1495" s="21" t="s">
        <v>4310</v>
      </c>
      <c r="C1495" s="21">
        <f>VLOOKUP(B1495,Sheet3!B:E,4,0)</f>
        <v>1</v>
      </c>
      <c r="D1495" s="21"/>
      <c r="E1495" s="21"/>
      <c r="F1495" s="21"/>
      <c r="G1495" s="21"/>
      <c r="H1495" s="21"/>
      <c r="I1495" s="21"/>
      <c r="J1495" s="21"/>
      <c r="K1495" s="21"/>
      <c r="L1495" s="21"/>
      <c r="M1495" s="21"/>
      <c r="N1495" s="21"/>
      <c r="O1495" s="21"/>
      <c r="P1495" s="21"/>
      <c r="Q1495" s="21"/>
      <c r="R1495" s="21"/>
      <c r="S1495" s="21"/>
      <c r="T1495" s="21"/>
      <c r="U1495" s="21"/>
      <c r="V1495" s="21"/>
      <c r="W1495" s="21"/>
      <c r="X1495" s="21"/>
      <c r="Y1495" s="21"/>
    </row>
    <row r="1496" ht="15.75" customHeight="1">
      <c r="A1496" s="21">
        <v>4441.0</v>
      </c>
      <c r="B1496" s="21" t="s">
        <v>4311</v>
      </c>
      <c r="C1496" s="21">
        <f>VLOOKUP(B1496,Sheet3!B:E,4,0)</f>
        <v>1</v>
      </c>
      <c r="D1496" s="21"/>
      <c r="E1496" s="21"/>
      <c r="F1496" s="21"/>
      <c r="G1496" s="21"/>
      <c r="H1496" s="21"/>
      <c r="I1496" s="21"/>
      <c r="J1496" s="21"/>
      <c r="K1496" s="21"/>
      <c r="L1496" s="21"/>
      <c r="M1496" s="21"/>
      <c r="N1496" s="21"/>
      <c r="O1496" s="21"/>
      <c r="P1496" s="21"/>
      <c r="Q1496" s="21"/>
      <c r="R1496" s="21"/>
      <c r="S1496" s="21"/>
      <c r="T1496" s="21"/>
      <c r="U1496" s="21"/>
      <c r="V1496" s="21"/>
      <c r="W1496" s="21"/>
      <c r="X1496" s="21"/>
      <c r="Y1496" s="21"/>
    </row>
    <row r="1497" ht="15.75" customHeight="1">
      <c r="A1497" s="21">
        <v>4442.0</v>
      </c>
      <c r="B1497" s="21" t="s">
        <v>4312</v>
      </c>
      <c r="C1497" s="21">
        <f>VLOOKUP(B1497,Sheet3!B:E,4,0)</f>
        <v>1</v>
      </c>
      <c r="D1497" s="21"/>
      <c r="E1497" s="21"/>
      <c r="F1497" s="21"/>
      <c r="G1497" s="21"/>
      <c r="H1497" s="21"/>
      <c r="I1497" s="21"/>
      <c r="J1497" s="21"/>
      <c r="K1497" s="21"/>
      <c r="L1497" s="21"/>
      <c r="M1497" s="21"/>
      <c r="N1497" s="21"/>
      <c r="O1497" s="21"/>
      <c r="P1497" s="21"/>
      <c r="Q1497" s="21"/>
      <c r="R1497" s="21"/>
      <c r="S1497" s="21"/>
      <c r="T1497" s="21"/>
      <c r="U1497" s="21"/>
      <c r="V1497" s="21"/>
      <c r="W1497" s="21"/>
      <c r="X1497" s="21"/>
      <c r="Y1497" s="21"/>
    </row>
    <row r="1498" ht="15.75" customHeight="1">
      <c r="A1498" s="21">
        <v>4443.0</v>
      </c>
      <c r="B1498" s="21" t="s">
        <v>4313</v>
      </c>
      <c r="C1498" s="21">
        <f>VLOOKUP(B1498,Sheet3!B:E,4,0)</f>
        <v>1</v>
      </c>
      <c r="D1498" s="21"/>
      <c r="E1498" s="21"/>
      <c r="F1498" s="21"/>
      <c r="G1498" s="21"/>
      <c r="H1498" s="21"/>
      <c r="I1498" s="21"/>
      <c r="J1498" s="21"/>
      <c r="K1498" s="21"/>
      <c r="L1498" s="21"/>
      <c r="M1498" s="21"/>
      <c r="N1498" s="21"/>
      <c r="O1498" s="21"/>
      <c r="P1498" s="21"/>
      <c r="Q1498" s="21"/>
      <c r="R1498" s="21"/>
      <c r="S1498" s="21"/>
      <c r="T1498" s="21"/>
      <c r="U1498" s="21"/>
      <c r="V1498" s="21"/>
      <c r="W1498" s="21"/>
      <c r="X1498" s="21"/>
      <c r="Y1498" s="21"/>
    </row>
    <row r="1499" ht="15.75" customHeight="1">
      <c r="A1499" s="21">
        <v>4445.0</v>
      </c>
      <c r="B1499" s="21" t="s">
        <v>4314</v>
      </c>
      <c r="C1499" s="21">
        <f>VLOOKUP(B1499,Sheet3!B:E,4,0)</f>
        <v>1</v>
      </c>
      <c r="D1499" s="21"/>
      <c r="E1499" s="21"/>
      <c r="F1499" s="21"/>
      <c r="G1499" s="21"/>
      <c r="H1499" s="21"/>
      <c r="I1499" s="21"/>
      <c r="J1499" s="21"/>
      <c r="K1499" s="21"/>
      <c r="L1499" s="21"/>
      <c r="M1499" s="21"/>
      <c r="N1499" s="21"/>
      <c r="O1499" s="21"/>
      <c r="P1499" s="21"/>
      <c r="Q1499" s="21"/>
      <c r="R1499" s="21"/>
      <c r="S1499" s="21"/>
      <c r="T1499" s="21"/>
      <c r="U1499" s="21"/>
      <c r="V1499" s="21"/>
      <c r="W1499" s="21"/>
      <c r="X1499" s="21"/>
      <c r="Y1499" s="21"/>
    </row>
    <row r="1500" ht="15.75" customHeight="1">
      <c r="A1500" s="21">
        <v>4446.0</v>
      </c>
      <c r="B1500" s="21" t="s">
        <v>4315</v>
      </c>
      <c r="C1500" s="21">
        <f>VLOOKUP(B1500,Sheet3!B:E,4,0)</f>
        <v>1</v>
      </c>
      <c r="D1500" s="21"/>
      <c r="E1500" s="21"/>
      <c r="F1500" s="21"/>
      <c r="G1500" s="21"/>
      <c r="H1500" s="21"/>
      <c r="I1500" s="21"/>
      <c r="J1500" s="21"/>
      <c r="K1500" s="21"/>
      <c r="L1500" s="21"/>
      <c r="M1500" s="21"/>
      <c r="N1500" s="21"/>
      <c r="O1500" s="21"/>
      <c r="P1500" s="21"/>
      <c r="Q1500" s="21"/>
      <c r="R1500" s="21"/>
      <c r="S1500" s="21"/>
      <c r="T1500" s="21"/>
      <c r="U1500" s="21"/>
      <c r="V1500" s="21"/>
      <c r="W1500" s="21"/>
      <c r="X1500" s="21"/>
      <c r="Y1500" s="21"/>
    </row>
    <row r="1501" ht="15.75" customHeight="1">
      <c r="A1501" s="21">
        <v>4453.0</v>
      </c>
      <c r="B1501" s="21" t="s">
        <v>3943</v>
      </c>
      <c r="C1501" s="21">
        <f>VLOOKUP(B1501,Sheet3!B:E,4,0)</f>
        <v>1</v>
      </c>
      <c r="D1501" s="21"/>
      <c r="E1501" s="21"/>
      <c r="F1501" s="21"/>
      <c r="G1501" s="21"/>
      <c r="H1501" s="21"/>
      <c r="I1501" s="21"/>
      <c r="J1501" s="21"/>
      <c r="K1501" s="21"/>
      <c r="L1501" s="21"/>
      <c r="M1501" s="21"/>
      <c r="N1501" s="21"/>
      <c r="O1501" s="21"/>
      <c r="P1501" s="21"/>
      <c r="Q1501" s="21"/>
      <c r="R1501" s="21"/>
      <c r="S1501" s="21"/>
      <c r="T1501" s="21"/>
      <c r="U1501" s="21"/>
      <c r="V1501" s="21"/>
      <c r="W1501" s="21"/>
      <c r="X1501" s="21"/>
      <c r="Y1501" s="21"/>
    </row>
    <row r="1502" ht="15.75" customHeight="1">
      <c r="A1502" s="21">
        <v>4454.0</v>
      </c>
      <c r="B1502" s="21" t="s">
        <v>4316</v>
      </c>
      <c r="C1502" s="21">
        <f>VLOOKUP(B1502,Sheet3!B:E,4,0)</f>
        <v>1</v>
      </c>
      <c r="D1502" s="21"/>
      <c r="E1502" s="21"/>
      <c r="F1502" s="21"/>
      <c r="G1502" s="21"/>
      <c r="H1502" s="21"/>
      <c r="I1502" s="21"/>
      <c r="J1502" s="21"/>
      <c r="K1502" s="21"/>
      <c r="L1502" s="21"/>
      <c r="M1502" s="21"/>
      <c r="N1502" s="21"/>
      <c r="O1502" s="21"/>
      <c r="P1502" s="21"/>
      <c r="Q1502" s="21"/>
      <c r="R1502" s="21"/>
      <c r="S1502" s="21"/>
      <c r="T1502" s="21"/>
      <c r="U1502" s="21"/>
      <c r="V1502" s="21"/>
      <c r="W1502" s="21"/>
      <c r="X1502" s="21"/>
      <c r="Y1502" s="21"/>
    </row>
    <row r="1503" ht="15.75" customHeight="1">
      <c r="A1503" s="21">
        <v>4455.0</v>
      </c>
      <c r="B1503" s="21" t="s">
        <v>4317</v>
      </c>
      <c r="C1503" s="21">
        <f>VLOOKUP(B1503,Sheet3!B:E,4,0)</f>
        <v>1</v>
      </c>
      <c r="D1503" s="21"/>
      <c r="E1503" s="21"/>
      <c r="F1503" s="21"/>
      <c r="G1503" s="21"/>
      <c r="H1503" s="21"/>
      <c r="I1503" s="21"/>
      <c r="J1503" s="21"/>
      <c r="K1503" s="21"/>
      <c r="L1503" s="21"/>
      <c r="M1503" s="21"/>
      <c r="N1503" s="21"/>
      <c r="O1503" s="21"/>
      <c r="P1503" s="21"/>
      <c r="Q1503" s="21"/>
      <c r="R1503" s="21"/>
      <c r="S1503" s="21"/>
      <c r="T1503" s="21"/>
      <c r="U1503" s="21"/>
      <c r="V1503" s="21"/>
      <c r="W1503" s="21"/>
      <c r="X1503" s="21"/>
      <c r="Y1503" s="21"/>
    </row>
    <row r="1504" ht="15.75" customHeight="1">
      <c r="A1504" s="21">
        <v>4456.0</v>
      </c>
      <c r="B1504" s="21" t="s">
        <v>4318</v>
      </c>
      <c r="C1504" s="21">
        <f>VLOOKUP(B1504,Sheet3!B:E,4,0)</f>
        <v>1</v>
      </c>
      <c r="D1504" s="21"/>
      <c r="E1504" s="21"/>
      <c r="F1504" s="21"/>
      <c r="G1504" s="21"/>
      <c r="H1504" s="21"/>
      <c r="I1504" s="21"/>
      <c r="J1504" s="21"/>
      <c r="K1504" s="21"/>
      <c r="L1504" s="21"/>
      <c r="M1504" s="21"/>
      <c r="N1504" s="21"/>
      <c r="O1504" s="21"/>
      <c r="P1504" s="21"/>
      <c r="Q1504" s="21"/>
      <c r="R1504" s="21"/>
      <c r="S1504" s="21"/>
      <c r="T1504" s="21"/>
      <c r="U1504" s="21"/>
      <c r="V1504" s="21"/>
      <c r="W1504" s="21"/>
      <c r="X1504" s="21"/>
      <c r="Y1504" s="21"/>
    </row>
    <row r="1505" ht="15.75" customHeight="1">
      <c r="A1505" s="21">
        <v>4457.0</v>
      </c>
      <c r="B1505" s="21" t="s">
        <v>4319</v>
      </c>
      <c r="C1505" s="21">
        <f>VLOOKUP(B1505,Sheet3!B:E,4,0)</f>
        <v>1</v>
      </c>
      <c r="D1505" s="21"/>
      <c r="E1505" s="21"/>
      <c r="F1505" s="21"/>
      <c r="G1505" s="21"/>
      <c r="H1505" s="21"/>
      <c r="I1505" s="21"/>
      <c r="J1505" s="21"/>
      <c r="K1505" s="21"/>
      <c r="L1505" s="21"/>
      <c r="M1505" s="21"/>
      <c r="N1505" s="21"/>
      <c r="O1505" s="21"/>
      <c r="P1505" s="21"/>
      <c r="Q1505" s="21"/>
      <c r="R1505" s="21"/>
      <c r="S1505" s="21"/>
      <c r="T1505" s="21"/>
      <c r="U1505" s="21"/>
      <c r="V1505" s="21"/>
      <c r="W1505" s="21"/>
      <c r="X1505" s="21"/>
      <c r="Y1505" s="21"/>
    </row>
    <row r="1506" ht="15.75" customHeight="1">
      <c r="A1506" s="21">
        <v>4458.0</v>
      </c>
      <c r="B1506" s="21" t="s">
        <v>4320</v>
      </c>
      <c r="C1506" s="21">
        <f>VLOOKUP(B1506,Sheet3!B:E,4,0)</f>
        <v>1</v>
      </c>
      <c r="D1506" s="21"/>
      <c r="E1506" s="21"/>
      <c r="F1506" s="21"/>
      <c r="G1506" s="21"/>
      <c r="H1506" s="21"/>
      <c r="I1506" s="21"/>
      <c r="J1506" s="21"/>
      <c r="K1506" s="21"/>
      <c r="L1506" s="21"/>
      <c r="M1506" s="21"/>
      <c r="N1506" s="21"/>
      <c r="O1506" s="21"/>
      <c r="P1506" s="21"/>
      <c r="Q1506" s="21"/>
      <c r="R1506" s="21"/>
      <c r="S1506" s="21"/>
      <c r="T1506" s="21"/>
      <c r="U1506" s="21"/>
      <c r="V1506" s="21"/>
      <c r="W1506" s="21"/>
      <c r="X1506" s="21"/>
      <c r="Y1506" s="21"/>
    </row>
    <row r="1507" ht="15.75" customHeight="1">
      <c r="A1507" s="21">
        <v>4459.0</v>
      </c>
      <c r="B1507" s="21" t="s">
        <v>4321</v>
      </c>
      <c r="C1507" s="21">
        <f>VLOOKUP(B1507,Sheet3!B:E,4,0)</f>
        <v>1</v>
      </c>
      <c r="D1507" s="21"/>
      <c r="E1507" s="21"/>
      <c r="F1507" s="21"/>
      <c r="G1507" s="21"/>
      <c r="H1507" s="21"/>
      <c r="I1507" s="21"/>
      <c r="J1507" s="21"/>
      <c r="K1507" s="21"/>
      <c r="L1507" s="21"/>
      <c r="M1507" s="21"/>
      <c r="N1507" s="21"/>
      <c r="O1507" s="21"/>
      <c r="P1507" s="21"/>
      <c r="Q1507" s="21"/>
      <c r="R1507" s="21"/>
      <c r="S1507" s="21"/>
      <c r="T1507" s="21"/>
      <c r="U1507" s="21"/>
      <c r="V1507" s="21"/>
      <c r="W1507" s="21"/>
      <c r="X1507" s="21"/>
      <c r="Y1507" s="21"/>
    </row>
    <row r="1508" ht="15.75" customHeight="1">
      <c r="A1508" s="21">
        <v>4461.0</v>
      </c>
      <c r="B1508" s="21" t="s">
        <v>4322</v>
      </c>
      <c r="C1508" s="21">
        <f>VLOOKUP(B1508,Sheet3!B:E,4,0)</f>
        <v>1</v>
      </c>
      <c r="D1508" s="21"/>
      <c r="E1508" s="21"/>
      <c r="F1508" s="21"/>
      <c r="G1508" s="21"/>
      <c r="H1508" s="21"/>
      <c r="I1508" s="21"/>
      <c r="J1508" s="21"/>
      <c r="K1508" s="21"/>
      <c r="L1508" s="21"/>
      <c r="M1508" s="21"/>
      <c r="N1508" s="21"/>
      <c r="O1508" s="21"/>
      <c r="P1508" s="21"/>
      <c r="Q1508" s="21"/>
      <c r="R1508" s="21"/>
      <c r="S1508" s="21"/>
      <c r="T1508" s="21"/>
      <c r="U1508" s="21"/>
      <c r="V1508" s="21"/>
      <c r="W1508" s="21"/>
      <c r="X1508" s="21"/>
      <c r="Y1508" s="21"/>
    </row>
    <row r="1509" ht="15.75" customHeight="1">
      <c r="A1509" s="21">
        <v>4462.0</v>
      </c>
      <c r="B1509" s="21" t="s">
        <v>4323</v>
      </c>
      <c r="C1509" s="21">
        <f>VLOOKUP(B1509,Sheet3!B:E,4,0)</f>
        <v>1</v>
      </c>
      <c r="D1509" s="21"/>
      <c r="E1509" s="21"/>
      <c r="F1509" s="21"/>
      <c r="G1509" s="21"/>
      <c r="H1509" s="21"/>
      <c r="I1509" s="21"/>
      <c r="J1509" s="21"/>
      <c r="K1509" s="21"/>
      <c r="L1509" s="21"/>
      <c r="M1509" s="21"/>
      <c r="N1509" s="21"/>
      <c r="O1509" s="21"/>
      <c r="P1509" s="21"/>
      <c r="Q1509" s="21"/>
      <c r="R1509" s="21"/>
      <c r="S1509" s="21"/>
      <c r="T1509" s="21"/>
      <c r="U1509" s="21"/>
      <c r="V1509" s="21"/>
      <c r="W1509" s="21"/>
      <c r="X1509" s="21"/>
      <c r="Y1509" s="21"/>
    </row>
    <row r="1510" ht="15.75" customHeight="1">
      <c r="A1510" s="21">
        <v>4464.0</v>
      </c>
      <c r="B1510" s="21" t="s">
        <v>4324</v>
      </c>
      <c r="C1510" s="21">
        <f>VLOOKUP(B1510,Sheet3!B:E,4,0)</f>
        <v>1</v>
      </c>
      <c r="D1510" s="21"/>
      <c r="E1510" s="21"/>
      <c r="F1510" s="21"/>
      <c r="G1510" s="21"/>
      <c r="H1510" s="21"/>
      <c r="I1510" s="21"/>
      <c r="J1510" s="21"/>
      <c r="K1510" s="21"/>
      <c r="L1510" s="21"/>
      <c r="M1510" s="21"/>
      <c r="N1510" s="21"/>
      <c r="O1510" s="21"/>
      <c r="P1510" s="21"/>
      <c r="Q1510" s="21"/>
      <c r="R1510" s="21"/>
      <c r="S1510" s="21"/>
      <c r="T1510" s="21"/>
      <c r="U1510" s="21"/>
      <c r="V1510" s="21"/>
      <c r="W1510" s="21"/>
      <c r="X1510" s="21"/>
      <c r="Y1510" s="21"/>
    </row>
    <row r="1511" ht="15.75" customHeight="1">
      <c r="A1511" s="21">
        <v>4468.0</v>
      </c>
      <c r="B1511" s="21" t="s">
        <v>4325</v>
      </c>
      <c r="C1511" s="21">
        <f>VLOOKUP(B1511,Sheet3!B:E,4,0)</f>
        <v>1</v>
      </c>
      <c r="D1511" s="21"/>
      <c r="E1511" s="21"/>
      <c r="F1511" s="21"/>
      <c r="G1511" s="21"/>
      <c r="H1511" s="21"/>
      <c r="I1511" s="21"/>
      <c r="J1511" s="21"/>
      <c r="K1511" s="21"/>
      <c r="L1511" s="21"/>
      <c r="M1511" s="21"/>
      <c r="N1511" s="21"/>
      <c r="O1511" s="21"/>
      <c r="P1511" s="21"/>
      <c r="Q1511" s="21"/>
      <c r="R1511" s="21"/>
      <c r="S1511" s="21"/>
      <c r="T1511" s="21"/>
      <c r="U1511" s="21"/>
      <c r="V1511" s="21"/>
      <c r="W1511" s="21"/>
      <c r="X1511" s="21"/>
      <c r="Y1511" s="21"/>
    </row>
    <row r="1512" ht="15.75" customHeight="1">
      <c r="A1512" s="21">
        <v>4469.0</v>
      </c>
      <c r="B1512" s="21" t="s">
        <v>4326</v>
      </c>
      <c r="C1512" s="21">
        <f>VLOOKUP(B1512,Sheet3!B:E,4,0)</f>
        <v>1</v>
      </c>
      <c r="D1512" s="21"/>
      <c r="E1512" s="21"/>
      <c r="F1512" s="21"/>
      <c r="G1512" s="21"/>
      <c r="H1512" s="21"/>
      <c r="I1512" s="21"/>
      <c r="J1512" s="21"/>
      <c r="K1512" s="21"/>
      <c r="L1512" s="21"/>
      <c r="M1512" s="21"/>
      <c r="N1512" s="21"/>
      <c r="O1512" s="21"/>
      <c r="P1512" s="21"/>
      <c r="Q1512" s="21"/>
      <c r="R1512" s="21"/>
      <c r="S1512" s="21"/>
      <c r="T1512" s="21"/>
      <c r="U1512" s="21"/>
      <c r="V1512" s="21"/>
      <c r="W1512" s="21"/>
      <c r="X1512" s="21"/>
      <c r="Y1512" s="21"/>
    </row>
    <row r="1513" ht="15.75" customHeight="1">
      <c r="A1513" s="21">
        <v>4471.0</v>
      </c>
      <c r="B1513" s="21" t="s">
        <v>4327</v>
      </c>
      <c r="C1513" s="21">
        <f>VLOOKUP(B1513,Sheet3!B:E,4,0)</f>
        <v>1</v>
      </c>
      <c r="D1513" s="21"/>
      <c r="E1513" s="21"/>
      <c r="F1513" s="21"/>
      <c r="G1513" s="21"/>
      <c r="H1513" s="21"/>
      <c r="I1513" s="21"/>
      <c r="J1513" s="21"/>
      <c r="K1513" s="21"/>
      <c r="L1513" s="21"/>
      <c r="M1513" s="21"/>
      <c r="N1513" s="21"/>
      <c r="O1513" s="21"/>
      <c r="P1513" s="21"/>
      <c r="Q1513" s="21"/>
      <c r="R1513" s="21"/>
      <c r="S1513" s="21"/>
      <c r="T1513" s="21"/>
      <c r="U1513" s="21"/>
      <c r="V1513" s="21"/>
      <c r="W1513" s="21"/>
      <c r="X1513" s="21"/>
      <c r="Y1513" s="21"/>
    </row>
    <row r="1514" ht="15.75" customHeight="1">
      <c r="A1514" s="21">
        <v>4473.0</v>
      </c>
      <c r="B1514" s="21" t="s">
        <v>4328</v>
      </c>
      <c r="C1514" s="21">
        <f>VLOOKUP(B1514,Sheet3!B:E,4,0)</f>
        <v>1</v>
      </c>
      <c r="D1514" s="21"/>
      <c r="E1514" s="21"/>
      <c r="F1514" s="21"/>
      <c r="G1514" s="21"/>
      <c r="H1514" s="21"/>
      <c r="I1514" s="21"/>
      <c r="J1514" s="21"/>
      <c r="K1514" s="21"/>
      <c r="L1514" s="21"/>
      <c r="M1514" s="21"/>
      <c r="N1514" s="21"/>
      <c r="O1514" s="21"/>
      <c r="P1514" s="21"/>
      <c r="Q1514" s="21"/>
      <c r="R1514" s="21"/>
      <c r="S1514" s="21"/>
      <c r="T1514" s="21"/>
      <c r="U1514" s="21"/>
      <c r="V1514" s="21"/>
      <c r="W1514" s="21"/>
      <c r="X1514" s="21"/>
      <c r="Y1514" s="21"/>
    </row>
    <row r="1515" ht="15.75" customHeight="1">
      <c r="A1515" s="21">
        <v>4476.0</v>
      </c>
      <c r="B1515" s="21" t="s">
        <v>4329</v>
      </c>
      <c r="C1515" s="21">
        <f>VLOOKUP(B1515,Sheet3!B:E,4,0)</f>
        <v>1</v>
      </c>
      <c r="D1515" s="21"/>
      <c r="E1515" s="21"/>
      <c r="F1515" s="21"/>
      <c r="G1515" s="21"/>
      <c r="H1515" s="21"/>
      <c r="I1515" s="21"/>
      <c r="J1515" s="21"/>
      <c r="K1515" s="21"/>
      <c r="L1515" s="21"/>
      <c r="M1515" s="21"/>
      <c r="N1515" s="21"/>
      <c r="O1515" s="21"/>
      <c r="P1515" s="21"/>
      <c r="Q1515" s="21"/>
      <c r="R1515" s="21"/>
      <c r="S1515" s="21"/>
      <c r="T1515" s="21"/>
      <c r="U1515" s="21"/>
      <c r="V1515" s="21"/>
      <c r="W1515" s="21"/>
      <c r="X1515" s="21"/>
      <c r="Y1515" s="21"/>
    </row>
    <row r="1516" ht="15.75" customHeight="1">
      <c r="A1516" s="21">
        <v>4477.0</v>
      </c>
      <c r="B1516" s="21" t="s">
        <v>4330</v>
      </c>
      <c r="C1516" s="21">
        <f>VLOOKUP(B1516,Sheet3!B:E,4,0)</f>
        <v>1</v>
      </c>
      <c r="D1516" s="21"/>
      <c r="E1516" s="21"/>
      <c r="F1516" s="21"/>
      <c r="G1516" s="21"/>
      <c r="H1516" s="21"/>
      <c r="I1516" s="21"/>
      <c r="J1516" s="21"/>
      <c r="K1516" s="21"/>
      <c r="L1516" s="21"/>
      <c r="M1516" s="21"/>
      <c r="N1516" s="21"/>
      <c r="O1516" s="21"/>
      <c r="P1516" s="21"/>
      <c r="Q1516" s="21"/>
      <c r="R1516" s="21"/>
      <c r="S1516" s="21"/>
      <c r="T1516" s="21"/>
      <c r="U1516" s="21"/>
      <c r="V1516" s="21"/>
      <c r="W1516" s="21"/>
      <c r="X1516" s="21"/>
      <c r="Y1516" s="21"/>
    </row>
    <row r="1517" ht="15.75" customHeight="1">
      <c r="A1517" s="21">
        <v>4478.0</v>
      </c>
      <c r="B1517" s="21" t="s">
        <v>4331</v>
      </c>
      <c r="C1517" s="21">
        <f>VLOOKUP(B1517,Sheet3!B:E,4,0)</f>
        <v>1</v>
      </c>
      <c r="D1517" s="21"/>
      <c r="E1517" s="21"/>
      <c r="F1517" s="21"/>
      <c r="G1517" s="21"/>
      <c r="H1517" s="21"/>
      <c r="I1517" s="21"/>
      <c r="J1517" s="21"/>
      <c r="K1517" s="21"/>
      <c r="L1517" s="21"/>
      <c r="M1517" s="21"/>
      <c r="N1517" s="21"/>
      <c r="O1517" s="21"/>
      <c r="P1517" s="21"/>
      <c r="Q1517" s="21"/>
      <c r="R1517" s="21"/>
      <c r="S1517" s="21"/>
      <c r="T1517" s="21"/>
      <c r="U1517" s="21"/>
      <c r="V1517" s="21"/>
      <c r="W1517" s="21"/>
      <c r="X1517" s="21"/>
      <c r="Y1517" s="21"/>
    </row>
    <row r="1518" ht="15.75" customHeight="1">
      <c r="A1518" s="21">
        <v>4480.0</v>
      </c>
      <c r="B1518" s="21" t="s">
        <v>4332</v>
      </c>
      <c r="C1518" s="21">
        <f>VLOOKUP(B1518,Sheet3!B:E,4,0)</f>
        <v>1</v>
      </c>
      <c r="D1518" s="21"/>
      <c r="E1518" s="21"/>
      <c r="F1518" s="21"/>
      <c r="G1518" s="21"/>
      <c r="H1518" s="21"/>
      <c r="I1518" s="21"/>
      <c r="J1518" s="21"/>
      <c r="K1518" s="21"/>
      <c r="L1518" s="21"/>
      <c r="M1518" s="21"/>
      <c r="N1518" s="21"/>
      <c r="O1518" s="21"/>
      <c r="P1518" s="21"/>
      <c r="Q1518" s="21"/>
      <c r="R1518" s="21"/>
      <c r="S1518" s="21"/>
      <c r="T1518" s="21"/>
      <c r="U1518" s="21"/>
      <c r="V1518" s="21"/>
      <c r="W1518" s="21"/>
      <c r="X1518" s="21"/>
      <c r="Y1518" s="21"/>
    </row>
    <row r="1519" ht="15.75" customHeight="1">
      <c r="A1519" s="21">
        <v>4483.0</v>
      </c>
      <c r="B1519" s="21" t="s">
        <v>4333</v>
      </c>
      <c r="C1519" s="21">
        <f>VLOOKUP(B1519,Sheet3!B:E,4,0)</f>
        <v>1</v>
      </c>
      <c r="D1519" s="21"/>
      <c r="E1519" s="21"/>
      <c r="F1519" s="21"/>
      <c r="G1519" s="21"/>
      <c r="H1519" s="21"/>
      <c r="I1519" s="21"/>
      <c r="J1519" s="21"/>
      <c r="K1519" s="21"/>
      <c r="L1519" s="21"/>
      <c r="M1519" s="21"/>
      <c r="N1519" s="21"/>
      <c r="O1519" s="21"/>
      <c r="P1519" s="21"/>
      <c r="Q1519" s="21"/>
      <c r="R1519" s="21"/>
      <c r="S1519" s="21"/>
      <c r="T1519" s="21"/>
      <c r="U1519" s="21"/>
      <c r="V1519" s="21"/>
      <c r="W1519" s="21"/>
      <c r="X1519" s="21"/>
      <c r="Y1519" s="21"/>
    </row>
    <row r="1520" ht="15.75" customHeight="1">
      <c r="A1520" s="21">
        <v>4484.0</v>
      </c>
      <c r="B1520" s="21" t="s">
        <v>4334</v>
      </c>
      <c r="C1520" s="21">
        <f>VLOOKUP(B1520,Sheet3!B:E,4,0)</f>
        <v>1</v>
      </c>
      <c r="D1520" s="21"/>
      <c r="E1520" s="21"/>
      <c r="F1520" s="21"/>
      <c r="G1520" s="21"/>
      <c r="H1520" s="21"/>
      <c r="I1520" s="21"/>
      <c r="J1520" s="21"/>
      <c r="K1520" s="21"/>
      <c r="L1520" s="21"/>
      <c r="M1520" s="21"/>
      <c r="N1520" s="21"/>
      <c r="O1520" s="21"/>
      <c r="P1520" s="21"/>
      <c r="Q1520" s="21"/>
      <c r="R1520" s="21"/>
      <c r="S1520" s="21"/>
      <c r="T1520" s="21"/>
      <c r="U1520" s="21"/>
      <c r="V1520" s="21"/>
      <c r="W1520" s="21"/>
      <c r="X1520" s="21"/>
      <c r="Y1520" s="21"/>
    </row>
    <row r="1521" ht="15.75" customHeight="1">
      <c r="A1521" s="21">
        <v>4485.0</v>
      </c>
      <c r="B1521" s="21" t="s">
        <v>4335</v>
      </c>
      <c r="C1521" s="21">
        <f>VLOOKUP(B1521,Sheet3!B:E,4,0)</f>
        <v>1</v>
      </c>
      <c r="D1521" s="21"/>
      <c r="E1521" s="21"/>
      <c r="F1521" s="21"/>
      <c r="G1521" s="21"/>
      <c r="H1521" s="21"/>
      <c r="I1521" s="21"/>
      <c r="J1521" s="21"/>
      <c r="K1521" s="21"/>
      <c r="L1521" s="21"/>
      <c r="M1521" s="21"/>
      <c r="N1521" s="21"/>
      <c r="O1521" s="21"/>
      <c r="P1521" s="21"/>
      <c r="Q1521" s="21"/>
      <c r="R1521" s="21"/>
      <c r="S1521" s="21"/>
      <c r="T1521" s="21"/>
      <c r="U1521" s="21"/>
      <c r="V1521" s="21"/>
      <c r="W1521" s="21"/>
      <c r="X1521" s="21"/>
      <c r="Y1521" s="21"/>
    </row>
    <row r="1522" ht="15.75" customHeight="1">
      <c r="A1522" s="21">
        <v>4486.0</v>
      </c>
      <c r="B1522" s="21" t="s">
        <v>4336</v>
      </c>
      <c r="C1522" s="21">
        <f>VLOOKUP(B1522,Sheet3!B:E,4,0)</f>
        <v>1</v>
      </c>
      <c r="D1522" s="21"/>
      <c r="E1522" s="21"/>
      <c r="F1522" s="21"/>
      <c r="G1522" s="21"/>
      <c r="H1522" s="21"/>
      <c r="I1522" s="21"/>
      <c r="J1522" s="21"/>
      <c r="K1522" s="21"/>
      <c r="L1522" s="21"/>
      <c r="M1522" s="21"/>
      <c r="N1522" s="21"/>
      <c r="O1522" s="21"/>
      <c r="P1522" s="21"/>
      <c r="Q1522" s="21"/>
      <c r="R1522" s="21"/>
      <c r="S1522" s="21"/>
      <c r="T1522" s="21"/>
      <c r="U1522" s="21"/>
      <c r="V1522" s="21"/>
      <c r="W1522" s="21"/>
      <c r="X1522" s="21"/>
      <c r="Y1522" s="21"/>
    </row>
    <row r="1523" ht="15.75" customHeight="1">
      <c r="A1523" s="21">
        <v>4489.0</v>
      </c>
      <c r="B1523" s="21" t="s">
        <v>4337</v>
      </c>
      <c r="C1523" s="21">
        <f>VLOOKUP(B1523,Sheet3!B:E,4,0)</f>
        <v>1</v>
      </c>
      <c r="D1523" s="21"/>
      <c r="E1523" s="21"/>
      <c r="F1523" s="21"/>
      <c r="G1523" s="21"/>
      <c r="H1523" s="21"/>
      <c r="I1523" s="21"/>
      <c r="J1523" s="21"/>
      <c r="K1523" s="21"/>
      <c r="L1523" s="21"/>
      <c r="M1523" s="21"/>
      <c r="N1523" s="21"/>
      <c r="O1523" s="21"/>
      <c r="P1523" s="21"/>
      <c r="Q1523" s="21"/>
      <c r="R1523" s="21"/>
      <c r="S1523" s="21"/>
      <c r="T1523" s="21"/>
      <c r="U1523" s="21"/>
      <c r="V1523" s="21"/>
      <c r="W1523" s="21"/>
      <c r="X1523" s="21"/>
      <c r="Y1523" s="21"/>
    </row>
    <row r="1524" ht="15.75" customHeight="1">
      <c r="A1524" s="21">
        <v>4490.0</v>
      </c>
      <c r="B1524" s="21" t="s">
        <v>4338</v>
      </c>
      <c r="C1524" s="21">
        <f>VLOOKUP(B1524,Sheet3!B:E,4,0)</f>
        <v>1</v>
      </c>
      <c r="D1524" s="21"/>
      <c r="E1524" s="21"/>
      <c r="F1524" s="21"/>
      <c r="G1524" s="21"/>
      <c r="H1524" s="21"/>
      <c r="I1524" s="21"/>
      <c r="J1524" s="21"/>
      <c r="K1524" s="21"/>
      <c r="L1524" s="21"/>
      <c r="M1524" s="21"/>
      <c r="N1524" s="21"/>
      <c r="O1524" s="21"/>
      <c r="P1524" s="21"/>
      <c r="Q1524" s="21"/>
      <c r="R1524" s="21"/>
      <c r="S1524" s="21"/>
      <c r="T1524" s="21"/>
      <c r="U1524" s="21"/>
      <c r="V1524" s="21"/>
      <c r="W1524" s="21"/>
      <c r="X1524" s="21"/>
      <c r="Y1524" s="21"/>
    </row>
    <row r="1525" ht="15.75" customHeight="1">
      <c r="A1525" s="21">
        <v>4491.0</v>
      </c>
      <c r="B1525" s="21" t="s">
        <v>4339</v>
      </c>
      <c r="C1525" s="21">
        <f>VLOOKUP(B1525,Sheet3!B:E,4,0)</f>
        <v>1</v>
      </c>
      <c r="D1525" s="21"/>
      <c r="E1525" s="21"/>
      <c r="F1525" s="21"/>
      <c r="G1525" s="21"/>
      <c r="H1525" s="21"/>
      <c r="I1525" s="21"/>
      <c r="J1525" s="21"/>
      <c r="K1525" s="21"/>
      <c r="L1525" s="21"/>
      <c r="M1525" s="21"/>
      <c r="N1525" s="21"/>
      <c r="O1525" s="21"/>
      <c r="P1525" s="21"/>
      <c r="Q1525" s="21"/>
      <c r="R1525" s="21"/>
      <c r="S1525" s="21"/>
      <c r="T1525" s="21"/>
      <c r="U1525" s="21"/>
      <c r="V1525" s="21"/>
      <c r="W1525" s="21"/>
      <c r="X1525" s="21"/>
      <c r="Y1525" s="21"/>
    </row>
    <row r="1526" ht="15.75" customHeight="1">
      <c r="A1526" s="21">
        <v>4492.0</v>
      </c>
      <c r="B1526" s="21" t="s">
        <v>4340</v>
      </c>
      <c r="C1526" s="21">
        <f>VLOOKUP(B1526,Sheet3!B:E,4,0)</f>
        <v>1</v>
      </c>
      <c r="D1526" s="21"/>
      <c r="E1526" s="21"/>
      <c r="F1526" s="21"/>
      <c r="G1526" s="21"/>
      <c r="H1526" s="21"/>
      <c r="I1526" s="21"/>
      <c r="J1526" s="21"/>
      <c r="K1526" s="21"/>
      <c r="L1526" s="21"/>
      <c r="M1526" s="21"/>
      <c r="N1526" s="21"/>
      <c r="O1526" s="21"/>
      <c r="P1526" s="21"/>
      <c r="Q1526" s="21"/>
      <c r="R1526" s="21"/>
      <c r="S1526" s="21"/>
      <c r="T1526" s="21"/>
      <c r="U1526" s="21"/>
      <c r="V1526" s="21"/>
      <c r="W1526" s="21"/>
      <c r="X1526" s="21"/>
      <c r="Y1526" s="21"/>
    </row>
    <row r="1527" ht="15.75" customHeight="1">
      <c r="A1527" s="21">
        <v>4493.0</v>
      </c>
      <c r="B1527" s="21" t="s">
        <v>4341</v>
      </c>
      <c r="C1527" s="21">
        <f>VLOOKUP(B1527,Sheet3!B:E,4,0)</f>
        <v>1</v>
      </c>
      <c r="D1527" s="21"/>
      <c r="E1527" s="21"/>
      <c r="F1527" s="21"/>
      <c r="G1527" s="21"/>
      <c r="H1527" s="21"/>
      <c r="I1527" s="21"/>
      <c r="J1527" s="21"/>
      <c r="K1527" s="21"/>
      <c r="L1527" s="21"/>
      <c r="M1527" s="21"/>
      <c r="N1527" s="21"/>
      <c r="O1527" s="21"/>
      <c r="P1527" s="21"/>
      <c r="Q1527" s="21"/>
      <c r="R1527" s="21"/>
      <c r="S1527" s="21"/>
      <c r="T1527" s="21"/>
      <c r="U1527" s="21"/>
      <c r="V1527" s="21"/>
      <c r="W1527" s="21"/>
      <c r="X1527" s="21"/>
      <c r="Y1527" s="21"/>
    </row>
    <row r="1528" ht="15.75" customHeight="1">
      <c r="A1528" s="21">
        <v>4495.0</v>
      </c>
      <c r="B1528" s="21" t="s">
        <v>4342</v>
      </c>
      <c r="C1528" s="21">
        <f>VLOOKUP(B1528,Sheet3!B:E,4,0)</f>
        <v>1</v>
      </c>
      <c r="D1528" s="21"/>
      <c r="E1528" s="21"/>
      <c r="F1528" s="21"/>
      <c r="G1528" s="21"/>
      <c r="H1528" s="21"/>
      <c r="I1528" s="21"/>
      <c r="J1528" s="21"/>
      <c r="K1528" s="21"/>
      <c r="L1528" s="21"/>
      <c r="M1528" s="21"/>
      <c r="N1528" s="21"/>
      <c r="O1528" s="21"/>
      <c r="P1528" s="21"/>
      <c r="Q1528" s="21"/>
      <c r="R1528" s="21"/>
      <c r="S1528" s="21"/>
      <c r="T1528" s="21"/>
      <c r="U1528" s="21"/>
      <c r="V1528" s="21"/>
      <c r="W1528" s="21"/>
      <c r="X1528" s="21"/>
      <c r="Y1528" s="21"/>
    </row>
    <row r="1529" ht="15.75" customHeight="1">
      <c r="A1529" s="21">
        <v>4496.0</v>
      </c>
      <c r="B1529" s="21" t="s">
        <v>4343</v>
      </c>
      <c r="C1529" s="21">
        <f>VLOOKUP(B1529,Sheet3!B:E,4,0)</f>
        <v>1</v>
      </c>
      <c r="D1529" s="21"/>
      <c r="E1529" s="21"/>
      <c r="F1529" s="21"/>
      <c r="G1529" s="21"/>
      <c r="H1529" s="21"/>
      <c r="I1529" s="21"/>
      <c r="J1529" s="21"/>
      <c r="K1529" s="21"/>
      <c r="L1529" s="21"/>
      <c r="M1529" s="21"/>
      <c r="N1529" s="21"/>
      <c r="O1529" s="21"/>
      <c r="P1529" s="21"/>
      <c r="Q1529" s="21"/>
      <c r="R1529" s="21"/>
      <c r="S1529" s="21"/>
      <c r="T1529" s="21"/>
      <c r="U1529" s="21"/>
      <c r="V1529" s="21"/>
      <c r="W1529" s="21"/>
      <c r="X1529" s="21"/>
      <c r="Y1529" s="21"/>
    </row>
    <row r="1530" ht="15.75" customHeight="1">
      <c r="A1530" s="21">
        <v>4497.0</v>
      </c>
      <c r="B1530" s="21" t="s">
        <v>4344</v>
      </c>
      <c r="C1530" s="21">
        <f>VLOOKUP(B1530,Sheet3!B:E,4,0)</f>
        <v>1</v>
      </c>
      <c r="D1530" s="21"/>
      <c r="E1530" s="21"/>
      <c r="F1530" s="21"/>
      <c r="G1530" s="21"/>
      <c r="H1530" s="21"/>
      <c r="I1530" s="21"/>
      <c r="J1530" s="21"/>
      <c r="K1530" s="21"/>
      <c r="L1530" s="21"/>
      <c r="M1530" s="21"/>
      <c r="N1530" s="21"/>
      <c r="O1530" s="21"/>
      <c r="P1530" s="21"/>
      <c r="Q1530" s="21"/>
      <c r="R1530" s="21"/>
      <c r="S1530" s="21"/>
      <c r="T1530" s="21"/>
      <c r="U1530" s="21"/>
      <c r="V1530" s="21"/>
      <c r="W1530" s="21"/>
      <c r="X1530" s="21"/>
      <c r="Y1530" s="21"/>
    </row>
    <row r="1531" ht="15.75" customHeight="1">
      <c r="A1531" s="21">
        <v>4500.0</v>
      </c>
      <c r="B1531" s="21" t="s">
        <v>4345</v>
      </c>
      <c r="C1531" s="21">
        <f>VLOOKUP(B1531,Sheet3!B:E,4,0)</f>
        <v>1</v>
      </c>
      <c r="D1531" s="21"/>
      <c r="E1531" s="21"/>
      <c r="F1531" s="21"/>
      <c r="G1531" s="21"/>
      <c r="H1531" s="21"/>
      <c r="I1531" s="21"/>
      <c r="J1531" s="21"/>
      <c r="K1531" s="21"/>
      <c r="L1531" s="21"/>
      <c r="M1531" s="21"/>
      <c r="N1531" s="21"/>
      <c r="O1531" s="21"/>
      <c r="P1531" s="21"/>
      <c r="Q1531" s="21"/>
      <c r="R1531" s="21"/>
      <c r="S1531" s="21"/>
      <c r="T1531" s="21"/>
      <c r="U1531" s="21"/>
      <c r="V1531" s="21"/>
      <c r="W1531" s="21"/>
      <c r="X1531" s="21"/>
      <c r="Y1531" s="21"/>
    </row>
    <row r="1532" ht="15.75" customHeight="1">
      <c r="A1532" s="21">
        <v>4501.0</v>
      </c>
      <c r="B1532" s="21" t="s">
        <v>4346</v>
      </c>
      <c r="C1532" s="21">
        <f>VLOOKUP(B1532,Sheet3!B:E,4,0)</f>
        <v>1</v>
      </c>
      <c r="D1532" s="21"/>
      <c r="E1532" s="21"/>
      <c r="F1532" s="21"/>
      <c r="G1532" s="21"/>
      <c r="H1532" s="21"/>
      <c r="I1532" s="21"/>
      <c r="J1532" s="21"/>
      <c r="K1532" s="21"/>
      <c r="L1532" s="21"/>
      <c r="M1532" s="21"/>
      <c r="N1532" s="21"/>
      <c r="O1532" s="21"/>
      <c r="P1532" s="21"/>
      <c r="Q1532" s="21"/>
      <c r="R1532" s="21"/>
      <c r="S1532" s="21"/>
      <c r="T1532" s="21"/>
      <c r="U1532" s="21"/>
      <c r="V1532" s="21"/>
      <c r="W1532" s="21"/>
      <c r="X1532" s="21"/>
      <c r="Y1532" s="21"/>
    </row>
    <row r="1533" ht="15.75" customHeight="1">
      <c r="A1533" s="21">
        <v>4502.0</v>
      </c>
      <c r="B1533" s="21" t="s">
        <v>4347</v>
      </c>
      <c r="C1533" s="21">
        <f>VLOOKUP(B1533,Sheet3!B:E,4,0)</f>
        <v>1</v>
      </c>
      <c r="D1533" s="21"/>
      <c r="E1533" s="21"/>
      <c r="F1533" s="21"/>
      <c r="G1533" s="21"/>
      <c r="H1533" s="21"/>
      <c r="I1533" s="21"/>
      <c r="J1533" s="21"/>
      <c r="K1533" s="21"/>
      <c r="L1533" s="21"/>
      <c r="M1533" s="21"/>
      <c r="N1533" s="21"/>
      <c r="O1533" s="21"/>
      <c r="P1533" s="21"/>
      <c r="Q1533" s="21"/>
      <c r="R1533" s="21"/>
      <c r="S1533" s="21"/>
      <c r="T1533" s="21"/>
      <c r="U1533" s="21"/>
      <c r="V1533" s="21"/>
      <c r="W1533" s="21"/>
      <c r="X1533" s="21"/>
      <c r="Y1533" s="21"/>
    </row>
    <row r="1534" ht="15.75" customHeight="1">
      <c r="A1534" s="21">
        <v>4503.0</v>
      </c>
      <c r="B1534" s="21" t="s">
        <v>4348</v>
      </c>
      <c r="C1534" s="21">
        <f>VLOOKUP(B1534,Sheet3!B:E,4,0)</f>
        <v>1</v>
      </c>
      <c r="D1534" s="21"/>
      <c r="E1534" s="21"/>
      <c r="F1534" s="21"/>
      <c r="G1534" s="21"/>
      <c r="H1534" s="21"/>
      <c r="I1534" s="21"/>
      <c r="J1534" s="21"/>
      <c r="K1534" s="21"/>
      <c r="L1534" s="21"/>
      <c r="M1534" s="21"/>
      <c r="N1534" s="21"/>
      <c r="O1534" s="21"/>
      <c r="P1534" s="21"/>
      <c r="Q1534" s="21"/>
      <c r="R1534" s="21"/>
      <c r="S1534" s="21"/>
      <c r="T1534" s="21"/>
      <c r="U1534" s="21"/>
      <c r="V1534" s="21"/>
      <c r="W1534" s="21"/>
      <c r="X1534" s="21"/>
      <c r="Y1534" s="21"/>
    </row>
    <row r="1535" ht="15.75" customHeight="1">
      <c r="A1535" s="21">
        <v>4504.0</v>
      </c>
      <c r="B1535" s="21" t="s">
        <v>4349</v>
      </c>
      <c r="C1535" s="21">
        <f>VLOOKUP(B1535,Sheet3!B:E,4,0)</f>
        <v>1</v>
      </c>
      <c r="D1535" s="21"/>
      <c r="E1535" s="21"/>
      <c r="F1535" s="21"/>
      <c r="G1535" s="21"/>
      <c r="H1535" s="21"/>
      <c r="I1535" s="21"/>
      <c r="J1535" s="21"/>
      <c r="K1535" s="21"/>
      <c r="L1535" s="21"/>
      <c r="M1535" s="21"/>
      <c r="N1535" s="21"/>
      <c r="O1535" s="21"/>
      <c r="P1535" s="21"/>
      <c r="Q1535" s="21"/>
      <c r="R1535" s="21"/>
      <c r="S1535" s="21"/>
      <c r="T1535" s="21"/>
      <c r="U1535" s="21"/>
      <c r="V1535" s="21"/>
      <c r="W1535" s="21"/>
      <c r="X1535" s="21"/>
      <c r="Y1535" s="21"/>
    </row>
    <row r="1536" ht="15.75" customHeight="1">
      <c r="A1536" s="21">
        <v>4506.0</v>
      </c>
      <c r="B1536" s="21" t="s">
        <v>4350</v>
      </c>
      <c r="C1536" s="21">
        <f>VLOOKUP(B1536,Sheet3!B:E,4,0)</f>
        <v>1</v>
      </c>
      <c r="D1536" s="21"/>
      <c r="E1536" s="21"/>
      <c r="F1536" s="21"/>
      <c r="G1536" s="21"/>
      <c r="H1536" s="21"/>
      <c r="I1536" s="21"/>
      <c r="J1536" s="21"/>
      <c r="K1536" s="21"/>
      <c r="L1536" s="21"/>
      <c r="M1536" s="21"/>
      <c r="N1536" s="21"/>
      <c r="O1536" s="21"/>
      <c r="P1536" s="21"/>
      <c r="Q1536" s="21"/>
      <c r="R1536" s="21"/>
      <c r="S1536" s="21"/>
      <c r="T1536" s="21"/>
      <c r="U1536" s="21"/>
      <c r="V1536" s="21"/>
      <c r="W1536" s="21"/>
      <c r="X1536" s="21"/>
      <c r="Y1536" s="21"/>
    </row>
    <row r="1537" ht="15.75" customHeight="1">
      <c r="A1537" s="21">
        <v>4507.0</v>
      </c>
      <c r="B1537" s="21" t="s">
        <v>4351</v>
      </c>
      <c r="C1537" s="21">
        <f>VLOOKUP(B1537,Sheet3!B:E,4,0)</f>
        <v>1</v>
      </c>
      <c r="D1537" s="21"/>
      <c r="E1537" s="21"/>
      <c r="F1537" s="21"/>
      <c r="G1537" s="21"/>
      <c r="H1537" s="21"/>
      <c r="I1537" s="21"/>
      <c r="J1537" s="21"/>
      <c r="K1537" s="21"/>
      <c r="L1537" s="21"/>
      <c r="M1537" s="21"/>
      <c r="N1537" s="21"/>
      <c r="O1537" s="21"/>
      <c r="P1537" s="21"/>
      <c r="Q1537" s="21"/>
      <c r="R1537" s="21"/>
      <c r="S1537" s="21"/>
      <c r="T1537" s="21"/>
      <c r="U1537" s="21"/>
      <c r="V1537" s="21"/>
      <c r="W1537" s="21"/>
      <c r="X1537" s="21"/>
      <c r="Y1537" s="21"/>
    </row>
    <row r="1538" ht="15.75" customHeight="1">
      <c r="A1538" s="21">
        <v>4508.0</v>
      </c>
      <c r="B1538" s="21" t="s">
        <v>4352</v>
      </c>
      <c r="C1538" s="21">
        <f>VLOOKUP(B1538,Sheet3!B:E,4,0)</f>
        <v>1</v>
      </c>
      <c r="D1538" s="21"/>
      <c r="E1538" s="21"/>
      <c r="F1538" s="21"/>
      <c r="G1538" s="21"/>
      <c r="H1538" s="21"/>
      <c r="I1538" s="21"/>
      <c r="J1538" s="21"/>
      <c r="K1538" s="21"/>
      <c r="L1538" s="21"/>
      <c r="M1538" s="21"/>
      <c r="N1538" s="21"/>
      <c r="O1538" s="21"/>
      <c r="P1538" s="21"/>
      <c r="Q1538" s="21"/>
      <c r="R1538" s="21"/>
      <c r="S1538" s="21"/>
      <c r="T1538" s="21"/>
      <c r="U1538" s="21"/>
      <c r="V1538" s="21"/>
      <c r="W1538" s="21"/>
      <c r="X1538" s="21"/>
      <c r="Y1538" s="21"/>
    </row>
    <row r="1539" ht="15.75" customHeight="1">
      <c r="A1539" s="21">
        <v>4510.0</v>
      </c>
      <c r="B1539" s="21" t="s">
        <v>4353</v>
      </c>
      <c r="C1539" s="21">
        <f>VLOOKUP(B1539,Sheet3!B:E,4,0)</f>
        <v>1</v>
      </c>
      <c r="D1539" s="21"/>
      <c r="E1539" s="21"/>
      <c r="F1539" s="21"/>
      <c r="G1539" s="21"/>
      <c r="H1539" s="21"/>
      <c r="I1539" s="21"/>
      <c r="J1539" s="21"/>
      <c r="K1539" s="21"/>
      <c r="L1539" s="21"/>
      <c r="M1539" s="21"/>
      <c r="N1539" s="21"/>
      <c r="O1539" s="21"/>
      <c r="P1539" s="21"/>
      <c r="Q1539" s="21"/>
      <c r="R1539" s="21"/>
      <c r="S1539" s="21"/>
      <c r="T1539" s="21"/>
      <c r="U1539" s="21"/>
      <c r="V1539" s="21"/>
      <c r="W1539" s="21"/>
      <c r="X1539" s="21"/>
      <c r="Y1539" s="21"/>
    </row>
    <row r="1540" ht="15.75" customHeight="1">
      <c r="A1540" s="21">
        <v>4511.0</v>
      </c>
      <c r="B1540" s="21" t="s">
        <v>4354</v>
      </c>
      <c r="C1540" s="21">
        <f>VLOOKUP(B1540,Sheet3!B:E,4,0)</f>
        <v>1</v>
      </c>
      <c r="D1540" s="21"/>
      <c r="E1540" s="21"/>
      <c r="F1540" s="21"/>
      <c r="G1540" s="21"/>
      <c r="H1540" s="21"/>
      <c r="I1540" s="21"/>
      <c r="J1540" s="21"/>
      <c r="K1540" s="21"/>
      <c r="L1540" s="21"/>
      <c r="M1540" s="21"/>
      <c r="N1540" s="21"/>
      <c r="O1540" s="21"/>
      <c r="P1540" s="21"/>
      <c r="Q1540" s="21"/>
      <c r="R1540" s="21"/>
      <c r="S1540" s="21"/>
      <c r="T1540" s="21"/>
      <c r="U1540" s="21"/>
      <c r="V1540" s="21"/>
      <c r="W1540" s="21"/>
      <c r="X1540" s="21"/>
      <c r="Y1540" s="21"/>
    </row>
    <row r="1541" ht="15.75" customHeight="1">
      <c r="A1541" s="21">
        <v>4512.0</v>
      </c>
      <c r="B1541" s="21" t="s">
        <v>4355</v>
      </c>
      <c r="C1541" s="21">
        <f>VLOOKUP(B1541,Sheet3!B:E,4,0)</f>
        <v>1</v>
      </c>
      <c r="D1541" s="21"/>
      <c r="E1541" s="21"/>
      <c r="F1541" s="21"/>
      <c r="G1541" s="21"/>
      <c r="H1541" s="21"/>
      <c r="I1541" s="21"/>
      <c r="J1541" s="21"/>
      <c r="K1541" s="21"/>
      <c r="L1541" s="21"/>
      <c r="M1541" s="21"/>
      <c r="N1541" s="21"/>
      <c r="O1541" s="21"/>
      <c r="P1541" s="21"/>
      <c r="Q1541" s="21"/>
      <c r="R1541" s="21"/>
      <c r="S1541" s="21"/>
      <c r="T1541" s="21"/>
      <c r="U1541" s="21"/>
      <c r="V1541" s="21"/>
      <c r="W1541" s="21"/>
      <c r="X1541" s="21"/>
      <c r="Y1541" s="21"/>
    </row>
    <row r="1542" ht="15.75" customHeight="1">
      <c r="A1542" s="21">
        <v>4513.0</v>
      </c>
      <c r="B1542" s="21" t="s">
        <v>4356</v>
      </c>
      <c r="C1542" s="21">
        <f>VLOOKUP(B1542,Sheet3!B:E,4,0)</f>
        <v>1</v>
      </c>
      <c r="D1542" s="21"/>
      <c r="E1542" s="21"/>
      <c r="F1542" s="21"/>
      <c r="G1542" s="21"/>
      <c r="H1542" s="21"/>
      <c r="I1542" s="21"/>
      <c r="J1542" s="21"/>
      <c r="K1542" s="21"/>
      <c r="L1542" s="21"/>
      <c r="M1542" s="21"/>
      <c r="N1542" s="21"/>
      <c r="O1542" s="21"/>
      <c r="P1542" s="21"/>
      <c r="Q1542" s="21"/>
      <c r="R1542" s="21"/>
      <c r="S1542" s="21"/>
      <c r="T1542" s="21"/>
      <c r="U1542" s="21"/>
      <c r="V1542" s="21"/>
      <c r="W1542" s="21"/>
      <c r="X1542" s="21"/>
      <c r="Y1542" s="21"/>
    </row>
    <row r="1543" ht="15.75" customHeight="1">
      <c r="A1543" s="21">
        <v>4514.0</v>
      </c>
      <c r="B1543" s="21" t="s">
        <v>4357</v>
      </c>
      <c r="C1543" s="21">
        <f>VLOOKUP(B1543,Sheet3!B:E,4,0)</f>
        <v>1</v>
      </c>
      <c r="D1543" s="21"/>
      <c r="E1543" s="21"/>
      <c r="F1543" s="21"/>
      <c r="G1543" s="21"/>
      <c r="H1543" s="21"/>
      <c r="I1543" s="21"/>
      <c r="J1543" s="21"/>
      <c r="K1543" s="21"/>
      <c r="L1543" s="21"/>
      <c r="M1543" s="21"/>
      <c r="N1543" s="21"/>
      <c r="O1543" s="21"/>
      <c r="P1543" s="21"/>
      <c r="Q1543" s="21"/>
      <c r="R1543" s="21"/>
      <c r="S1543" s="21"/>
      <c r="T1543" s="21"/>
      <c r="U1543" s="21"/>
      <c r="V1543" s="21"/>
      <c r="W1543" s="21"/>
      <c r="X1543" s="21"/>
      <c r="Y1543" s="21"/>
    </row>
    <row r="1544" ht="15.75" customHeight="1">
      <c r="A1544" s="21">
        <v>4515.0</v>
      </c>
      <c r="B1544" s="21" t="s">
        <v>4358</v>
      </c>
      <c r="C1544" s="21">
        <f>VLOOKUP(B1544,Sheet3!B:E,4,0)</f>
        <v>1</v>
      </c>
      <c r="D1544" s="21"/>
      <c r="E1544" s="21"/>
      <c r="F1544" s="21"/>
      <c r="G1544" s="21"/>
      <c r="H1544" s="21"/>
      <c r="I1544" s="21"/>
      <c r="J1544" s="21"/>
      <c r="K1544" s="21"/>
      <c r="L1544" s="21"/>
      <c r="M1544" s="21"/>
      <c r="N1544" s="21"/>
      <c r="O1544" s="21"/>
      <c r="P1544" s="21"/>
      <c r="Q1544" s="21"/>
      <c r="R1544" s="21"/>
      <c r="S1544" s="21"/>
      <c r="T1544" s="21"/>
      <c r="U1544" s="21"/>
      <c r="V1544" s="21"/>
      <c r="W1544" s="21"/>
      <c r="X1544" s="21"/>
      <c r="Y1544" s="21"/>
    </row>
    <row r="1545" ht="15.75" customHeight="1">
      <c r="A1545" s="21">
        <v>4516.0</v>
      </c>
      <c r="B1545" s="21" t="s">
        <v>4359</v>
      </c>
      <c r="C1545" s="21">
        <f>VLOOKUP(B1545,Sheet3!B:E,4,0)</f>
        <v>1</v>
      </c>
      <c r="D1545" s="21"/>
      <c r="E1545" s="21"/>
      <c r="F1545" s="21"/>
      <c r="G1545" s="21"/>
      <c r="H1545" s="21"/>
      <c r="I1545" s="21"/>
      <c r="J1545" s="21"/>
      <c r="K1545" s="21"/>
      <c r="L1545" s="21"/>
      <c r="M1545" s="21"/>
      <c r="N1545" s="21"/>
      <c r="O1545" s="21"/>
      <c r="P1545" s="21"/>
      <c r="Q1545" s="21"/>
      <c r="R1545" s="21"/>
      <c r="S1545" s="21"/>
      <c r="T1545" s="21"/>
      <c r="U1545" s="21"/>
      <c r="V1545" s="21"/>
      <c r="W1545" s="21"/>
      <c r="X1545" s="21"/>
      <c r="Y1545" s="21"/>
    </row>
    <row r="1546" ht="15.75" customHeight="1">
      <c r="A1546" s="21">
        <v>4517.0</v>
      </c>
      <c r="B1546" s="21" t="s">
        <v>4360</v>
      </c>
      <c r="C1546" s="21">
        <f>VLOOKUP(B1546,Sheet3!B:E,4,0)</f>
        <v>1</v>
      </c>
      <c r="D1546" s="21"/>
      <c r="E1546" s="21"/>
      <c r="F1546" s="21"/>
      <c r="G1546" s="21"/>
      <c r="H1546" s="21"/>
      <c r="I1546" s="21"/>
      <c r="J1546" s="21"/>
      <c r="K1546" s="21"/>
      <c r="L1546" s="21"/>
      <c r="M1546" s="21"/>
      <c r="N1546" s="21"/>
      <c r="O1546" s="21"/>
      <c r="P1546" s="21"/>
      <c r="Q1546" s="21"/>
      <c r="R1546" s="21"/>
      <c r="S1546" s="21"/>
      <c r="T1546" s="21"/>
      <c r="U1546" s="21"/>
      <c r="V1546" s="21"/>
      <c r="W1546" s="21"/>
      <c r="X1546" s="21"/>
      <c r="Y1546" s="21"/>
    </row>
    <row r="1547" ht="15.75" customHeight="1">
      <c r="A1547" s="21">
        <v>4518.0</v>
      </c>
      <c r="B1547" s="21" t="s">
        <v>4361</v>
      </c>
      <c r="C1547" s="21">
        <f>VLOOKUP(B1547,Sheet3!B:E,4,0)</f>
        <v>1</v>
      </c>
      <c r="D1547" s="21"/>
      <c r="E1547" s="21"/>
      <c r="F1547" s="21"/>
      <c r="G1547" s="21"/>
      <c r="H1547" s="21"/>
      <c r="I1547" s="21"/>
      <c r="J1547" s="21"/>
      <c r="K1547" s="21"/>
      <c r="L1547" s="21"/>
      <c r="M1547" s="21"/>
      <c r="N1547" s="21"/>
      <c r="O1547" s="21"/>
      <c r="P1547" s="21"/>
      <c r="Q1547" s="21"/>
      <c r="R1547" s="21"/>
      <c r="S1547" s="21"/>
      <c r="T1547" s="21"/>
      <c r="U1547" s="21"/>
      <c r="V1547" s="21"/>
      <c r="W1547" s="21"/>
      <c r="X1547" s="21"/>
      <c r="Y1547" s="21"/>
    </row>
    <row r="1548" ht="15.75" customHeight="1">
      <c r="A1548" s="21">
        <v>4519.0</v>
      </c>
      <c r="B1548" s="21" t="s">
        <v>4362</v>
      </c>
      <c r="C1548" s="21">
        <f>VLOOKUP(B1548,Sheet3!B:E,4,0)</f>
        <v>1</v>
      </c>
      <c r="D1548" s="21"/>
      <c r="E1548" s="21"/>
      <c r="F1548" s="21"/>
      <c r="G1548" s="21"/>
      <c r="H1548" s="21"/>
      <c r="I1548" s="21"/>
      <c r="J1548" s="21"/>
      <c r="K1548" s="21"/>
      <c r="L1548" s="21"/>
      <c r="M1548" s="21"/>
      <c r="N1548" s="21"/>
      <c r="O1548" s="21"/>
      <c r="P1548" s="21"/>
      <c r="Q1548" s="21"/>
      <c r="R1548" s="21"/>
      <c r="S1548" s="21"/>
      <c r="T1548" s="21"/>
      <c r="U1548" s="21"/>
      <c r="V1548" s="21"/>
      <c r="W1548" s="21"/>
      <c r="X1548" s="21"/>
      <c r="Y1548" s="21"/>
    </row>
    <row r="1549" ht="15.75" customHeight="1">
      <c r="A1549" s="21">
        <v>4522.0</v>
      </c>
      <c r="B1549" s="21" t="s">
        <v>4363</v>
      </c>
      <c r="C1549" s="21">
        <f>VLOOKUP(B1549,Sheet3!B:E,4,0)</f>
        <v>1</v>
      </c>
      <c r="D1549" s="21"/>
      <c r="E1549" s="21"/>
      <c r="F1549" s="21"/>
      <c r="G1549" s="21"/>
      <c r="H1549" s="21"/>
      <c r="I1549" s="21"/>
      <c r="J1549" s="21"/>
      <c r="K1549" s="21"/>
      <c r="L1549" s="21"/>
      <c r="M1549" s="21"/>
      <c r="N1549" s="21"/>
      <c r="O1549" s="21"/>
      <c r="P1549" s="21"/>
      <c r="Q1549" s="21"/>
      <c r="R1549" s="21"/>
      <c r="S1549" s="21"/>
      <c r="T1549" s="21"/>
      <c r="U1549" s="21"/>
      <c r="V1549" s="21"/>
      <c r="W1549" s="21"/>
      <c r="X1549" s="21"/>
      <c r="Y1549" s="21"/>
    </row>
    <row r="1550" ht="15.75" customHeight="1">
      <c r="A1550" s="21">
        <v>4523.0</v>
      </c>
      <c r="B1550" s="21" t="s">
        <v>4364</v>
      </c>
      <c r="C1550" s="21">
        <f>VLOOKUP(B1550,Sheet3!B:E,4,0)</f>
        <v>1</v>
      </c>
      <c r="D1550" s="21"/>
      <c r="E1550" s="21"/>
      <c r="F1550" s="21"/>
      <c r="G1550" s="21"/>
      <c r="H1550" s="21"/>
      <c r="I1550" s="21"/>
      <c r="J1550" s="21"/>
      <c r="K1550" s="21"/>
      <c r="L1550" s="21"/>
      <c r="M1550" s="21"/>
      <c r="N1550" s="21"/>
      <c r="O1550" s="21"/>
      <c r="P1550" s="21"/>
      <c r="Q1550" s="21"/>
      <c r="R1550" s="21"/>
      <c r="S1550" s="21"/>
      <c r="T1550" s="21"/>
      <c r="U1550" s="21"/>
      <c r="V1550" s="21"/>
      <c r="W1550" s="21"/>
      <c r="X1550" s="21"/>
      <c r="Y1550" s="21"/>
    </row>
    <row r="1551" ht="15.75" customHeight="1">
      <c r="A1551" s="21">
        <v>4524.0</v>
      </c>
      <c r="B1551" s="21" t="s">
        <v>4365</v>
      </c>
      <c r="C1551" s="21">
        <f>VLOOKUP(B1551,Sheet3!B:E,4,0)</f>
        <v>1</v>
      </c>
      <c r="D1551" s="21"/>
      <c r="E1551" s="21"/>
      <c r="F1551" s="21"/>
      <c r="G1551" s="21"/>
      <c r="H1551" s="21"/>
      <c r="I1551" s="21"/>
      <c r="J1551" s="21"/>
      <c r="K1551" s="21"/>
      <c r="L1551" s="21"/>
      <c r="M1551" s="21"/>
      <c r="N1551" s="21"/>
      <c r="O1551" s="21"/>
      <c r="P1551" s="21"/>
      <c r="Q1551" s="21"/>
      <c r="R1551" s="21"/>
      <c r="S1551" s="21"/>
      <c r="T1551" s="21"/>
      <c r="U1551" s="21"/>
      <c r="V1551" s="21"/>
      <c r="W1551" s="21"/>
      <c r="X1551" s="21"/>
      <c r="Y1551" s="21"/>
    </row>
    <row r="1552" ht="15.75" customHeight="1">
      <c r="A1552" s="21">
        <v>4525.0</v>
      </c>
      <c r="B1552" s="21" t="s">
        <v>4366</v>
      </c>
      <c r="C1552" s="21">
        <f>VLOOKUP(B1552,Sheet3!B:E,4,0)</f>
        <v>1</v>
      </c>
      <c r="D1552" s="21"/>
      <c r="E1552" s="21"/>
      <c r="F1552" s="21"/>
      <c r="G1552" s="21"/>
      <c r="H1552" s="21"/>
      <c r="I1552" s="21"/>
      <c r="J1552" s="21"/>
      <c r="K1552" s="21"/>
      <c r="L1552" s="21"/>
      <c r="M1552" s="21"/>
      <c r="N1552" s="21"/>
      <c r="O1552" s="21"/>
      <c r="P1552" s="21"/>
      <c r="Q1552" s="21"/>
      <c r="R1552" s="21"/>
      <c r="S1552" s="21"/>
      <c r="T1552" s="21"/>
      <c r="U1552" s="21"/>
      <c r="V1552" s="21"/>
      <c r="W1552" s="21"/>
      <c r="X1552" s="21"/>
      <c r="Y1552" s="21"/>
    </row>
    <row r="1553" ht="15.75" customHeight="1">
      <c r="A1553" s="21">
        <v>4527.0</v>
      </c>
      <c r="B1553" s="21" t="s">
        <v>4367</v>
      </c>
      <c r="C1553" s="21">
        <f>VLOOKUP(B1553,Sheet3!B:E,4,0)</f>
        <v>1</v>
      </c>
      <c r="D1553" s="21"/>
      <c r="E1553" s="21"/>
      <c r="F1553" s="21"/>
      <c r="G1553" s="21"/>
      <c r="H1553" s="21"/>
      <c r="I1553" s="21"/>
      <c r="J1553" s="21"/>
      <c r="K1553" s="21"/>
      <c r="L1553" s="21"/>
      <c r="M1553" s="21"/>
      <c r="N1553" s="21"/>
      <c r="O1553" s="21"/>
      <c r="P1553" s="21"/>
      <c r="Q1553" s="21"/>
      <c r="R1553" s="21"/>
      <c r="S1553" s="21"/>
      <c r="T1553" s="21"/>
      <c r="U1553" s="21"/>
      <c r="V1553" s="21"/>
      <c r="W1553" s="21"/>
      <c r="X1553" s="21"/>
      <c r="Y1553" s="21"/>
    </row>
    <row r="1554" ht="15.75" customHeight="1">
      <c r="A1554" s="21">
        <v>4530.0</v>
      </c>
      <c r="B1554" s="21" t="s">
        <v>4368</v>
      </c>
      <c r="C1554" s="21">
        <f>VLOOKUP(B1554,Sheet3!B:E,4,0)</f>
        <v>1</v>
      </c>
      <c r="D1554" s="21"/>
      <c r="E1554" s="21"/>
      <c r="F1554" s="21"/>
      <c r="G1554" s="21"/>
      <c r="H1554" s="21"/>
      <c r="I1554" s="21"/>
      <c r="J1554" s="21"/>
      <c r="K1554" s="21"/>
      <c r="L1554" s="21"/>
      <c r="M1554" s="21"/>
      <c r="N1554" s="21"/>
      <c r="O1554" s="21"/>
      <c r="P1554" s="21"/>
      <c r="Q1554" s="21"/>
      <c r="R1554" s="21"/>
      <c r="S1554" s="21"/>
      <c r="T1554" s="21"/>
      <c r="U1554" s="21"/>
      <c r="V1554" s="21"/>
      <c r="W1554" s="21"/>
      <c r="X1554" s="21"/>
      <c r="Y1554" s="21"/>
    </row>
    <row r="1555" ht="15.75" customHeight="1">
      <c r="A1555" s="21">
        <v>4531.0</v>
      </c>
      <c r="B1555" s="21" t="s">
        <v>4369</v>
      </c>
      <c r="C1555" s="21">
        <f>VLOOKUP(B1555,Sheet3!B:E,4,0)</f>
        <v>1</v>
      </c>
      <c r="D1555" s="21"/>
      <c r="E1555" s="21"/>
      <c r="F1555" s="21"/>
      <c r="G1555" s="21"/>
      <c r="H1555" s="21"/>
      <c r="I1555" s="21"/>
      <c r="J1555" s="21"/>
      <c r="K1555" s="21"/>
      <c r="L1555" s="21"/>
      <c r="M1555" s="21"/>
      <c r="N1555" s="21"/>
      <c r="O1555" s="21"/>
      <c r="P1555" s="21"/>
      <c r="Q1555" s="21"/>
      <c r="R1555" s="21"/>
      <c r="S1555" s="21"/>
      <c r="T1555" s="21"/>
      <c r="U1555" s="21"/>
      <c r="V1555" s="21"/>
      <c r="W1555" s="21"/>
      <c r="X1555" s="21"/>
      <c r="Y1555" s="21"/>
    </row>
    <row r="1556" ht="15.75" customHeight="1">
      <c r="A1556" s="21">
        <v>4533.0</v>
      </c>
      <c r="B1556" s="21" t="s">
        <v>3475</v>
      </c>
      <c r="C1556" s="21">
        <f>VLOOKUP(B1556,Sheet3!B:E,4,0)</f>
        <v>1</v>
      </c>
      <c r="D1556" s="21"/>
      <c r="E1556" s="21"/>
      <c r="F1556" s="21"/>
      <c r="G1556" s="21"/>
      <c r="H1556" s="21"/>
      <c r="I1556" s="21"/>
      <c r="J1556" s="21"/>
      <c r="K1556" s="21"/>
      <c r="L1556" s="21"/>
      <c r="M1556" s="21"/>
      <c r="N1556" s="21"/>
      <c r="O1556" s="21"/>
      <c r="P1556" s="21"/>
      <c r="Q1556" s="21"/>
      <c r="R1556" s="21"/>
      <c r="S1556" s="21"/>
      <c r="T1556" s="21"/>
      <c r="U1556" s="21"/>
      <c r="V1556" s="21"/>
      <c r="W1556" s="21"/>
      <c r="X1556" s="21"/>
      <c r="Y1556" s="21"/>
    </row>
    <row r="1557" ht="15.75" customHeight="1">
      <c r="A1557" s="21">
        <v>4534.0</v>
      </c>
      <c r="B1557" s="21" t="s">
        <v>4370</v>
      </c>
      <c r="C1557" s="21">
        <f>VLOOKUP(B1557,Sheet3!B:E,4,0)</f>
        <v>1</v>
      </c>
      <c r="D1557" s="21"/>
      <c r="E1557" s="21"/>
      <c r="F1557" s="21"/>
      <c r="G1557" s="21"/>
      <c r="H1557" s="21"/>
      <c r="I1557" s="21"/>
      <c r="J1557" s="21"/>
      <c r="K1557" s="21"/>
      <c r="L1557" s="21"/>
      <c r="M1557" s="21"/>
      <c r="N1557" s="21"/>
      <c r="O1557" s="21"/>
      <c r="P1557" s="21"/>
      <c r="Q1557" s="21"/>
      <c r="R1557" s="21"/>
      <c r="S1557" s="21"/>
      <c r="T1557" s="21"/>
      <c r="U1557" s="21"/>
      <c r="V1557" s="21"/>
      <c r="W1557" s="21"/>
      <c r="X1557" s="21"/>
      <c r="Y1557" s="21"/>
    </row>
    <row r="1558" ht="15.75" customHeight="1">
      <c r="A1558" s="21">
        <v>4535.0</v>
      </c>
      <c r="B1558" s="21" t="s">
        <v>4371</v>
      </c>
      <c r="C1558" s="21">
        <f>VLOOKUP(B1558,Sheet3!B:E,4,0)</f>
        <v>1</v>
      </c>
      <c r="D1558" s="21"/>
      <c r="E1558" s="21"/>
      <c r="F1558" s="21"/>
      <c r="G1558" s="21"/>
      <c r="H1558" s="21"/>
      <c r="I1558" s="21"/>
      <c r="J1558" s="21"/>
      <c r="K1558" s="21"/>
      <c r="L1558" s="21"/>
      <c r="M1558" s="21"/>
      <c r="N1558" s="21"/>
      <c r="O1558" s="21"/>
      <c r="P1558" s="21"/>
      <c r="Q1558" s="21"/>
      <c r="R1558" s="21"/>
      <c r="S1558" s="21"/>
      <c r="T1558" s="21"/>
      <c r="U1558" s="21"/>
      <c r="V1558" s="21"/>
      <c r="W1558" s="21"/>
      <c r="X1558" s="21"/>
      <c r="Y1558" s="21"/>
    </row>
    <row r="1559" ht="15.75" customHeight="1">
      <c r="A1559" s="21">
        <v>4536.0</v>
      </c>
      <c r="B1559" s="21" t="s">
        <v>4372</v>
      </c>
      <c r="C1559" s="21">
        <f>VLOOKUP(B1559,Sheet3!B:E,4,0)</f>
        <v>1</v>
      </c>
      <c r="D1559" s="21"/>
      <c r="E1559" s="21"/>
      <c r="F1559" s="21"/>
      <c r="G1559" s="21"/>
      <c r="H1559" s="21"/>
      <c r="I1559" s="21"/>
      <c r="J1559" s="21"/>
      <c r="K1559" s="21"/>
      <c r="L1559" s="21"/>
      <c r="M1559" s="21"/>
      <c r="N1559" s="21"/>
      <c r="O1559" s="21"/>
      <c r="P1559" s="21"/>
      <c r="Q1559" s="21"/>
      <c r="R1559" s="21"/>
      <c r="S1559" s="21"/>
      <c r="T1559" s="21"/>
      <c r="U1559" s="21"/>
      <c r="V1559" s="21"/>
      <c r="W1559" s="21"/>
      <c r="X1559" s="21"/>
      <c r="Y1559" s="21"/>
    </row>
    <row r="1560" ht="15.75" customHeight="1">
      <c r="A1560" s="21">
        <v>4538.0</v>
      </c>
      <c r="B1560" s="21" t="s">
        <v>4373</v>
      </c>
      <c r="C1560" s="21">
        <f>VLOOKUP(B1560,Sheet3!B:E,4,0)</f>
        <v>1</v>
      </c>
      <c r="D1560" s="21"/>
      <c r="E1560" s="21"/>
      <c r="F1560" s="21"/>
      <c r="G1560" s="21"/>
      <c r="H1560" s="21"/>
      <c r="I1560" s="21"/>
      <c r="J1560" s="21"/>
      <c r="K1560" s="21"/>
      <c r="L1560" s="21"/>
      <c r="M1560" s="21"/>
      <c r="N1560" s="21"/>
      <c r="O1560" s="21"/>
      <c r="P1560" s="21"/>
      <c r="Q1560" s="21"/>
      <c r="R1560" s="21"/>
      <c r="S1560" s="21"/>
      <c r="T1560" s="21"/>
      <c r="U1560" s="21"/>
      <c r="V1560" s="21"/>
      <c r="W1560" s="21"/>
      <c r="X1560" s="21"/>
      <c r="Y1560" s="21"/>
    </row>
    <row r="1561" ht="15.75" customHeight="1">
      <c r="A1561" s="21">
        <v>4539.0</v>
      </c>
      <c r="B1561" s="21" t="s">
        <v>4374</v>
      </c>
      <c r="C1561" s="21">
        <f>VLOOKUP(B1561,Sheet3!B:E,4,0)</f>
        <v>1</v>
      </c>
      <c r="D1561" s="21"/>
      <c r="E1561" s="21"/>
      <c r="F1561" s="21"/>
      <c r="G1561" s="21"/>
      <c r="H1561" s="21"/>
      <c r="I1561" s="21"/>
      <c r="J1561" s="21"/>
      <c r="K1561" s="21"/>
      <c r="L1561" s="21"/>
      <c r="M1561" s="21"/>
      <c r="N1561" s="21"/>
      <c r="O1561" s="21"/>
      <c r="P1561" s="21"/>
      <c r="Q1561" s="21"/>
      <c r="R1561" s="21"/>
      <c r="S1561" s="21"/>
      <c r="T1561" s="21"/>
      <c r="U1561" s="21"/>
      <c r="V1561" s="21"/>
      <c r="W1561" s="21"/>
      <c r="X1561" s="21"/>
      <c r="Y1561" s="21"/>
    </row>
    <row r="1562" ht="15.75" customHeight="1">
      <c r="A1562" s="21">
        <v>4540.0</v>
      </c>
      <c r="B1562" s="21" t="s">
        <v>4375</v>
      </c>
      <c r="C1562" s="21">
        <f>VLOOKUP(B1562,Sheet3!B:E,4,0)</f>
        <v>1</v>
      </c>
      <c r="D1562" s="21"/>
      <c r="E1562" s="21"/>
      <c r="F1562" s="21"/>
      <c r="G1562" s="21"/>
      <c r="H1562" s="21"/>
      <c r="I1562" s="21"/>
      <c r="J1562" s="21"/>
      <c r="K1562" s="21"/>
      <c r="L1562" s="21"/>
      <c r="M1562" s="21"/>
      <c r="N1562" s="21"/>
      <c r="O1562" s="21"/>
      <c r="P1562" s="21"/>
      <c r="Q1562" s="21"/>
      <c r="R1562" s="21"/>
      <c r="S1562" s="21"/>
      <c r="T1562" s="21"/>
      <c r="U1562" s="21"/>
      <c r="V1562" s="21"/>
      <c r="W1562" s="21"/>
      <c r="X1562" s="21"/>
      <c r="Y1562" s="21"/>
    </row>
    <row r="1563" ht="15.75" customHeight="1">
      <c r="A1563" s="21">
        <v>4542.0</v>
      </c>
      <c r="B1563" s="21" t="s">
        <v>4376</v>
      </c>
      <c r="C1563" s="21">
        <f>VLOOKUP(B1563,Sheet3!B:E,4,0)</f>
        <v>1</v>
      </c>
      <c r="D1563" s="21"/>
      <c r="E1563" s="21"/>
      <c r="F1563" s="21"/>
      <c r="G1563" s="21"/>
      <c r="H1563" s="21"/>
      <c r="I1563" s="21"/>
      <c r="J1563" s="21"/>
      <c r="K1563" s="21"/>
      <c r="L1563" s="21"/>
      <c r="M1563" s="21"/>
      <c r="N1563" s="21"/>
      <c r="O1563" s="21"/>
      <c r="P1563" s="21"/>
      <c r="Q1563" s="21"/>
      <c r="R1563" s="21"/>
      <c r="S1563" s="21"/>
      <c r="T1563" s="21"/>
      <c r="U1563" s="21"/>
      <c r="V1563" s="21"/>
      <c r="W1563" s="21"/>
      <c r="X1563" s="21"/>
      <c r="Y1563" s="21"/>
    </row>
    <row r="1564" ht="15.75" customHeight="1">
      <c r="A1564" s="21">
        <v>4543.0</v>
      </c>
      <c r="B1564" s="21" t="s">
        <v>4377</v>
      </c>
      <c r="C1564" s="21">
        <f>VLOOKUP(B1564,Sheet3!B:E,4,0)</f>
        <v>1</v>
      </c>
      <c r="D1564" s="21"/>
      <c r="E1564" s="21"/>
      <c r="F1564" s="21"/>
      <c r="G1564" s="21"/>
      <c r="H1564" s="21"/>
      <c r="I1564" s="21"/>
      <c r="J1564" s="21"/>
      <c r="K1564" s="21"/>
      <c r="L1564" s="21"/>
      <c r="M1564" s="21"/>
      <c r="N1564" s="21"/>
      <c r="O1564" s="21"/>
      <c r="P1564" s="21"/>
      <c r="Q1564" s="21"/>
      <c r="R1564" s="21"/>
      <c r="S1564" s="21"/>
      <c r="T1564" s="21"/>
      <c r="U1564" s="21"/>
      <c r="V1564" s="21"/>
      <c r="W1564" s="21"/>
      <c r="X1564" s="21"/>
      <c r="Y1564" s="21"/>
    </row>
    <row r="1565" ht="15.75" customHeight="1">
      <c r="A1565" s="21">
        <v>4544.0</v>
      </c>
      <c r="B1565" s="21" t="s">
        <v>4378</v>
      </c>
      <c r="C1565" s="21">
        <f>VLOOKUP(B1565,Sheet3!B:E,4,0)</f>
        <v>1</v>
      </c>
      <c r="D1565" s="21"/>
      <c r="E1565" s="21"/>
      <c r="F1565" s="21"/>
      <c r="G1565" s="21"/>
      <c r="H1565" s="21"/>
      <c r="I1565" s="21"/>
      <c r="J1565" s="21"/>
      <c r="K1565" s="21"/>
      <c r="L1565" s="21"/>
      <c r="M1565" s="21"/>
      <c r="N1565" s="21"/>
      <c r="O1565" s="21"/>
      <c r="P1565" s="21"/>
      <c r="Q1565" s="21"/>
      <c r="R1565" s="21"/>
      <c r="S1565" s="21"/>
      <c r="T1565" s="21"/>
      <c r="U1565" s="21"/>
      <c r="V1565" s="21"/>
      <c r="W1565" s="21"/>
      <c r="X1565" s="21"/>
      <c r="Y1565" s="21"/>
    </row>
    <row r="1566" ht="15.75" customHeight="1">
      <c r="A1566" s="21">
        <v>4549.0</v>
      </c>
      <c r="B1566" s="21" t="s">
        <v>4379</v>
      </c>
      <c r="C1566" s="21">
        <f>VLOOKUP(B1566,Sheet3!B:E,4,0)</f>
        <v>1</v>
      </c>
      <c r="D1566" s="21"/>
      <c r="E1566" s="21"/>
      <c r="F1566" s="21"/>
      <c r="G1566" s="21"/>
      <c r="H1566" s="21"/>
      <c r="I1566" s="21"/>
      <c r="J1566" s="21"/>
      <c r="K1566" s="21"/>
      <c r="L1566" s="21"/>
      <c r="M1566" s="21"/>
      <c r="N1566" s="21"/>
      <c r="O1566" s="21"/>
      <c r="P1566" s="21"/>
      <c r="Q1566" s="21"/>
      <c r="R1566" s="21"/>
      <c r="S1566" s="21"/>
      <c r="T1566" s="21"/>
      <c r="U1566" s="21"/>
      <c r="V1566" s="21"/>
      <c r="W1566" s="21"/>
      <c r="X1566" s="21"/>
      <c r="Y1566" s="21"/>
    </row>
    <row r="1567" ht="15.75" customHeight="1">
      <c r="A1567" s="21">
        <v>4552.0</v>
      </c>
      <c r="B1567" s="21" t="s">
        <v>4380</v>
      </c>
      <c r="C1567" s="21">
        <f>VLOOKUP(B1567,Sheet3!B:E,4,0)</f>
        <v>1</v>
      </c>
      <c r="D1567" s="21"/>
      <c r="E1567" s="21"/>
      <c r="F1567" s="21"/>
      <c r="G1567" s="21"/>
      <c r="H1567" s="21"/>
      <c r="I1567" s="21"/>
      <c r="J1567" s="21"/>
      <c r="K1567" s="21"/>
      <c r="L1567" s="21"/>
      <c r="M1567" s="21"/>
      <c r="N1567" s="21"/>
      <c r="O1567" s="21"/>
      <c r="P1567" s="21"/>
      <c r="Q1567" s="21"/>
      <c r="R1567" s="21"/>
      <c r="S1567" s="21"/>
      <c r="T1567" s="21"/>
      <c r="U1567" s="21"/>
      <c r="V1567" s="21"/>
      <c r="W1567" s="21"/>
      <c r="X1567" s="21"/>
      <c r="Y1567" s="21"/>
    </row>
    <row r="1568" ht="15.75" customHeight="1">
      <c r="A1568" s="21">
        <v>4553.0</v>
      </c>
      <c r="B1568" s="21" t="s">
        <v>4381</v>
      </c>
      <c r="C1568" s="21">
        <f>VLOOKUP(B1568,Sheet3!B:E,4,0)</f>
        <v>1</v>
      </c>
      <c r="D1568" s="21"/>
      <c r="E1568" s="21"/>
      <c r="F1568" s="21"/>
      <c r="G1568" s="21"/>
      <c r="H1568" s="21"/>
      <c r="I1568" s="21"/>
      <c r="J1568" s="21"/>
      <c r="K1568" s="21"/>
      <c r="L1568" s="21"/>
      <c r="M1568" s="21"/>
      <c r="N1568" s="21"/>
      <c r="O1568" s="21"/>
      <c r="P1568" s="21"/>
      <c r="Q1568" s="21"/>
      <c r="R1568" s="21"/>
      <c r="S1568" s="21"/>
      <c r="T1568" s="21"/>
      <c r="U1568" s="21"/>
      <c r="V1568" s="21"/>
      <c r="W1568" s="21"/>
      <c r="X1568" s="21"/>
      <c r="Y1568" s="21"/>
    </row>
    <row r="1569" ht="15.75" customHeight="1">
      <c r="A1569" s="21">
        <v>4554.0</v>
      </c>
      <c r="B1569" s="21" t="s">
        <v>4382</v>
      </c>
      <c r="C1569" s="21">
        <f>VLOOKUP(B1569,Sheet3!B:E,4,0)</f>
        <v>1</v>
      </c>
      <c r="D1569" s="21"/>
      <c r="E1569" s="21"/>
      <c r="F1569" s="21"/>
      <c r="G1569" s="21"/>
      <c r="H1569" s="21"/>
      <c r="I1569" s="21"/>
      <c r="J1569" s="21"/>
      <c r="K1569" s="21"/>
      <c r="L1569" s="21"/>
      <c r="M1569" s="21"/>
      <c r="N1569" s="21"/>
      <c r="O1569" s="21"/>
      <c r="P1569" s="21"/>
      <c r="Q1569" s="21"/>
      <c r="R1569" s="21"/>
      <c r="S1569" s="21"/>
      <c r="T1569" s="21"/>
      <c r="U1569" s="21"/>
      <c r="V1569" s="21"/>
      <c r="W1569" s="21"/>
      <c r="X1569" s="21"/>
      <c r="Y1569" s="21"/>
    </row>
    <row r="1570" ht="15.75" customHeight="1">
      <c r="A1570" s="21">
        <v>4555.0</v>
      </c>
      <c r="B1570" s="21" t="s">
        <v>4383</v>
      </c>
      <c r="C1570" s="21">
        <f>VLOOKUP(B1570,Sheet3!B:E,4,0)</f>
        <v>1</v>
      </c>
      <c r="D1570" s="21"/>
      <c r="E1570" s="21"/>
      <c r="F1570" s="21"/>
      <c r="G1570" s="21"/>
      <c r="H1570" s="21"/>
      <c r="I1570" s="21"/>
      <c r="J1570" s="21"/>
      <c r="K1570" s="21"/>
      <c r="L1570" s="21"/>
      <c r="M1570" s="21"/>
      <c r="N1570" s="21"/>
      <c r="O1570" s="21"/>
      <c r="P1570" s="21"/>
      <c r="Q1570" s="21"/>
      <c r="R1570" s="21"/>
      <c r="S1570" s="21"/>
      <c r="T1570" s="21"/>
      <c r="U1570" s="21"/>
      <c r="V1570" s="21"/>
      <c r="W1570" s="21"/>
      <c r="X1570" s="21"/>
      <c r="Y1570" s="21"/>
    </row>
    <row r="1571" ht="15.75" customHeight="1">
      <c r="A1571" s="21">
        <v>4557.0</v>
      </c>
      <c r="B1571" s="21"/>
      <c r="C1571" s="22">
        <v>0.0</v>
      </c>
      <c r="D1571" s="21"/>
      <c r="E1571" s="21"/>
      <c r="F1571" s="21"/>
      <c r="G1571" s="21"/>
      <c r="H1571" s="21"/>
      <c r="I1571" s="21"/>
      <c r="J1571" s="21"/>
      <c r="K1571" s="21"/>
      <c r="L1571" s="21"/>
      <c r="M1571" s="21"/>
      <c r="N1571" s="21"/>
      <c r="O1571" s="21"/>
      <c r="P1571" s="21"/>
      <c r="Q1571" s="21"/>
      <c r="R1571" s="21"/>
      <c r="S1571" s="21"/>
      <c r="T1571" s="21"/>
      <c r="U1571" s="21"/>
      <c r="V1571" s="21"/>
      <c r="W1571" s="21"/>
      <c r="X1571" s="21"/>
      <c r="Y1571" s="21"/>
    </row>
    <row r="1572" ht="15.75" customHeight="1">
      <c r="A1572" s="21">
        <v>4558.0</v>
      </c>
      <c r="B1572" s="21" t="s">
        <v>4384</v>
      </c>
      <c r="C1572" s="21">
        <f>VLOOKUP(B1572,Sheet3!B:E,4,0)</f>
        <v>1</v>
      </c>
      <c r="D1572" s="21"/>
      <c r="E1572" s="21"/>
      <c r="F1572" s="21"/>
      <c r="G1572" s="21"/>
      <c r="H1572" s="21"/>
      <c r="I1572" s="21"/>
      <c r="J1572" s="21"/>
      <c r="K1572" s="21"/>
      <c r="L1572" s="21"/>
      <c r="M1572" s="21"/>
      <c r="N1572" s="21"/>
      <c r="O1572" s="21"/>
      <c r="P1572" s="21"/>
      <c r="Q1572" s="21"/>
      <c r="R1572" s="21"/>
      <c r="S1572" s="21"/>
      <c r="T1572" s="21"/>
      <c r="U1572" s="21"/>
      <c r="V1572" s="21"/>
      <c r="W1572" s="21"/>
      <c r="X1572" s="21"/>
      <c r="Y1572" s="21"/>
    </row>
    <row r="1573" ht="15.75" customHeight="1">
      <c r="A1573" s="21">
        <v>4559.0</v>
      </c>
      <c r="B1573" s="21" t="s">
        <v>4385</v>
      </c>
      <c r="C1573" s="21">
        <f>VLOOKUP(B1573,Sheet3!B:E,4,0)</f>
        <v>1</v>
      </c>
      <c r="D1573" s="21"/>
      <c r="E1573" s="21"/>
      <c r="F1573" s="21"/>
      <c r="G1573" s="21"/>
      <c r="H1573" s="21"/>
      <c r="I1573" s="21"/>
      <c r="J1573" s="21"/>
      <c r="K1573" s="21"/>
      <c r="L1573" s="21"/>
      <c r="M1573" s="21"/>
      <c r="N1573" s="21"/>
      <c r="O1573" s="21"/>
      <c r="P1573" s="21"/>
      <c r="Q1573" s="21"/>
      <c r="R1573" s="21"/>
      <c r="S1573" s="21"/>
      <c r="T1573" s="21"/>
      <c r="U1573" s="21"/>
      <c r="V1573" s="21"/>
      <c r="W1573" s="21"/>
      <c r="X1573" s="21"/>
      <c r="Y1573" s="21"/>
    </row>
    <row r="1574" ht="15.75" customHeight="1">
      <c r="A1574" s="21">
        <v>4561.0</v>
      </c>
      <c r="B1574" s="21" t="s">
        <v>4386</v>
      </c>
      <c r="C1574" s="21">
        <f>VLOOKUP(B1574,Sheet3!B:E,4,0)</f>
        <v>1</v>
      </c>
      <c r="D1574" s="21"/>
      <c r="E1574" s="21"/>
      <c r="F1574" s="21"/>
      <c r="G1574" s="21"/>
      <c r="H1574" s="21"/>
      <c r="I1574" s="21"/>
      <c r="J1574" s="21"/>
      <c r="K1574" s="21"/>
      <c r="L1574" s="21"/>
      <c r="M1574" s="21"/>
      <c r="N1574" s="21"/>
      <c r="O1574" s="21"/>
      <c r="P1574" s="21"/>
      <c r="Q1574" s="21"/>
      <c r="R1574" s="21"/>
      <c r="S1574" s="21"/>
      <c r="T1574" s="21"/>
      <c r="U1574" s="21"/>
      <c r="V1574" s="21"/>
      <c r="W1574" s="21"/>
      <c r="X1574" s="21"/>
      <c r="Y1574" s="21"/>
    </row>
    <row r="1575" ht="15.75" customHeight="1">
      <c r="A1575" s="21">
        <v>4562.0</v>
      </c>
      <c r="B1575" s="21" t="s">
        <v>4387</v>
      </c>
      <c r="C1575" s="21">
        <f>VLOOKUP(B1575,Sheet3!B:E,4,0)</f>
        <v>1</v>
      </c>
      <c r="D1575" s="21"/>
      <c r="E1575" s="21"/>
      <c r="F1575" s="21"/>
      <c r="G1575" s="21"/>
      <c r="H1575" s="21"/>
      <c r="I1575" s="21"/>
      <c r="J1575" s="21"/>
      <c r="K1575" s="21"/>
      <c r="L1575" s="21"/>
      <c r="M1575" s="21"/>
      <c r="N1575" s="21"/>
      <c r="O1575" s="21"/>
      <c r="P1575" s="21"/>
      <c r="Q1575" s="21"/>
      <c r="R1575" s="21"/>
      <c r="S1575" s="21"/>
      <c r="T1575" s="21"/>
      <c r="U1575" s="21"/>
      <c r="V1575" s="21"/>
      <c r="W1575" s="21"/>
      <c r="X1575" s="21"/>
      <c r="Y1575" s="21"/>
    </row>
    <row r="1576" ht="15.75" customHeight="1">
      <c r="A1576" s="21">
        <v>4563.0</v>
      </c>
      <c r="B1576" s="21" t="s">
        <v>4388</v>
      </c>
      <c r="C1576" s="21">
        <f>VLOOKUP(B1576,Sheet3!B:E,4,0)</f>
        <v>1</v>
      </c>
      <c r="D1576" s="21"/>
      <c r="E1576" s="21"/>
      <c r="F1576" s="21"/>
      <c r="G1576" s="21"/>
      <c r="H1576" s="21"/>
      <c r="I1576" s="21"/>
      <c r="J1576" s="21"/>
      <c r="K1576" s="21"/>
      <c r="L1576" s="21"/>
      <c r="M1576" s="21"/>
      <c r="N1576" s="21"/>
      <c r="O1576" s="21"/>
      <c r="P1576" s="21"/>
      <c r="Q1576" s="21"/>
      <c r="R1576" s="21"/>
      <c r="S1576" s="21"/>
      <c r="T1576" s="21"/>
      <c r="U1576" s="21"/>
      <c r="V1576" s="21"/>
      <c r="W1576" s="21"/>
      <c r="X1576" s="21"/>
      <c r="Y1576" s="21"/>
    </row>
    <row r="1577" ht="15.75" customHeight="1">
      <c r="A1577" s="21">
        <v>4565.0</v>
      </c>
      <c r="B1577" s="21" t="s">
        <v>4389</v>
      </c>
      <c r="C1577" s="21">
        <f>VLOOKUP(B1577,Sheet3!B:E,4,0)</f>
        <v>1</v>
      </c>
      <c r="D1577" s="21"/>
      <c r="E1577" s="21"/>
      <c r="F1577" s="21"/>
      <c r="G1577" s="21"/>
      <c r="H1577" s="21"/>
      <c r="I1577" s="21"/>
      <c r="J1577" s="21"/>
      <c r="K1577" s="21"/>
      <c r="L1577" s="21"/>
      <c r="M1577" s="21"/>
      <c r="N1577" s="21"/>
      <c r="O1577" s="21"/>
      <c r="P1577" s="21"/>
      <c r="Q1577" s="21"/>
      <c r="R1577" s="21"/>
      <c r="S1577" s="21"/>
      <c r="T1577" s="21"/>
      <c r="U1577" s="21"/>
      <c r="V1577" s="21"/>
      <c r="W1577" s="21"/>
      <c r="X1577" s="21"/>
      <c r="Y1577" s="21"/>
    </row>
    <row r="1578" ht="15.75" customHeight="1">
      <c r="A1578" s="21">
        <v>4566.0</v>
      </c>
      <c r="B1578" s="21" t="s">
        <v>4390</v>
      </c>
      <c r="C1578" s="21">
        <f>VLOOKUP(B1578,Sheet3!B:E,4,0)</f>
        <v>1</v>
      </c>
      <c r="D1578" s="21"/>
      <c r="E1578" s="21"/>
      <c r="F1578" s="21"/>
      <c r="G1578" s="21"/>
      <c r="H1578" s="21"/>
      <c r="I1578" s="21"/>
      <c r="J1578" s="21"/>
      <c r="K1578" s="21"/>
      <c r="L1578" s="21"/>
      <c r="M1578" s="21"/>
      <c r="N1578" s="21"/>
      <c r="O1578" s="21"/>
      <c r="P1578" s="21"/>
      <c r="Q1578" s="21"/>
      <c r="R1578" s="21"/>
      <c r="S1578" s="21"/>
      <c r="T1578" s="21"/>
      <c r="U1578" s="21"/>
      <c r="V1578" s="21"/>
      <c r="W1578" s="21"/>
      <c r="X1578" s="21"/>
      <c r="Y1578" s="21"/>
    </row>
    <row r="1579" ht="15.75" customHeight="1">
      <c r="A1579" s="21">
        <v>4567.0</v>
      </c>
      <c r="B1579" s="21" t="s">
        <v>4391</v>
      </c>
      <c r="C1579" s="21">
        <f>VLOOKUP(B1579,Sheet3!B:E,4,0)</f>
        <v>1</v>
      </c>
      <c r="D1579" s="21"/>
      <c r="E1579" s="21"/>
      <c r="F1579" s="21"/>
      <c r="G1579" s="21"/>
      <c r="H1579" s="21"/>
      <c r="I1579" s="21"/>
      <c r="J1579" s="21"/>
      <c r="K1579" s="21"/>
      <c r="L1579" s="21"/>
      <c r="M1579" s="21"/>
      <c r="N1579" s="21"/>
      <c r="O1579" s="21"/>
      <c r="P1579" s="21"/>
      <c r="Q1579" s="21"/>
      <c r="R1579" s="21"/>
      <c r="S1579" s="21"/>
      <c r="T1579" s="21"/>
      <c r="U1579" s="21"/>
      <c r="V1579" s="21"/>
      <c r="W1579" s="21"/>
      <c r="X1579" s="21"/>
      <c r="Y1579" s="21"/>
    </row>
    <row r="1580" ht="15.75" customHeight="1">
      <c r="A1580" s="21">
        <v>4568.0</v>
      </c>
      <c r="B1580" s="21" t="s">
        <v>4392</v>
      </c>
      <c r="C1580" s="21">
        <f>VLOOKUP(B1580,Sheet3!B:E,4,0)</f>
        <v>1</v>
      </c>
      <c r="D1580" s="21"/>
      <c r="E1580" s="21"/>
      <c r="F1580" s="21"/>
      <c r="G1580" s="21"/>
      <c r="H1580" s="21"/>
      <c r="I1580" s="21"/>
      <c r="J1580" s="21"/>
      <c r="K1580" s="21"/>
      <c r="L1580" s="21"/>
      <c r="M1580" s="21"/>
      <c r="N1580" s="21"/>
      <c r="O1580" s="21"/>
      <c r="P1580" s="21"/>
      <c r="Q1580" s="21"/>
      <c r="R1580" s="21"/>
      <c r="S1580" s="21"/>
      <c r="T1580" s="21"/>
      <c r="U1580" s="21"/>
      <c r="V1580" s="21"/>
      <c r="W1580" s="21"/>
      <c r="X1580" s="21"/>
      <c r="Y1580" s="21"/>
    </row>
    <row r="1581" ht="15.75" customHeight="1">
      <c r="A1581" s="21">
        <v>4570.0</v>
      </c>
      <c r="B1581" s="21" t="s">
        <v>4393</v>
      </c>
      <c r="C1581" s="21">
        <f>VLOOKUP(B1581,Sheet3!B:E,4,0)</f>
        <v>1</v>
      </c>
      <c r="D1581" s="21"/>
      <c r="E1581" s="21"/>
      <c r="F1581" s="21"/>
      <c r="G1581" s="21"/>
      <c r="H1581" s="21"/>
      <c r="I1581" s="21"/>
      <c r="J1581" s="21"/>
      <c r="K1581" s="21"/>
      <c r="L1581" s="21"/>
      <c r="M1581" s="21"/>
      <c r="N1581" s="21"/>
      <c r="O1581" s="21"/>
      <c r="P1581" s="21"/>
      <c r="Q1581" s="21"/>
      <c r="R1581" s="21"/>
      <c r="S1581" s="21"/>
      <c r="T1581" s="21"/>
      <c r="U1581" s="21"/>
      <c r="V1581" s="21"/>
      <c r="W1581" s="21"/>
      <c r="X1581" s="21"/>
      <c r="Y1581" s="21"/>
    </row>
    <row r="1582" ht="15.75" customHeight="1">
      <c r="A1582" s="21">
        <v>4572.0</v>
      </c>
      <c r="B1582" s="21" t="s">
        <v>4394</v>
      </c>
      <c r="C1582" s="21">
        <f>VLOOKUP(B1582,Sheet3!B:E,4,0)</f>
        <v>1</v>
      </c>
      <c r="D1582" s="21"/>
      <c r="E1582" s="21"/>
      <c r="F1582" s="21"/>
      <c r="G1582" s="21"/>
      <c r="H1582" s="21"/>
      <c r="I1582" s="21"/>
      <c r="J1582" s="21"/>
      <c r="K1582" s="21"/>
      <c r="L1582" s="21"/>
      <c r="M1582" s="21"/>
      <c r="N1582" s="21"/>
      <c r="O1582" s="21"/>
      <c r="P1582" s="21"/>
      <c r="Q1582" s="21"/>
      <c r="R1582" s="21"/>
      <c r="S1582" s="21"/>
      <c r="T1582" s="21"/>
      <c r="U1582" s="21"/>
      <c r="V1582" s="21"/>
      <c r="W1582" s="21"/>
      <c r="X1582" s="21"/>
      <c r="Y1582" s="21"/>
    </row>
    <row r="1583" ht="15.75" customHeight="1">
      <c r="A1583" s="21">
        <v>4573.0</v>
      </c>
      <c r="B1583" s="21" t="s">
        <v>4395</v>
      </c>
      <c r="C1583" s="21">
        <f>VLOOKUP(B1583,Sheet3!B:E,4,0)</f>
        <v>1</v>
      </c>
      <c r="D1583" s="21"/>
      <c r="E1583" s="21"/>
      <c r="F1583" s="21"/>
      <c r="G1583" s="21"/>
      <c r="H1583" s="21"/>
      <c r="I1583" s="21"/>
      <c r="J1583" s="21"/>
      <c r="K1583" s="21"/>
      <c r="L1583" s="21"/>
      <c r="M1583" s="21"/>
      <c r="N1583" s="21"/>
      <c r="O1583" s="21"/>
      <c r="P1583" s="21"/>
      <c r="Q1583" s="21"/>
      <c r="R1583" s="21"/>
      <c r="S1583" s="21"/>
      <c r="T1583" s="21"/>
      <c r="U1583" s="21"/>
      <c r="V1583" s="21"/>
      <c r="W1583" s="21"/>
      <c r="X1583" s="21"/>
      <c r="Y1583" s="21"/>
    </row>
    <row r="1584" ht="15.75" customHeight="1">
      <c r="A1584" s="21">
        <v>4574.0</v>
      </c>
      <c r="B1584" s="21" t="s">
        <v>4396</v>
      </c>
      <c r="C1584" s="21">
        <f>VLOOKUP(B1584,Sheet3!B:E,4,0)</f>
        <v>1</v>
      </c>
      <c r="D1584" s="21"/>
      <c r="E1584" s="21"/>
      <c r="F1584" s="21"/>
      <c r="G1584" s="21"/>
      <c r="H1584" s="21"/>
      <c r="I1584" s="21"/>
      <c r="J1584" s="21"/>
      <c r="K1584" s="21"/>
      <c r="L1584" s="21"/>
      <c r="M1584" s="21"/>
      <c r="N1584" s="21"/>
      <c r="O1584" s="21"/>
      <c r="P1584" s="21"/>
      <c r="Q1584" s="21"/>
      <c r="R1584" s="21"/>
      <c r="S1584" s="21"/>
      <c r="T1584" s="21"/>
      <c r="U1584" s="21"/>
      <c r="V1584" s="21"/>
      <c r="W1584" s="21"/>
      <c r="X1584" s="21"/>
      <c r="Y1584" s="21"/>
    </row>
    <row r="1585" ht="15.75" customHeight="1">
      <c r="A1585" s="21">
        <v>4577.0</v>
      </c>
      <c r="B1585" s="21" t="s">
        <v>4397</v>
      </c>
      <c r="C1585" s="21">
        <f>VLOOKUP(B1585,Sheet3!B:E,4,0)</f>
        <v>1</v>
      </c>
      <c r="D1585" s="21"/>
      <c r="E1585" s="21"/>
      <c r="F1585" s="21"/>
      <c r="G1585" s="21"/>
      <c r="H1585" s="21"/>
      <c r="I1585" s="21"/>
      <c r="J1585" s="21"/>
      <c r="K1585" s="21"/>
      <c r="L1585" s="21"/>
      <c r="M1585" s="21"/>
      <c r="N1585" s="21"/>
      <c r="O1585" s="21"/>
      <c r="P1585" s="21"/>
      <c r="Q1585" s="21"/>
      <c r="R1585" s="21"/>
      <c r="S1585" s="21"/>
      <c r="T1585" s="21"/>
      <c r="U1585" s="21"/>
      <c r="V1585" s="21"/>
      <c r="W1585" s="21"/>
      <c r="X1585" s="21"/>
      <c r="Y1585" s="21"/>
    </row>
    <row r="1586" ht="15.75" customHeight="1">
      <c r="A1586" s="21">
        <v>4578.0</v>
      </c>
      <c r="B1586" s="21" t="s">
        <v>4398</v>
      </c>
      <c r="C1586" s="21">
        <f>VLOOKUP(B1586,Sheet3!B:E,4,0)</f>
        <v>1</v>
      </c>
      <c r="D1586" s="21"/>
      <c r="E1586" s="21"/>
      <c r="F1586" s="21"/>
      <c r="G1586" s="21"/>
      <c r="H1586" s="21"/>
      <c r="I1586" s="21"/>
      <c r="J1586" s="21"/>
      <c r="K1586" s="21"/>
      <c r="L1586" s="21"/>
      <c r="M1586" s="21"/>
      <c r="N1586" s="21"/>
      <c r="O1586" s="21"/>
      <c r="P1586" s="21"/>
      <c r="Q1586" s="21"/>
      <c r="R1586" s="21"/>
      <c r="S1586" s="21"/>
      <c r="T1586" s="21"/>
      <c r="U1586" s="21"/>
      <c r="V1586" s="21"/>
      <c r="W1586" s="21"/>
      <c r="X1586" s="21"/>
      <c r="Y1586" s="21"/>
    </row>
    <row r="1587" ht="15.75" customHeight="1">
      <c r="A1587" s="21">
        <v>4579.0</v>
      </c>
      <c r="B1587" s="21" t="s">
        <v>4399</v>
      </c>
      <c r="C1587" s="21">
        <f>VLOOKUP(B1587,Sheet3!B:E,4,0)</f>
        <v>1</v>
      </c>
      <c r="D1587" s="21"/>
      <c r="E1587" s="21"/>
      <c r="F1587" s="21"/>
      <c r="G1587" s="21"/>
      <c r="H1587" s="21"/>
      <c r="I1587" s="21"/>
      <c r="J1587" s="21"/>
      <c r="K1587" s="21"/>
      <c r="L1587" s="21"/>
      <c r="M1587" s="21"/>
      <c r="N1587" s="21"/>
      <c r="O1587" s="21"/>
      <c r="P1587" s="21"/>
      <c r="Q1587" s="21"/>
      <c r="R1587" s="21"/>
      <c r="S1587" s="21"/>
      <c r="T1587" s="21"/>
      <c r="U1587" s="21"/>
      <c r="V1587" s="21"/>
      <c r="W1587" s="21"/>
      <c r="X1587" s="21"/>
      <c r="Y1587" s="21"/>
    </row>
    <row r="1588" ht="15.75" customHeight="1">
      <c r="A1588" s="21">
        <v>4580.0</v>
      </c>
      <c r="B1588" s="21" t="s">
        <v>4400</v>
      </c>
      <c r="C1588" s="21">
        <f>VLOOKUP(B1588,Sheet3!B:E,4,0)</f>
        <v>1</v>
      </c>
      <c r="D1588" s="21"/>
      <c r="E1588" s="21"/>
      <c r="F1588" s="21"/>
      <c r="G1588" s="21"/>
      <c r="H1588" s="21"/>
      <c r="I1588" s="21"/>
      <c r="J1588" s="21"/>
      <c r="K1588" s="21"/>
      <c r="L1588" s="21"/>
      <c r="M1588" s="21"/>
      <c r="N1588" s="21"/>
      <c r="O1588" s="21"/>
      <c r="P1588" s="21"/>
      <c r="Q1588" s="21"/>
      <c r="R1588" s="21"/>
      <c r="S1588" s="21"/>
      <c r="T1588" s="21"/>
      <c r="U1588" s="21"/>
      <c r="V1588" s="21"/>
      <c r="W1588" s="21"/>
      <c r="X1588" s="21"/>
      <c r="Y1588" s="21"/>
    </row>
    <row r="1589" ht="15.75" customHeight="1">
      <c r="A1589" s="21">
        <v>4581.0</v>
      </c>
      <c r="B1589" s="21" t="s">
        <v>4401</v>
      </c>
      <c r="C1589" s="21">
        <v>4.0</v>
      </c>
      <c r="D1589" s="21"/>
      <c r="E1589" s="21"/>
      <c r="F1589" s="21"/>
      <c r="G1589" s="21"/>
      <c r="H1589" s="21"/>
      <c r="I1589" s="21"/>
      <c r="J1589" s="21"/>
      <c r="K1589" s="21"/>
      <c r="L1589" s="21"/>
      <c r="M1589" s="21"/>
      <c r="N1589" s="21"/>
      <c r="O1589" s="21"/>
      <c r="P1589" s="21"/>
      <c r="Q1589" s="21"/>
      <c r="R1589" s="21"/>
      <c r="S1589" s="21"/>
      <c r="T1589" s="21"/>
      <c r="U1589" s="21"/>
      <c r="V1589" s="21"/>
      <c r="W1589" s="21"/>
      <c r="X1589" s="21"/>
      <c r="Y1589" s="21"/>
    </row>
    <row r="1590" ht="15.75" customHeight="1">
      <c r="A1590" s="21">
        <v>4584.0</v>
      </c>
      <c r="B1590" s="21" t="s">
        <v>4402</v>
      </c>
      <c r="C1590" s="21">
        <f>VLOOKUP(B1590,Sheet3!B:E,4,0)</f>
        <v>1</v>
      </c>
      <c r="D1590" s="21"/>
      <c r="E1590" s="21"/>
      <c r="F1590" s="21"/>
      <c r="G1590" s="21"/>
      <c r="H1590" s="21"/>
      <c r="I1590" s="21"/>
      <c r="J1590" s="21"/>
      <c r="K1590" s="21"/>
      <c r="L1590" s="21"/>
      <c r="M1590" s="21"/>
      <c r="N1590" s="21"/>
      <c r="O1590" s="21"/>
      <c r="P1590" s="21"/>
      <c r="Q1590" s="21"/>
      <c r="R1590" s="21"/>
      <c r="S1590" s="21"/>
      <c r="T1590" s="21"/>
      <c r="U1590" s="21"/>
      <c r="V1590" s="21"/>
      <c r="W1590" s="21"/>
      <c r="X1590" s="21"/>
      <c r="Y1590" s="21"/>
    </row>
    <row r="1591" ht="15.75" customHeight="1">
      <c r="A1591" s="21">
        <v>4585.0</v>
      </c>
      <c r="B1591" s="21" t="s">
        <v>4403</v>
      </c>
      <c r="C1591" s="21">
        <f>VLOOKUP(B1591,Sheet3!B:E,4,0)</f>
        <v>1</v>
      </c>
      <c r="D1591" s="21"/>
      <c r="E1591" s="21"/>
      <c r="F1591" s="21"/>
      <c r="G1591" s="21"/>
      <c r="H1591" s="21"/>
      <c r="I1591" s="21"/>
      <c r="J1591" s="21"/>
      <c r="K1591" s="21"/>
      <c r="L1591" s="21"/>
      <c r="M1591" s="21"/>
      <c r="N1591" s="21"/>
      <c r="O1591" s="21"/>
      <c r="P1591" s="21"/>
      <c r="Q1591" s="21"/>
      <c r="R1591" s="21"/>
      <c r="S1591" s="21"/>
      <c r="T1591" s="21"/>
      <c r="U1591" s="21"/>
      <c r="V1591" s="21"/>
      <c r="W1591" s="21"/>
      <c r="X1591" s="21"/>
      <c r="Y1591" s="21"/>
    </row>
    <row r="1592" ht="15.75" customHeight="1">
      <c r="A1592" s="21">
        <v>4586.0</v>
      </c>
      <c r="B1592" s="21" t="s">
        <v>4404</v>
      </c>
      <c r="C1592" s="21">
        <f>VLOOKUP(B1592,Sheet3!B:E,4,0)</f>
        <v>1</v>
      </c>
      <c r="D1592" s="21"/>
      <c r="E1592" s="21"/>
      <c r="F1592" s="21"/>
      <c r="G1592" s="21"/>
      <c r="H1592" s="21"/>
      <c r="I1592" s="21"/>
      <c r="J1592" s="21"/>
      <c r="K1592" s="21"/>
      <c r="L1592" s="21"/>
      <c r="M1592" s="21"/>
      <c r="N1592" s="21"/>
      <c r="O1592" s="21"/>
      <c r="P1592" s="21"/>
      <c r="Q1592" s="21"/>
      <c r="R1592" s="21"/>
      <c r="S1592" s="21"/>
      <c r="T1592" s="21"/>
      <c r="U1592" s="21"/>
      <c r="V1592" s="21"/>
      <c r="W1592" s="21"/>
      <c r="X1592" s="21"/>
      <c r="Y1592" s="21"/>
    </row>
    <row r="1593" ht="15.75" customHeight="1">
      <c r="A1593" s="21">
        <v>4587.0</v>
      </c>
      <c r="B1593" s="21" t="s">
        <v>4405</v>
      </c>
      <c r="C1593" s="21">
        <f>VLOOKUP(B1593,Sheet3!B:E,4,0)</f>
        <v>1</v>
      </c>
      <c r="D1593" s="21"/>
      <c r="E1593" s="21"/>
      <c r="F1593" s="21"/>
      <c r="G1593" s="21"/>
      <c r="H1593" s="21"/>
      <c r="I1593" s="21"/>
      <c r="J1593" s="21"/>
      <c r="K1593" s="21"/>
      <c r="L1593" s="21"/>
      <c r="M1593" s="21"/>
      <c r="N1593" s="21"/>
      <c r="O1593" s="21"/>
      <c r="P1593" s="21"/>
      <c r="Q1593" s="21"/>
      <c r="R1593" s="21"/>
      <c r="S1593" s="21"/>
      <c r="T1593" s="21"/>
      <c r="U1593" s="21"/>
      <c r="V1593" s="21"/>
      <c r="W1593" s="21"/>
      <c r="X1593" s="21"/>
      <c r="Y1593" s="21"/>
    </row>
    <row r="1594" ht="15.75" customHeight="1">
      <c r="A1594" s="21">
        <v>4588.0</v>
      </c>
      <c r="B1594" s="21" t="s">
        <v>4406</v>
      </c>
      <c r="C1594" s="21">
        <f>VLOOKUP(B1594,Sheet3!B:E,4,0)</f>
        <v>1</v>
      </c>
      <c r="D1594" s="21"/>
      <c r="E1594" s="21"/>
      <c r="F1594" s="21"/>
      <c r="G1594" s="21"/>
      <c r="H1594" s="21"/>
      <c r="I1594" s="21"/>
      <c r="J1594" s="21"/>
      <c r="K1594" s="21"/>
      <c r="L1594" s="21"/>
      <c r="M1594" s="21"/>
      <c r="N1594" s="21"/>
      <c r="O1594" s="21"/>
      <c r="P1594" s="21"/>
      <c r="Q1594" s="21"/>
      <c r="R1594" s="21"/>
      <c r="S1594" s="21"/>
      <c r="T1594" s="21"/>
      <c r="U1594" s="21"/>
      <c r="V1594" s="21"/>
      <c r="W1594" s="21"/>
      <c r="X1594" s="21"/>
      <c r="Y1594" s="21"/>
    </row>
    <row r="1595" ht="15.75" customHeight="1">
      <c r="A1595" s="21">
        <v>4590.0</v>
      </c>
      <c r="B1595" s="21" t="s">
        <v>4407</v>
      </c>
      <c r="C1595" s="21">
        <f>VLOOKUP(B1595,Sheet3!B:E,4,0)</f>
        <v>1</v>
      </c>
      <c r="D1595" s="21"/>
      <c r="E1595" s="21"/>
      <c r="F1595" s="21"/>
      <c r="G1595" s="21"/>
      <c r="H1595" s="21"/>
      <c r="I1595" s="21"/>
      <c r="J1595" s="21"/>
      <c r="K1595" s="21"/>
      <c r="L1595" s="21"/>
      <c r="M1595" s="21"/>
      <c r="N1595" s="21"/>
      <c r="O1595" s="21"/>
      <c r="P1595" s="21"/>
      <c r="Q1595" s="21"/>
      <c r="R1595" s="21"/>
      <c r="S1595" s="21"/>
      <c r="T1595" s="21"/>
      <c r="U1595" s="21"/>
      <c r="V1595" s="21"/>
      <c r="W1595" s="21"/>
      <c r="X1595" s="21"/>
      <c r="Y1595" s="21"/>
    </row>
    <row r="1596" ht="15.75" customHeight="1">
      <c r="A1596" s="21">
        <v>4591.0</v>
      </c>
      <c r="B1596" s="21" t="s">
        <v>4408</v>
      </c>
      <c r="C1596" s="21">
        <f>VLOOKUP(B1596,Sheet3!B:E,4,0)</f>
        <v>1</v>
      </c>
      <c r="D1596" s="21"/>
      <c r="E1596" s="21"/>
      <c r="F1596" s="21"/>
      <c r="G1596" s="21"/>
      <c r="H1596" s="21"/>
      <c r="I1596" s="21"/>
      <c r="J1596" s="21"/>
      <c r="K1596" s="21"/>
      <c r="L1596" s="21"/>
      <c r="M1596" s="21"/>
      <c r="N1596" s="21"/>
      <c r="O1596" s="21"/>
      <c r="P1596" s="21"/>
      <c r="Q1596" s="21"/>
      <c r="R1596" s="21"/>
      <c r="S1596" s="21"/>
      <c r="T1596" s="21"/>
      <c r="U1596" s="21"/>
      <c r="V1596" s="21"/>
      <c r="W1596" s="21"/>
      <c r="X1596" s="21"/>
      <c r="Y1596" s="21"/>
    </row>
    <row r="1597" ht="15.75" customHeight="1">
      <c r="A1597" s="21">
        <v>4592.0</v>
      </c>
      <c r="B1597" s="21" t="s">
        <v>4409</v>
      </c>
      <c r="C1597" s="21">
        <f>VLOOKUP(B1597,Sheet3!B:E,4,0)</f>
        <v>1</v>
      </c>
      <c r="D1597" s="21"/>
      <c r="E1597" s="21"/>
      <c r="F1597" s="21"/>
      <c r="G1597" s="21"/>
      <c r="H1597" s="21"/>
      <c r="I1597" s="21"/>
      <c r="J1597" s="21"/>
      <c r="K1597" s="21"/>
      <c r="L1597" s="21"/>
      <c r="M1597" s="21"/>
      <c r="N1597" s="21"/>
      <c r="O1597" s="21"/>
      <c r="P1597" s="21"/>
      <c r="Q1597" s="21"/>
      <c r="R1597" s="21"/>
      <c r="S1597" s="21"/>
      <c r="T1597" s="21"/>
      <c r="U1597" s="21"/>
      <c r="V1597" s="21"/>
      <c r="W1597" s="21"/>
      <c r="X1597" s="21"/>
      <c r="Y1597" s="21"/>
    </row>
    <row r="1598" ht="15.75" customHeight="1">
      <c r="A1598" s="21">
        <v>4599.0</v>
      </c>
      <c r="B1598" s="21" t="s">
        <v>4410</v>
      </c>
      <c r="C1598" s="21">
        <f>VLOOKUP(B1598,Sheet3!B:E,4,0)</f>
        <v>1</v>
      </c>
      <c r="D1598" s="21"/>
      <c r="E1598" s="21"/>
      <c r="F1598" s="21"/>
      <c r="G1598" s="21"/>
      <c r="H1598" s="21"/>
      <c r="I1598" s="21"/>
      <c r="J1598" s="21"/>
      <c r="K1598" s="21"/>
      <c r="L1598" s="21"/>
      <c r="M1598" s="21"/>
      <c r="N1598" s="21"/>
      <c r="O1598" s="21"/>
      <c r="P1598" s="21"/>
      <c r="Q1598" s="21"/>
      <c r="R1598" s="21"/>
      <c r="S1598" s="21"/>
      <c r="T1598" s="21"/>
      <c r="U1598" s="21"/>
      <c r="V1598" s="21"/>
      <c r="W1598" s="21"/>
      <c r="X1598" s="21"/>
      <c r="Y1598" s="21"/>
    </row>
    <row r="1599" ht="15.75" customHeight="1">
      <c r="A1599" s="21">
        <v>4600.0</v>
      </c>
      <c r="B1599" s="21" t="s">
        <v>4411</v>
      </c>
      <c r="C1599" s="21">
        <f>VLOOKUP(B1599,Sheet3!B:E,4,0)</f>
        <v>1</v>
      </c>
      <c r="D1599" s="21"/>
      <c r="E1599" s="21"/>
      <c r="F1599" s="21"/>
      <c r="G1599" s="21"/>
      <c r="H1599" s="21"/>
      <c r="I1599" s="21"/>
      <c r="J1599" s="21"/>
      <c r="K1599" s="21"/>
      <c r="L1599" s="21"/>
      <c r="M1599" s="21"/>
      <c r="N1599" s="21"/>
      <c r="O1599" s="21"/>
      <c r="P1599" s="21"/>
      <c r="Q1599" s="21"/>
      <c r="R1599" s="21"/>
      <c r="S1599" s="21"/>
      <c r="T1599" s="21"/>
      <c r="U1599" s="21"/>
      <c r="V1599" s="21"/>
      <c r="W1599" s="21"/>
      <c r="X1599" s="21"/>
      <c r="Y1599" s="21"/>
    </row>
    <row r="1600" ht="15.75" customHeight="1">
      <c r="A1600" s="21">
        <v>4601.0</v>
      </c>
      <c r="B1600" s="21" t="s">
        <v>3544</v>
      </c>
      <c r="C1600" s="21">
        <f>VLOOKUP(B1600,Sheet3!B:E,4,0)</f>
        <v>1</v>
      </c>
      <c r="D1600" s="21"/>
      <c r="E1600" s="21"/>
      <c r="F1600" s="21"/>
      <c r="G1600" s="21"/>
      <c r="H1600" s="21"/>
      <c r="I1600" s="21"/>
      <c r="J1600" s="21"/>
      <c r="K1600" s="21"/>
      <c r="L1600" s="21"/>
      <c r="M1600" s="21"/>
      <c r="N1600" s="21"/>
      <c r="O1600" s="21"/>
      <c r="P1600" s="21"/>
      <c r="Q1600" s="21"/>
      <c r="R1600" s="21"/>
      <c r="S1600" s="21"/>
      <c r="T1600" s="21"/>
      <c r="U1600" s="21"/>
      <c r="V1600" s="21"/>
      <c r="W1600" s="21"/>
      <c r="X1600" s="21"/>
      <c r="Y1600" s="21"/>
    </row>
    <row r="1601" ht="15.75" customHeight="1">
      <c r="A1601" s="21">
        <v>4604.0</v>
      </c>
      <c r="B1601" s="21" t="s">
        <v>4412</v>
      </c>
      <c r="C1601" s="21">
        <f>VLOOKUP(B1601,Sheet3!B:E,4,0)</f>
        <v>1</v>
      </c>
      <c r="D1601" s="21"/>
      <c r="E1601" s="21"/>
      <c r="F1601" s="21"/>
      <c r="G1601" s="21"/>
      <c r="H1601" s="21"/>
      <c r="I1601" s="21"/>
      <c r="J1601" s="21"/>
      <c r="K1601" s="21"/>
      <c r="L1601" s="21"/>
      <c r="M1601" s="21"/>
      <c r="N1601" s="21"/>
      <c r="O1601" s="21"/>
      <c r="P1601" s="21"/>
      <c r="Q1601" s="21"/>
      <c r="R1601" s="21"/>
      <c r="S1601" s="21"/>
      <c r="T1601" s="21"/>
      <c r="U1601" s="21"/>
      <c r="V1601" s="21"/>
      <c r="W1601" s="21"/>
      <c r="X1601" s="21"/>
      <c r="Y1601" s="21"/>
    </row>
    <row r="1602" ht="15.75" customHeight="1">
      <c r="A1602" s="21">
        <v>4605.0</v>
      </c>
      <c r="B1602" s="21" t="s">
        <v>4413</v>
      </c>
      <c r="C1602" s="21">
        <f>VLOOKUP(B1602,Sheet3!B:E,4,0)</f>
        <v>1</v>
      </c>
      <c r="D1602" s="21"/>
      <c r="E1602" s="21"/>
      <c r="F1602" s="21"/>
      <c r="G1602" s="21"/>
      <c r="H1602" s="21"/>
      <c r="I1602" s="21"/>
      <c r="J1602" s="21"/>
      <c r="K1602" s="21"/>
      <c r="L1602" s="21"/>
      <c r="M1602" s="21"/>
      <c r="N1602" s="21"/>
      <c r="O1602" s="21"/>
      <c r="P1602" s="21"/>
      <c r="Q1602" s="21"/>
      <c r="R1602" s="21"/>
      <c r="S1602" s="21"/>
      <c r="T1602" s="21"/>
      <c r="U1602" s="21"/>
      <c r="V1602" s="21"/>
      <c r="W1602" s="21"/>
      <c r="X1602" s="21"/>
      <c r="Y1602" s="21"/>
    </row>
    <row r="1603" ht="15.75" customHeight="1">
      <c r="A1603" s="21">
        <v>4607.0</v>
      </c>
      <c r="B1603" s="21" t="s">
        <v>4414</v>
      </c>
      <c r="C1603" s="21">
        <f>VLOOKUP(B1603,Sheet3!B:E,4,0)</f>
        <v>1</v>
      </c>
      <c r="D1603" s="21"/>
      <c r="E1603" s="21"/>
      <c r="F1603" s="21"/>
      <c r="G1603" s="21"/>
      <c r="H1603" s="21"/>
      <c r="I1603" s="21"/>
      <c r="J1603" s="21"/>
      <c r="K1603" s="21"/>
      <c r="L1603" s="21"/>
      <c r="M1603" s="21"/>
      <c r="N1603" s="21"/>
      <c r="O1603" s="21"/>
      <c r="P1603" s="21"/>
      <c r="Q1603" s="21"/>
      <c r="R1603" s="21"/>
      <c r="S1603" s="21"/>
      <c r="T1603" s="21"/>
      <c r="U1603" s="21"/>
      <c r="V1603" s="21"/>
      <c r="W1603" s="21"/>
      <c r="X1603" s="21"/>
      <c r="Y1603" s="21"/>
    </row>
    <row r="1604" ht="15.75" customHeight="1">
      <c r="A1604" s="21">
        <v>4608.0</v>
      </c>
      <c r="B1604" s="21" t="s">
        <v>4415</v>
      </c>
      <c r="C1604" s="21">
        <f>VLOOKUP(B1604,Sheet3!B:E,4,0)</f>
        <v>1</v>
      </c>
      <c r="D1604" s="21"/>
      <c r="E1604" s="21"/>
      <c r="F1604" s="21"/>
      <c r="G1604" s="21"/>
      <c r="H1604" s="21"/>
      <c r="I1604" s="21"/>
      <c r="J1604" s="21"/>
      <c r="K1604" s="21"/>
      <c r="L1604" s="21"/>
      <c r="M1604" s="21"/>
      <c r="N1604" s="21"/>
      <c r="O1604" s="21"/>
      <c r="P1604" s="21"/>
      <c r="Q1604" s="21"/>
      <c r="R1604" s="21"/>
      <c r="S1604" s="21"/>
      <c r="T1604" s="21"/>
      <c r="U1604" s="21"/>
      <c r="V1604" s="21"/>
      <c r="W1604" s="21"/>
      <c r="X1604" s="21"/>
      <c r="Y1604" s="21"/>
    </row>
    <row r="1605" ht="15.75" customHeight="1">
      <c r="A1605" s="21">
        <v>4609.0</v>
      </c>
      <c r="B1605" s="21" t="s">
        <v>4416</v>
      </c>
      <c r="C1605" s="21">
        <f>VLOOKUP(B1605,Sheet3!B:E,4,0)</f>
        <v>1</v>
      </c>
      <c r="D1605" s="21"/>
      <c r="E1605" s="21"/>
      <c r="F1605" s="21"/>
      <c r="G1605" s="21"/>
      <c r="H1605" s="21"/>
      <c r="I1605" s="21"/>
      <c r="J1605" s="21"/>
      <c r="K1605" s="21"/>
      <c r="L1605" s="21"/>
      <c r="M1605" s="21"/>
      <c r="N1605" s="21"/>
      <c r="O1605" s="21"/>
      <c r="P1605" s="21"/>
      <c r="Q1605" s="21"/>
      <c r="R1605" s="21"/>
      <c r="S1605" s="21"/>
      <c r="T1605" s="21"/>
      <c r="U1605" s="21"/>
      <c r="V1605" s="21"/>
      <c r="W1605" s="21"/>
      <c r="X1605" s="21"/>
      <c r="Y1605" s="21"/>
    </row>
    <row r="1606" ht="15.75" customHeight="1">
      <c r="A1606" s="21">
        <v>4614.0</v>
      </c>
      <c r="B1606" s="21" t="s">
        <v>4417</v>
      </c>
      <c r="C1606" s="21">
        <f>VLOOKUP(B1606,Sheet3!B:E,4,0)</f>
        <v>1</v>
      </c>
      <c r="D1606" s="21"/>
      <c r="E1606" s="21"/>
      <c r="F1606" s="21"/>
      <c r="G1606" s="21"/>
      <c r="H1606" s="21"/>
      <c r="I1606" s="21"/>
      <c r="J1606" s="21"/>
      <c r="K1606" s="21"/>
      <c r="L1606" s="21"/>
      <c r="M1606" s="21"/>
      <c r="N1606" s="21"/>
      <c r="O1606" s="21"/>
      <c r="P1606" s="21"/>
      <c r="Q1606" s="21"/>
      <c r="R1606" s="21"/>
      <c r="S1606" s="21"/>
      <c r="T1606" s="21"/>
      <c r="U1606" s="21"/>
      <c r="V1606" s="21"/>
      <c r="W1606" s="21"/>
      <c r="X1606" s="21"/>
      <c r="Y1606" s="21"/>
    </row>
    <row r="1607" ht="15.75" customHeight="1">
      <c r="A1607" s="21">
        <v>4615.0</v>
      </c>
      <c r="B1607" s="21" t="s">
        <v>4418</v>
      </c>
      <c r="C1607" s="21">
        <f>VLOOKUP(B1607,Sheet3!B:E,4,0)</f>
        <v>1</v>
      </c>
      <c r="D1607" s="21"/>
      <c r="E1607" s="21"/>
      <c r="F1607" s="21"/>
      <c r="G1607" s="21"/>
      <c r="H1607" s="21"/>
      <c r="I1607" s="21"/>
      <c r="J1607" s="21"/>
      <c r="K1607" s="21"/>
      <c r="L1607" s="21"/>
      <c r="M1607" s="21"/>
      <c r="N1607" s="21"/>
      <c r="O1607" s="21"/>
      <c r="P1607" s="21"/>
      <c r="Q1607" s="21"/>
      <c r="R1607" s="21"/>
      <c r="S1607" s="21"/>
      <c r="T1607" s="21"/>
      <c r="U1607" s="21"/>
      <c r="V1607" s="21"/>
      <c r="W1607" s="21"/>
      <c r="X1607" s="21"/>
      <c r="Y1607" s="21"/>
    </row>
    <row r="1608" ht="15.75" customHeight="1">
      <c r="A1608" s="21">
        <v>4616.0</v>
      </c>
      <c r="B1608" s="21" t="s">
        <v>4419</v>
      </c>
      <c r="C1608" s="21">
        <f>VLOOKUP(B1608,Sheet3!B:E,4,0)</f>
        <v>1</v>
      </c>
      <c r="D1608" s="21"/>
      <c r="E1608" s="21"/>
      <c r="F1608" s="21"/>
      <c r="G1608" s="21"/>
      <c r="H1608" s="21"/>
      <c r="I1608" s="21"/>
      <c r="J1608" s="21"/>
      <c r="K1608" s="21"/>
      <c r="L1608" s="21"/>
      <c r="M1608" s="21"/>
      <c r="N1608" s="21"/>
      <c r="O1608" s="21"/>
      <c r="P1608" s="21"/>
      <c r="Q1608" s="21"/>
      <c r="R1608" s="21"/>
      <c r="S1608" s="21"/>
      <c r="T1608" s="21"/>
      <c r="U1608" s="21"/>
      <c r="V1608" s="21"/>
      <c r="W1608" s="21"/>
      <c r="X1608" s="21"/>
      <c r="Y1608" s="21"/>
    </row>
    <row r="1609" ht="15.75" customHeight="1">
      <c r="A1609" s="21">
        <v>4617.0</v>
      </c>
      <c r="B1609" s="21" t="s">
        <v>4420</v>
      </c>
      <c r="C1609" s="21">
        <f>VLOOKUP(B1609,Sheet3!B:E,4,0)</f>
        <v>1</v>
      </c>
      <c r="D1609" s="21"/>
      <c r="E1609" s="21"/>
      <c r="F1609" s="21"/>
      <c r="G1609" s="21"/>
      <c r="H1609" s="21"/>
      <c r="I1609" s="21"/>
      <c r="J1609" s="21"/>
      <c r="K1609" s="21"/>
      <c r="L1609" s="21"/>
      <c r="M1609" s="21"/>
      <c r="N1609" s="21"/>
      <c r="O1609" s="21"/>
      <c r="P1609" s="21"/>
      <c r="Q1609" s="21"/>
      <c r="R1609" s="21"/>
      <c r="S1609" s="21"/>
      <c r="T1609" s="21"/>
      <c r="U1609" s="21"/>
      <c r="V1609" s="21"/>
      <c r="W1609" s="21"/>
      <c r="X1609" s="21"/>
      <c r="Y1609" s="21"/>
    </row>
    <row r="1610" ht="15.75" customHeight="1">
      <c r="A1610" s="21">
        <v>4619.0</v>
      </c>
      <c r="B1610" s="21" t="s">
        <v>4421</v>
      </c>
      <c r="C1610" s="21">
        <f>VLOOKUP(B1610,Sheet3!B:E,4,0)</f>
        <v>1</v>
      </c>
      <c r="D1610" s="21"/>
      <c r="E1610" s="21"/>
      <c r="F1610" s="21"/>
      <c r="G1610" s="21"/>
      <c r="H1610" s="21"/>
      <c r="I1610" s="21"/>
      <c r="J1610" s="21"/>
      <c r="K1610" s="21"/>
      <c r="L1610" s="21"/>
      <c r="M1610" s="21"/>
      <c r="N1610" s="21"/>
      <c r="O1610" s="21"/>
      <c r="P1610" s="21"/>
      <c r="Q1610" s="21"/>
      <c r="R1610" s="21"/>
      <c r="S1610" s="21"/>
      <c r="T1610" s="21"/>
      <c r="U1610" s="21"/>
      <c r="V1610" s="21"/>
      <c r="W1610" s="21"/>
      <c r="X1610" s="21"/>
      <c r="Y1610" s="21"/>
    </row>
    <row r="1611" ht="15.75" customHeight="1">
      <c r="A1611" s="21">
        <v>4620.0</v>
      </c>
      <c r="B1611" s="21" t="s">
        <v>4422</v>
      </c>
      <c r="C1611" s="21">
        <f>VLOOKUP(B1611,Sheet3!B:E,4,0)</f>
        <v>1</v>
      </c>
      <c r="D1611" s="21"/>
      <c r="E1611" s="21"/>
      <c r="F1611" s="21"/>
      <c r="G1611" s="21"/>
      <c r="H1611" s="21"/>
      <c r="I1611" s="21"/>
      <c r="J1611" s="21"/>
      <c r="K1611" s="21"/>
      <c r="L1611" s="21"/>
      <c r="M1611" s="21"/>
      <c r="N1611" s="21"/>
      <c r="O1611" s="21"/>
      <c r="P1611" s="21"/>
      <c r="Q1611" s="21"/>
      <c r="R1611" s="21"/>
      <c r="S1611" s="21"/>
      <c r="T1611" s="21"/>
      <c r="U1611" s="21"/>
      <c r="V1611" s="21"/>
      <c r="W1611" s="21"/>
      <c r="X1611" s="21"/>
      <c r="Y1611" s="21"/>
    </row>
    <row r="1612" ht="15.75" customHeight="1">
      <c r="A1612" s="21">
        <v>4621.0</v>
      </c>
      <c r="B1612" s="21" t="s">
        <v>4423</v>
      </c>
      <c r="C1612" s="21">
        <f>VLOOKUP(B1612,Sheet3!B:E,4,0)</f>
        <v>1</v>
      </c>
      <c r="D1612" s="21"/>
      <c r="E1612" s="21"/>
      <c r="F1612" s="21"/>
      <c r="G1612" s="21"/>
      <c r="H1612" s="21"/>
      <c r="I1612" s="21"/>
      <c r="J1612" s="21"/>
      <c r="K1612" s="21"/>
      <c r="L1612" s="21"/>
      <c r="M1612" s="21"/>
      <c r="N1612" s="21"/>
      <c r="O1612" s="21"/>
      <c r="P1612" s="21"/>
      <c r="Q1612" s="21"/>
      <c r="R1612" s="21"/>
      <c r="S1612" s="21"/>
      <c r="T1612" s="21"/>
      <c r="U1612" s="21"/>
      <c r="V1612" s="21"/>
      <c r="W1612" s="21"/>
      <c r="X1612" s="21"/>
      <c r="Y1612" s="21"/>
    </row>
    <row r="1613" ht="15.75" customHeight="1">
      <c r="A1613" s="21">
        <v>4623.0</v>
      </c>
      <c r="B1613" s="21" t="s">
        <v>4424</v>
      </c>
      <c r="C1613" s="21">
        <f>VLOOKUP(B1613,Sheet3!B:E,4,0)</f>
        <v>1</v>
      </c>
      <c r="D1613" s="21"/>
      <c r="E1613" s="21"/>
      <c r="F1613" s="21"/>
      <c r="G1613" s="21"/>
      <c r="H1613" s="21"/>
      <c r="I1613" s="21"/>
      <c r="J1613" s="21"/>
      <c r="K1613" s="21"/>
      <c r="L1613" s="21"/>
      <c r="M1613" s="21"/>
      <c r="N1613" s="21"/>
      <c r="O1613" s="21"/>
      <c r="P1613" s="21"/>
      <c r="Q1613" s="21"/>
      <c r="R1613" s="21"/>
      <c r="S1613" s="21"/>
      <c r="T1613" s="21"/>
      <c r="U1613" s="21"/>
      <c r="V1613" s="21"/>
      <c r="W1613" s="21"/>
      <c r="X1613" s="21"/>
      <c r="Y1613" s="21"/>
    </row>
    <row r="1614" ht="15.75" customHeight="1">
      <c r="A1614" s="21">
        <v>4624.0</v>
      </c>
      <c r="B1614" s="21" t="s">
        <v>3942</v>
      </c>
      <c r="C1614" s="21">
        <f>VLOOKUP(B1614,Sheet3!B:E,4,0)</f>
        <v>1</v>
      </c>
      <c r="D1614" s="21"/>
      <c r="E1614" s="21"/>
      <c r="F1614" s="21"/>
      <c r="G1614" s="21"/>
      <c r="H1614" s="21"/>
      <c r="I1614" s="21"/>
      <c r="J1614" s="21"/>
      <c r="K1614" s="21"/>
      <c r="L1614" s="21"/>
      <c r="M1614" s="21"/>
      <c r="N1614" s="21"/>
      <c r="O1614" s="21"/>
      <c r="P1614" s="21"/>
      <c r="Q1614" s="21"/>
      <c r="R1614" s="21"/>
      <c r="S1614" s="21"/>
      <c r="T1614" s="21"/>
      <c r="U1614" s="21"/>
      <c r="V1614" s="21"/>
      <c r="W1614" s="21"/>
      <c r="X1614" s="21"/>
      <c r="Y1614" s="21"/>
    </row>
    <row r="1615" ht="15.75" customHeight="1">
      <c r="A1615" s="21">
        <v>4626.0</v>
      </c>
      <c r="B1615" s="21" t="s">
        <v>4425</v>
      </c>
      <c r="C1615" s="21">
        <f>VLOOKUP(B1615,Sheet3!B:E,4,0)</f>
        <v>1</v>
      </c>
      <c r="D1615" s="21"/>
      <c r="E1615" s="21"/>
      <c r="F1615" s="21"/>
      <c r="G1615" s="21"/>
      <c r="H1615" s="21"/>
      <c r="I1615" s="21"/>
      <c r="J1615" s="21"/>
      <c r="K1615" s="21"/>
      <c r="L1615" s="21"/>
      <c r="M1615" s="21"/>
      <c r="N1615" s="21"/>
      <c r="O1615" s="21"/>
      <c r="P1615" s="21"/>
      <c r="Q1615" s="21"/>
      <c r="R1615" s="21"/>
      <c r="S1615" s="21"/>
      <c r="T1615" s="21"/>
      <c r="U1615" s="21"/>
      <c r="V1615" s="21"/>
      <c r="W1615" s="21"/>
      <c r="X1615" s="21"/>
      <c r="Y1615" s="21"/>
    </row>
    <row r="1616" ht="15.75" customHeight="1">
      <c r="A1616" s="21">
        <v>4627.0</v>
      </c>
      <c r="B1616" s="21" t="s">
        <v>4426</v>
      </c>
      <c r="C1616" s="21">
        <f>VLOOKUP(B1616,Sheet3!B:E,4,0)</f>
        <v>1</v>
      </c>
      <c r="D1616" s="21"/>
      <c r="E1616" s="21"/>
      <c r="F1616" s="21"/>
      <c r="G1616" s="21"/>
      <c r="H1616" s="21"/>
      <c r="I1616" s="21"/>
      <c r="J1616" s="21"/>
      <c r="K1616" s="21"/>
      <c r="L1616" s="21"/>
      <c r="M1616" s="21"/>
      <c r="N1616" s="21"/>
      <c r="O1616" s="21"/>
      <c r="P1616" s="21"/>
      <c r="Q1616" s="21"/>
      <c r="R1616" s="21"/>
      <c r="S1616" s="21"/>
      <c r="T1616" s="21"/>
      <c r="U1616" s="21"/>
      <c r="V1616" s="21"/>
      <c r="W1616" s="21"/>
      <c r="X1616" s="21"/>
      <c r="Y1616" s="21"/>
    </row>
    <row r="1617" ht="15.75" customHeight="1">
      <c r="A1617" s="21">
        <v>4628.0</v>
      </c>
      <c r="B1617" s="21" t="s">
        <v>4427</v>
      </c>
      <c r="C1617" s="21">
        <f>VLOOKUP(B1617,Sheet3!B:E,4,0)</f>
        <v>1</v>
      </c>
      <c r="D1617" s="21"/>
      <c r="E1617" s="21"/>
      <c r="F1617" s="21"/>
      <c r="G1617" s="21"/>
      <c r="H1617" s="21"/>
      <c r="I1617" s="21"/>
      <c r="J1617" s="21"/>
      <c r="K1617" s="21"/>
      <c r="L1617" s="21"/>
      <c r="M1617" s="21"/>
      <c r="N1617" s="21"/>
      <c r="O1617" s="21"/>
      <c r="P1617" s="21"/>
      <c r="Q1617" s="21"/>
      <c r="R1617" s="21"/>
      <c r="S1617" s="21"/>
      <c r="T1617" s="21"/>
      <c r="U1617" s="21"/>
      <c r="V1617" s="21"/>
      <c r="W1617" s="21"/>
      <c r="X1617" s="21"/>
      <c r="Y1617" s="21"/>
    </row>
    <row r="1618" ht="15.75" customHeight="1">
      <c r="A1618" s="21">
        <v>4629.0</v>
      </c>
      <c r="B1618" s="21" t="s">
        <v>4428</v>
      </c>
      <c r="C1618" s="21">
        <f>VLOOKUP(B1618,Sheet3!B:E,4,0)</f>
        <v>1</v>
      </c>
      <c r="D1618" s="21"/>
      <c r="E1618" s="21"/>
      <c r="F1618" s="21"/>
      <c r="G1618" s="21"/>
      <c r="H1618" s="21"/>
      <c r="I1618" s="21"/>
      <c r="J1618" s="21"/>
      <c r="K1618" s="21"/>
      <c r="L1618" s="21"/>
      <c r="M1618" s="21"/>
      <c r="N1618" s="21"/>
      <c r="O1618" s="21"/>
      <c r="P1618" s="21"/>
      <c r="Q1618" s="21"/>
      <c r="R1618" s="21"/>
      <c r="S1618" s="21"/>
      <c r="T1618" s="21"/>
      <c r="U1618" s="21"/>
      <c r="V1618" s="21"/>
      <c r="W1618" s="21"/>
      <c r="X1618" s="21"/>
      <c r="Y1618" s="21"/>
    </row>
    <row r="1619" ht="15.75" customHeight="1">
      <c r="A1619" s="21">
        <v>4630.0</v>
      </c>
      <c r="B1619" s="21" t="s">
        <v>4429</v>
      </c>
      <c r="C1619" s="21">
        <f>VLOOKUP(B1619,Sheet3!B:E,4,0)</f>
        <v>1</v>
      </c>
      <c r="D1619" s="21"/>
      <c r="E1619" s="21"/>
      <c r="F1619" s="21"/>
      <c r="G1619" s="21"/>
      <c r="H1619" s="21"/>
      <c r="I1619" s="21"/>
      <c r="J1619" s="21"/>
      <c r="K1619" s="21"/>
      <c r="L1619" s="21"/>
      <c r="M1619" s="21"/>
      <c r="N1619" s="21"/>
      <c r="O1619" s="21"/>
      <c r="P1619" s="21"/>
      <c r="Q1619" s="21"/>
      <c r="R1619" s="21"/>
      <c r="S1619" s="21"/>
      <c r="T1619" s="21"/>
      <c r="U1619" s="21"/>
      <c r="V1619" s="21"/>
      <c r="W1619" s="21"/>
      <c r="X1619" s="21"/>
      <c r="Y1619" s="21"/>
    </row>
    <row r="1620" ht="15.75" customHeight="1">
      <c r="A1620" s="21">
        <v>4631.0</v>
      </c>
      <c r="B1620" s="21" t="s">
        <v>4430</v>
      </c>
      <c r="C1620" s="21">
        <f>VLOOKUP(B1620,Sheet3!B:E,4,0)</f>
        <v>1</v>
      </c>
      <c r="D1620" s="21"/>
      <c r="E1620" s="21"/>
      <c r="F1620" s="21"/>
      <c r="G1620" s="21"/>
      <c r="H1620" s="21"/>
      <c r="I1620" s="21"/>
      <c r="J1620" s="21"/>
      <c r="K1620" s="21"/>
      <c r="L1620" s="21"/>
      <c r="M1620" s="21"/>
      <c r="N1620" s="21"/>
      <c r="O1620" s="21"/>
      <c r="P1620" s="21"/>
      <c r="Q1620" s="21"/>
      <c r="R1620" s="21"/>
      <c r="S1620" s="21"/>
      <c r="T1620" s="21"/>
      <c r="U1620" s="21"/>
      <c r="V1620" s="21"/>
      <c r="W1620" s="21"/>
      <c r="X1620" s="21"/>
      <c r="Y1620" s="21"/>
    </row>
    <row r="1621" ht="15.75" customHeight="1">
      <c r="A1621" s="21">
        <v>4632.0</v>
      </c>
      <c r="B1621" s="21" t="s">
        <v>4431</v>
      </c>
      <c r="C1621" s="21">
        <f>VLOOKUP(B1621,Sheet3!B:E,4,0)</f>
        <v>1</v>
      </c>
      <c r="D1621" s="21"/>
      <c r="E1621" s="21"/>
      <c r="F1621" s="21"/>
      <c r="G1621" s="21"/>
      <c r="H1621" s="21"/>
      <c r="I1621" s="21"/>
      <c r="J1621" s="21"/>
      <c r="K1621" s="21"/>
      <c r="L1621" s="21"/>
      <c r="M1621" s="21"/>
      <c r="N1621" s="21"/>
      <c r="O1621" s="21"/>
      <c r="P1621" s="21"/>
      <c r="Q1621" s="21"/>
      <c r="R1621" s="21"/>
      <c r="S1621" s="21"/>
      <c r="T1621" s="21"/>
      <c r="U1621" s="21"/>
      <c r="V1621" s="21"/>
      <c r="W1621" s="21"/>
      <c r="X1621" s="21"/>
      <c r="Y1621" s="21"/>
    </row>
    <row r="1622" ht="15.75" customHeight="1">
      <c r="A1622" s="21">
        <v>4633.0</v>
      </c>
      <c r="B1622" s="21" t="s">
        <v>4432</v>
      </c>
      <c r="C1622" s="21">
        <f>VLOOKUP(B1622,Sheet3!B:E,4,0)</f>
        <v>1</v>
      </c>
      <c r="D1622" s="21"/>
      <c r="E1622" s="21"/>
      <c r="F1622" s="21"/>
      <c r="G1622" s="21"/>
      <c r="H1622" s="21"/>
      <c r="I1622" s="21"/>
      <c r="J1622" s="21"/>
      <c r="K1622" s="21"/>
      <c r="L1622" s="21"/>
      <c r="M1622" s="21"/>
      <c r="N1622" s="21"/>
      <c r="O1622" s="21"/>
      <c r="P1622" s="21"/>
      <c r="Q1622" s="21"/>
      <c r="R1622" s="21"/>
      <c r="S1622" s="21"/>
      <c r="T1622" s="21"/>
      <c r="U1622" s="21"/>
      <c r="V1622" s="21"/>
      <c r="W1622" s="21"/>
      <c r="X1622" s="21"/>
      <c r="Y1622" s="21"/>
    </row>
    <row r="1623" ht="15.75" customHeight="1">
      <c r="A1623" s="21">
        <v>4634.0</v>
      </c>
      <c r="B1623" s="21" t="s">
        <v>4433</v>
      </c>
      <c r="C1623" s="21">
        <f>VLOOKUP(B1623,Sheet3!B:E,4,0)</f>
        <v>1</v>
      </c>
      <c r="D1623" s="21"/>
      <c r="E1623" s="21"/>
      <c r="F1623" s="21"/>
      <c r="G1623" s="21"/>
      <c r="H1623" s="21"/>
      <c r="I1623" s="21"/>
      <c r="J1623" s="21"/>
      <c r="K1623" s="21"/>
      <c r="L1623" s="21"/>
      <c r="M1623" s="21"/>
      <c r="N1623" s="21"/>
      <c r="O1623" s="21"/>
      <c r="P1623" s="21"/>
      <c r="Q1623" s="21"/>
      <c r="R1623" s="21"/>
      <c r="S1623" s="21"/>
      <c r="T1623" s="21"/>
      <c r="U1623" s="21"/>
      <c r="V1623" s="21"/>
      <c r="W1623" s="21"/>
      <c r="X1623" s="21"/>
      <c r="Y1623" s="21"/>
    </row>
    <row r="1624" ht="15.75" customHeight="1">
      <c r="A1624" s="21">
        <v>4635.0</v>
      </c>
      <c r="B1624" s="21" t="s">
        <v>4434</v>
      </c>
      <c r="C1624" s="21">
        <f>VLOOKUP(B1624,Sheet3!B:E,4,0)</f>
        <v>1</v>
      </c>
      <c r="D1624" s="21"/>
      <c r="E1624" s="21"/>
      <c r="F1624" s="21"/>
      <c r="G1624" s="21"/>
      <c r="H1624" s="21"/>
      <c r="I1624" s="21"/>
      <c r="J1624" s="21"/>
      <c r="K1624" s="21"/>
      <c r="L1624" s="21"/>
      <c r="M1624" s="21"/>
      <c r="N1624" s="21"/>
      <c r="O1624" s="21"/>
      <c r="P1624" s="21"/>
      <c r="Q1624" s="21"/>
      <c r="R1624" s="21"/>
      <c r="S1624" s="21"/>
      <c r="T1624" s="21"/>
      <c r="U1624" s="21"/>
      <c r="V1624" s="21"/>
      <c r="W1624" s="21"/>
      <c r="X1624" s="21"/>
      <c r="Y1624" s="21"/>
    </row>
    <row r="1625" ht="15.75" customHeight="1">
      <c r="A1625" s="21">
        <v>4636.0</v>
      </c>
      <c r="B1625" s="21" t="s">
        <v>4435</v>
      </c>
      <c r="C1625" s="21">
        <f>VLOOKUP(B1625,Sheet3!B:E,4,0)</f>
        <v>1</v>
      </c>
      <c r="D1625" s="21"/>
      <c r="E1625" s="21"/>
      <c r="F1625" s="21"/>
      <c r="G1625" s="21"/>
      <c r="H1625" s="21"/>
      <c r="I1625" s="21"/>
      <c r="J1625" s="21"/>
      <c r="K1625" s="21"/>
      <c r="L1625" s="21"/>
      <c r="M1625" s="21"/>
      <c r="N1625" s="21"/>
      <c r="O1625" s="21"/>
      <c r="P1625" s="21"/>
      <c r="Q1625" s="21"/>
      <c r="R1625" s="21"/>
      <c r="S1625" s="21"/>
      <c r="T1625" s="21"/>
      <c r="U1625" s="21"/>
      <c r="V1625" s="21"/>
      <c r="W1625" s="21"/>
      <c r="X1625" s="21"/>
      <c r="Y1625" s="21"/>
    </row>
    <row r="1626" ht="15.75" customHeight="1">
      <c r="A1626" s="21">
        <v>4637.0</v>
      </c>
      <c r="B1626" s="21" t="s">
        <v>4436</v>
      </c>
      <c r="C1626" s="21">
        <f>VLOOKUP(B1626,Sheet3!B:E,4,0)</f>
        <v>1</v>
      </c>
      <c r="D1626" s="21"/>
      <c r="E1626" s="21"/>
      <c r="F1626" s="21"/>
      <c r="G1626" s="21"/>
      <c r="H1626" s="21"/>
      <c r="I1626" s="21"/>
      <c r="J1626" s="21"/>
      <c r="K1626" s="21"/>
      <c r="L1626" s="21"/>
      <c r="M1626" s="21"/>
      <c r="N1626" s="21"/>
      <c r="O1626" s="21"/>
      <c r="P1626" s="21"/>
      <c r="Q1626" s="21"/>
      <c r="R1626" s="21"/>
      <c r="S1626" s="21"/>
      <c r="T1626" s="21"/>
      <c r="U1626" s="21"/>
      <c r="V1626" s="21"/>
      <c r="W1626" s="21"/>
      <c r="X1626" s="21"/>
      <c r="Y1626" s="21"/>
    </row>
    <row r="1627" ht="15.75" customHeight="1">
      <c r="A1627" s="21">
        <v>4638.0</v>
      </c>
      <c r="B1627" s="21" t="s">
        <v>4437</v>
      </c>
      <c r="C1627" s="21">
        <f>VLOOKUP(B1627,Sheet3!B:E,4,0)</f>
        <v>1</v>
      </c>
      <c r="D1627" s="21"/>
      <c r="E1627" s="21"/>
      <c r="F1627" s="21"/>
      <c r="G1627" s="21"/>
      <c r="H1627" s="21"/>
      <c r="I1627" s="21"/>
      <c r="J1627" s="21"/>
      <c r="K1627" s="21"/>
      <c r="L1627" s="21"/>
      <c r="M1627" s="21"/>
      <c r="N1627" s="21"/>
      <c r="O1627" s="21"/>
      <c r="P1627" s="21"/>
      <c r="Q1627" s="21"/>
      <c r="R1627" s="21"/>
      <c r="S1627" s="21"/>
      <c r="T1627" s="21"/>
      <c r="U1627" s="21"/>
      <c r="V1627" s="21"/>
      <c r="W1627" s="21"/>
      <c r="X1627" s="21"/>
      <c r="Y1627" s="21"/>
    </row>
    <row r="1628" ht="15.75" customHeight="1">
      <c r="A1628" s="21">
        <v>4639.0</v>
      </c>
      <c r="B1628" s="21" t="s">
        <v>4438</v>
      </c>
      <c r="C1628" s="21">
        <f>VLOOKUP(B1628,Sheet3!B:E,4,0)</f>
        <v>1</v>
      </c>
      <c r="D1628" s="21"/>
      <c r="E1628" s="21"/>
      <c r="F1628" s="21"/>
      <c r="G1628" s="21"/>
      <c r="H1628" s="21"/>
      <c r="I1628" s="21"/>
      <c r="J1628" s="21"/>
      <c r="K1628" s="21"/>
      <c r="L1628" s="21"/>
      <c r="M1628" s="21"/>
      <c r="N1628" s="21"/>
      <c r="O1628" s="21"/>
      <c r="P1628" s="21"/>
      <c r="Q1628" s="21"/>
      <c r="R1628" s="21"/>
      <c r="S1628" s="21"/>
      <c r="T1628" s="21"/>
      <c r="U1628" s="21"/>
      <c r="V1628" s="21"/>
      <c r="W1628" s="21"/>
      <c r="X1628" s="21"/>
      <c r="Y1628" s="21"/>
    </row>
    <row r="1629" ht="15.75" customHeight="1">
      <c r="A1629" s="21">
        <v>4643.0</v>
      </c>
      <c r="B1629" s="21" t="s">
        <v>4439</v>
      </c>
      <c r="C1629" s="21">
        <f>VLOOKUP(B1629,Sheet3!B:E,4,0)</f>
        <v>1</v>
      </c>
      <c r="D1629" s="21"/>
      <c r="E1629" s="21"/>
      <c r="F1629" s="21"/>
      <c r="G1629" s="21"/>
      <c r="H1629" s="21"/>
      <c r="I1629" s="21"/>
      <c r="J1629" s="21"/>
      <c r="K1629" s="21"/>
      <c r="L1629" s="21"/>
      <c r="M1629" s="21"/>
      <c r="N1629" s="21"/>
      <c r="O1629" s="21"/>
      <c r="P1629" s="21"/>
      <c r="Q1629" s="21"/>
      <c r="R1629" s="21"/>
      <c r="S1629" s="21"/>
      <c r="T1629" s="21"/>
      <c r="U1629" s="21"/>
      <c r="V1629" s="21"/>
      <c r="W1629" s="21"/>
      <c r="X1629" s="21"/>
      <c r="Y1629" s="21"/>
    </row>
    <row r="1630" ht="15.75" customHeight="1">
      <c r="A1630" s="21">
        <v>4644.0</v>
      </c>
      <c r="B1630" s="21" t="s">
        <v>4440</v>
      </c>
      <c r="C1630" s="21">
        <f>VLOOKUP(B1630,Sheet3!B:E,4,0)</f>
        <v>1</v>
      </c>
      <c r="D1630" s="21"/>
      <c r="E1630" s="21"/>
      <c r="F1630" s="21"/>
      <c r="G1630" s="21"/>
      <c r="H1630" s="21"/>
      <c r="I1630" s="21"/>
      <c r="J1630" s="21"/>
      <c r="K1630" s="21"/>
      <c r="L1630" s="21"/>
      <c r="M1630" s="21"/>
      <c r="N1630" s="21"/>
      <c r="O1630" s="21"/>
      <c r="P1630" s="21"/>
      <c r="Q1630" s="21"/>
      <c r="R1630" s="21"/>
      <c r="S1630" s="21"/>
      <c r="T1630" s="21"/>
      <c r="U1630" s="21"/>
      <c r="V1630" s="21"/>
      <c r="W1630" s="21"/>
      <c r="X1630" s="21"/>
      <c r="Y1630" s="21"/>
    </row>
    <row r="1631" ht="15.75" customHeight="1">
      <c r="A1631" s="21">
        <v>4645.0</v>
      </c>
      <c r="B1631" s="21" t="s">
        <v>4441</v>
      </c>
      <c r="C1631" s="21">
        <f>VLOOKUP(B1631,Sheet3!B:E,4,0)</f>
        <v>1</v>
      </c>
      <c r="D1631" s="21"/>
      <c r="E1631" s="21"/>
      <c r="F1631" s="21"/>
      <c r="G1631" s="21"/>
      <c r="H1631" s="21"/>
      <c r="I1631" s="21"/>
      <c r="J1631" s="21"/>
      <c r="K1631" s="21"/>
      <c r="L1631" s="21"/>
      <c r="M1631" s="21"/>
      <c r="N1631" s="21"/>
      <c r="O1631" s="21"/>
      <c r="P1631" s="21"/>
      <c r="Q1631" s="21"/>
      <c r="R1631" s="21"/>
      <c r="S1631" s="21"/>
      <c r="T1631" s="21"/>
      <c r="U1631" s="21"/>
      <c r="V1631" s="21"/>
      <c r="W1631" s="21"/>
      <c r="X1631" s="21"/>
      <c r="Y1631" s="21"/>
    </row>
    <row r="1632" ht="15.75" customHeight="1">
      <c r="A1632" s="21">
        <v>4653.0</v>
      </c>
      <c r="B1632" s="21" t="s">
        <v>4442</v>
      </c>
      <c r="C1632" s="21">
        <f>VLOOKUP(B1632,Sheet3!B:E,4,0)</f>
        <v>1</v>
      </c>
      <c r="D1632" s="21"/>
      <c r="E1632" s="21"/>
      <c r="F1632" s="21"/>
      <c r="G1632" s="21"/>
      <c r="H1632" s="21"/>
      <c r="I1632" s="21"/>
      <c r="J1632" s="21"/>
      <c r="K1632" s="21"/>
      <c r="L1632" s="21"/>
      <c r="M1632" s="21"/>
      <c r="N1632" s="21"/>
      <c r="O1632" s="21"/>
      <c r="P1632" s="21"/>
      <c r="Q1632" s="21"/>
      <c r="R1632" s="21"/>
      <c r="S1632" s="21"/>
      <c r="T1632" s="21"/>
      <c r="U1632" s="21"/>
      <c r="V1632" s="21"/>
      <c r="W1632" s="21"/>
      <c r="X1632" s="21"/>
      <c r="Y1632" s="21"/>
    </row>
    <row r="1633" ht="15.75" customHeight="1">
      <c r="A1633" s="21">
        <v>4655.0</v>
      </c>
      <c r="B1633" s="21" t="s">
        <v>4443</v>
      </c>
      <c r="C1633" s="21">
        <f>VLOOKUP(B1633,Sheet3!B:E,4,0)</f>
        <v>1</v>
      </c>
      <c r="D1633" s="21"/>
      <c r="E1633" s="21"/>
      <c r="F1633" s="21"/>
      <c r="G1633" s="21"/>
      <c r="H1633" s="21"/>
      <c r="I1633" s="21"/>
      <c r="J1633" s="21"/>
      <c r="K1633" s="21"/>
      <c r="L1633" s="21"/>
      <c r="M1633" s="21"/>
      <c r="N1633" s="21"/>
      <c r="O1633" s="21"/>
      <c r="P1633" s="21"/>
      <c r="Q1633" s="21"/>
      <c r="R1633" s="21"/>
      <c r="S1633" s="21"/>
      <c r="T1633" s="21"/>
      <c r="U1633" s="21"/>
      <c r="V1633" s="21"/>
      <c r="W1633" s="21"/>
      <c r="X1633" s="21"/>
      <c r="Y1633" s="21"/>
    </row>
    <row r="1634" ht="15.75" customHeight="1">
      <c r="A1634" s="21">
        <v>4656.0</v>
      </c>
      <c r="B1634" s="21" t="s">
        <v>4444</v>
      </c>
      <c r="C1634" s="21">
        <f>VLOOKUP(B1634,Sheet3!B:E,4,0)</f>
        <v>1</v>
      </c>
      <c r="D1634" s="21"/>
      <c r="E1634" s="21"/>
      <c r="F1634" s="21"/>
      <c r="G1634" s="21"/>
      <c r="H1634" s="21"/>
      <c r="I1634" s="21"/>
      <c r="J1634" s="21"/>
      <c r="K1634" s="21"/>
      <c r="L1634" s="21"/>
      <c r="M1634" s="21"/>
      <c r="N1634" s="21"/>
      <c r="O1634" s="21"/>
      <c r="P1634" s="21"/>
      <c r="Q1634" s="21"/>
      <c r="R1634" s="21"/>
      <c r="S1634" s="21"/>
      <c r="T1634" s="21"/>
      <c r="U1634" s="21"/>
      <c r="V1634" s="21"/>
      <c r="W1634" s="21"/>
      <c r="X1634" s="21"/>
      <c r="Y1634" s="21"/>
    </row>
    <row r="1635" ht="15.75" customHeight="1">
      <c r="A1635" s="21">
        <v>4657.0</v>
      </c>
      <c r="B1635" s="21" t="s">
        <v>4445</v>
      </c>
      <c r="C1635" s="21">
        <f>VLOOKUP(B1635,Sheet3!B:E,4,0)</f>
        <v>1</v>
      </c>
      <c r="D1635" s="21"/>
      <c r="E1635" s="21"/>
      <c r="F1635" s="21"/>
      <c r="G1635" s="21"/>
      <c r="H1635" s="21"/>
      <c r="I1635" s="21"/>
      <c r="J1635" s="21"/>
      <c r="K1635" s="21"/>
      <c r="L1635" s="21"/>
      <c r="M1635" s="21"/>
      <c r="N1635" s="21"/>
      <c r="O1635" s="21"/>
      <c r="P1635" s="21"/>
      <c r="Q1635" s="21"/>
      <c r="R1635" s="21"/>
      <c r="S1635" s="21"/>
      <c r="T1635" s="21"/>
      <c r="U1635" s="21"/>
      <c r="V1635" s="21"/>
      <c r="W1635" s="21"/>
      <c r="X1635" s="21"/>
      <c r="Y1635" s="21"/>
    </row>
    <row r="1636" ht="15.75" customHeight="1">
      <c r="A1636" s="21">
        <v>4659.0</v>
      </c>
      <c r="B1636" s="21" t="s">
        <v>4446</v>
      </c>
      <c r="C1636" s="21">
        <f>VLOOKUP(B1636,Sheet3!B:E,4,0)</f>
        <v>1</v>
      </c>
      <c r="D1636" s="21"/>
      <c r="E1636" s="21"/>
      <c r="F1636" s="21"/>
      <c r="G1636" s="21"/>
      <c r="H1636" s="21"/>
      <c r="I1636" s="21"/>
      <c r="J1636" s="21"/>
      <c r="K1636" s="21"/>
      <c r="L1636" s="21"/>
      <c r="M1636" s="21"/>
      <c r="N1636" s="21"/>
      <c r="O1636" s="21"/>
      <c r="P1636" s="21"/>
      <c r="Q1636" s="21"/>
      <c r="R1636" s="21"/>
      <c r="S1636" s="21"/>
      <c r="T1636" s="21"/>
      <c r="U1636" s="21"/>
      <c r="V1636" s="21"/>
      <c r="W1636" s="21"/>
      <c r="X1636" s="21"/>
      <c r="Y1636" s="21"/>
    </row>
    <row r="1637" ht="15.75" customHeight="1">
      <c r="A1637" s="21">
        <v>4661.0</v>
      </c>
      <c r="B1637" s="21" t="s">
        <v>4447</v>
      </c>
      <c r="C1637" s="21">
        <f>VLOOKUP(B1637,Sheet3!B:E,4,0)</f>
        <v>1</v>
      </c>
      <c r="D1637" s="21"/>
      <c r="E1637" s="21"/>
      <c r="F1637" s="21"/>
      <c r="G1637" s="21"/>
      <c r="H1637" s="21"/>
      <c r="I1637" s="21"/>
      <c r="J1637" s="21"/>
      <c r="K1637" s="21"/>
      <c r="L1637" s="21"/>
      <c r="M1637" s="21"/>
      <c r="N1637" s="21"/>
      <c r="O1637" s="21"/>
      <c r="P1637" s="21"/>
      <c r="Q1637" s="21"/>
      <c r="R1637" s="21"/>
      <c r="S1637" s="21"/>
      <c r="T1637" s="21"/>
      <c r="U1637" s="21"/>
      <c r="V1637" s="21"/>
      <c r="W1637" s="21"/>
      <c r="X1637" s="21"/>
      <c r="Y1637" s="21"/>
    </row>
    <row r="1638" ht="15.75" customHeight="1">
      <c r="A1638" s="21">
        <v>4663.0</v>
      </c>
      <c r="B1638" s="21" t="s">
        <v>4448</v>
      </c>
      <c r="C1638" s="21">
        <f>VLOOKUP(B1638,Sheet3!B:E,4,0)</f>
        <v>1</v>
      </c>
      <c r="D1638" s="21"/>
      <c r="E1638" s="21"/>
      <c r="F1638" s="21"/>
      <c r="G1638" s="21"/>
      <c r="H1638" s="21"/>
      <c r="I1638" s="21"/>
      <c r="J1638" s="21"/>
      <c r="K1638" s="21"/>
      <c r="L1638" s="21"/>
      <c r="M1638" s="21"/>
      <c r="N1638" s="21"/>
      <c r="O1638" s="21"/>
      <c r="P1638" s="21"/>
      <c r="Q1638" s="21"/>
      <c r="R1638" s="21"/>
      <c r="S1638" s="21"/>
      <c r="T1638" s="21"/>
      <c r="U1638" s="21"/>
      <c r="V1638" s="21"/>
      <c r="W1638" s="21"/>
      <c r="X1638" s="21"/>
      <c r="Y1638" s="21"/>
    </row>
    <row r="1639" ht="15.75" customHeight="1">
      <c r="A1639" s="21">
        <v>4664.0</v>
      </c>
      <c r="B1639" s="21" t="s">
        <v>4449</v>
      </c>
      <c r="C1639" s="21">
        <f>VLOOKUP(B1639,Sheet3!B:E,4,0)</f>
        <v>1</v>
      </c>
      <c r="D1639" s="21"/>
      <c r="E1639" s="21"/>
      <c r="F1639" s="21"/>
      <c r="G1639" s="21"/>
      <c r="H1639" s="21"/>
      <c r="I1639" s="21"/>
      <c r="J1639" s="21"/>
      <c r="K1639" s="21"/>
      <c r="L1639" s="21"/>
      <c r="M1639" s="21"/>
      <c r="N1639" s="21"/>
      <c r="O1639" s="21"/>
      <c r="P1639" s="21"/>
      <c r="Q1639" s="21"/>
      <c r="R1639" s="21"/>
      <c r="S1639" s="21"/>
      <c r="T1639" s="21"/>
      <c r="U1639" s="21"/>
      <c r="V1639" s="21"/>
      <c r="W1639" s="21"/>
      <c r="X1639" s="21"/>
      <c r="Y1639" s="21"/>
    </row>
    <row r="1640" ht="15.75" customHeight="1">
      <c r="A1640" s="21">
        <v>4665.0</v>
      </c>
      <c r="B1640" s="21" t="s">
        <v>4450</v>
      </c>
      <c r="C1640" s="21">
        <f>VLOOKUP(B1640,Sheet3!B:E,4,0)</f>
        <v>1</v>
      </c>
      <c r="D1640" s="21"/>
      <c r="E1640" s="21"/>
      <c r="F1640" s="21"/>
      <c r="G1640" s="21"/>
      <c r="H1640" s="21"/>
      <c r="I1640" s="21"/>
      <c r="J1640" s="21"/>
      <c r="K1640" s="21"/>
      <c r="L1640" s="21"/>
      <c r="M1640" s="21"/>
      <c r="N1640" s="21"/>
      <c r="O1640" s="21"/>
      <c r="P1640" s="21"/>
      <c r="Q1640" s="21"/>
      <c r="R1640" s="21"/>
      <c r="S1640" s="21"/>
      <c r="T1640" s="21"/>
      <c r="U1640" s="21"/>
      <c r="V1640" s="21"/>
      <c r="W1640" s="21"/>
      <c r="X1640" s="21"/>
      <c r="Y1640" s="21"/>
    </row>
    <row r="1641" ht="15.75" customHeight="1">
      <c r="A1641" s="21">
        <v>4668.0</v>
      </c>
      <c r="B1641" s="21" t="s">
        <v>4451</v>
      </c>
      <c r="C1641" s="21">
        <f>VLOOKUP(B1641,Sheet3!B:E,4,0)</f>
        <v>1</v>
      </c>
      <c r="D1641" s="21"/>
      <c r="E1641" s="21"/>
      <c r="F1641" s="21"/>
      <c r="G1641" s="21"/>
      <c r="H1641" s="21"/>
      <c r="I1641" s="21"/>
      <c r="J1641" s="21"/>
      <c r="K1641" s="21"/>
      <c r="L1641" s="21"/>
      <c r="M1641" s="21"/>
      <c r="N1641" s="21"/>
      <c r="O1641" s="21"/>
      <c r="P1641" s="21"/>
      <c r="Q1641" s="21"/>
      <c r="R1641" s="21"/>
      <c r="S1641" s="21"/>
      <c r="T1641" s="21"/>
      <c r="U1641" s="21"/>
      <c r="V1641" s="21"/>
      <c r="W1641" s="21"/>
      <c r="X1641" s="21"/>
      <c r="Y1641" s="21"/>
    </row>
    <row r="1642" ht="15.75" customHeight="1">
      <c r="A1642" s="21">
        <v>4669.0</v>
      </c>
      <c r="B1642" s="21" t="s">
        <v>4452</v>
      </c>
      <c r="C1642" s="21">
        <f>VLOOKUP(B1642,Sheet3!B:E,4,0)</f>
        <v>1</v>
      </c>
      <c r="D1642" s="21"/>
      <c r="E1642" s="21"/>
      <c r="F1642" s="21"/>
      <c r="G1642" s="21"/>
      <c r="H1642" s="21"/>
      <c r="I1642" s="21"/>
      <c r="J1642" s="21"/>
      <c r="K1642" s="21"/>
      <c r="L1642" s="21"/>
      <c r="M1642" s="21"/>
      <c r="N1642" s="21"/>
      <c r="O1642" s="21"/>
      <c r="P1642" s="21"/>
      <c r="Q1642" s="21"/>
      <c r="R1642" s="21"/>
      <c r="S1642" s="21"/>
      <c r="T1642" s="21"/>
      <c r="U1642" s="21"/>
      <c r="V1642" s="21"/>
      <c r="W1642" s="21"/>
      <c r="X1642" s="21"/>
      <c r="Y1642" s="21"/>
    </row>
    <row r="1643" ht="15.75" customHeight="1">
      <c r="A1643" s="21">
        <v>4670.0</v>
      </c>
      <c r="B1643" s="21" t="s">
        <v>4453</v>
      </c>
      <c r="C1643" s="21">
        <f>VLOOKUP(B1643,Sheet3!B:E,4,0)</f>
        <v>1</v>
      </c>
      <c r="D1643" s="21"/>
      <c r="E1643" s="21"/>
      <c r="F1643" s="21"/>
      <c r="G1643" s="21"/>
      <c r="H1643" s="21"/>
      <c r="I1643" s="21"/>
      <c r="J1643" s="21"/>
      <c r="K1643" s="21"/>
      <c r="L1643" s="21"/>
      <c r="M1643" s="21"/>
      <c r="N1643" s="21"/>
      <c r="O1643" s="21"/>
      <c r="P1643" s="21"/>
      <c r="Q1643" s="21"/>
      <c r="R1643" s="21"/>
      <c r="S1643" s="21"/>
      <c r="T1643" s="21"/>
      <c r="U1643" s="21"/>
      <c r="V1643" s="21"/>
      <c r="W1643" s="21"/>
      <c r="X1643" s="21"/>
      <c r="Y1643" s="21"/>
    </row>
    <row r="1644" ht="15.75" customHeight="1">
      <c r="A1644" s="21">
        <v>4671.0</v>
      </c>
      <c r="B1644" s="21" t="s">
        <v>4454</v>
      </c>
      <c r="C1644" s="21">
        <f>VLOOKUP(B1644,Sheet3!B:E,4,0)</f>
        <v>1</v>
      </c>
      <c r="D1644" s="21"/>
      <c r="E1644" s="21"/>
      <c r="F1644" s="21"/>
      <c r="G1644" s="21"/>
      <c r="H1644" s="21"/>
      <c r="I1644" s="21"/>
      <c r="J1644" s="21"/>
      <c r="K1644" s="21"/>
      <c r="L1644" s="21"/>
      <c r="M1644" s="21"/>
      <c r="N1644" s="21"/>
      <c r="O1644" s="21"/>
      <c r="P1644" s="21"/>
      <c r="Q1644" s="21"/>
      <c r="R1644" s="21"/>
      <c r="S1644" s="21"/>
      <c r="T1644" s="21"/>
      <c r="U1644" s="21"/>
      <c r="V1644" s="21"/>
      <c r="W1644" s="21"/>
      <c r="X1644" s="21"/>
      <c r="Y1644" s="21"/>
    </row>
    <row r="1645" ht="15.75" customHeight="1">
      <c r="A1645" s="21">
        <v>4672.0</v>
      </c>
      <c r="B1645" s="21" t="s">
        <v>4455</v>
      </c>
      <c r="C1645" s="21">
        <f>VLOOKUP(B1645,Sheet3!B:E,4,0)</f>
        <v>1</v>
      </c>
      <c r="D1645" s="21"/>
      <c r="E1645" s="21"/>
      <c r="F1645" s="21"/>
      <c r="G1645" s="21"/>
      <c r="H1645" s="21"/>
      <c r="I1645" s="21"/>
      <c r="J1645" s="21"/>
      <c r="K1645" s="21"/>
      <c r="L1645" s="21"/>
      <c r="M1645" s="21"/>
      <c r="N1645" s="21"/>
      <c r="O1645" s="21"/>
      <c r="P1645" s="21"/>
      <c r="Q1645" s="21"/>
      <c r="R1645" s="21"/>
      <c r="S1645" s="21"/>
      <c r="T1645" s="21"/>
      <c r="U1645" s="21"/>
      <c r="V1645" s="21"/>
      <c r="W1645" s="21"/>
      <c r="X1645" s="21"/>
      <c r="Y1645" s="21"/>
    </row>
    <row r="1646" ht="15.75" customHeight="1">
      <c r="A1646" s="21">
        <v>4673.0</v>
      </c>
      <c r="B1646" s="21" t="s">
        <v>4456</v>
      </c>
      <c r="C1646" s="21">
        <f>VLOOKUP(B1646,Sheet3!B:E,4,0)</f>
        <v>1</v>
      </c>
      <c r="D1646" s="21"/>
      <c r="E1646" s="21"/>
      <c r="F1646" s="21"/>
      <c r="G1646" s="21"/>
      <c r="H1646" s="21"/>
      <c r="I1646" s="21"/>
      <c r="J1646" s="21"/>
      <c r="K1646" s="21"/>
      <c r="L1646" s="21"/>
      <c r="M1646" s="21"/>
      <c r="N1646" s="21"/>
      <c r="O1646" s="21"/>
      <c r="P1646" s="21"/>
      <c r="Q1646" s="21"/>
      <c r="R1646" s="21"/>
      <c r="S1646" s="21"/>
      <c r="T1646" s="21"/>
      <c r="U1646" s="21"/>
      <c r="V1646" s="21"/>
      <c r="W1646" s="21"/>
      <c r="X1646" s="21"/>
      <c r="Y1646" s="21"/>
    </row>
    <row r="1647" ht="15.75" customHeight="1">
      <c r="A1647" s="21">
        <v>4674.0</v>
      </c>
      <c r="B1647" s="21" t="s">
        <v>4457</v>
      </c>
      <c r="C1647" s="21">
        <f>VLOOKUP(B1647,Sheet3!B:E,4,0)</f>
        <v>1</v>
      </c>
      <c r="D1647" s="21"/>
      <c r="E1647" s="21"/>
      <c r="F1647" s="21"/>
      <c r="G1647" s="21"/>
      <c r="H1647" s="21"/>
      <c r="I1647" s="21"/>
      <c r="J1647" s="21"/>
      <c r="K1647" s="21"/>
      <c r="L1647" s="21"/>
      <c r="M1647" s="21"/>
      <c r="N1647" s="21"/>
      <c r="O1647" s="21"/>
      <c r="P1647" s="21"/>
      <c r="Q1647" s="21"/>
      <c r="R1647" s="21"/>
      <c r="S1647" s="21"/>
      <c r="T1647" s="21"/>
      <c r="U1647" s="21"/>
      <c r="V1647" s="21"/>
      <c r="W1647" s="21"/>
      <c r="X1647" s="21"/>
      <c r="Y1647" s="21"/>
    </row>
    <row r="1648" ht="15.75" customHeight="1">
      <c r="A1648" s="21">
        <v>4675.0</v>
      </c>
      <c r="B1648" s="21" t="s">
        <v>4458</v>
      </c>
      <c r="C1648" s="21">
        <f>VLOOKUP(B1648,Sheet3!B:E,4,0)</f>
        <v>1</v>
      </c>
      <c r="D1648" s="21"/>
      <c r="E1648" s="21"/>
      <c r="F1648" s="21"/>
      <c r="G1648" s="21"/>
      <c r="H1648" s="21"/>
      <c r="I1648" s="21"/>
      <c r="J1648" s="21"/>
      <c r="K1648" s="21"/>
      <c r="L1648" s="21"/>
      <c r="M1648" s="21"/>
      <c r="N1648" s="21"/>
      <c r="O1648" s="21"/>
      <c r="P1648" s="21"/>
      <c r="Q1648" s="21"/>
      <c r="R1648" s="21"/>
      <c r="S1648" s="21"/>
      <c r="T1648" s="21"/>
      <c r="U1648" s="21"/>
      <c r="V1648" s="21"/>
      <c r="W1648" s="21"/>
      <c r="X1648" s="21"/>
      <c r="Y1648" s="21"/>
    </row>
    <row r="1649" ht="15.75" customHeight="1">
      <c r="A1649" s="21">
        <v>4676.0</v>
      </c>
      <c r="B1649" s="21" t="s">
        <v>4459</v>
      </c>
      <c r="C1649" s="21">
        <f>VLOOKUP(B1649,Sheet3!B:E,4,0)</f>
        <v>1</v>
      </c>
      <c r="D1649" s="21"/>
      <c r="E1649" s="21"/>
      <c r="F1649" s="21"/>
      <c r="G1649" s="21"/>
      <c r="H1649" s="21"/>
      <c r="I1649" s="21"/>
      <c r="J1649" s="21"/>
      <c r="K1649" s="21"/>
      <c r="L1649" s="21"/>
      <c r="M1649" s="21"/>
      <c r="N1649" s="21"/>
      <c r="O1649" s="21"/>
      <c r="P1649" s="21"/>
      <c r="Q1649" s="21"/>
      <c r="R1649" s="21"/>
      <c r="S1649" s="21"/>
      <c r="T1649" s="21"/>
      <c r="U1649" s="21"/>
      <c r="V1649" s="21"/>
      <c r="W1649" s="21"/>
      <c r="X1649" s="21"/>
      <c r="Y1649" s="21"/>
    </row>
    <row r="1650" ht="15.75" customHeight="1">
      <c r="A1650" s="21">
        <v>4677.0</v>
      </c>
      <c r="B1650" s="21" t="s">
        <v>4460</v>
      </c>
      <c r="C1650" s="21">
        <f>VLOOKUP(B1650,Sheet3!B:E,4,0)</f>
        <v>1</v>
      </c>
      <c r="D1650" s="21"/>
      <c r="E1650" s="21"/>
      <c r="F1650" s="21"/>
      <c r="G1650" s="21"/>
      <c r="H1650" s="21"/>
      <c r="I1650" s="21"/>
      <c r="J1650" s="21"/>
      <c r="K1650" s="21"/>
      <c r="L1650" s="21"/>
      <c r="M1650" s="21"/>
      <c r="N1650" s="21"/>
      <c r="O1650" s="21"/>
      <c r="P1650" s="21"/>
      <c r="Q1650" s="21"/>
      <c r="R1650" s="21"/>
      <c r="S1650" s="21"/>
      <c r="T1650" s="21"/>
      <c r="U1650" s="21"/>
      <c r="V1650" s="21"/>
      <c r="W1650" s="21"/>
      <c r="X1650" s="21"/>
      <c r="Y1650" s="21"/>
    </row>
    <row r="1651" ht="15.75" customHeight="1">
      <c r="A1651" s="21">
        <v>4678.0</v>
      </c>
      <c r="B1651" s="21" t="s">
        <v>4461</v>
      </c>
      <c r="C1651" s="21">
        <f>VLOOKUP(B1651,Sheet3!B:E,4,0)</f>
        <v>1</v>
      </c>
      <c r="D1651" s="21"/>
      <c r="E1651" s="21"/>
      <c r="F1651" s="21"/>
      <c r="G1651" s="21"/>
      <c r="H1651" s="21"/>
      <c r="I1651" s="21"/>
      <c r="J1651" s="21"/>
      <c r="K1651" s="21"/>
      <c r="L1651" s="21"/>
      <c r="M1651" s="21"/>
      <c r="N1651" s="21"/>
      <c r="O1651" s="21"/>
      <c r="P1651" s="21"/>
      <c r="Q1651" s="21"/>
      <c r="R1651" s="21"/>
      <c r="S1651" s="21"/>
      <c r="T1651" s="21"/>
      <c r="U1651" s="21"/>
      <c r="V1651" s="21"/>
      <c r="W1651" s="21"/>
      <c r="X1651" s="21"/>
      <c r="Y1651" s="21"/>
    </row>
    <row r="1652" ht="15.75" customHeight="1">
      <c r="A1652" s="21">
        <v>4679.0</v>
      </c>
      <c r="B1652" s="21" t="s">
        <v>4462</v>
      </c>
      <c r="C1652" s="21">
        <f>VLOOKUP(B1652,Sheet3!B:E,4,0)</f>
        <v>1</v>
      </c>
      <c r="D1652" s="21"/>
      <c r="E1652" s="21"/>
      <c r="F1652" s="21"/>
      <c r="G1652" s="21"/>
      <c r="H1652" s="21"/>
      <c r="I1652" s="21"/>
      <c r="J1652" s="21"/>
      <c r="K1652" s="21"/>
      <c r="L1652" s="21"/>
      <c r="M1652" s="21"/>
      <c r="N1652" s="21"/>
      <c r="O1652" s="21"/>
      <c r="P1652" s="21"/>
      <c r="Q1652" s="21"/>
      <c r="R1652" s="21"/>
      <c r="S1652" s="21"/>
      <c r="T1652" s="21"/>
      <c r="U1652" s="21"/>
      <c r="V1652" s="21"/>
      <c r="W1652" s="21"/>
      <c r="X1652" s="21"/>
      <c r="Y1652" s="21"/>
    </row>
    <row r="1653" ht="15.75" customHeight="1">
      <c r="A1653" s="21">
        <v>4680.0</v>
      </c>
      <c r="B1653" s="21" t="s">
        <v>4463</v>
      </c>
      <c r="C1653" s="21">
        <f>VLOOKUP(B1653,Sheet3!B:E,4,0)</f>
        <v>1</v>
      </c>
      <c r="D1653" s="21"/>
      <c r="E1653" s="21"/>
      <c r="F1653" s="21"/>
      <c r="G1653" s="21"/>
      <c r="H1653" s="21"/>
      <c r="I1653" s="21"/>
      <c r="J1653" s="21"/>
      <c r="K1653" s="21"/>
      <c r="L1653" s="21"/>
      <c r="M1653" s="21"/>
      <c r="N1653" s="21"/>
      <c r="O1653" s="21"/>
      <c r="P1653" s="21"/>
      <c r="Q1653" s="21"/>
      <c r="R1653" s="21"/>
      <c r="S1653" s="21"/>
      <c r="T1653" s="21"/>
      <c r="U1653" s="21"/>
      <c r="V1653" s="21"/>
      <c r="W1653" s="21"/>
      <c r="X1653" s="21"/>
      <c r="Y1653" s="21"/>
    </row>
    <row r="1654" ht="15.75" customHeight="1">
      <c r="A1654" s="21">
        <v>4681.0</v>
      </c>
      <c r="B1654" s="21" t="s">
        <v>4464</v>
      </c>
      <c r="C1654" s="21">
        <f>VLOOKUP(B1654,Sheet3!B:E,4,0)</f>
        <v>1</v>
      </c>
      <c r="D1654" s="21"/>
      <c r="E1654" s="21"/>
      <c r="F1654" s="21"/>
      <c r="G1654" s="21"/>
      <c r="H1654" s="21"/>
      <c r="I1654" s="21"/>
      <c r="J1654" s="21"/>
      <c r="K1654" s="21"/>
      <c r="L1654" s="21"/>
      <c r="M1654" s="21"/>
      <c r="N1654" s="21"/>
      <c r="O1654" s="21"/>
      <c r="P1654" s="21"/>
      <c r="Q1654" s="21"/>
      <c r="R1654" s="21"/>
      <c r="S1654" s="21"/>
      <c r="T1654" s="21"/>
      <c r="U1654" s="21"/>
      <c r="V1654" s="21"/>
      <c r="W1654" s="21"/>
      <c r="X1654" s="21"/>
      <c r="Y1654" s="21"/>
    </row>
    <row r="1655" ht="15.75" customHeight="1">
      <c r="A1655" s="21">
        <v>4682.0</v>
      </c>
      <c r="B1655" s="21" t="s">
        <v>4465</v>
      </c>
      <c r="C1655" s="21">
        <f>VLOOKUP(B1655,Sheet3!B:E,4,0)</f>
        <v>1</v>
      </c>
      <c r="D1655" s="21"/>
      <c r="E1655" s="21"/>
      <c r="F1655" s="21"/>
      <c r="G1655" s="21"/>
      <c r="H1655" s="21"/>
      <c r="I1655" s="21"/>
      <c r="J1655" s="21"/>
      <c r="K1655" s="21"/>
      <c r="L1655" s="21"/>
      <c r="M1655" s="21"/>
      <c r="N1655" s="21"/>
      <c r="O1655" s="21"/>
      <c r="P1655" s="21"/>
      <c r="Q1655" s="21"/>
      <c r="R1655" s="21"/>
      <c r="S1655" s="21"/>
      <c r="T1655" s="21"/>
      <c r="U1655" s="21"/>
      <c r="V1655" s="21"/>
      <c r="W1655" s="21"/>
      <c r="X1655" s="21"/>
      <c r="Y1655" s="21"/>
    </row>
    <row r="1656" ht="15.75" customHeight="1">
      <c r="A1656" s="21">
        <v>4683.0</v>
      </c>
      <c r="B1656" s="21" t="s">
        <v>4466</v>
      </c>
      <c r="C1656" s="21">
        <f>VLOOKUP(B1656,Sheet3!B:E,4,0)</f>
        <v>1</v>
      </c>
      <c r="D1656" s="21"/>
      <c r="E1656" s="21"/>
      <c r="F1656" s="21"/>
      <c r="G1656" s="21"/>
      <c r="H1656" s="21"/>
      <c r="I1656" s="21"/>
      <c r="J1656" s="21"/>
      <c r="K1656" s="21"/>
      <c r="L1656" s="21"/>
      <c r="M1656" s="21"/>
      <c r="N1656" s="21"/>
      <c r="O1656" s="21"/>
      <c r="P1656" s="21"/>
      <c r="Q1656" s="21"/>
      <c r="R1656" s="21"/>
      <c r="S1656" s="21"/>
      <c r="T1656" s="21"/>
      <c r="U1656" s="21"/>
      <c r="V1656" s="21"/>
      <c r="W1656" s="21"/>
      <c r="X1656" s="21"/>
      <c r="Y1656" s="21"/>
    </row>
    <row r="1657" ht="15.75" customHeight="1">
      <c r="A1657" s="21">
        <v>4685.0</v>
      </c>
      <c r="B1657" s="21" t="s">
        <v>4467</v>
      </c>
      <c r="C1657" s="21">
        <f>VLOOKUP(B1657,Sheet3!B:E,4,0)</f>
        <v>1</v>
      </c>
      <c r="D1657" s="21"/>
      <c r="E1657" s="21"/>
      <c r="F1657" s="21"/>
      <c r="G1657" s="21"/>
      <c r="H1657" s="21"/>
      <c r="I1657" s="21"/>
      <c r="J1657" s="21"/>
      <c r="K1657" s="21"/>
      <c r="L1657" s="21"/>
      <c r="M1657" s="21"/>
      <c r="N1657" s="21"/>
      <c r="O1657" s="21"/>
      <c r="P1657" s="21"/>
      <c r="Q1657" s="21"/>
      <c r="R1657" s="21"/>
      <c r="S1657" s="21"/>
      <c r="T1657" s="21"/>
      <c r="U1657" s="21"/>
      <c r="V1657" s="21"/>
      <c r="W1657" s="21"/>
      <c r="X1657" s="21"/>
      <c r="Y1657" s="21"/>
    </row>
    <row r="1658" ht="15.75" customHeight="1">
      <c r="A1658" s="21">
        <v>4686.0</v>
      </c>
      <c r="B1658" s="21" t="s">
        <v>4468</v>
      </c>
      <c r="C1658" s="21">
        <f>VLOOKUP(B1658,Sheet3!B:E,4,0)</f>
        <v>1</v>
      </c>
      <c r="D1658" s="21"/>
      <c r="E1658" s="21"/>
      <c r="F1658" s="21"/>
      <c r="G1658" s="21"/>
      <c r="H1658" s="21"/>
      <c r="I1658" s="21"/>
      <c r="J1658" s="21"/>
      <c r="K1658" s="21"/>
      <c r="L1658" s="21"/>
      <c r="M1658" s="21"/>
      <c r="N1658" s="21"/>
      <c r="O1658" s="21"/>
      <c r="P1658" s="21"/>
      <c r="Q1658" s="21"/>
      <c r="R1658" s="21"/>
      <c r="S1658" s="21"/>
      <c r="T1658" s="21"/>
      <c r="U1658" s="21"/>
      <c r="V1658" s="21"/>
      <c r="W1658" s="21"/>
      <c r="X1658" s="21"/>
      <c r="Y1658" s="21"/>
    </row>
    <row r="1659" ht="15.75" customHeight="1">
      <c r="A1659" s="21">
        <v>4687.0</v>
      </c>
      <c r="B1659" s="21" t="s">
        <v>4469</v>
      </c>
      <c r="C1659" s="21">
        <f>VLOOKUP(B1659,Sheet3!B:E,4,0)</f>
        <v>1</v>
      </c>
      <c r="D1659" s="21"/>
      <c r="E1659" s="21"/>
      <c r="F1659" s="21"/>
      <c r="G1659" s="21"/>
      <c r="H1659" s="21"/>
      <c r="I1659" s="21"/>
      <c r="J1659" s="21"/>
      <c r="K1659" s="21"/>
      <c r="L1659" s="21"/>
      <c r="M1659" s="21"/>
      <c r="N1659" s="21"/>
      <c r="O1659" s="21"/>
      <c r="P1659" s="21"/>
      <c r="Q1659" s="21"/>
      <c r="R1659" s="21"/>
      <c r="S1659" s="21"/>
      <c r="T1659" s="21"/>
      <c r="U1659" s="21"/>
      <c r="V1659" s="21"/>
      <c r="W1659" s="21"/>
      <c r="X1659" s="21"/>
      <c r="Y1659" s="21"/>
    </row>
    <row r="1660" ht="15.75" customHeight="1">
      <c r="A1660" s="21">
        <v>4688.0</v>
      </c>
      <c r="B1660" s="21" t="s">
        <v>4470</v>
      </c>
      <c r="C1660" s="21">
        <f>VLOOKUP(B1660,Sheet3!B:E,4,0)</f>
        <v>1</v>
      </c>
      <c r="D1660" s="21"/>
      <c r="E1660" s="21"/>
      <c r="F1660" s="21"/>
      <c r="G1660" s="21"/>
      <c r="H1660" s="21"/>
      <c r="I1660" s="21"/>
      <c r="J1660" s="21"/>
      <c r="K1660" s="21"/>
      <c r="L1660" s="21"/>
      <c r="M1660" s="21"/>
      <c r="N1660" s="21"/>
      <c r="O1660" s="21"/>
      <c r="P1660" s="21"/>
      <c r="Q1660" s="21"/>
      <c r="R1660" s="21"/>
      <c r="S1660" s="21"/>
      <c r="T1660" s="21"/>
      <c r="U1660" s="21"/>
      <c r="V1660" s="21"/>
      <c r="W1660" s="21"/>
      <c r="X1660" s="21"/>
      <c r="Y1660" s="21"/>
    </row>
    <row r="1661" ht="15.75" customHeight="1">
      <c r="A1661" s="21">
        <v>4689.0</v>
      </c>
      <c r="B1661" s="21" t="s">
        <v>4471</v>
      </c>
      <c r="C1661" s="21">
        <f>VLOOKUP(B1661,Sheet3!B:E,4,0)</f>
        <v>1</v>
      </c>
      <c r="D1661" s="21"/>
      <c r="E1661" s="21"/>
      <c r="F1661" s="21"/>
      <c r="G1661" s="21"/>
      <c r="H1661" s="21"/>
      <c r="I1661" s="21"/>
      <c r="J1661" s="21"/>
      <c r="K1661" s="21"/>
      <c r="L1661" s="21"/>
      <c r="M1661" s="21"/>
      <c r="N1661" s="21"/>
      <c r="O1661" s="21"/>
      <c r="P1661" s="21"/>
      <c r="Q1661" s="21"/>
      <c r="R1661" s="21"/>
      <c r="S1661" s="21"/>
      <c r="T1661" s="21"/>
      <c r="U1661" s="21"/>
      <c r="V1661" s="21"/>
      <c r="W1661" s="21"/>
      <c r="X1661" s="21"/>
      <c r="Y1661" s="21"/>
    </row>
    <row r="1662" ht="15.75" customHeight="1">
      <c r="A1662" s="21">
        <v>4691.0</v>
      </c>
      <c r="B1662" s="21" t="s">
        <v>4472</v>
      </c>
      <c r="C1662" s="21">
        <f>VLOOKUP(B1662,Sheet3!B:E,4,0)</f>
        <v>1</v>
      </c>
      <c r="D1662" s="21"/>
      <c r="E1662" s="21"/>
      <c r="F1662" s="21"/>
      <c r="G1662" s="21"/>
      <c r="H1662" s="21"/>
      <c r="I1662" s="21"/>
      <c r="J1662" s="21"/>
      <c r="K1662" s="21"/>
      <c r="L1662" s="21"/>
      <c r="M1662" s="21"/>
      <c r="N1662" s="21"/>
      <c r="O1662" s="21"/>
      <c r="P1662" s="21"/>
      <c r="Q1662" s="21"/>
      <c r="R1662" s="21"/>
      <c r="S1662" s="21"/>
      <c r="T1662" s="21"/>
      <c r="U1662" s="21"/>
      <c r="V1662" s="21"/>
      <c r="W1662" s="21"/>
      <c r="X1662" s="21"/>
      <c r="Y1662" s="21"/>
    </row>
    <row r="1663" ht="15.75" customHeight="1">
      <c r="A1663" s="21">
        <v>4692.0</v>
      </c>
      <c r="B1663" s="21" t="s">
        <v>4473</v>
      </c>
      <c r="C1663" s="21">
        <f>VLOOKUP(B1663,Sheet3!B:E,4,0)</f>
        <v>1</v>
      </c>
      <c r="D1663" s="21"/>
      <c r="E1663" s="21"/>
      <c r="F1663" s="21"/>
      <c r="G1663" s="21"/>
      <c r="H1663" s="21"/>
      <c r="I1663" s="21"/>
      <c r="J1663" s="21"/>
      <c r="K1663" s="21"/>
      <c r="L1663" s="21"/>
      <c r="M1663" s="21"/>
      <c r="N1663" s="21"/>
      <c r="O1663" s="21"/>
      <c r="P1663" s="21"/>
      <c r="Q1663" s="21"/>
      <c r="R1663" s="21"/>
      <c r="S1663" s="21"/>
      <c r="T1663" s="21"/>
      <c r="U1663" s="21"/>
      <c r="V1663" s="21"/>
      <c r="W1663" s="21"/>
      <c r="X1663" s="21"/>
      <c r="Y1663" s="21"/>
    </row>
    <row r="1664" ht="15.75" customHeight="1">
      <c r="A1664" s="21">
        <v>4693.0</v>
      </c>
      <c r="B1664" s="21" t="s">
        <v>4474</v>
      </c>
      <c r="C1664" s="21">
        <f>VLOOKUP(B1664,Sheet3!B:E,4,0)</f>
        <v>1</v>
      </c>
      <c r="D1664" s="21"/>
      <c r="E1664" s="21"/>
      <c r="F1664" s="21"/>
      <c r="G1664" s="21"/>
      <c r="H1664" s="21"/>
      <c r="I1664" s="21"/>
      <c r="J1664" s="21"/>
      <c r="K1664" s="21"/>
      <c r="L1664" s="21"/>
      <c r="M1664" s="21"/>
      <c r="N1664" s="21"/>
      <c r="O1664" s="21"/>
      <c r="P1664" s="21"/>
      <c r="Q1664" s="21"/>
      <c r="R1664" s="21"/>
      <c r="S1664" s="21"/>
      <c r="T1664" s="21"/>
      <c r="U1664" s="21"/>
      <c r="V1664" s="21"/>
      <c r="W1664" s="21"/>
      <c r="X1664" s="21"/>
      <c r="Y1664" s="21"/>
    </row>
    <row r="1665" ht="15.75" customHeight="1">
      <c r="A1665" s="21">
        <v>4694.0</v>
      </c>
      <c r="B1665" s="21" t="s">
        <v>4475</v>
      </c>
      <c r="C1665" s="21">
        <f>VLOOKUP(B1665,Sheet3!B:E,4,0)</f>
        <v>1</v>
      </c>
      <c r="D1665" s="21"/>
      <c r="E1665" s="21"/>
      <c r="F1665" s="21"/>
      <c r="G1665" s="21"/>
      <c r="H1665" s="21"/>
      <c r="I1665" s="21"/>
      <c r="J1665" s="21"/>
      <c r="K1665" s="21"/>
      <c r="L1665" s="21"/>
      <c r="M1665" s="21"/>
      <c r="N1665" s="21"/>
      <c r="O1665" s="21"/>
      <c r="P1665" s="21"/>
      <c r="Q1665" s="21"/>
      <c r="R1665" s="21"/>
      <c r="S1665" s="21"/>
      <c r="T1665" s="21"/>
      <c r="U1665" s="21"/>
      <c r="V1665" s="21"/>
      <c r="W1665" s="21"/>
      <c r="X1665" s="21"/>
      <c r="Y1665" s="21"/>
    </row>
    <row r="1666" ht="15.75" customHeight="1">
      <c r="A1666" s="21">
        <v>4695.0</v>
      </c>
      <c r="B1666" s="21" t="s">
        <v>4476</v>
      </c>
      <c r="C1666" s="21">
        <f>VLOOKUP(B1666,Sheet3!B:E,4,0)</f>
        <v>1</v>
      </c>
      <c r="D1666" s="21"/>
      <c r="E1666" s="21"/>
      <c r="F1666" s="21"/>
      <c r="G1666" s="21"/>
      <c r="H1666" s="21"/>
      <c r="I1666" s="21"/>
      <c r="J1666" s="21"/>
      <c r="K1666" s="21"/>
      <c r="L1666" s="21"/>
      <c r="M1666" s="21"/>
      <c r="N1666" s="21"/>
      <c r="O1666" s="21"/>
      <c r="P1666" s="21"/>
      <c r="Q1666" s="21"/>
      <c r="R1666" s="21"/>
      <c r="S1666" s="21"/>
      <c r="T1666" s="21"/>
      <c r="U1666" s="21"/>
      <c r="V1666" s="21"/>
      <c r="W1666" s="21"/>
      <c r="X1666" s="21"/>
      <c r="Y1666" s="21"/>
    </row>
    <row r="1667" ht="15.75" customHeight="1">
      <c r="A1667" s="21">
        <v>4696.0</v>
      </c>
      <c r="B1667" s="21" t="s">
        <v>4477</v>
      </c>
      <c r="C1667" s="21">
        <f>VLOOKUP(B1667,Sheet3!B:E,4,0)</f>
        <v>1</v>
      </c>
      <c r="D1667" s="21"/>
      <c r="E1667" s="21"/>
      <c r="F1667" s="21"/>
      <c r="G1667" s="21"/>
      <c r="H1667" s="21"/>
      <c r="I1667" s="21"/>
      <c r="J1667" s="21"/>
      <c r="K1667" s="21"/>
      <c r="L1667" s="21"/>
      <c r="M1667" s="21"/>
      <c r="N1667" s="21"/>
      <c r="O1667" s="21"/>
      <c r="P1667" s="21"/>
      <c r="Q1667" s="21"/>
      <c r="R1667" s="21"/>
      <c r="S1667" s="21"/>
      <c r="T1667" s="21"/>
      <c r="U1667" s="21"/>
      <c r="V1667" s="21"/>
      <c r="W1667" s="21"/>
      <c r="X1667" s="21"/>
      <c r="Y1667" s="21"/>
    </row>
    <row r="1668" ht="15.75" customHeight="1">
      <c r="A1668" s="21">
        <v>4697.0</v>
      </c>
      <c r="B1668" s="21" t="s">
        <v>4478</v>
      </c>
      <c r="C1668" s="21">
        <f>VLOOKUP(B1668,Sheet3!B:E,4,0)</f>
        <v>1</v>
      </c>
      <c r="D1668" s="21"/>
      <c r="E1668" s="21"/>
      <c r="F1668" s="21"/>
      <c r="G1668" s="21"/>
      <c r="H1668" s="21"/>
      <c r="I1668" s="21"/>
      <c r="J1668" s="21"/>
      <c r="K1668" s="21"/>
      <c r="L1668" s="21"/>
      <c r="M1668" s="21"/>
      <c r="N1668" s="21"/>
      <c r="O1668" s="21"/>
      <c r="P1668" s="21"/>
      <c r="Q1668" s="21"/>
      <c r="R1668" s="21"/>
      <c r="S1668" s="21"/>
      <c r="T1668" s="21"/>
      <c r="U1668" s="21"/>
      <c r="V1668" s="21"/>
      <c r="W1668" s="21"/>
      <c r="X1668" s="21"/>
      <c r="Y1668" s="21"/>
    </row>
    <row r="1669" ht="15.75" customHeight="1">
      <c r="A1669" s="21">
        <v>4698.0</v>
      </c>
      <c r="B1669" s="21" t="s">
        <v>4479</v>
      </c>
      <c r="C1669" s="21">
        <f>VLOOKUP(B1669,Sheet3!B:E,4,0)</f>
        <v>1</v>
      </c>
      <c r="D1669" s="21"/>
      <c r="E1669" s="21"/>
      <c r="F1669" s="21"/>
      <c r="G1669" s="21"/>
      <c r="H1669" s="21"/>
      <c r="I1669" s="21"/>
      <c r="J1669" s="21"/>
      <c r="K1669" s="21"/>
      <c r="L1669" s="21"/>
      <c r="M1669" s="21"/>
      <c r="N1669" s="21"/>
      <c r="O1669" s="21"/>
      <c r="P1669" s="21"/>
      <c r="Q1669" s="21"/>
      <c r="R1669" s="21"/>
      <c r="S1669" s="21"/>
      <c r="T1669" s="21"/>
      <c r="U1669" s="21"/>
      <c r="V1669" s="21"/>
      <c r="W1669" s="21"/>
      <c r="X1669" s="21"/>
      <c r="Y1669" s="21"/>
    </row>
    <row r="1670" ht="15.75" customHeight="1">
      <c r="A1670" s="21">
        <v>4699.0</v>
      </c>
      <c r="B1670" s="21" t="s">
        <v>4480</v>
      </c>
      <c r="C1670" s="21">
        <f>VLOOKUP(B1670,Sheet3!B:E,4,0)</f>
        <v>1</v>
      </c>
      <c r="D1670" s="21"/>
      <c r="E1670" s="21"/>
      <c r="F1670" s="21"/>
      <c r="G1670" s="21"/>
      <c r="H1670" s="21"/>
      <c r="I1670" s="21"/>
      <c r="J1670" s="21"/>
      <c r="K1670" s="21"/>
      <c r="L1670" s="21"/>
      <c r="M1670" s="21"/>
      <c r="N1670" s="21"/>
      <c r="O1670" s="21"/>
      <c r="P1670" s="21"/>
      <c r="Q1670" s="21"/>
      <c r="R1670" s="21"/>
      <c r="S1670" s="21"/>
      <c r="T1670" s="21"/>
      <c r="U1670" s="21"/>
      <c r="V1670" s="21"/>
      <c r="W1670" s="21"/>
      <c r="X1670" s="21"/>
      <c r="Y1670" s="21"/>
    </row>
    <row r="1671" ht="15.75" customHeight="1">
      <c r="A1671" s="21">
        <v>4700.0</v>
      </c>
      <c r="B1671" s="21" t="s">
        <v>4481</v>
      </c>
      <c r="C1671" s="21">
        <f>VLOOKUP(B1671,Sheet3!B:E,4,0)</f>
        <v>1</v>
      </c>
      <c r="D1671" s="21"/>
      <c r="E1671" s="21"/>
      <c r="F1671" s="21"/>
      <c r="G1671" s="21"/>
      <c r="H1671" s="21"/>
      <c r="I1671" s="21"/>
      <c r="J1671" s="21"/>
      <c r="K1671" s="21"/>
      <c r="L1671" s="21"/>
      <c r="M1671" s="21"/>
      <c r="N1671" s="21"/>
      <c r="O1671" s="21"/>
      <c r="P1671" s="21"/>
      <c r="Q1671" s="21"/>
      <c r="R1671" s="21"/>
      <c r="S1671" s="21"/>
      <c r="T1671" s="21"/>
      <c r="U1671" s="21"/>
      <c r="V1671" s="21"/>
      <c r="W1671" s="21"/>
      <c r="X1671" s="21"/>
      <c r="Y1671" s="21"/>
    </row>
    <row r="1672" ht="15.75" customHeight="1">
      <c r="A1672" s="21">
        <v>4701.0</v>
      </c>
      <c r="B1672" s="21" t="s">
        <v>4482</v>
      </c>
      <c r="C1672" s="21">
        <f>VLOOKUP(B1672,Sheet3!B:E,4,0)</f>
        <v>1</v>
      </c>
      <c r="D1672" s="21"/>
      <c r="E1672" s="21"/>
      <c r="F1672" s="21"/>
      <c r="G1672" s="21"/>
      <c r="H1672" s="21"/>
      <c r="I1672" s="21"/>
      <c r="J1672" s="21"/>
      <c r="K1672" s="21"/>
      <c r="L1672" s="21"/>
      <c r="M1672" s="21"/>
      <c r="N1672" s="21"/>
      <c r="O1672" s="21"/>
      <c r="P1672" s="21"/>
      <c r="Q1672" s="21"/>
      <c r="R1672" s="21"/>
      <c r="S1672" s="21"/>
      <c r="T1672" s="21"/>
      <c r="U1672" s="21"/>
      <c r="V1672" s="21"/>
      <c r="W1672" s="21"/>
      <c r="X1672" s="21"/>
      <c r="Y1672" s="21"/>
    </row>
    <row r="1673" ht="15.75" customHeight="1">
      <c r="A1673" s="21">
        <v>4702.0</v>
      </c>
      <c r="B1673" s="21" t="s">
        <v>4483</v>
      </c>
      <c r="C1673" s="21">
        <f>VLOOKUP(B1673,Sheet3!B:E,4,0)</f>
        <v>1</v>
      </c>
      <c r="D1673" s="21"/>
      <c r="E1673" s="21"/>
      <c r="F1673" s="21"/>
      <c r="G1673" s="21"/>
      <c r="H1673" s="21"/>
      <c r="I1673" s="21"/>
      <c r="J1673" s="21"/>
      <c r="K1673" s="21"/>
      <c r="L1673" s="21"/>
      <c r="M1673" s="21"/>
      <c r="N1673" s="21"/>
      <c r="O1673" s="21"/>
      <c r="P1673" s="21"/>
      <c r="Q1673" s="21"/>
      <c r="R1673" s="21"/>
      <c r="S1673" s="21"/>
      <c r="T1673" s="21"/>
      <c r="U1673" s="21"/>
      <c r="V1673" s="21"/>
      <c r="W1673" s="21"/>
      <c r="X1673" s="21"/>
      <c r="Y1673" s="21"/>
    </row>
    <row r="1674" ht="15.75" customHeight="1">
      <c r="A1674" s="21">
        <v>4703.0</v>
      </c>
      <c r="B1674" s="21" t="s">
        <v>4484</v>
      </c>
      <c r="C1674" s="21">
        <v>4.0</v>
      </c>
      <c r="D1674" s="21"/>
      <c r="E1674" s="21"/>
      <c r="F1674" s="21"/>
      <c r="G1674" s="21"/>
      <c r="H1674" s="21"/>
      <c r="I1674" s="21"/>
      <c r="J1674" s="21"/>
      <c r="K1674" s="21"/>
      <c r="L1674" s="21"/>
      <c r="M1674" s="21"/>
      <c r="N1674" s="21"/>
      <c r="O1674" s="21"/>
      <c r="P1674" s="21"/>
      <c r="Q1674" s="21"/>
      <c r="R1674" s="21"/>
      <c r="S1674" s="21"/>
      <c r="T1674" s="21"/>
      <c r="U1674" s="21"/>
      <c r="V1674" s="21"/>
      <c r="W1674" s="21"/>
      <c r="X1674" s="21"/>
      <c r="Y1674" s="21"/>
    </row>
    <row r="1675" ht="15.75" customHeight="1">
      <c r="A1675" s="21">
        <v>4704.0</v>
      </c>
      <c r="B1675" s="21" t="s">
        <v>4485</v>
      </c>
      <c r="C1675" s="21">
        <f>VLOOKUP(B1675,Sheet3!B:E,4,0)</f>
        <v>1</v>
      </c>
      <c r="D1675" s="21"/>
      <c r="E1675" s="21"/>
      <c r="F1675" s="21"/>
      <c r="G1675" s="21"/>
      <c r="H1675" s="21"/>
      <c r="I1675" s="21"/>
      <c r="J1675" s="21"/>
      <c r="K1675" s="21"/>
      <c r="L1675" s="21"/>
      <c r="M1675" s="21"/>
      <c r="N1675" s="21"/>
      <c r="O1675" s="21"/>
      <c r="P1675" s="21"/>
      <c r="Q1675" s="21"/>
      <c r="R1675" s="21"/>
      <c r="S1675" s="21"/>
      <c r="T1675" s="21"/>
      <c r="U1675" s="21"/>
      <c r="V1675" s="21"/>
      <c r="W1675" s="21"/>
      <c r="X1675" s="21"/>
      <c r="Y1675" s="21"/>
    </row>
    <row r="1676" ht="15.75" customHeight="1">
      <c r="A1676" s="21">
        <v>4705.0</v>
      </c>
      <c r="B1676" s="21" t="s">
        <v>4486</v>
      </c>
      <c r="C1676" s="21">
        <f>VLOOKUP(B1676,Sheet3!B:E,4,0)</f>
        <v>1</v>
      </c>
      <c r="D1676" s="21"/>
      <c r="E1676" s="21"/>
      <c r="F1676" s="21"/>
      <c r="G1676" s="21"/>
      <c r="H1676" s="21"/>
      <c r="I1676" s="21"/>
      <c r="J1676" s="21"/>
      <c r="K1676" s="21"/>
      <c r="L1676" s="21"/>
      <c r="M1676" s="21"/>
      <c r="N1676" s="21"/>
      <c r="O1676" s="21"/>
      <c r="P1676" s="21"/>
      <c r="Q1676" s="21"/>
      <c r="R1676" s="21"/>
      <c r="S1676" s="21"/>
      <c r="T1676" s="21"/>
      <c r="U1676" s="21"/>
      <c r="V1676" s="21"/>
      <c r="W1676" s="21"/>
      <c r="X1676" s="21"/>
      <c r="Y1676" s="21"/>
    </row>
    <row r="1677" ht="15.75" customHeight="1">
      <c r="A1677" s="21">
        <v>4706.0</v>
      </c>
      <c r="B1677" s="21" t="s">
        <v>4487</v>
      </c>
      <c r="C1677" s="21">
        <f>VLOOKUP(B1677,Sheet3!B:E,4,0)</f>
        <v>1</v>
      </c>
      <c r="D1677" s="21"/>
      <c r="E1677" s="21"/>
      <c r="F1677" s="21"/>
      <c r="G1677" s="21"/>
      <c r="H1677" s="21"/>
      <c r="I1677" s="21"/>
      <c r="J1677" s="21"/>
      <c r="K1677" s="21"/>
      <c r="L1677" s="21"/>
      <c r="M1677" s="21"/>
      <c r="N1677" s="21"/>
      <c r="O1677" s="21"/>
      <c r="P1677" s="21"/>
      <c r="Q1677" s="21"/>
      <c r="R1677" s="21"/>
      <c r="S1677" s="21"/>
      <c r="T1677" s="21"/>
      <c r="U1677" s="21"/>
      <c r="V1677" s="21"/>
      <c r="W1677" s="21"/>
      <c r="X1677" s="21"/>
      <c r="Y1677" s="21"/>
    </row>
    <row r="1678" ht="15.75" customHeight="1">
      <c r="A1678" s="21">
        <v>4707.0</v>
      </c>
      <c r="B1678" s="21" t="s">
        <v>4488</v>
      </c>
      <c r="C1678" s="21">
        <f>VLOOKUP(B1678,Sheet3!B:E,4,0)</f>
        <v>1</v>
      </c>
      <c r="D1678" s="21"/>
      <c r="E1678" s="21"/>
      <c r="F1678" s="21"/>
      <c r="G1678" s="21"/>
      <c r="H1678" s="21"/>
      <c r="I1678" s="21"/>
      <c r="J1678" s="21"/>
      <c r="K1678" s="21"/>
      <c r="L1678" s="21"/>
      <c r="M1678" s="21"/>
      <c r="N1678" s="21"/>
      <c r="O1678" s="21"/>
      <c r="P1678" s="21"/>
      <c r="Q1678" s="21"/>
      <c r="R1678" s="21"/>
      <c r="S1678" s="21"/>
      <c r="T1678" s="21"/>
      <c r="U1678" s="21"/>
      <c r="V1678" s="21"/>
      <c r="W1678" s="21"/>
      <c r="X1678" s="21"/>
      <c r="Y1678" s="21"/>
    </row>
    <row r="1679" ht="15.75" customHeight="1">
      <c r="A1679" s="21">
        <v>4708.0</v>
      </c>
      <c r="B1679" s="21" t="s">
        <v>4489</v>
      </c>
      <c r="C1679" s="21">
        <f>VLOOKUP(B1679,Sheet3!B:E,4,0)</f>
        <v>1</v>
      </c>
      <c r="D1679" s="21"/>
      <c r="E1679" s="21"/>
      <c r="F1679" s="21"/>
      <c r="G1679" s="21"/>
      <c r="H1679" s="21"/>
      <c r="I1679" s="21"/>
      <c r="J1679" s="21"/>
      <c r="K1679" s="21"/>
      <c r="L1679" s="21"/>
      <c r="M1679" s="21"/>
      <c r="N1679" s="21"/>
      <c r="O1679" s="21"/>
      <c r="P1679" s="21"/>
      <c r="Q1679" s="21"/>
      <c r="R1679" s="21"/>
      <c r="S1679" s="21"/>
      <c r="T1679" s="21"/>
      <c r="U1679" s="21"/>
      <c r="V1679" s="21"/>
      <c r="W1679" s="21"/>
      <c r="X1679" s="21"/>
      <c r="Y1679" s="21"/>
    </row>
    <row r="1680" ht="15.75" customHeight="1">
      <c r="A1680" s="21">
        <v>4709.0</v>
      </c>
      <c r="B1680" s="21" t="s">
        <v>4490</v>
      </c>
      <c r="C1680" s="21">
        <f>VLOOKUP(B1680,Sheet3!B:E,4,0)</f>
        <v>1</v>
      </c>
      <c r="D1680" s="21"/>
      <c r="E1680" s="21"/>
      <c r="F1680" s="21"/>
      <c r="G1680" s="21"/>
      <c r="H1680" s="21"/>
      <c r="I1680" s="21"/>
      <c r="J1680" s="21"/>
      <c r="K1680" s="21"/>
      <c r="L1680" s="21"/>
      <c r="M1680" s="21"/>
      <c r="N1680" s="21"/>
      <c r="O1680" s="21"/>
      <c r="P1680" s="21"/>
      <c r="Q1680" s="21"/>
      <c r="R1680" s="21"/>
      <c r="S1680" s="21"/>
      <c r="T1680" s="21"/>
      <c r="U1680" s="21"/>
      <c r="V1680" s="21"/>
      <c r="W1680" s="21"/>
      <c r="X1680" s="21"/>
      <c r="Y1680" s="21"/>
    </row>
    <row r="1681" ht="15.75" customHeight="1">
      <c r="A1681" s="21">
        <v>4710.0</v>
      </c>
      <c r="B1681" s="21" t="s">
        <v>4491</v>
      </c>
      <c r="C1681" s="21">
        <f>VLOOKUP(B1681,Sheet3!B:E,4,0)</f>
        <v>1</v>
      </c>
      <c r="D1681" s="21"/>
      <c r="E1681" s="21"/>
      <c r="F1681" s="21"/>
      <c r="G1681" s="21"/>
      <c r="H1681" s="21"/>
      <c r="I1681" s="21"/>
      <c r="J1681" s="21"/>
      <c r="K1681" s="21"/>
      <c r="L1681" s="21"/>
      <c r="M1681" s="21"/>
      <c r="N1681" s="21"/>
      <c r="O1681" s="21"/>
      <c r="P1681" s="21"/>
      <c r="Q1681" s="21"/>
      <c r="R1681" s="21"/>
      <c r="S1681" s="21"/>
      <c r="T1681" s="21"/>
      <c r="U1681" s="21"/>
      <c r="V1681" s="21"/>
      <c r="W1681" s="21"/>
      <c r="X1681" s="21"/>
      <c r="Y1681" s="21"/>
    </row>
    <row r="1682" ht="15.75" customHeight="1">
      <c r="A1682" s="21">
        <v>4711.0</v>
      </c>
      <c r="B1682" s="21" t="s">
        <v>4492</v>
      </c>
      <c r="C1682" s="21">
        <f>VLOOKUP(B1682,Sheet3!B:E,4,0)</f>
        <v>1</v>
      </c>
      <c r="D1682" s="21"/>
      <c r="E1682" s="21"/>
      <c r="F1682" s="21"/>
      <c r="G1682" s="21"/>
      <c r="H1682" s="21"/>
      <c r="I1682" s="21"/>
      <c r="J1682" s="21"/>
      <c r="K1682" s="21"/>
      <c r="L1682" s="21"/>
      <c r="M1682" s="21"/>
      <c r="N1682" s="21"/>
      <c r="O1682" s="21"/>
      <c r="P1682" s="21"/>
      <c r="Q1682" s="21"/>
      <c r="R1682" s="21"/>
      <c r="S1682" s="21"/>
      <c r="T1682" s="21"/>
      <c r="U1682" s="21"/>
      <c r="V1682" s="21"/>
      <c r="W1682" s="21"/>
      <c r="X1682" s="21"/>
      <c r="Y1682" s="21"/>
    </row>
    <row r="1683" ht="15.75" customHeight="1">
      <c r="A1683" s="21">
        <v>4712.0</v>
      </c>
      <c r="B1683" s="21" t="s">
        <v>4493</v>
      </c>
      <c r="C1683" s="21">
        <f>VLOOKUP(B1683,Sheet3!B:E,4,0)</f>
        <v>1</v>
      </c>
      <c r="D1683" s="21"/>
      <c r="E1683" s="21"/>
      <c r="F1683" s="21"/>
      <c r="G1683" s="21"/>
      <c r="H1683" s="21"/>
      <c r="I1683" s="21"/>
      <c r="J1683" s="21"/>
      <c r="K1683" s="21"/>
      <c r="L1683" s="21"/>
      <c r="M1683" s="21"/>
      <c r="N1683" s="21"/>
      <c r="O1683" s="21"/>
      <c r="P1683" s="21"/>
      <c r="Q1683" s="21"/>
      <c r="R1683" s="21"/>
      <c r="S1683" s="21"/>
      <c r="T1683" s="21"/>
      <c r="U1683" s="21"/>
      <c r="V1683" s="21"/>
      <c r="W1683" s="21"/>
      <c r="X1683" s="21"/>
      <c r="Y1683" s="21"/>
    </row>
    <row r="1684" ht="15.75" customHeight="1">
      <c r="A1684" s="21">
        <v>4713.0</v>
      </c>
      <c r="B1684" s="21" t="s">
        <v>4494</v>
      </c>
      <c r="C1684" s="21">
        <f>VLOOKUP(B1684,Sheet3!B:E,4,0)</f>
        <v>1</v>
      </c>
      <c r="D1684" s="21"/>
      <c r="E1684" s="21"/>
      <c r="F1684" s="21"/>
      <c r="G1684" s="21"/>
      <c r="H1684" s="21"/>
      <c r="I1684" s="21"/>
      <c r="J1684" s="21"/>
      <c r="K1684" s="21"/>
      <c r="L1684" s="21"/>
      <c r="M1684" s="21"/>
      <c r="N1684" s="21"/>
      <c r="O1684" s="21"/>
      <c r="P1684" s="21"/>
      <c r="Q1684" s="21"/>
      <c r="R1684" s="21"/>
      <c r="S1684" s="21"/>
      <c r="T1684" s="21"/>
      <c r="U1684" s="21"/>
      <c r="V1684" s="21"/>
      <c r="W1684" s="21"/>
      <c r="X1684" s="21"/>
      <c r="Y1684" s="21"/>
    </row>
    <row r="1685" ht="15.75" customHeight="1">
      <c r="A1685" s="21">
        <v>4714.0</v>
      </c>
      <c r="B1685" s="21" t="s">
        <v>4495</v>
      </c>
      <c r="C1685" s="21">
        <f>VLOOKUP(B1685,Sheet3!B:E,4,0)</f>
        <v>1</v>
      </c>
      <c r="D1685" s="21"/>
      <c r="E1685" s="21"/>
      <c r="F1685" s="21"/>
      <c r="G1685" s="21"/>
      <c r="H1685" s="21"/>
      <c r="I1685" s="21"/>
      <c r="J1685" s="21"/>
      <c r="K1685" s="21"/>
      <c r="L1685" s="21"/>
      <c r="M1685" s="21"/>
      <c r="N1685" s="21"/>
      <c r="O1685" s="21"/>
      <c r="P1685" s="21"/>
      <c r="Q1685" s="21"/>
      <c r="R1685" s="21"/>
      <c r="S1685" s="21"/>
      <c r="T1685" s="21"/>
      <c r="U1685" s="21"/>
      <c r="V1685" s="21"/>
      <c r="W1685" s="21"/>
      <c r="X1685" s="21"/>
      <c r="Y1685" s="21"/>
    </row>
    <row r="1686" ht="15.75" customHeight="1">
      <c r="A1686" s="21">
        <v>4715.0</v>
      </c>
      <c r="B1686" s="21" t="s">
        <v>4496</v>
      </c>
      <c r="C1686" s="21">
        <f>VLOOKUP(B1686,Sheet3!B:E,4,0)</f>
        <v>1</v>
      </c>
      <c r="D1686" s="21"/>
      <c r="E1686" s="21"/>
      <c r="F1686" s="21"/>
      <c r="G1686" s="21"/>
      <c r="H1686" s="21"/>
      <c r="I1686" s="21"/>
      <c r="J1686" s="21"/>
      <c r="K1686" s="21"/>
      <c r="L1686" s="21"/>
      <c r="M1686" s="21"/>
      <c r="N1686" s="21"/>
      <c r="O1686" s="21"/>
      <c r="P1686" s="21"/>
      <c r="Q1686" s="21"/>
      <c r="R1686" s="21"/>
      <c r="S1686" s="21"/>
      <c r="T1686" s="21"/>
      <c r="U1686" s="21"/>
      <c r="V1686" s="21"/>
      <c r="W1686" s="21"/>
      <c r="X1686" s="21"/>
      <c r="Y1686" s="21"/>
    </row>
    <row r="1687" ht="15.75" customHeight="1">
      <c r="A1687" s="21">
        <v>4716.0</v>
      </c>
      <c r="B1687" s="21" t="s">
        <v>4497</v>
      </c>
      <c r="C1687" s="21">
        <f>VLOOKUP(B1687,Sheet3!B:E,4,0)</f>
        <v>1</v>
      </c>
      <c r="D1687" s="21"/>
      <c r="E1687" s="21"/>
      <c r="F1687" s="21"/>
      <c r="G1687" s="21"/>
      <c r="H1687" s="21"/>
      <c r="I1687" s="21"/>
      <c r="J1687" s="21"/>
      <c r="K1687" s="21"/>
      <c r="L1687" s="21"/>
      <c r="M1687" s="21"/>
      <c r="N1687" s="21"/>
      <c r="O1687" s="21"/>
      <c r="P1687" s="21"/>
      <c r="Q1687" s="21"/>
      <c r="R1687" s="21"/>
      <c r="S1687" s="21"/>
      <c r="T1687" s="21"/>
      <c r="U1687" s="21"/>
      <c r="V1687" s="21"/>
      <c r="W1687" s="21"/>
      <c r="X1687" s="21"/>
      <c r="Y1687" s="21"/>
    </row>
    <row r="1688" ht="15.75" customHeight="1">
      <c r="A1688" s="21">
        <v>4717.0</v>
      </c>
      <c r="B1688" s="21" t="s">
        <v>4498</v>
      </c>
      <c r="C1688" s="21">
        <f>VLOOKUP(B1688,Sheet3!B:E,4,0)</f>
        <v>1</v>
      </c>
      <c r="D1688" s="21"/>
      <c r="E1688" s="21"/>
      <c r="F1688" s="21"/>
      <c r="G1688" s="21"/>
      <c r="H1688" s="21"/>
      <c r="I1688" s="21"/>
      <c r="J1688" s="21"/>
      <c r="K1688" s="21"/>
      <c r="L1688" s="21"/>
      <c r="M1688" s="21"/>
      <c r="N1688" s="21"/>
      <c r="O1688" s="21"/>
      <c r="P1688" s="21"/>
      <c r="Q1688" s="21"/>
      <c r="R1688" s="21"/>
      <c r="S1688" s="21"/>
      <c r="T1688" s="21"/>
      <c r="U1688" s="21"/>
      <c r="V1688" s="21"/>
      <c r="W1688" s="21"/>
      <c r="X1688" s="21"/>
      <c r="Y1688" s="21"/>
    </row>
    <row r="1689" ht="15.75" customHeight="1">
      <c r="A1689" s="21">
        <v>4718.0</v>
      </c>
      <c r="B1689" s="21" t="s">
        <v>4499</v>
      </c>
      <c r="C1689" s="21">
        <f>VLOOKUP(B1689,Sheet3!B:E,4,0)</f>
        <v>1</v>
      </c>
      <c r="D1689" s="21"/>
      <c r="E1689" s="21"/>
      <c r="F1689" s="21"/>
      <c r="G1689" s="21"/>
      <c r="H1689" s="21"/>
      <c r="I1689" s="21"/>
      <c r="J1689" s="21"/>
      <c r="K1689" s="21"/>
      <c r="L1689" s="21"/>
      <c r="M1689" s="21"/>
      <c r="N1689" s="21"/>
      <c r="O1689" s="21"/>
      <c r="P1689" s="21"/>
      <c r="Q1689" s="21"/>
      <c r="R1689" s="21"/>
      <c r="S1689" s="21"/>
      <c r="T1689" s="21"/>
      <c r="U1689" s="21"/>
      <c r="V1689" s="21"/>
      <c r="W1689" s="21"/>
      <c r="X1689" s="21"/>
      <c r="Y1689" s="21"/>
    </row>
    <row r="1690" ht="15.75" customHeight="1">
      <c r="A1690" s="21">
        <v>4719.0</v>
      </c>
      <c r="B1690" s="21" t="s">
        <v>4500</v>
      </c>
      <c r="C1690" s="21">
        <f>VLOOKUP(B1690,Sheet3!B:E,4,0)</f>
        <v>1</v>
      </c>
      <c r="D1690" s="21"/>
      <c r="E1690" s="21"/>
      <c r="F1690" s="21"/>
      <c r="G1690" s="21"/>
      <c r="H1690" s="21"/>
      <c r="I1690" s="21"/>
      <c r="J1690" s="21"/>
      <c r="K1690" s="21"/>
      <c r="L1690" s="21"/>
      <c r="M1690" s="21"/>
      <c r="N1690" s="21"/>
      <c r="O1690" s="21"/>
      <c r="P1690" s="21"/>
      <c r="Q1690" s="21"/>
      <c r="R1690" s="21"/>
      <c r="S1690" s="21"/>
      <c r="T1690" s="21"/>
      <c r="U1690" s="21"/>
      <c r="V1690" s="21"/>
      <c r="W1690" s="21"/>
      <c r="X1690" s="21"/>
      <c r="Y1690" s="21"/>
    </row>
    <row r="1691" ht="15.75" customHeight="1">
      <c r="A1691" s="21">
        <v>4720.0</v>
      </c>
      <c r="B1691" s="21" t="s">
        <v>4501</v>
      </c>
      <c r="C1691" s="21">
        <f>VLOOKUP(B1691,Sheet3!B:E,4,0)</f>
        <v>1</v>
      </c>
      <c r="D1691" s="21"/>
      <c r="E1691" s="21"/>
      <c r="F1691" s="21"/>
      <c r="G1691" s="21"/>
      <c r="H1691" s="21"/>
      <c r="I1691" s="21"/>
      <c r="J1691" s="21"/>
      <c r="K1691" s="21"/>
      <c r="L1691" s="21"/>
      <c r="M1691" s="21"/>
      <c r="N1691" s="21"/>
      <c r="O1691" s="21"/>
      <c r="P1691" s="21"/>
      <c r="Q1691" s="21"/>
      <c r="R1691" s="21"/>
      <c r="S1691" s="21"/>
      <c r="T1691" s="21"/>
      <c r="U1691" s="21"/>
      <c r="V1691" s="21"/>
      <c r="W1691" s="21"/>
      <c r="X1691" s="21"/>
      <c r="Y1691" s="21"/>
    </row>
    <row r="1692" ht="15.75" customHeight="1">
      <c r="A1692" s="21">
        <v>4721.0</v>
      </c>
      <c r="B1692" s="21" t="s">
        <v>4502</v>
      </c>
      <c r="C1692" s="21">
        <f>VLOOKUP(B1692,Sheet3!B:E,4,0)</f>
        <v>1</v>
      </c>
      <c r="D1692" s="21"/>
      <c r="E1692" s="21"/>
      <c r="F1692" s="21"/>
      <c r="G1692" s="21"/>
      <c r="H1692" s="21"/>
      <c r="I1692" s="21"/>
      <c r="J1692" s="21"/>
      <c r="K1692" s="21"/>
      <c r="L1692" s="21"/>
      <c r="M1692" s="21"/>
      <c r="N1692" s="21"/>
      <c r="O1692" s="21"/>
      <c r="P1692" s="21"/>
      <c r="Q1692" s="21"/>
      <c r="R1692" s="21"/>
      <c r="S1692" s="21"/>
      <c r="T1692" s="21"/>
      <c r="U1692" s="21"/>
      <c r="V1692" s="21"/>
      <c r="W1692" s="21"/>
      <c r="X1692" s="21"/>
      <c r="Y1692" s="21"/>
    </row>
    <row r="1693" ht="15.75" customHeight="1">
      <c r="A1693" s="21">
        <v>4722.0</v>
      </c>
      <c r="B1693" s="21" t="s">
        <v>4503</v>
      </c>
      <c r="C1693" s="21">
        <f>VLOOKUP(B1693,Sheet3!B:E,4,0)</f>
        <v>1</v>
      </c>
      <c r="D1693" s="21"/>
      <c r="E1693" s="21"/>
      <c r="F1693" s="21"/>
      <c r="G1693" s="21"/>
      <c r="H1693" s="21"/>
      <c r="I1693" s="21"/>
      <c r="J1693" s="21"/>
      <c r="K1693" s="21"/>
      <c r="L1693" s="21"/>
      <c r="M1693" s="21"/>
      <c r="N1693" s="21"/>
      <c r="O1693" s="21"/>
      <c r="P1693" s="21"/>
      <c r="Q1693" s="21"/>
      <c r="R1693" s="21"/>
      <c r="S1693" s="21"/>
      <c r="T1693" s="21"/>
      <c r="U1693" s="21"/>
      <c r="V1693" s="21"/>
      <c r="W1693" s="21"/>
      <c r="X1693" s="21"/>
      <c r="Y1693" s="21"/>
    </row>
    <row r="1694" ht="15.75" customHeight="1">
      <c r="A1694" s="21">
        <v>4723.0</v>
      </c>
      <c r="B1694" s="21" t="s">
        <v>4504</v>
      </c>
      <c r="C1694" s="21">
        <f>VLOOKUP(B1694,Sheet3!B:E,4,0)</f>
        <v>1</v>
      </c>
      <c r="D1694" s="21"/>
      <c r="E1694" s="21"/>
      <c r="F1694" s="21"/>
      <c r="G1694" s="21"/>
      <c r="H1694" s="21"/>
      <c r="I1694" s="21"/>
      <c r="J1694" s="21"/>
      <c r="K1694" s="21"/>
      <c r="L1694" s="21"/>
      <c r="M1694" s="21"/>
      <c r="N1694" s="21"/>
      <c r="O1694" s="21"/>
      <c r="P1694" s="21"/>
      <c r="Q1694" s="21"/>
      <c r="R1694" s="21"/>
      <c r="S1694" s="21"/>
      <c r="T1694" s="21"/>
      <c r="U1694" s="21"/>
      <c r="V1694" s="21"/>
      <c r="W1694" s="21"/>
      <c r="X1694" s="21"/>
      <c r="Y1694" s="21"/>
    </row>
    <row r="1695" ht="15.75" customHeight="1">
      <c r="A1695" s="21">
        <v>4724.0</v>
      </c>
      <c r="B1695" s="21" t="s">
        <v>4505</v>
      </c>
      <c r="C1695" s="21">
        <f>VLOOKUP(B1695,Sheet3!B:E,4,0)</f>
        <v>1</v>
      </c>
      <c r="D1695" s="21"/>
      <c r="E1695" s="21"/>
      <c r="F1695" s="21"/>
      <c r="G1695" s="21"/>
      <c r="H1695" s="21"/>
      <c r="I1695" s="21"/>
      <c r="J1695" s="21"/>
      <c r="K1695" s="21"/>
      <c r="L1695" s="21"/>
      <c r="M1695" s="21"/>
      <c r="N1695" s="21"/>
      <c r="O1695" s="21"/>
      <c r="P1695" s="21"/>
      <c r="Q1695" s="21"/>
      <c r="R1695" s="21"/>
      <c r="S1695" s="21"/>
      <c r="T1695" s="21"/>
      <c r="U1695" s="21"/>
      <c r="V1695" s="21"/>
      <c r="W1695" s="21"/>
      <c r="X1695" s="21"/>
      <c r="Y1695" s="21"/>
    </row>
    <row r="1696" ht="15.75" customHeight="1">
      <c r="A1696" s="21">
        <v>4725.0</v>
      </c>
      <c r="B1696" s="21" t="s">
        <v>4506</v>
      </c>
      <c r="C1696" s="21">
        <f>VLOOKUP(B1696,Sheet3!B:E,4,0)</f>
        <v>1</v>
      </c>
      <c r="D1696" s="21"/>
      <c r="E1696" s="21"/>
      <c r="F1696" s="21"/>
      <c r="G1696" s="21"/>
      <c r="H1696" s="21"/>
      <c r="I1696" s="21"/>
      <c r="J1696" s="21"/>
      <c r="K1696" s="21"/>
      <c r="L1696" s="21"/>
      <c r="M1696" s="21"/>
      <c r="N1696" s="21"/>
      <c r="O1696" s="21"/>
      <c r="P1696" s="21"/>
      <c r="Q1696" s="21"/>
      <c r="R1696" s="21"/>
      <c r="S1696" s="21"/>
      <c r="T1696" s="21"/>
      <c r="U1696" s="21"/>
      <c r="V1696" s="21"/>
      <c r="W1696" s="21"/>
      <c r="X1696" s="21"/>
      <c r="Y1696" s="21"/>
    </row>
    <row r="1697" ht="15.75" customHeight="1">
      <c r="A1697" s="21">
        <v>4726.0</v>
      </c>
      <c r="B1697" s="21" t="s">
        <v>1426</v>
      </c>
      <c r="C1697" s="21">
        <f>VLOOKUP(B1697,Sheet3!B:E,4,0)</f>
        <v>1</v>
      </c>
      <c r="D1697" s="21"/>
      <c r="E1697" s="21"/>
      <c r="F1697" s="21"/>
      <c r="G1697" s="21"/>
      <c r="H1697" s="21"/>
      <c r="I1697" s="21"/>
      <c r="J1697" s="21"/>
      <c r="K1697" s="21"/>
      <c r="L1697" s="21"/>
      <c r="M1697" s="21"/>
      <c r="N1697" s="21"/>
      <c r="O1697" s="21"/>
      <c r="P1697" s="21"/>
      <c r="Q1697" s="21"/>
      <c r="R1697" s="21"/>
      <c r="S1697" s="21"/>
      <c r="T1697" s="21"/>
      <c r="U1697" s="21"/>
      <c r="V1697" s="21"/>
      <c r="W1697" s="21"/>
      <c r="X1697" s="21"/>
      <c r="Y1697" s="21"/>
    </row>
    <row r="1698" ht="15.75" customHeight="1">
      <c r="A1698" s="21">
        <v>4727.0</v>
      </c>
      <c r="B1698" s="21" t="s">
        <v>4507</v>
      </c>
      <c r="C1698" s="21">
        <f>VLOOKUP(B1698,Sheet3!B:E,4,0)</f>
        <v>1</v>
      </c>
      <c r="D1698" s="21"/>
      <c r="E1698" s="21"/>
      <c r="F1698" s="21"/>
      <c r="G1698" s="21"/>
      <c r="H1698" s="21"/>
      <c r="I1698" s="21"/>
      <c r="J1698" s="21"/>
      <c r="K1698" s="21"/>
      <c r="L1698" s="21"/>
      <c r="M1698" s="21"/>
      <c r="N1698" s="21"/>
      <c r="O1698" s="21"/>
      <c r="P1698" s="21"/>
      <c r="Q1698" s="21"/>
      <c r="R1698" s="21"/>
      <c r="S1698" s="21"/>
      <c r="T1698" s="21"/>
      <c r="U1698" s="21"/>
      <c r="V1698" s="21"/>
      <c r="W1698" s="21"/>
      <c r="X1698" s="21"/>
      <c r="Y1698" s="21"/>
    </row>
    <row r="1699" ht="15.75" customHeight="1">
      <c r="A1699" s="21">
        <v>4728.0</v>
      </c>
      <c r="B1699" s="21" t="s">
        <v>4508</v>
      </c>
      <c r="C1699" s="21">
        <f>VLOOKUP(B1699,Sheet3!B:E,4,0)</f>
        <v>1</v>
      </c>
      <c r="D1699" s="21"/>
      <c r="E1699" s="21"/>
      <c r="F1699" s="21"/>
      <c r="G1699" s="21"/>
      <c r="H1699" s="21"/>
      <c r="I1699" s="21"/>
      <c r="J1699" s="21"/>
      <c r="K1699" s="21"/>
      <c r="L1699" s="21"/>
      <c r="M1699" s="21"/>
      <c r="N1699" s="21"/>
      <c r="O1699" s="21"/>
      <c r="P1699" s="21"/>
      <c r="Q1699" s="21"/>
      <c r="R1699" s="21"/>
      <c r="S1699" s="21"/>
      <c r="T1699" s="21"/>
      <c r="U1699" s="21"/>
      <c r="V1699" s="21"/>
      <c r="W1699" s="21"/>
      <c r="X1699" s="21"/>
      <c r="Y1699" s="21"/>
    </row>
    <row r="1700" ht="15.75" customHeight="1">
      <c r="A1700" s="21">
        <v>4729.0</v>
      </c>
      <c r="B1700" s="21" t="s">
        <v>4509</v>
      </c>
      <c r="C1700" s="21">
        <f>VLOOKUP(B1700,Sheet3!B:E,4,0)</f>
        <v>1</v>
      </c>
      <c r="D1700" s="21"/>
      <c r="E1700" s="21"/>
      <c r="F1700" s="21"/>
      <c r="G1700" s="21"/>
      <c r="H1700" s="21"/>
      <c r="I1700" s="21"/>
      <c r="J1700" s="21"/>
      <c r="K1700" s="21"/>
      <c r="L1700" s="21"/>
      <c r="M1700" s="21"/>
      <c r="N1700" s="21"/>
      <c r="O1700" s="21"/>
      <c r="P1700" s="21"/>
      <c r="Q1700" s="21"/>
      <c r="R1700" s="21"/>
      <c r="S1700" s="21"/>
      <c r="T1700" s="21"/>
      <c r="U1700" s="21"/>
      <c r="V1700" s="21"/>
      <c r="W1700" s="21"/>
      <c r="X1700" s="21"/>
      <c r="Y1700" s="21"/>
    </row>
    <row r="1701" ht="15.75" customHeight="1">
      <c r="A1701" s="21">
        <v>4730.0</v>
      </c>
      <c r="B1701" s="21" t="s">
        <v>4510</v>
      </c>
      <c r="C1701" s="21">
        <f>VLOOKUP(B1701,Sheet3!B:E,4,0)</f>
        <v>1</v>
      </c>
      <c r="D1701" s="21"/>
      <c r="E1701" s="21"/>
      <c r="F1701" s="21"/>
      <c r="G1701" s="21"/>
      <c r="H1701" s="21"/>
      <c r="I1701" s="21"/>
      <c r="J1701" s="21"/>
      <c r="K1701" s="21"/>
      <c r="L1701" s="21"/>
      <c r="M1701" s="21"/>
      <c r="N1701" s="21"/>
      <c r="O1701" s="21"/>
      <c r="P1701" s="21"/>
      <c r="Q1701" s="21"/>
      <c r="R1701" s="21"/>
      <c r="S1701" s="21"/>
      <c r="T1701" s="21"/>
      <c r="U1701" s="21"/>
      <c r="V1701" s="21"/>
      <c r="W1701" s="21"/>
      <c r="X1701" s="21"/>
      <c r="Y1701" s="21"/>
    </row>
    <row r="1702" ht="15.75" customHeight="1">
      <c r="A1702" s="21">
        <v>4731.0</v>
      </c>
      <c r="B1702" s="21" t="s">
        <v>4511</v>
      </c>
      <c r="C1702" s="21">
        <f>VLOOKUP(B1702,Sheet3!B:E,4,0)</f>
        <v>1</v>
      </c>
      <c r="D1702" s="21"/>
      <c r="E1702" s="21"/>
      <c r="F1702" s="21"/>
      <c r="G1702" s="21"/>
      <c r="H1702" s="21"/>
      <c r="I1702" s="21"/>
      <c r="J1702" s="21"/>
      <c r="K1702" s="21"/>
      <c r="L1702" s="21"/>
      <c r="M1702" s="21"/>
      <c r="N1702" s="21"/>
      <c r="O1702" s="21"/>
      <c r="P1702" s="21"/>
      <c r="Q1702" s="21"/>
      <c r="R1702" s="21"/>
      <c r="S1702" s="21"/>
      <c r="T1702" s="21"/>
      <c r="U1702" s="21"/>
      <c r="V1702" s="21"/>
      <c r="W1702" s="21"/>
      <c r="X1702" s="21"/>
      <c r="Y1702" s="21"/>
    </row>
    <row r="1703" ht="15.75" customHeight="1">
      <c r="A1703" s="21">
        <v>4732.0</v>
      </c>
      <c r="B1703" s="21" t="s">
        <v>4512</v>
      </c>
      <c r="C1703" s="21">
        <f>VLOOKUP(B1703,Sheet3!B:E,4,0)</f>
        <v>1</v>
      </c>
      <c r="D1703" s="21"/>
      <c r="E1703" s="21"/>
      <c r="F1703" s="21"/>
      <c r="G1703" s="21"/>
      <c r="H1703" s="21"/>
      <c r="I1703" s="21"/>
      <c r="J1703" s="21"/>
      <c r="K1703" s="21"/>
      <c r="L1703" s="21"/>
      <c r="M1703" s="21"/>
      <c r="N1703" s="21"/>
      <c r="O1703" s="21"/>
      <c r="P1703" s="21"/>
      <c r="Q1703" s="21"/>
      <c r="R1703" s="21"/>
      <c r="S1703" s="21"/>
      <c r="T1703" s="21"/>
      <c r="U1703" s="21"/>
      <c r="V1703" s="21"/>
      <c r="W1703" s="21"/>
      <c r="X1703" s="21"/>
      <c r="Y1703" s="21"/>
    </row>
    <row r="1704" ht="15.75" customHeight="1">
      <c r="A1704" s="21">
        <v>4733.0</v>
      </c>
      <c r="B1704" s="21" t="s">
        <v>4513</v>
      </c>
      <c r="C1704" s="21">
        <f>VLOOKUP(B1704,Sheet3!B:E,4,0)</f>
        <v>1</v>
      </c>
      <c r="D1704" s="21"/>
      <c r="E1704" s="21"/>
      <c r="F1704" s="21"/>
      <c r="G1704" s="21"/>
      <c r="H1704" s="21"/>
      <c r="I1704" s="21"/>
      <c r="J1704" s="21"/>
      <c r="K1704" s="21"/>
      <c r="L1704" s="21"/>
      <c r="M1704" s="21"/>
      <c r="N1704" s="21"/>
      <c r="O1704" s="21"/>
      <c r="P1704" s="21"/>
      <c r="Q1704" s="21"/>
      <c r="R1704" s="21"/>
      <c r="S1704" s="21"/>
      <c r="T1704" s="21"/>
      <c r="U1704" s="21"/>
      <c r="V1704" s="21"/>
      <c r="W1704" s="21"/>
      <c r="X1704" s="21"/>
      <c r="Y1704" s="21"/>
    </row>
    <row r="1705" ht="15.75" customHeight="1">
      <c r="A1705" s="21">
        <v>4734.0</v>
      </c>
      <c r="B1705" s="21" t="s">
        <v>4514</v>
      </c>
      <c r="C1705" s="21">
        <f>VLOOKUP(B1705,Sheet3!B:E,4,0)</f>
        <v>1</v>
      </c>
      <c r="D1705" s="21"/>
      <c r="E1705" s="21"/>
      <c r="F1705" s="21"/>
      <c r="G1705" s="21"/>
      <c r="H1705" s="21"/>
      <c r="I1705" s="21"/>
      <c r="J1705" s="21"/>
      <c r="K1705" s="21"/>
      <c r="L1705" s="21"/>
      <c r="M1705" s="21"/>
      <c r="N1705" s="21"/>
      <c r="O1705" s="21"/>
      <c r="P1705" s="21"/>
      <c r="Q1705" s="21"/>
      <c r="R1705" s="21"/>
      <c r="S1705" s="21"/>
      <c r="T1705" s="21"/>
      <c r="U1705" s="21"/>
      <c r="V1705" s="21"/>
      <c r="W1705" s="21"/>
      <c r="X1705" s="21"/>
      <c r="Y1705" s="21"/>
    </row>
    <row r="1706" ht="15.75" customHeight="1">
      <c r="A1706" s="21">
        <v>4735.0</v>
      </c>
      <c r="B1706" s="21" t="s">
        <v>4515</v>
      </c>
      <c r="C1706" s="21">
        <f>VLOOKUP(B1706,Sheet3!B:E,4,0)</f>
        <v>1</v>
      </c>
      <c r="D1706" s="21"/>
      <c r="E1706" s="21"/>
      <c r="F1706" s="21"/>
      <c r="G1706" s="21"/>
      <c r="H1706" s="21"/>
      <c r="I1706" s="21"/>
      <c r="J1706" s="21"/>
      <c r="K1706" s="21"/>
      <c r="L1706" s="21"/>
      <c r="M1706" s="21"/>
      <c r="N1706" s="21"/>
      <c r="O1706" s="21"/>
      <c r="P1706" s="21"/>
      <c r="Q1706" s="21"/>
      <c r="R1706" s="21"/>
      <c r="S1706" s="21"/>
      <c r="T1706" s="21"/>
      <c r="U1706" s="21"/>
      <c r="V1706" s="21"/>
      <c r="W1706" s="21"/>
      <c r="X1706" s="21"/>
      <c r="Y1706" s="21"/>
    </row>
    <row r="1707" ht="15.75" customHeight="1">
      <c r="A1707" s="21">
        <v>4736.0</v>
      </c>
      <c r="B1707" s="21" t="s">
        <v>4516</v>
      </c>
      <c r="C1707" s="21">
        <f>VLOOKUP(B1707,Sheet3!B:E,4,0)</f>
        <v>1</v>
      </c>
      <c r="D1707" s="21"/>
      <c r="E1707" s="21"/>
      <c r="F1707" s="21"/>
      <c r="G1707" s="21"/>
      <c r="H1707" s="21"/>
      <c r="I1707" s="21"/>
      <c r="J1707" s="21"/>
      <c r="K1707" s="21"/>
      <c r="L1707" s="21"/>
      <c r="M1707" s="21"/>
      <c r="N1707" s="21"/>
      <c r="O1707" s="21"/>
      <c r="P1707" s="21"/>
      <c r="Q1707" s="21"/>
      <c r="R1707" s="21"/>
      <c r="S1707" s="21"/>
      <c r="T1707" s="21"/>
      <c r="U1707" s="21"/>
      <c r="V1707" s="21"/>
      <c r="W1707" s="21"/>
      <c r="X1707" s="21"/>
      <c r="Y1707" s="21"/>
    </row>
    <row r="1708" ht="15.75" customHeight="1">
      <c r="A1708" s="21">
        <v>4737.0</v>
      </c>
      <c r="B1708" s="21" t="s">
        <v>4517</v>
      </c>
      <c r="C1708" s="21">
        <f>VLOOKUP(B1708,Sheet3!B:E,4,0)</f>
        <v>1</v>
      </c>
      <c r="D1708" s="21"/>
      <c r="E1708" s="21"/>
      <c r="F1708" s="21"/>
      <c r="G1708" s="21"/>
      <c r="H1708" s="21"/>
      <c r="I1708" s="21"/>
      <c r="J1708" s="21"/>
      <c r="K1708" s="21"/>
      <c r="L1708" s="21"/>
      <c r="M1708" s="21"/>
      <c r="N1708" s="21"/>
      <c r="O1708" s="21"/>
      <c r="P1708" s="21"/>
      <c r="Q1708" s="21"/>
      <c r="R1708" s="21"/>
      <c r="S1708" s="21"/>
      <c r="T1708" s="21"/>
      <c r="U1708" s="21"/>
      <c r="V1708" s="21"/>
      <c r="W1708" s="21"/>
      <c r="X1708" s="21"/>
      <c r="Y1708" s="21"/>
    </row>
    <row r="1709" ht="15.75" customHeight="1">
      <c r="A1709" s="21">
        <v>4738.0</v>
      </c>
      <c r="B1709" s="21" t="s">
        <v>4518</v>
      </c>
      <c r="C1709" s="21">
        <f>VLOOKUP(B1709,Sheet3!B:E,4,0)</f>
        <v>1</v>
      </c>
      <c r="D1709" s="21"/>
      <c r="E1709" s="21"/>
      <c r="F1709" s="21"/>
      <c r="G1709" s="21"/>
      <c r="H1709" s="21"/>
      <c r="I1709" s="21"/>
      <c r="J1709" s="21"/>
      <c r="K1709" s="21"/>
      <c r="L1709" s="21"/>
      <c r="M1709" s="21"/>
      <c r="N1709" s="21"/>
      <c r="O1709" s="21"/>
      <c r="P1709" s="21"/>
      <c r="Q1709" s="21"/>
      <c r="R1709" s="21"/>
      <c r="S1709" s="21"/>
      <c r="T1709" s="21"/>
      <c r="U1709" s="21"/>
      <c r="V1709" s="21"/>
      <c r="W1709" s="21"/>
      <c r="X1709" s="21"/>
      <c r="Y1709" s="21"/>
    </row>
    <row r="1710" ht="15.75" customHeight="1">
      <c r="A1710" s="21">
        <v>4739.0</v>
      </c>
      <c r="B1710" s="21" t="s">
        <v>4519</v>
      </c>
      <c r="C1710" s="21">
        <f>VLOOKUP(B1710,Sheet3!B:E,4,0)</f>
        <v>1</v>
      </c>
      <c r="D1710" s="21"/>
      <c r="E1710" s="21"/>
      <c r="F1710" s="21"/>
      <c r="G1710" s="21"/>
      <c r="H1710" s="21"/>
      <c r="I1710" s="21"/>
      <c r="J1710" s="21"/>
      <c r="K1710" s="21"/>
      <c r="L1710" s="21"/>
      <c r="M1710" s="21"/>
      <c r="N1710" s="21"/>
      <c r="O1710" s="21"/>
      <c r="P1710" s="21"/>
      <c r="Q1710" s="21"/>
      <c r="R1710" s="21"/>
      <c r="S1710" s="21"/>
      <c r="T1710" s="21"/>
      <c r="U1710" s="21"/>
      <c r="V1710" s="21"/>
      <c r="W1710" s="21"/>
      <c r="X1710" s="21"/>
      <c r="Y1710" s="21"/>
    </row>
    <row r="1711" ht="15.75" customHeight="1">
      <c r="A1711" s="21">
        <v>4740.0</v>
      </c>
      <c r="B1711" s="21" t="s">
        <v>4520</v>
      </c>
      <c r="C1711" s="21">
        <f>VLOOKUP(B1711,Sheet3!B:E,4,0)</f>
        <v>1</v>
      </c>
      <c r="D1711" s="21"/>
      <c r="E1711" s="21"/>
      <c r="F1711" s="21"/>
      <c r="G1711" s="21"/>
      <c r="H1711" s="21"/>
      <c r="I1711" s="21"/>
      <c r="J1711" s="21"/>
      <c r="K1711" s="21"/>
      <c r="L1711" s="21"/>
      <c r="M1711" s="21"/>
      <c r="N1711" s="21"/>
      <c r="O1711" s="21"/>
      <c r="P1711" s="21"/>
      <c r="Q1711" s="21"/>
      <c r="R1711" s="21"/>
      <c r="S1711" s="21"/>
      <c r="T1711" s="21"/>
      <c r="U1711" s="21"/>
      <c r="V1711" s="21"/>
      <c r="W1711" s="21"/>
      <c r="X1711" s="21"/>
      <c r="Y1711" s="21"/>
    </row>
    <row r="1712" ht="15.75" customHeight="1">
      <c r="A1712" s="21">
        <v>4741.0</v>
      </c>
      <c r="B1712" s="21" t="s">
        <v>4521</v>
      </c>
      <c r="C1712" s="21">
        <f>VLOOKUP(B1712,Sheet3!B:E,4,0)</f>
        <v>1</v>
      </c>
      <c r="D1712" s="21"/>
      <c r="E1712" s="21"/>
      <c r="F1712" s="21"/>
      <c r="G1712" s="21"/>
      <c r="H1712" s="21"/>
      <c r="I1712" s="21"/>
      <c r="J1712" s="21"/>
      <c r="K1712" s="21"/>
      <c r="L1712" s="21"/>
      <c r="M1712" s="21"/>
      <c r="N1712" s="21"/>
      <c r="O1712" s="21"/>
      <c r="P1712" s="21"/>
      <c r="Q1712" s="21"/>
      <c r="R1712" s="21"/>
      <c r="S1712" s="21"/>
      <c r="T1712" s="21"/>
      <c r="U1712" s="21"/>
      <c r="V1712" s="21"/>
      <c r="W1712" s="21"/>
      <c r="X1712" s="21"/>
      <c r="Y1712" s="21"/>
    </row>
    <row r="1713" ht="15.75" customHeight="1">
      <c r="A1713" s="21">
        <v>4742.0</v>
      </c>
      <c r="B1713" s="21" t="s">
        <v>4522</v>
      </c>
      <c r="C1713" s="21">
        <f>VLOOKUP(B1713,Sheet3!B:E,4,0)</f>
        <v>1</v>
      </c>
      <c r="D1713" s="21"/>
      <c r="E1713" s="21"/>
      <c r="F1713" s="21"/>
      <c r="G1713" s="21"/>
      <c r="H1713" s="21"/>
      <c r="I1713" s="21"/>
      <c r="J1713" s="21"/>
      <c r="K1713" s="21"/>
      <c r="L1713" s="21"/>
      <c r="M1713" s="21"/>
      <c r="N1713" s="21"/>
      <c r="O1713" s="21"/>
      <c r="P1713" s="21"/>
      <c r="Q1713" s="21"/>
      <c r="R1713" s="21"/>
      <c r="S1713" s="21"/>
      <c r="T1713" s="21"/>
      <c r="U1713" s="21"/>
      <c r="V1713" s="21"/>
      <c r="W1713" s="21"/>
      <c r="X1713" s="21"/>
      <c r="Y1713" s="21"/>
    </row>
    <row r="1714" ht="15.75" customHeight="1">
      <c r="A1714" s="21">
        <v>4743.0</v>
      </c>
      <c r="B1714" s="21" t="s">
        <v>4523</v>
      </c>
      <c r="C1714" s="21">
        <f>VLOOKUP(B1714,Sheet3!B:E,4,0)</f>
        <v>1</v>
      </c>
      <c r="D1714" s="21"/>
      <c r="E1714" s="21"/>
      <c r="F1714" s="21"/>
      <c r="G1714" s="21"/>
      <c r="H1714" s="21"/>
      <c r="I1714" s="21"/>
      <c r="J1714" s="21"/>
      <c r="K1714" s="21"/>
      <c r="L1714" s="21"/>
      <c r="M1714" s="21"/>
      <c r="N1714" s="21"/>
      <c r="O1714" s="21"/>
      <c r="P1714" s="21"/>
      <c r="Q1714" s="21"/>
      <c r="R1714" s="21"/>
      <c r="S1714" s="21"/>
      <c r="T1714" s="21"/>
      <c r="U1714" s="21"/>
      <c r="V1714" s="21"/>
      <c r="W1714" s="21"/>
      <c r="X1714" s="21"/>
      <c r="Y1714" s="21"/>
    </row>
    <row r="1715" ht="15.75" customHeight="1">
      <c r="A1715" s="21">
        <v>4745.0</v>
      </c>
      <c r="B1715" s="21" t="s">
        <v>4524</v>
      </c>
      <c r="C1715" s="21">
        <f>VLOOKUP(B1715,Sheet3!B:E,4,0)</f>
        <v>1</v>
      </c>
      <c r="D1715" s="21"/>
      <c r="E1715" s="21"/>
      <c r="F1715" s="21"/>
      <c r="G1715" s="21"/>
      <c r="H1715" s="21"/>
      <c r="I1715" s="21"/>
      <c r="J1715" s="21"/>
      <c r="K1715" s="21"/>
      <c r="L1715" s="21"/>
      <c r="M1715" s="21"/>
      <c r="N1715" s="21"/>
      <c r="O1715" s="21"/>
      <c r="P1715" s="21"/>
      <c r="Q1715" s="21"/>
      <c r="R1715" s="21"/>
      <c r="S1715" s="21"/>
      <c r="T1715" s="21"/>
      <c r="U1715" s="21"/>
      <c r="V1715" s="21"/>
      <c r="W1715" s="21"/>
      <c r="X1715" s="21"/>
      <c r="Y1715" s="21"/>
    </row>
    <row r="1716" ht="15.75" customHeight="1">
      <c r="A1716" s="21">
        <v>4746.0</v>
      </c>
      <c r="B1716" s="21" t="s">
        <v>4525</v>
      </c>
      <c r="C1716" s="21">
        <f>VLOOKUP(B1716,Sheet3!B:E,4,0)</f>
        <v>1</v>
      </c>
      <c r="D1716" s="21"/>
      <c r="E1716" s="21"/>
      <c r="F1716" s="21"/>
      <c r="G1716" s="21"/>
      <c r="H1716" s="21"/>
      <c r="I1716" s="21"/>
      <c r="J1716" s="21"/>
      <c r="K1716" s="21"/>
      <c r="L1716" s="21"/>
      <c r="M1716" s="21"/>
      <c r="N1716" s="21"/>
      <c r="O1716" s="21"/>
      <c r="P1716" s="21"/>
      <c r="Q1716" s="21"/>
      <c r="R1716" s="21"/>
      <c r="S1716" s="21"/>
      <c r="T1716" s="21"/>
      <c r="U1716" s="21"/>
      <c r="V1716" s="21"/>
      <c r="W1716" s="21"/>
      <c r="X1716" s="21"/>
      <c r="Y1716" s="21"/>
    </row>
    <row r="1717" ht="15.75" customHeight="1">
      <c r="A1717" s="21">
        <v>4748.0</v>
      </c>
      <c r="B1717" s="21" t="s">
        <v>4526</v>
      </c>
      <c r="C1717" s="21">
        <f>VLOOKUP(B1717,Sheet3!B:E,4,0)</f>
        <v>1</v>
      </c>
      <c r="D1717" s="21"/>
      <c r="E1717" s="21"/>
      <c r="F1717" s="21"/>
      <c r="G1717" s="21"/>
      <c r="H1717" s="21"/>
      <c r="I1717" s="21"/>
      <c r="J1717" s="21"/>
      <c r="K1717" s="21"/>
      <c r="L1717" s="21"/>
      <c r="M1717" s="21"/>
      <c r="N1717" s="21"/>
      <c r="O1717" s="21"/>
      <c r="P1717" s="21"/>
      <c r="Q1717" s="21"/>
      <c r="R1717" s="21"/>
      <c r="S1717" s="21"/>
      <c r="T1717" s="21"/>
      <c r="U1717" s="21"/>
      <c r="V1717" s="21"/>
      <c r="W1717" s="21"/>
      <c r="X1717" s="21"/>
      <c r="Y1717" s="21"/>
    </row>
    <row r="1718" ht="15.75" customHeight="1">
      <c r="A1718" s="21">
        <v>4749.0</v>
      </c>
      <c r="B1718" s="21" t="s">
        <v>4527</v>
      </c>
      <c r="C1718" s="21">
        <f>VLOOKUP(B1718,Sheet3!B:E,4,0)</f>
        <v>1</v>
      </c>
      <c r="D1718" s="21"/>
      <c r="E1718" s="21"/>
      <c r="F1718" s="21"/>
      <c r="G1718" s="21"/>
      <c r="H1718" s="21"/>
      <c r="I1718" s="21"/>
      <c r="J1718" s="21"/>
      <c r="K1718" s="21"/>
      <c r="L1718" s="21"/>
      <c r="M1718" s="21"/>
      <c r="N1718" s="21"/>
      <c r="O1718" s="21"/>
      <c r="P1718" s="21"/>
      <c r="Q1718" s="21"/>
      <c r="R1718" s="21"/>
      <c r="S1718" s="21"/>
      <c r="T1718" s="21"/>
      <c r="U1718" s="21"/>
      <c r="V1718" s="21"/>
      <c r="W1718" s="21"/>
      <c r="X1718" s="21"/>
      <c r="Y1718" s="21"/>
    </row>
    <row r="1719" ht="15.75" customHeight="1">
      <c r="A1719" s="21">
        <v>4750.0</v>
      </c>
      <c r="B1719" s="21" t="s">
        <v>4528</v>
      </c>
      <c r="C1719" s="21">
        <f>VLOOKUP(B1719,Sheet3!B:E,4,0)</f>
        <v>1</v>
      </c>
      <c r="D1719" s="21"/>
      <c r="E1719" s="21"/>
      <c r="F1719" s="21"/>
      <c r="G1719" s="21"/>
      <c r="H1719" s="21"/>
      <c r="I1719" s="21"/>
      <c r="J1719" s="21"/>
      <c r="K1719" s="21"/>
      <c r="L1719" s="21"/>
      <c r="M1719" s="21"/>
      <c r="N1719" s="21"/>
      <c r="O1719" s="21"/>
      <c r="P1719" s="21"/>
      <c r="Q1719" s="21"/>
      <c r="R1719" s="21"/>
      <c r="S1719" s="21"/>
      <c r="T1719" s="21"/>
      <c r="U1719" s="21"/>
      <c r="V1719" s="21"/>
      <c r="W1719" s="21"/>
      <c r="X1719" s="21"/>
      <c r="Y1719" s="21"/>
    </row>
    <row r="1720" ht="15.75" customHeight="1">
      <c r="A1720" s="21">
        <v>4751.0</v>
      </c>
      <c r="B1720" s="21" t="s">
        <v>4529</v>
      </c>
      <c r="C1720" s="21">
        <f>VLOOKUP(B1720,Sheet3!B:E,4,0)</f>
        <v>1</v>
      </c>
      <c r="D1720" s="21"/>
      <c r="E1720" s="21"/>
      <c r="F1720" s="21"/>
      <c r="G1720" s="21"/>
      <c r="H1720" s="21"/>
      <c r="I1720" s="21"/>
      <c r="J1720" s="21"/>
      <c r="K1720" s="21"/>
      <c r="L1720" s="21"/>
      <c r="M1720" s="21"/>
      <c r="N1720" s="21"/>
      <c r="O1720" s="21"/>
      <c r="P1720" s="21"/>
      <c r="Q1720" s="21"/>
      <c r="R1720" s="21"/>
      <c r="S1720" s="21"/>
      <c r="T1720" s="21"/>
      <c r="U1720" s="21"/>
      <c r="V1720" s="21"/>
      <c r="W1720" s="21"/>
      <c r="X1720" s="21"/>
      <c r="Y1720" s="21"/>
    </row>
    <row r="1721" ht="15.75" customHeight="1">
      <c r="A1721" s="21">
        <v>4752.0</v>
      </c>
      <c r="B1721" s="21" t="s">
        <v>4530</v>
      </c>
      <c r="C1721" s="21">
        <f>VLOOKUP(B1721,Sheet3!B:E,4,0)</f>
        <v>1</v>
      </c>
      <c r="D1721" s="21"/>
      <c r="E1721" s="21"/>
      <c r="F1721" s="21"/>
      <c r="G1721" s="21"/>
      <c r="H1721" s="21"/>
      <c r="I1721" s="21"/>
      <c r="J1721" s="21"/>
      <c r="K1721" s="21"/>
      <c r="L1721" s="21"/>
      <c r="M1721" s="21"/>
      <c r="N1721" s="21"/>
      <c r="O1721" s="21"/>
      <c r="P1721" s="21"/>
      <c r="Q1721" s="21"/>
      <c r="R1721" s="21"/>
      <c r="S1721" s="21"/>
      <c r="T1721" s="21"/>
      <c r="U1721" s="21"/>
      <c r="V1721" s="21"/>
      <c r="W1721" s="21"/>
      <c r="X1721" s="21"/>
      <c r="Y1721" s="21"/>
    </row>
    <row r="1722" ht="15.75" customHeight="1">
      <c r="A1722" s="21">
        <v>4755.0</v>
      </c>
      <c r="B1722" s="21" t="s">
        <v>4531</v>
      </c>
      <c r="C1722" s="21">
        <f>VLOOKUP(B1722,Sheet3!B:E,4,0)</f>
        <v>1</v>
      </c>
      <c r="D1722" s="21"/>
      <c r="E1722" s="21"/>
      <c r="F1722" s="21"/>
      <c r="G1722" s="21"/>
      <c r="H1722" s="21"/>
      <c r="I1722" s="21"/>
      <c r="J1722" s="21"/>
      <c r="K1722" s="21"/>
      <c r="L1722" s="21"/>
      <c r="M1722" s="21"/>
      <c r="N1722" s="21"/>
      <c r="O1722" s="21"/>
      <c r="P1722" s="21"/>
      <c r="Q1722" s="21"/>
      <c r="R1722" s="21"/>
      <c r="S1722" s="21"/>
      <c r="T1722" s="21"/>
      <c r="U1722" s="21"/>
      <c r="V1722" s="21"/>
      <c r="W1722" s="21"/>
      <c r="X1722" s="21"/>
      <c r="Y1722" s="21"/>
    </row>
    <row r="1723" ht="15.75" customHeight="1">
      <c r="A1723" s="21">
        <v>4762.0</v>
      </c>
      <c r="B1723" s="21" t="s">
        <v>4532</v>
      </c>
      <c r="C1723" s="21">
        <f>VLOOKUP(B1723,Sheet3!B:E,4,0)</f>
        <v>1</v>
      </c>
      <c r="D1723" s="21"/>
      <c r="E1723" s="21"/>
      <c r="F1723" s="21"/>
      <c r="G1723" s="21"/>
      <c r="H1723" s="21"/>
      <c r="I1723" s="21"/>
      <c r="J1723" s="21"/>
      <c r="K1723" s="21"/>
      <c r="L1723" s="21"/>
      <c r="M1723" s="21"/>
      <c r="N1723" s="21"/>
      <c r="O1723" s="21"/>
      <c r="P1723" s="21"/>
      <c r="Q1723" s="21"/>
      <c r="R1723" s="21"/>
      <c r="S1723" s="21"/>
      <c r="T1723" s="21"/>
      <c r="U1723" s="21"/>
      <c r="V1723" s="21"/>
      <c r="W1723" s="21"/>
      <c r="X1723" s="21"/>
      <c r="Y1723" s="21"/>
    </row>
    <row r="1724" ht="15.75" customHeight="1">
      <c r="A1724" s="21">
        <v>4764.0</v>
      </c>
      <c r="B1724" s="21" t="s">
        <v>4533</v>
      </c>
      <c r="C1724" s="21">
        <f>VLOOKUP(B1724,Sheet3!B:E,4,0)</f>
        <v>1</v>
      </c>
      <c r="D1724" s="21"/>
      <c r="E1724" s="21"/>
      <c r="F1724" s="21"/>
      <c r="G1724" s="21"/>
      <c r="H1724" s="21"/>
      <c r="I1724" s="21"/>
      <c r="J1724" s="21"/>
      <c r="K1724" s="21"/>
      <c r="L1724" s="21"/>
      <c r="M1724" s="21"/>
      <c r="N1724" s="21"/>
      <c r="O1724" s="21"/>
      <c r="P1724" s="21"/>
      <c r="Q1724" s="21"/>
      <c r="R1724" s="21"/>
      <c r="S1724" s="21"/>
      <c r="T1724" s="21"/>
      <c r="U1724" s="21"/>
      <c r="V1724" s="21"/>
      <c r="W1724" s="21"/>
      <c r="X1724" s="21"/>
      <c r="Y1724" s="21"/>
    </row>
    <row r="1725" ht="15.75" customHeight="1">
      <c r="A1725" s="21">
        <v>4765.0</v>
      </c>
      <c r="B1725" s="21" t="s">
        <v>4534</v>
      </c>
      <c r="C1725" s="21">
        <f>VLOOKUP(B1725,Sheet3!B:E,4,0)</f>
        <v>1</v>
      </c>
      <c r="D1725" s="21"/>
      <c r="E1725" s="21"/>
      <c r="F1725" s="21"/>
      <c r="G1725" s="21"/>
      <c r="H1725" s="21"/>
      <c r="I1725" s="21"/>
      <c r="J1725" s="21"/>
      <c r="K1725" s="21"/>
      <c r="L1725" s="21"/>
      <c r="M1725" s="21"/>
      <c r="N1725" s="21"/>
      <c r="O1725" s="21"/>
      <c r="P1725" s="21"/>
      <c r="Q1725" s="21"/>
      <c r="R1725" s="21"/>
      <c r="S1725" s="21"/>
      <c r="T1725" s="21"/>
      <c r="U1725" s="21"/>
      <c r="V1725" s="21"/>
      <c r="W1725" s="21"/>
      <c r="X1725" s="21"/>
      <c r="Y1725" s="21"/>
    </row>
    <row r="1726" ht="15.75" customHeight="1">
      <c r="A1726" s="21">
        <v>4766.0</v>
      </c>
      <c r="B1726" s="21" t="s">
        <v>4535</v>
      </c>
      <c r="C1726" s="21">
        <f>VLOOKUP(B1726,Sheet3!B:E,4,0)</f>
        <v>1</v>
      </c>
      <c r="D1726" s="21"/>
      <c r="E1726" s="21"/>
      <c r="F1726" s="21"/>
      <c r="G1726" s="21"/>
      <c r="H1726" s="21"/>
      <c r="I1726" s="21"/>
      <c r="J1726" s="21"/>
      <c r="K1726" s="21"/>
      <c r="L1726" s="21"/>
      <c r="M1726" s="21"/>
      <c r="N1726" s="21"/>
      <c r="O1726" s="21"/>
      <c r="P1726" s="21"/>
      <c r="Q1726" s="21"/>
      <c r="R1726" s="21"/>
      <c r="S1726" s="21"/>
      <c r="T1726" s="21"/>
      <c r="U1726" s="21"/>
      <c r="V1726" s="21"/>
      <c r="W1726" s="21"/>
      <c r="X1726" s="21"/>
      <c r="Y1726" s="21"/>
    </row>
    <row r="1727" ht="15.75" customHeight="1">
      <c r="A1727" s="21">
        <v>4769.0</v>
      </c>
      <c r="B1727" s="21" t="s">
        <v>4536</v>
      </c>
      <c r="C1727" s="21">
        <f>VLOOKUP(B1727,Sheet3!B:E,4,0)</f>
        <v>1</v>
      </c>
      <c r="D1727" s="21"/>
      <c r="E1727" s="21"/>
      <c r="F1727" s="21"/>
      <c r="G1727" s="21"/>
      <c r="H1727" s="21"/>
      <c r="I1727" s="21"/>
      <c r="J1727" s="21"/>
      <c r="K1727" s="21"/>
      <c r="L1727" s="21"/>
      <c r="M1727" s="21"/>
      <c r="N1727" s="21"/>
      <c r="O1727" s="21"/>
      <c r="P1727" s="21"/>
      <c r="Q1727" s="21"/>
      <c r="R1727" s="21"/>
      <c r="S1727" s="21"/>
      <c r="T1727" s="21"/>
      <c r="U1727" s="21"/>
      <c r="V1727" s="21"/>
      <c r="W1727" s="21"/>
      <c r="X1727" s="21"/>
      <c r="Y1727" s="21"/>
    </row>
    <row r="1728" ht="15.75" customHeight="1">
      <c r="A1728" s="21">
        <v>4771.0</v>
      </c>
      <c r="B1728" s="21" t="s">
        <v>4537</v>
      </c>
      <c r="C1728" s="21">
        <f>VLOOKUP(B1728,Sheet3!B:E,4,0)</f>
        <v>1</v>
      </c>
      <c r="D1728" s="21"/>
      <c r="E1728" s="21"/>
      <c r="F1728" s="21"/>
      <c r="G1728" s="21"/>
      <c r="H1728" s="21"/>
      <c r="I1728" s="21"/>
      <c r="J1728" s="21"/>
      <c r="K1728" s="21"/>
      <c r="L1728" s="21"/>
      <c r="M1728" s="21"/>
      <c r="N1728" s="21"/>
      <c r="O1728" s="21"/>
      <c r="P1728" s="21"/>
      <c r="Q1728" s="21"/>
      <c r="R1728" s="21"/>
      <c r="S1728" s="21"/>
      <c r="T1728" s="21"/>
      <c r="U1728" s="21"/>
      <c r="V1728" s="21"/>
      <c r="W1728" s="21"/>
      <c r="X1728" s="21"/>
      <c r="Y1728" s="21"/>
    </row>
    <row r="1729" ht="15.75" customHeight="1">
      <c r="A1729" s="21">
        <v>4772.0</v>
      </c>
      <c r="B1729" s="21" t="s">
        <v>4538</v>
      </c>
      <c r="C1729" s="21">
        <f>VLOOKUP(B1729,Sheet3!B:E,4,0)</f>
        <v>1</v>
      </c>
      <c r="D1729" s="21"/>
      <c r="E1729" s="21"/>
      <c r="F1729" s="21"/>
      <c r="G1729" s="21"/>
      <c r="H1729" s="21"/>
      <c r="I1729" s="21"/>
      <c r="J1729" s="21"/>
      <c r="K1729" s="21"/>
      <c r="L1729" s="21"/>
      <c r="M1729" s="21"/>
      <c r="N1729" s="21"/>
      <c r="O1729" s="21"/>
      <c r="P1729" s="21"/>
      <c r="Q1729" s="21"/>
      <c r="R1729" s="21"/>
      <c r="S1729" s="21"/>
      <c r="T1729" s="21"/>
      <c r="U1729" s="21"/>
      <c r="V1729" s="21"/>
      <c r="W1729" s="21"/>
      <c r="X1729" s="21"/>
      <c r="Y1729" s="21"/>
    </row>
    <row r="1730" ht="15.75" customHeight="1">
      <c r="A1730" s="21">
        <v>4775.0</v>
      </c>
      <c r="B1730" s="21" t="s">
        <v>4539</v>
      </c>
      <c r="C1730" s="21">
        <f>VLOOKUP(B1730,Sheet3!B:E,4,0)</f>
        <v>1</v>
      </c>
      <c r="D1730" s="21"/>
      <c r="E1730" s="21"/>
      <c r="F1730" s="21"/>
      <c r="G1730" s="21"/>
      <c r="H1730" s="21"/>
      <c r="I1730" s="21"/>
      <c r="J1730" s="21"/>
      <c r="K1730" s="21"/>
      <c r="L1730" s="21"/>
      <c r="M1730" s="21"/>
      <c r="N1730" s="21"/>
      <c r="O1730" s="21"/>
      <c r="P1730" s="21"/>
      <c r="Q1730" s="21"/>
      <c r="R1730" s="21"/>
      <c r="S1730" s="21"/>
      <c r="T1730" s="21"/>
      <c r="U1730" s="21"/>
      <c r="V1730" s="21"/>
      <c r="W1730" s="21"/>
      <c r="X1730" s="21"/>
      <c r="Y1730" s="21"/>
    </row>
    <row r="1731" ht="15.75" customHeight="1">
      <c r="A1731" s="21">
        <v>4779.0</v>
      </c>
      <c r="B1731" s="21" t="s">
        <v>4540</v>
      </c>
      <c r="C1731" s="21">
        <f>VLOOKUP(B1731,Sheet3!B:E,4,0)</f>
        <v>1</v>
      </c>
      <c r="D1731" s="21"/>
      <c r="E1731" s="21"/>
      <c r="F1731" s="21"/>
      <c r="G1731" s="21"/>
      <c r="H1731" s="21"/>
      <c r="I1731" s="21"/>
      <c r="J1731" s="21"/>
      <c r="K1731" s="21"/>
      <c r="L1731" s="21"/>
      <c r="M1731" s="21"/>
      <c r="N1731" s="21"/>
      <c r="O1731" s="21"/>
      <c r="P1731" s="21"/>
      <c r="Q1731" s="21"/>
      <c r="R1731" s="21"/>
      <c r="S1731" s="21"/>
      <c r="T1731" s="21"/>
      <c r="U1731" s="21"/>
      <c r="V1731" s="21"/>
      <c r="W1731" s="21"/>
      <c r="X1731" s="21"/>
      <c r="Y1731" s="21"/>
    </row>
    <row r="1732" ht="15.75" customHeight="1">
      <c r="A1732" s="21">
        <v>4782.0</v>
      </c>
      <c r="B1732" s="21" t="s">
        <v>4541</v>
      </c>
      <c r="C1732" s="21">
        <f>VLOOKUP(B1732,Sheet3!B:E,4,0)</f>
        <v>1</v>
      </c>
      <c r="D1732" s="21"/>
      <c r="E1732" s="21"/>
      <c r="F1732" s="21"/>
      <c r="G1732" s="21"/>
      <c r="H1732" s="21"/>
      <c r="I1732" s="21"/>
      <c r="J1732" s="21"/>
      <c r="K1732" s="21"/>
      <c r="L1732" s="21"/>
      <c r="M1732" s="21"/>
      <c r="N1732" s="21"/>
      <c r="O1732" s="21"/>
      <c r="P1732" s="21"/>
      <c r="Q1732" s="21"/>
      <c r="R1732" s="21"/>
      <c r="S1732" s="21"/>
      <c r="T1732" s="21"/>
      <c r="U1732" s="21"/>
      <c r="V1732" s="21"/>
      <c r="W1732" s="21"/>
      <c r="X1732" s="21"/>
      <c r="Y1732" s="21"/>
    </row>
    <row r="1733" ht="15.75" customHeight="1">
      <c r="A1733" s="21">
        <v>4783.0</v>
      </c>
      <c r="B1733" s="21" t="s">
        <v>4542</v>
      </c>
      <c r="C1733" s="21">
        <f>VLOOKUP(B1733,Sheet3!B:E,4,0)</f>
        <v>1</v>
      </c>
      <c r="D1733" s="21"/>
      <c r="E1733" s="21"/>
      <c r="F1733" s="21"/>
      <c r="G1733" s="21"/>
      <c r="H1733" s="21"/>
      <c r="I1733" s="21"/>
      <c r="J1733" s="21"/>
      <c r="K1733" s="21"/>
      <c r="L1733" s="21"/>
      <c r="M1733" s="21"/>
      <c r="N1733" s="21"/>
      <c r="O1733" s="21"/>
      <c r="P1733" s="21"/>
      <c r="Q1733" s="21"/>
      <c r="R1733" s="21"/>
      <c r="S1733" s="21"/>
      <c r="T1733" s="21"/>
      <c r="U1733" s="21"/>
      <c r="V1733" s="21"/>
      <c r="W1733" s="21"/>
      <c r="X1733" s="21"/>
      <c r="Y1733" s="21"/>
    </row>
    <row r="1734" ht="15.75" customHeight="1">
      <c r="A1734" s="21">
        <v>4784.0</v>
      </c>
      <c r="B1734" s="21" t="s">
        <v>4543</v>
      </c>
      <c r="C1734" s="21">
        <f>VLOOKUP(B1734,Sheet3!B:E,4,0)</f>
        <v>1</v>
      </c>
      <c r="D1734" s="21"/>
      <c r="E1734" s="21"/>
      <c r="F1734" s="21"/>
      <c r="G1734" s="21"/>
      <c r="H1734" s="21"/>
      <c r="I1734" s="21"/>
      <c r="J1734" s="21"/>
      <c r="K1734" s="21"/>
      <c r="L1734" s="21"/>
      <c r="M1734" s="21"/>
      <c r="N1734" s="21"/>
      <c r="O1734" s="21"/>
      <c r="P1734" s="21"/>
      <c r="Q1734" s="21"/>
      <c r="R1734" s="21"/>
      <c r="S1734" s="21"/>
      <c r="T1734" s="21"/>
      <c r="U1734" s="21"/>
      <c r="V1734" s="21"/>
      <c r="W1734" s="21"/>
      <c r="X1734" s="21"/>
      <c r="Y1734" s="21"/>
    </row>
    <row r="1735" ht="15.75" customHeight="1">
      <c r="A1735" s="21">
        <v>4785.0</v>
      </c>
      <c r="B1735" s="21" t="s">
        <v>4544</v>
      </c>
      <c r="C1735" s="21">
        <f>VLOOKUP(B1735,Sheet3!B:E,4,0)</f>
        <v>1</v>
      </c>
      <c r="D1735" s="21"/>
      <c r="E1735" s="21"/>
      <c r="F1735" s="21"/>
      <c r="G1735" s="21"/>
      <c r="H1735" s="21"/>
      <c r="I1735" s="21"/>
      <c r="J1735" s="21"/>
      <c r="K1735" s="21"/>
      <c r="L1735" s="21"/>
      <c r="M1735" s="21"/>
      <c r="N1735" s="21"/>
      <c r="O1735" s="21"/>
      <c r="P1735" s="21"/>
      <c r="Q1735" s="21"/>
      <c r="R1735" s="21"/>
      <c r="S1735" s="21"/>
      <c r="T1735" s="21"/>
      <c r="U1735" s="21"/>
      <c r="V1735" s="21"/>
      <c r="W1735" s="21"/>
      <c r="X1735" s="21"/>
      <c r="Y1735" s="21"/>
    </row>
    <row r="1736" ht="15.75" customHeight="1">
      <c r="A1736" s="21">
        <v>4786.0</v>
      </c>
      <c r="B1736" s="21" t="s">
        <v>4545</v>
      </c>
      <c r="C1736" s="21">
        <f>VLOOKUP(B1736,Sheet3!B:E,4,0)</f>
        <v>1</v>
      </c>
      <c r="D1736" s="21"/>
      <c r="E1736" s="21"/>
      <c r="F1736" s="21"/>
      <c r="G1736" s="21"/>
      <c r="H1736" s="21"/>
      <c r="I1736" s="21"/>
      <c r="J1736" s="21"/>
      <c r="K1736" s="21"/>
      <c r="L1736" s="21"/>
      <c r="M1736" s="21"/>
      <c r="N1736" s="21"/>
      <c r="O1736" s="21"/>
      <c r="P1736" s="21"/>
      <c r="Q1736" s="21"/>
      <c r="R1736" s="21"/>
      <c r="S1736" s="21"/>
      <c r="T1736" s="21"/>
      <c r="U1736" s="21"/>
      <c r="V1736" s="21"/>
      <c r="W1736" s="21"/>
      <c r="X1736" s="21"/>
      <c r="Y1736" s="21"/>
    </row>
    <row r="1737" ht="15.75" customHeight="1">
      <c r="A1737" s="21">
        <v>4787.0</v>
      </c>
      <c r="B1737" s="21" t="s">
        <v>4546</v>
      </c>
      <c r="C1737" s="21">
        <f>VLOOKUP(B1737,Sheet3!B:E,4,0)</f>
        <v>1</v>
      </c>
      <c r="D1737" s="21"/>
      <c r="E1737" s="21"/>
      <c r="F1737" s="21"/>
      <c r="G1737" s="21"/>
      <c r="H1737" s="21"/>
      <c r="I1737" s="21"/>
      <c r="J1737" s="21"/>
      <c r="K1737" s="21"/>
      <c r="L1737" s="21"/>
      <c r="M1737" s="21"/>
      <c r="N1737" s="21"/>
      <c r="O1737" s="21"/>
      <c r="P1737" s="21"/>
      <c r="Q1737" s="21"/>
      <c r="R1737" s="21"/>
      <c r="S1737" s="21"/>
      <c r="T1737" s="21"/>
      <c r="U1737" s="21"/>
      <c r="V1737" s="21"/>
      <c r="W1737" s="21"/>
      <c r="X1737" s="21"/>
      <c r="Y1737" s="21"/>
    </row>
    <row r="1738" ht="15.75" customHeight="1">
      <c r="A1738" s="21">
        <v>4789.0</v>
      </c>
      <c r="B1738" s="21" t="s">
        <v>4547</v>
      </c>
      <c r="C1738" s="21">
        <f>VLOOKUP(B1738,Sheet3!B:E,4,0)</f>
        <v>1</v>
      </c>
      <c r="D1738" s="21"/>
      <c r="E1738" s="21"/>
      <c r="F1738" s="21"/>
      <c r="G1738" s="21"/>
      <c r="H1738" s="21"/>
      <c r="I1738" s="21"/>
      <c r="J1738" s="21"/>
      <c r="K1738" s="21"/>
      <c r="L1738" s="21"/>
      <c r="M1738" s="21"/>
      <c r="N1738" s="21"/>
      <c r="O1738" s="21"/>
      <c r="P1738" s="21"/>
      <c r="Q1738" s="21"/>
      <c r="R1738" s="21"/>
      <c r="S1738" s="21"/>
      <c r="T1738" s="21"/>
      <c r="U1738" s="21"/>
      <c r="V1738" s="21"/>
      <c r="W1738" s="21"/>
      <c r="X1738" s="21"/>
      <c r="Y1738" s="21"/>
    </row>
    <row r="1739" ht="15.75" customHeight="1">
      <c r="A1739" s="21">
        <v>4790.0</v>
      </c>
      <c r="B1739" s="21" t="s">
        <v>4548</v>
      </c>
      <c r="C1739" s="21">
        <f>VLOOKUP(B1739,Sheet3!B:E,4,0)</f>
        <v>1</v>
      </c>
      <c r="D1739" s="21"/>
      <c r="E1739" s="21"/>
      <c r="F1739" s="21"/>
      <c r="G1739" s="21"/>
      <c r="H1739" s="21"/>
      <c r="I1739" s="21"/>
      <c r="J1739" s="21"/>
      <c r="K1739" s="21"/>
      <c r="L1739" s="21"/>
      <c r="M1739" s="21"/>
      <c r="N1739" s="21"/>
      <c r="O1739" s="21"/>
      <c r="P1739" s="21"/>
      <c r="Q1739" s="21"/>
      <c r="R1739" s="21"/>
      <c r="S1739" s="21"/>
      <c r="T1739" s="21"/>
      <c r="U1739" s="21"/>
      <c r="V1739" s="21"/>
      <c r="W1739" s="21"/>
      <c r="X1739" s="21"/>
      <c r="Y1739" s="21"/>
    </row>
    <row r="1740" ht="15.75" customHeight="1">
      <c r="A1740" s="21">
        <v>4791.0</v>
      </c>
      <c r="B1740" s="21" t="s">
        <v>4549</v>
      </c>
      <c r="C1740" s="21">
        <f>VLOOKUP(B1740,Sheet3!B:E,4,0)</f>
        <v>1</v>
      </c>
      <c r="D1740" s="21"/>
      <c r="E1740" s="21"/>
      <c r="F1740" s="21"/>
      <c r="G1740" s="21"/>
      <c r="H1740" s="21"/>
      <c r="I1740" s="21"/>
      <c r="J1740" s="21"/>
      <c r="K1740" s="21"/>
      <c r="L1740" s="21"/>
      <c r="M1740" s="21"/>
      <c r="N1740" s="21"/>
      <c r="O1740" s="21"/>
      <c r="P1740" s="21"/>
      <c r="Q1740" s="21"/>
      <c r="R1740" s="21"/>
      <c r="S1740" s="21"/>
      <c r="T1740" s="21"/>
      <c r="U1740" s="21"/>
      <c r="V1740" s="21"/>
      <c r="W1740" s="21"/>
      <c r="X1740" s="21"/>
      <c r="Y1740" s="21"/>
    </row>
    <row r="1741" ht="15.75" customHeight="1">
      <c r="A1741" s="21">
        <v>4792.0</v>
      </c>
      <c r="B1741" s="21" t="s">
        <v>4550</v>
      </c>
      <c r="C1741" s="21">
        <f>VLOOKUP(B1741,Sheet3!B:E,4,0)</f>
        <v>1</v>
      </c>
      <c r="D1741" s="21"/>
      <c r="E1741" s="21"/>
      <c r="F1741" s="21"/>
      <c r="G1741" s="21"/>
      <c r="H1741" s="21"/>
      <c r="I1741" s="21"/>
      <c r="J1741" s="21"/>
      <c r="K1741" s="21"/>
      <c r="L1741" s="21"/>
      <c r="M1741" s="21"/>
      <c r="N1741" s="21"/>
      <c r="O1741" s="21"/>
      <c r="P1741" s="21"/>
      <c r="Q1741" s="21"/>
      <c r="R1741" s="21"/>
      <c r="S1741" s="21"/>
      <c r="T1741" s="21"/>
      <c r="U1741" s="21"/>
      <c r="V1741" s="21"/>
      <c r="W1741" s="21"/>
      <c r="X1741" s="21"/>
      <c r="Y1741" s="21"/>
    </row>
    <row r="1742" ht="15.75" customHeight="1">
      <c r="A1742" s="21">
        <v>4793.0</v>
      </c>
      <c r="B1742" s="21" t="s">
        <v>4551</v>
      </c>
      <c r="C1742" s="21">
        <f>VLOOKUP(B1742,Sheet3!B:E,4,0)</f>
        <v>1</v>
      </c>
      <c r="D1742" s="21"/>
      <c r="E1742" s="21"/>
      <c r="F1742" s="21"/>
      <c r="G1742" s="21"/>
      <c r="H1742" s="21"/>
      <c r="I1742" s="21"/>
      <c r="J1742" s="21"/>
      <c r="K1742" s="21"/>
      <c r="L1742" s="21"/>
      <c r="M1742" s="21"/>
      <c r="N1742" s="21"/>
      <c r="O1742" s="21"/>
      <c r="P1742" s="21"/>
      <c r="Q1742" s="21"/>
      <c r="R1742" s="21"/>
      <c r="S1742" s="21"/>
      <c r="T1742" s="21"/>
      <c r="U1742" s="21"/>
      <c r="V1742" s="21"/>
      <c r="W1742" s="21"/>
      <c r="X1742" s="21"/>
      <c r="Y1742" s="21"/>
    </row>
    <row r="1743" ht="15.75" customHeight="1">
      <c r="A1743" s="21">
        <v>4795.0</v>
      </c>
      <c r="B1743" s="21" t="s">
        <v>4552</v>
      </c>
      <c r="C1743" s="21">
        <f>VLOOKUP(B1743,Sheet3!B:E,4,0)</f>
        <v>1</v>
      </c>
      <c r="D1743" s="21"/>
      <c r="E1743" s="21"/>
      <c r="F1743" s="21"/>
      <c r="G1743" s="21"/>
      <c r="H1743" s="21"/>
      <c r="I1743" s="21"/>
      <c r="J1743" s="21"/>
      <c r="K1743" s="21"/>
      <c r="L1743" s="21"/>
      <c r="M1743" s="21"/>
      <c r="N1743" s="21"/>
      <c r="O1743" s="21"/>
      <c r="P1743" s="21"/>
      <c r="Q1743" s="21"/>
      <c r="R1743" s="21"/>
      <c r="S1743" s="21"/>
      <c r="T1743" s="21"/>
      <c r="U1743" s="21"/>
      <c r="V1743" s="21"/>
      <c r="W1743" s="21"/>
      <c r="X1743" s="21"/>
      <c r="Y1743" s="21"/>
    </row>
    <row r="1744" ht="15.75" customHeight="1">
      <c r="A1744" s="21">
        <v>4796.0</v>
      </c>
      <c r="B1744" s="21" t="s">
        <v>4553</v>
      </c>
      <c r="C1744" s="21">
        <f>VLOOKUP(B1744,Sheet3!B:E,4,0)</f>
        <v>1</v>
      </c>
      <c r="D1744" s="21"/>
      <c r="E1744" s="21"/>
      <c r="F1744" s="21"/>
      <c r="G1744" s="21"/>
      <c r="H1744" s="21"/>
      <c r="I1744" s="21"/>
      <c r="J1744" s="21"/>
      <c r="K1744" s="21"/>
      <c r="L1744" s="21"/>
      <c r="M1744" s="21"/>
      <c r="N1744" s="21"/>
      <c r="O1744" s="21"/>
      <c r="P1744" s="21"/>
      <c r="Q1744" s="21"/>
      <c r="R1744" s="21"/>
      <c r="S1744" s="21"/>
      <c r="T1744" s="21"/>
      <c r="U1744" s="21"/>
      <c r="V1744" s="21"/>
      <c r="W1744" s="21"/>
      <c r="X1744" s="21"/>
      <c r="Y1744" s="21"/>
    </row>
    <row r="1745" ht="15.75" customHeight="1">
      <c r="A1745" s="21">
        <v>4797.0</v>
      </c>
      <c r="B1745" s="21" t="s">
        <v>4554</v>
      </c>
      <c r="C1745" s="21">
        <f>VLOOKUP(B1745,Sheet3!B:E,4,0)</f>
        <v>1</v>
      </c>
      <c r="D1745" s="21"/>
      <c r="E1745" s="21"/>
      <c r="F1745" s="21"/>
      <c r="G1745" s="21"/>
      <c r="H1745" s="21"/>
      <c r="I1745" s="21"/>
      <c r="J1745" s="21"/>
      <c r="K1745" s="21"/>
      <c r="L1745" s="21"/>
      <c r="M1745" s="21"/>
      <c r="N1745" s="21"/>
      <c r="O1745" s="21"/>
      <c r="P1745" s="21"/>
      <c r="Q1745" s="21"/>
      <c r="R1745" s="21"/>
      <c r="S1745" s="21"/>
      <c r="T1745" s="21"/>
      <c r="U1745" s="21"/>
      <c r="V1745" s="21"/>
      <c r="W1745" s="21"/>
      <c r="X1745" s="21"/>
      <c r="Y1745" s="21"/>
    </row>
    <row r="1746" ht="15.75" customHeight="1">
      <c r="A1746" s="21">
        <v>4798.0</v>
      </c>
      <c r="B1746" s="21" t="s">
        <v>4555</v>
      </c>
      <c r="C1746" s="21">
        <v>4.0</v>
      </c>
      <c r="D1746" s="21"/>
      <c r="E1746" s="21"/>
      <c r="F1746" s="21"/>
      <c r="G1746" s="21"/>
      <c r="H1746" s="21"/>
      <c r="I1746" s="21"/>
      <c r="J1746" s="21"/>
      <c r="K1746" s="21"/>
      <c r="L1746" s="21"/>
      <c r="M1746" s="21"/>
      <c r="N1746" s="21"/>
      <c r="O1746" s="21"/>
      <c r="P1746" s="21"/>
      <c r="Q1746" s="21"/>
      <c r="R1746" s="21"/>
      <c r="S1746" s="21"/>
      <c r="T1746" s="21"/>
      <c r="U1746" s="21"/>
      <c r="V1746" s="21"/>
      <c r="W1746" s="21"/>
      <c r="X1746" s="21"/>
      <c r="Y1746" s="21"/>
    </row>
    <row r="1747" ht="15.75" customHeight="1">
      <c r="A1747" s="21">
        <v>4799.0</v>
      </c>
      <c r="B1747" s="21" t="s">
        <v>4556</v>
      </c>
      <c r="C1747" s="21">
        <f>VLOOKUP(B1747,Sheet3!B:E,4,0)</f>
        <v>5</v>
      </c>
      <c r="D1747" s="21"/>
      <c r="E1747" s="21"/>
      <c r="F1747" s="21"/>
      <c r="G1747" s="21"/>
      <c r="H1747" s="21"/>
      <c r="I1747" s="21"/>
      <c r="J1747" s="21"/>
      <c r="K1747" s="21"/>
      <c r="L1747" s="21"/>
      <c r="M1747" s="21"/>
      <c r="N1747" s="21"/>
      <c r="O1747" s="21"/>
      <c r="P1747" s="21"/>
      <c r="Q1747" s="21"/>
      <c r="R1747" s="21"/>
      <c r="S1747" s="21"/>
      <c r="T1747" s="21"/>
      <c r="U1747" s="21"/>
      <c r="V1747" s="21"/>
      <c r="W1747" s="21"/>
      <c r="X1747" s="21"/>
      <c r="Y1747" s="21"/>
    </row>
    <row r="1748" ht="15.75" customHeight="1">
      <c r="A1748" s="21">
        <v>4800.0</v>
      </c>
      <c r="B1748" s="21" t="s">
        <v>4557</v>
      </c>
      <c r="C1748" s="21">
        <f>VLOOKUP(B1748,Sheet3!B:E,4,0)</f>
        <v>1</v>
      </c>
      <c r="D1748" s="21"/>
      <c r="E1748" s="21"/>
      <c r="F1748" s="21"/>
      <c r="G1748" s="21"/>
      <c r="H1748" s="21"/>
      <c r="I1748" s="21"/>
      <c r="J1748" s="21"/>
      <c r="K1748" s="21"/>
      <c r="L1748" s="21"/>
      <c r="M1748" s="21"/>
      <c r="N1748" s="21"/>
      <c r="O1748" s="21"/>
      <c r="P1748" s="21"/>
      <c r="Q1748" s="21"/>
      <c r="R1748" s="21"/>
      <c r="S1748" s="21"/>
      <c r="T1748" s="21"/>
      <c r="U1748" s="21"/>
      <c r="V1748" s="21"/>
      <c r="W1748" s="21"/>
      <c r="X1748" s="21"/>
      <c r="Y1748" s="21"/>
    </row>
    <row r="1749" ht="15.75" customHeight="1">
      <c r="A1749" s="21">
        <v>4801.0</v>
      </c>
      <c r="B1749" s="21" t="s">
        <v>4558</v>
      </c>
      <c r="C1749" s="21">
        <f>VLOOKUP(B1749,Sheet3!B:E,4,0)</f>
        <v>1</v>
      </c>
      <c r="D1749" s="21"/>
      <c r="E1749" s="21"/>
      <c r="F1749" s="21"/>
      <c r="G1749" s="21"/>
      <c r="H1749" s="21"/>
      <c r="I1749" s="21"/>
      <c r="J1749" s="21"/>
      <c r="K1749" s="21"/>
      <c r="L1749" s="21"/>
      <c r="M1749" s="21"/>
      <c r="N1749" s="21"/>
      <c r="O1749" s="21"/>
      <c r="P1749" s="21"/>
      <c r="Q1749" s="21"/>
      <c r="R1749" s="21"/>
      <c r="S1749" s="21"/>
      <c r="T1749" s="21"/>
      <c r="U1749" s="21"/>
      <c r="V1749" s="21"/>
      <c r="W1749" s="21"/>
      <c r="X1749" s="21"/>
      <c r="Y1749" s="21"/>
    </row>
    <row r="1750" ht="15.75" customHeight="1">
      <c r="A1750" s="21">
        <v>4802.0</v>
      </c>
      <c r="B1750" s="21" t="s">
        <v>4559</v>
      </c>
      <c r="C1750" s="21">
        <v>4.0</v>
      </c>
      <c r="D1750" s="21"/>
      <c r="E1750" s="21"/>
      <c r="F1750" s="21"/>
      <c r="G1750" s="21"/>
      <c r="H1750" s="21"/>
      <c r="I1750" s="21"/>
      <c r="J1750" s="21"/>
      <c r="K1750" s="21"/>
      <c r="L1750" s="21"/>
      <c r="M1750" s="21"/>
      <c r="N1750" s="21"/>
      <c r="O1750" s="21"/>
      <c r="P1750" s="21"/>
      <c r="Q1750" s="21"/>
      <c r="R1750" s="21"/>
      <c r="S1750" s="21"/>
      <c r="T1750" s="21"/>
      <c r="U1750" s="21"/>
      <c r="V1750" s="21"/>
      <c r="W1750" s="21"/>
      <c r="X1750" s="21"/>
      <c r="Y1750" s="21"/>
    </row>
    <row r="1751" ht="15.75" customHeight="1">
      <c r="A1751" s="21">
        <v>4803.0</v>
      </c>
      <c r="B1751" s="21" t="s">
        <v>4560</v>
      </c>
      <c r="C1751" s="21">
        <f>VLOOKUP(B1751,Sheet3!B:E,4,0)</f>
        <v>1</v>
      </c>
      <c r="D1751" s="21"/>
      <c r="E1751" s="21"/>
      <c r="F1751" s="21"/>
      <c r="G1751" s="21"/>
      <c r="H1751" s="21"/>
      <c r="I1751" s="21"/>
      <c r="J1751" s="21"/>
      <c r="K1751" s="21"/>
      <c r="L1751" s="21"/>
      <c r="M1751" s="21"/>
      <c r="N1751" s="21"/>
      <c r="O1751" s="21"/>
      <c r="P1751" s="21"/>
      <c r="Q1751" s="21"/>
      <c r="R1751" s="21"/>
      <c r="S1751" s="21"/>
      <c r="T1751" s="21"/>
      <c r="U1751" s="21"/>
      <c r="V1751" s="21"/>
      <c r="W1751" s="21"/>
      <c r="X1751" s="21"/>
      <c r="Y1751" s="21"/>
    </row>
    <row r="1752" ht="15.75" customHeight="1">
      <c r="A1752" s="21">
        <v>4804.0</v>
      </c>
      <c r="B1752" s="21" t="s">
        <v>4561</v>
      </c>
      <c r="C1752" s="21">
        <f>VLOOKUP(B1752,Sheet3!B:E,4,0)</f>
        <v>1</v>
      </c>
      <c r="D1752" s="21"/>
      <c r="E1752" s="21"/>
      <c r="F1752" s="21"/>
      <c r="G1752" s="21"/>
      <c r="H1752" s="21"/>
      <c r="I1752" s="21"/>
      <c r="J1752" s="21"/>
      <c r="K1752" s="21"/>
      <c r="L1752" s="21"/>
      <c r="M1752" s="21"/>
      <c r="N1752" s="21"/>
      <c r="O1752" s="21"/>
      <c r="P1752" s="21"/>
      <c r="Q1752" s="21"/>
      <c r="R1752" s="21"/>
      <c r="S1752" s="21"/>
      <c r="T1752" s="21"/>
      <c r="U1752" s="21"/>
      <c r="V1752" s="21"/>
      <c r="W1752" s="21"/>
      <c r="X1752" s="21"/>
      <c r="Y1752" s="21"/>
    </row>
    <row r="1753" ht="15.75" customHeight="1">
      <c r="A1753" s="21">
        <v>4815.0</v>
      </c>
      <c r="B1753" s="21" t="s">
        <v>4562</v>
      </c>
      <c r="C1753" s="21">
        <f>VLOOKUP(B1753,Sheet3!B:E,4,0)</f>
        <v>1</v>
      </c>
      <c r="D1753" s="21"/>
      <c r="E1753" s="21"/>
      <c r="F1753" s="21"/>
      <c r="G1753" s="21"/>
      <c r="H1753" s="21"/>
      <c r="I1753" s="21"/>
      <c r="J1753" s="21"/>
      <c r="K1753" s="21"/>
      <c r="L1753" s="21"/>
      <c r="M1753" s="21"/>
      <c r="N1753" s="21"/>
      <c r="O1753" s="21"/>
      <c r="P1753" s="21"/>
      <c r="Q1753" s="21"/>
      <c r="R1753" s="21"/>
      <c r="S1753" s="21"/>
      <c r="T1753" s="21"/>
      <c r="U1753" s="21"/>
      <c r="V1753" s="21"/>
      <c r="W1753" s="21"/>
      <c r="X1753" s="21"/>
      <c r="Y1753" s="21"/>
    </row>
    <row r="1754" ht="15.75" customHeight="1">
      <c r="A1754" s="21">
        <v>4816.0</v>
      </c>
      <c r="B1754" s="21" t="s">
        <v>4563</v>
      </c>
      <c r="C1754" s="21">
        <f>VLOOKUP(B1754,Sheet3!B:E,4,0)</f>
        <v>1</v>
      </c>
      <c r="D1754" s="21"/>
      <c r="E1754" s="21"/>
      <c r="F1754" s="21"/>
      <c r="G1754" s="21"/>
      <c r="H1754" s="21"/>
      <c r="I1754" s="21"/>
      <c r="J1754" s="21"/>
      <c r="K1754" s="21"/>
      <c r="L1754" s="21"/>
      <c r="M1754" s="21"/>
      <c r="N1754" s="21"/>
      <c r="O1754" s="21"/>
      <c r="P1754" s="21"/>
      <c r="Q1754" s="21"/>
      <c r="R1754" s="21"/>
      <c r="S1754" s="21"/>
      <c r="T1754" s="21"/>
      <c r="U1754" s="21"/>
      <c r="V1754" s="21"/>
      <c r="W1754" s="21"/>
      <c r="X1754" s="21"/>
      <c r="Y1754" s="21"/>
    </row>
    <row r="1755" ht="15.75" customHeight="1">
      <c r="A1755" s="21">
        <v>4817.0</v>
      </c>
      <c r="B1755" s="21" t="s">
        <v>4564</v>
      </c>
      <c r="C1755" s="21">
        <f>VLOOKUP(B1755,Sheet3!B:E,4,0)</f>
        <v>1</v>
      </c>
      <c r="D1755" s="21"/>
      <c r="E1755" s="21"/>
      <c r="F1755" s="21"/>
      <c r="G1755" s="21"/>
      <c r="H1755" s="21"/>
      <c r="I1755" s="21"/>
      <c r="J1755" s="21"/>
      <c r="K1755" s="21"/>
      <c r="L1755" s="21"/>
      <c r="M1755" s="21"/>
      <c r="N1755" s="21"/>
      <c r="O1755" s="21"/>
      <c r="P1755" s="21"/>
      <c r="Q1755" s="21"/>
      <c r="R1755" s="21"/>
      <c r="S1755" s="21"/>
      <c r="T1755" s="21"/>
      <c r="U1755" s="21"/>
      <c r="V1755" s="21"/>
      <c r="W1755" s="21"/>
      <c r="X1755" s="21"/>
      <c r="Y1755" s="21"/>
    </row>
    <row r="1756" ht="15.75" customHeight="1">
      <c r="A1756" s="21">
        <v>4819.0</v>
      </c>
      <c r="B1756" s="21" t="s">
        <v>4565</v>
      </c>
      <c r="C1756" s="21">
        <f>VLOOKUP(B1756,Sheet3!B:E,4,0)</f>
        <v>1</v>
      </c>
      <c r="D1756" s="21"/>
      <c r="E1756" s="21"/>
      <c r="F1756" s="21"/>
      <c r="G1756" s="21"/>
      <c r="H1756" s="21"/>
      <c r="I1756" s="21"/>
      <c r="J1756" s="21"/>
      <c r="K1756" s="21"/>
      <c r="L1756" s="21"/>
      <c r="M1756" s="21"/>
      <c r="N1756" s="21"/>
      <c r="O1756" s="21"/>
      <c r="P1756" s="21"/>
      <c r="Q1756" s="21"/>
      <c r="R1756" s="21"/>
      <c r="S1756" s="21"/>
      <c r="T1756" s="21"/>
      <c r="U1756" s="21"/>
      <c r="V1756" s="21"/>
      <c r="W1756" s="21"/>
      <c r="X1756" s="21"/>
      <c r="Y1756" s="21"/>
    </row>
    <row r="1757" ht="15.75" customHeight="1">
      <c r="A1757" s="21">
        <v>4820.0</v>
      </c>
      <c r="B1757" s="21" t="s">
        <v>4566</v>
      </c>
      <c r="C1757" s="21">
        <f>VLOOKUP(B1757,Sheet3!B:E,4,0)</f>
        <v>1</v>
      </c>
      <c r="D1757" s="21"/>
      <c r="E1757" s="21"/>
      <c r="F1757" s="21"/>
      <c r="G1757" s="21"/>
      <c r="H1757" s="21"/>
      <c r="I1757" s="21"/>
      <c r="J1757" s="21"/>
      <c r="K1757" s="21"/>
      <c r="L1757" s="21"/>
      <c r="M1757" s="21"/>
      <c r="N1757" s="21"/>
      <c r="O1757" s="21"/>
      <c r="P1757" s="21"/>
      <c r="Q1757" s="21"/>
      <c r="R1757" s="21"/>
      <c r="S1757" s="21"/>
      <c r="T1757" s="21"/>
      <c r="U1757" s="21"/>
      <c r="V1757" s="21"/>
      <c r="W1757" s="21"/>
      <c r="X1757" s="21"/>
      <c r="Y1757" s="21"/>
    </row>
    <row r="1758" ht="15.75" customHeight="1">
      <c r="A1758" s="21">
        <v>4821.0</v>
      </c>
      <c r="B1758" s="21" t="s">
        <v>4567</v>
      </c>
      <c r="C1758" s="21">
        <f>VLOOKUP(B1758,Sheet3!B:E,4,0)</f>
        <v>1</v>
      </c>
      <c r="D1758" s="21"/>
      <c r="E1758" s="21"/>
      <c r="F1758" s="21"/>
      <c r="G1758" s="21"/>
      <c r="H1758" s="21"/>
      <c r="I1758" s="21"/>
      <c r="J1758" s="21"/>
      <c r="K1758" s="21"/>
      <c r="L1758" s="21"/>
      <c r="M1758" s="21"/>
      <c r="N1758" s="21"/>
      <c r="O1758" s="21"/>
      <c r="P1758" s="21"/>
      <c r="Q1758" s="21"/>
      <c r="R1758" s="21"/>
      <c r="S1758" s="21"/>
      <c r="T1758" s="21"/>
      <c r="U1758" s="21"/>
      <c r="V1758" s="21"/>
      <c r="W1758" s="21"/>
      <c r="X1758" s="21"/>
      <c r="Y1758" s="21"/>
    </row>
    <row r="1759" ht="15.75" customHeight="1">
      <c r="A1759" s="21">
        <v>4830.0</v>
      </c>
      <c r="B1759" s="21" t="s">
        <v>4568</v>
      </c>
      <c r="C1759" s="21">
        <f>VLOOKUP(B1759,Sheet3!B:E,4,0)</f>
        <v>1</v>
      </c>
      <c r="D1759" s="21"/>
      <c r="E1759" s="21"/>
      <c r="F1759" s="21"/>
      <c r="G1759" s="21"/>
      <c r="H1759" s="21"/>
      <c r="I1759" s="21"/>
      <c r="J1759" s="21"/>
      <c r="K1759" s="21"/>
      <c r="L1759" s="21"/>
      <c r="M1759" s="21"/>
      <c r="N1759" s="21"/>
      <c r="O1759" s="21"/>
      <c r="P1759" s="21"/>
      <c r="Q1759" s="21"/>
      <c r="R1759" s="21"/>
      <c r="S1759" s="21"/>
      <c r="T1759" s="21"/>
      <c r="U1759" s="21"/>
      <c r="V1759" s="21"/>
      <c r="W1759" s="21"/>
      <c r="X1759" s="21"/>
      <c r="Y1759" s="21"/>
    </row>
    <row r="1760" ht="15.75" customHeight="1">
      <c r="A1760" s="21">
        <v>4831.0</v>
      </c>
      <c r="B1760" s="21" t="s">
        <v>4569</v>
      </c>
      <c r="C1760" s="21">
        <v>4.0</v>
      </c>
      <c r="D1760" s="21"/>
      <c r="E1760" s="21"/>
      <c r="F1760" s="21"/>
      <c r="G1760" s="21"/>
      <c r="H1760" s="21"/>
      <c r="I1760" s="21"/>
      <c r="J1760" s="21"/>
      <c r="K1760" s="21"/>
      <c r="L1760" s="21"/>
      <c r="M1760" s="21"/>
      <c r="N1760" s="21"/>
      <c r="O1760" s="21"/>
      <c r="P1760" s="21"/>
      <c r="Q1760" s="21"/>
      <c r="R1760" s="21"/>
      <c r="S1760" s="21"/>
      <c r="T1760" s="21"/>
      <c r="U1760" s="21"/>
      <c r="V1760" s="21"/>
      <c r="W1760" s="21"/>
      <c r="X1760" s="21"/>
      <c r="Y1760" s="21"/>
    </row>
    <row r="1761" ht="15.75" customHeight="1">
      <c r="A1761" s="21">
        <v>4833.0</v>
      </c>
      <c r="B1761" s="21" t="s">
        <v>4570</v>
      </c>
      <c r="C1761" s="21">
        <v>4.0</v>
      </c>
      <c r="D1761" s="21"/>
      <c r="E1761" s="21"/>
      <c r="F1761" s="21"/>
      <c r="G1761" s="21"/>
      <c r="H1761" s="21"/>
      <c r="I1761" s="21"/>
      <c r="J1761" s="21"/>
      <c r="K1761" s="21"/>
      <c r="L1761" s="21"/>
      <c r="M1761" s="21"/>
      <c r="N1761" s="21"/>
      <c r="O1761" s="21"/>
      <c r="P1761" s="21"/>
      <c r="Q1761" s="21"/>
      <c r="R1761" s="21"/>
      <c r="S1761" s="21"/>
      <c r="T1761" s="21"/>
      <c r="U1761" s="21"/>
      <c r="V1761" s="21"/>
      <c r="W1761" s="21"/>
      <c r="X1761" s="21"/>
      <c r="Y1761" s="21"/>
    </row>
    <row r="1762" ht="15.75" customHeight="1">
      <c r="A1762" s="21">
        <v>4834.0</v>
      </c>
      <c r="B1762" s="21" t="s">
        <v>4571</v>
      </c>
      <c r="C1762" s="21">
        <f>VLOOKUP(B1762,Sheet3!B:E,4,0)</f>
        <v>1</v>
      </c>
      <c r="D1762" s="21"/>
      <c r="E1762" s="21"/>
      <c r="F1762" s="21"/>
      <c r="G1762" s="21"/>
      <c r="H1762" s="21"/>
      <c r="I1762" s="21"/>
      <c r="J1762" s="21"/>
      <c r="K1762" s="21"/>
      <c r="L1762" s="21"/>
      <c r="M1762" s="21"/>
      <c r="N1762" s="21"/>
      <c r="O1762" s="21"/>
      <c r="P1762" s="21"/>
      <c r="Q1762" s="21"/>
      <c r="R1762" s="21"/>
      <c r="S1762" s="21"/>
      <c r="T1762" s="21"/>
      <c r="U1762" s="21"/>
      <c r="V1762" s="21"/>
      <c r="W1762" s="21"/>
      <c r="X1762" s="21"/>
      <c r="Y1762" s="21"/>
    </row>
    <row r="1763" ht="15.75" customHeight="1">
      <c r="A1763" s="21">
        <v>4837.0</v>
      </c>
      <c r="B1763" s="21" t="s">
        <v>4572</v>
      </c>
      <c r="C1763" s="21">
        <f>VLOOKUP(B1763,Sheet3!B:E,4,0)</f>
        <v>1</v>
      </c>
      <c r="D1763" s="21"/>
      <c r="E1763" s="21"/>
      <c r="F1763" s="21"/>
      <c r="G1763" s="21"/>
      <c r="H1763" s="21"/>
      <c r="I1763" s="21"/>
      <c r="J1763" s="21"/>
      <c r="K1763" s="21"/>
      <c r="L1763" s="21"/>
      <c r="M1763" s="21"/>
      <c r="N1763" s="21"/>
      <c r="O1763" s="21"/>
      <c r="P1763" s="21"/>
      <c r="Q1763" s="21"/>
      <c r="R1763" s="21"/>
      <c r="S1763" s="21"/>
      <c r="T1763" s="21"/>
      <c r="U1763" s="21"/>
      <c r="V1763" s="21"/>
      <c r="W1763" s="21"/>
      <c r="X1763" s="21"/>
      <c r="Y1763" s="21"/>
    </row>
    <row r="1764" ht="15.75" customHeight="1">
      <c r="A1764" s="21">
        <v>4838.0</v>
      </c>
      <c r="B1764" s="21" t="s">
        <v>4573</v>
      </c>
      <c r="C1764" s="21">
        <f>VLOOKUP(B1764,Sheet3!B:E,4,0)</f>
        <v>1</v>
      </c>
      <c r="D1764" s="21"/>
      <c r="E1764" s="21"/>
      <c r="F1764" s="21"/>
      <c r="G1764" s="21"/>
      <c r="H1764" s="21"/>
      <c r="I1764" s="21"/>
      <c r="J1764" s="21"/>
      <c r="K1764" s="21"/>
      <c r="L1764" s="21"/>
      <c r="M1764" s="21"/>
      <c r="N1764" s="21"/>
      <c r="O1764" s="21"/>
      <c r="P1764" s="21"/>
      <c r="Q1764" s="21"/>
      <c r="R1764" s="21"/>
      <c r="S1764" s="21"/>
      <c r="T1764" s="21"/>
      <c r="U1764" s="21"/>
      <c r="V1764" s="21"/>
      <c r="W1764" s="21"/>
      <c r="X1764" s="21"/>
      <c r="Y1764" s="21"/>
    </row>
    <row r="1765" ht="15.75" customHeight="1">
      <c r="A1765" s="21">
        <v>4839.0</v>
      </c>
      <c r="B1765" s="21" t="s">
        <v>4574</v>
      </c>
      <c r="C1765" s="21">
        <f>VLOOKUP(B1765,Sheet3!B:E,4,0)</f>
        <v>1</v>
      </c>
      <c r="D1765" s="21"/>
      <c r="E1765" s="21"/>
      <c r="F1765" s="21"/>
      <c r="G1765" s="21"/>
      <c r="H1765" s="21"/>
      <c r="I1765" s="21"/>
      <c r="J1765" s="21"/>
      <c r="K1765" s="21"/>
      <c r="L1765" s="21"/>
      <c r="M1765" s="21"/>
      <c r="N1765" s="21"/>
      <c r="O1765" s="21"/>
      <c r="P1765" s="21"/>
      <c r="Q1765" s="21"/>
      <c r="R1765" s="21"/>
      <c r="S1765" s="21"/>
      <c r="T1765" s="21"/>
      <c r="U1765" s="21"/>
      <c r="V1765" s="21"/>
      <c r="W1765" s="21"/>
      <c r="X1765" s="21"/>
      <c r="Y1765" s="21"/>
    </row>
    <row r="1766" ht="15.75" customHeight="1">
      <c r="A1766" s="21">
        <v>4840.0</v>
      </c>
      <c r="B1766" s="21" t="s">
        <v>4575</v>
      </c>
      <c r="C1766" s="21">
        <f>VLOOKUP(B1766,Sheet3!B:E,4,0)</f>
        <v>1</v>
      </c>
      <c r="D1766" s="21"/>
      <c r="E1766" s="21"/>
      <c r="F1766" s="21"/>
      <c r="G1766" s="21"/>
      <c r="H1766" s="21"/>
      <c r="I1766" s="21"/>
      <c r="J1766" s="21"/>
      <c r="K1766" s="21"/>
      <c r="L1766" s="21"/>
      <c r="M1766" s="21"/>
      <c r="N1766" s="21"/>
      <c r="O1766" s="21"/>
      <c r="P1766" s="21"/>
      <c r="Q1766" s="21"/>
      <c r="R1766" s="21"/>
      <c r="S1766" s="21"/>
      <c r="T1766" s="21"/>
      <c r="U1766" s="21"/>
      <c r="V1766" s="21"/>
      <c r="W1766" s="21"/>
      <c r="X1766" s="21"/>
      <c r="Y1766" s="21"/>
    </row>
    <row r="1767" ht="15.75" customHeight="1">
      <c r="A1767" s="21">
        <v>4841.0</v>
      </c>
      <c r="B1767" s="21" t="s">
        <v>4576</v>
      </c>
      <c r="C1767" s="21">
        <v>4.0</v>
      </c>
      <c r="D1767" s="21"/>
      <c r="E1767" s="21"/>
      <c r="F1767" s="21"/>
      <c r="G1767" s="21"/>
      <c r="H1767" s="21"/>
      <c r="I1767" s="21"/>
      <c r="J1767" s="21"/>
      <c r="K1767" s="21"/>
      <c r="L1767" s="21"/>
      <c r="M1767" s="21"/>
      <c r="N1767" s="21"/>
      <c r="O1767" s="21"/>
      <c r="P1767" s="21"/>
      <c r="Q1767" s="21"/>
      <c r="R1767" s="21"/>
      <c r="S1767" s="21"/>
      <c r="T1767" s="21"/>
      <c r="U1767" s="21"/>
      <c r="V1767" s="21"/>
      <c r="W1767" s="21"/>
      <c r="X1767" s="21"/>
      <c r="Y1767" s="21"/>
    </row>
    <row r="1768" ht="15.75" customHeight="1">
      <c r="A1768" s="21">
        <v>4843.0</v>
      </c>
      <c r="B1768" s="21" t="s">
        <v>4577</v>
      </c>
      <c r="C1768" s="21">
        <f>VLOOKUP(B1768,Sheet3!B:E,4,0)</f>
        <v>1</v>
      </c>
      <c r="D1768" s="21"/>
      <c r="E1768" s="21"/>
      <c r="F1768" s="21"/>
      <c r="G1768" s="21"/>
      <c r="H1768" s="21"/>
      <c r="I1768" s="21"/>
      <c r="J1768" s="21"/>
      <c r="K1768" s="21"/>
      <c r="L1768" s="21"/>
      <c r="M1768" s="21"/>
      <c r="N1768" s="21"/>
      <c r="O1768" s="21"/>
      <c r="P1768" s="21"/>
      <c r="Q1768" s="21"/>
      <c r="R1768" s="21"/>
      <c r="S1768" s="21"/>
      <c r="T1768" s="21"/>
      <c r="U1768" s="21"/>
      <c r="V1768" s="21"/>
      <c r="W1768" s="21"/>
      <c r="X1768" s="21"/>
      <c r="Y1768" s="21"/>
    </row>
    <row r="1769" ht="15.75" customHeight="1">
      <c r="A1769" s="21">
        <v>4845.0</v>
      </c>
      <c r="B1769" s="21" t="s">
        <v>4578</v>
      </c>
      <c r="C1769" s="21">
        <f>VLOOKUP(B1769,Sheet3!B:E,4,0)</f>
        <v>1</v>
      </c>
      <c r="D1769" s="21"/>
      <c r="E1769" s="21"/>
      <c r="F1769" s="21"/>
      <c r="G1769" s="21"/>
      <c r="H1769" s="21"/>
      <c r="I1769" s="21"/>
      <c r="J1769" s="21"/>
      <c r="K1769" s="21"/>
      <c r="L1769" s="21"/>
      <c r="M1769" s="21"/>
      <c r="N1769" s="21"/>
      <c r="O1769" s="21"/>
      <c r="P1769" s="21"/>
      <c r="Q1769" s="21"/>
      <c r="R1769" s="21"/>
      <c r="S1769" s="21"/>
      <c r="T1769" s="21"/>
      <c r="U1769" s="21"/>
      <c r="V1769" s="21"/>
      <c r="W1769" s="21"/>
      <c r="X1769" s="21"/>
      <c r="Y1769" s="21"/>
    </row>
    <row r="1770" ht="15.75" customHeight="1">
      <c r="A1770" s="21">
        <v>4846.0</v>
      </c>
      <c r="B1770" s="21" t="s">
        <v>4579</v>
      </c>
      <c r="C1770" s="21">
        <f>VLOOKUP(B1770,Sheet3!B:E,4,0)</f>
        <v>1</v>
      </c>
      <c r="D1770" s="21"/>
      <c r="E1770" s="21"/>
      <c r="F1770" s="21"/>
      <c r="G1770" s="21"/>
      <c r="H1770" s="21"/>
      <c r="I1770" s="21"/>
      <c r="J1770" s="21"/>
      <c r="K1770" s="21"/>
      <c r="L1770" s="21"/>
      <c r="M1770" s="21"/>
      <c r="N1770" s="21"/>
      <c r="O1770" s="21"/>
      <c r="P1770" s="21"/>
      <c r="Q1770" s="21"/>
      <c r="R1770" s="21"/>
      <c r="S1770" s="21"/>
      <c r="T1770" s="21"/>
      <c r="U1770" s="21"/>
      <c r="V1770" s="21"/>
      <c r="W1770" s="21"/>
      <c r="X1770" s="21"/>
      <c r="Y1770" s="21"/>
    </row>
    <row r="1771" ht="15.75" customHeight="1">
      <c r="A1771" s="21">
        <v>4847.0</v>
      </c>
      <c r="B1771" s="21" t="s">
        <v>4580</v>
      </c>
      <c r="C1771" s="21">
        <f>VLOOKUP(B1771,Sheet3!B:E,4,0)</f>
        <v>1</v>
      </c>
      <c r="D1771" s="21"/>
      <c r="E1771" s="21"/>
      <c r="F1771" s="21"/>
      <c r="G1771" s="21"/>
      <c r="H1771" s="21"/>
      <c r="I1771" s="21"/>
      <c r="J1771" s="21"/>
      <c r="K1771" s="21"/>
      <c r="L1771" s="21"/>
      <c r="M1771" s="21"/>
      <c r="N1771" s="21"/>
      <c r="O1771" s="21"/>
      <c r="P1771" s="21"/>
      <c r="Q1771" s="21"/>
      <c r="R1771" s="21"/>
      <c r="S1771" s="21"/>
      <c r="T1771" s="21"/>
      <c r="U1771" s="21"/>
      <c r="V1771" s="21"/>
      <c r="W1771" s="21"/>
      <c r="X1771" s="21"/>
      <c r="Y1771" s="21"/>
    </row>
    <row r="1772" ht="15.75" customHeight="1">
      <c r="A1772" s="21">
        <v>4848.0</v>
      </c>
      <c r="B1772" s="21" t="s">
        <v>4581</v>
      </c>
      <c r="C1772" s="21">
        <f>VLOOKUP(B1772,Sheet3!B:E,4,0)</f>
        <v>1</v>
      </c>
      <c r="D1772" s="21"/>
      <c r="E1772" s="21"/>
      <c r="F1772" s="21"/>
      <c r="G1772" s="21"/>
      <c r="H1772" s="21"/>
      <c r="I1772" s="21"/>
      <c r="J1772" s="21"/>
      <c r="K1772" s="21"/>
      <c r="L1772" s="21"/>
      <c r="M1772" s="21"/>
      <c r="N1772" s="21"/>
      <c r="O1772" s="21"/>
      <c r="P1772" s="21"/>
      <c r="Q1772" s="21"/>
      <c r="R1772" s="21"/>
      <c r="S1772" s="21"/>
      <c r="T1772" s="21"/>
      <c r="U1772" s="21"/>
      <c r="V1772" s="21"/>
      <c r="W1772" s="21"/>
      <c r="X1772" s="21"/>
      <c r="Y1772" s="21"/>
    </row>
    <row r="1773" ht="15.75" customHeight="1">
      <c r="A1773" s="21">
        <v>4849.0</v>
      </c>
      <c r="B1773" s="21" t="s">
        <v>4582</v>
      </c>
      <c r="C1773" s="21">
        <f>VLOOKUP(B1773,Sheet3!B:E,4,0)</f>
        <v>1</v>
      </c>
      <c r="D1773" s="21"/>
      <c r="E1773" s="21"/>
      <c r="F1773" s="21"/>
      <c r="G1773" s="21"/>
      <c r="H1773" s="21"/>
      <c r="I1773" s="21"/>
      <c r="J1773" s="21"/>
      <c r="K1773" s="21"/>
      <c r="L1773" s="21"/>
      <c r="M1773" s="21"/>
      <c r="N1773" s="21"/>
      <c r="O1773" s="21"/>
      <c r="P1773" s="21"/>
      <c r="Q1773" s="21"/>
      <c r="R1773" s="21"/>
      <c r="S1773" s="21"/>
      <c r="T1773" s="21"/>
      <c r="U1773" s="21"/>
      <c r="V1773" s="21"/>
      <c r="W1773" s="21"/>
      <c r="X1773" s="21"/>
      <c r="Y1773" s="21"/>
    </row>
    <row r="1774" ht="15.75" customHeight="1">
      <c r="A1774" s="21">
        <v>4850.0</v>
      </c>
      <c r="B1774" s="21" t="s">
        <v>4583</v>
      </c>
      <c r="C1774" s="21">
        <f>VLOOKUP(B1774,Sheet3!B:E,4,0)</f>
        <v>1</v>
      </c>
      <c r="D1774" s="21"/>
      <c r="E1774" s="21"/>
      <c r="F1774" s="21"/>
      <c r="G1774" s="21"/>
      <c r="H1774" s="21"/>
      <c r="I1774" s="21"/>
      <c r="J1774" s="21"/>
      <c r="K1774" s="21"/>
      <c r="L1774" s="21"/>
      <c r="M1774" s="21"/>
      <c r="N1774" s="21"/>
      <c r="O1774" s="21"/>
      <c r="P1774" s="21"/>
      <c r="Q1774" s="21"/>
      <c r="R1774" s="21"/>
      <c r="S1774" s="21"/>
      <c r="T1774" s="21"/>
      <c r="U1774" s="21"/>
      <c r="V1774" s="21"/>
      <c r="W1774" s="21"/>
      <c r="X1774" s="21"/>
      <c r="Y1774" s="21"/>
    </row>
    <row r="1775" ht="15.75" customHeight="1">
      <c r="A1775" s="21">
        <v>4851.0</v>
      </c>
      <c r="B1775" s="21" t="s">
        <v>4584</v>
      </c>
      <c r="C1775" s="21">
        <f>VLOOKUP(B1775,Sheet3!B:E,4,0)</f>
        <v>1</v>
      </c>
      <c r="D1775" s="21"/>
      <c r="E1775" s="21"/>
      <c r="F1775" s="21"/>
      <c r="G1775" s="21"/>
      <c r="H1775" s="21"/>
      <c r="I1775" s="21"/>
      <c r="J1775" s="21"/>
      <c r="K1775" s="21"/>
      <c r="L1775" s="21"/>
      <c r="M1775" s="21"/>
      <c r="N1775" s="21"/>
      <c r="O1775" s="21"/>
      <c r="P1775" s="21"/>
      <c r="Q1775" s="21"/>
      <c r="R1775" s="21"/>
      <c r="S1775" s="21"/>
      <c r="T1775" s="21"/>
      <c r="U1775" s="21"/>
      <c r="V1775" s="21"/>
      <c r="W1775" s="21"/>
      <c r="X1775" s="21"/>
      <c r="Y1775" s="21"/>
    </row>
    <row r="1776" ht="15.75" customHeight="1">
      <c r="A1776" s="21">
        <v>4852.0</v>
      </c>
      <c r="B1776" s="21" t="s">
        <v>4585</v>
      </c>
      <c r="C1776" s="21">
        <f>VLOOKUP(B1776,Sheet3!B:E,4,0)</f>
        <v>1</v>
      </c>
      <c r="D1776" s="21"/>
      <c r="E1776" s="21"/>
      <c r="F1776" s="21"/>
      <c r="G1776" s="21"/>
      <c r="H1776" s="21"/>
      <c r="I1776" s="21"/>
      <c r="J1776" s="21"/>
      <c r="K1776" s="21"/>
      <c r="L1776" s="21"/>
      <c r="M1776" s="21"/>
      <c r="N1776" s="21"/>
      <c r="O1776" s="21"/>
      <c r="P1776" s="21"/>
      <c r="Q1776" s="21"/>
      <c r="R1776" s="21"/>
      <c r="S1776" s="21"/>
      <c r="T1776" s="21"/>
      <c r="U1776" s="21"/>
      <c r="V1776" s="21"/>
      <c r="W1776" s="21"/>
      <c r="X1776" s="21"/>
      <c r="Y1776" s="21"/>
    </row>
    <row r="1777" ht="15.75" customHeight="1">
      <c r="A1777" s="21">
        <v>4853.0</v>
      </c>
      <c r="B1777" s="21" t="s">
        <v>4586</v>
      </c>
      <c r="C1777" s="21">
        <f>VLOOKUP(B1777,Sheet3!B:E,4,0)</f>
        <v>1</v>
      </c>
      <c r="D1777" s="21"/>
      <c r="E1777" s="21"/>
      <c r="F1777" s="21"/>
      <c r="G1777" s="21"/>
      <c r="H1777" s="21"/>
      <c r="I1777" s="21"/>
      <c r="J1777" s="21"/>
      <c r="K1777" s="21"/>
      <c r="L1777" s="21"/>
      <c r="M1777" s="21"/>
      <c r="N1777" s="21"/>
      <c r="O1777" s="21"/>
      <c r="P1777" s="21"/>
      <c r="Q1777" s="21"/>
      <c r="R1777" s="21"/>
      <c r="S1777" s="21"/>
      <c r="T1777" s="21"/>
      <c r="U1777" s="21"/>
      <c r="V1777" s="21"/>
      <c r="W1777" s="21"/>
      <c r="X1777" s="21"/>
      <c r="Y1777" s="21"/>
    </row>
    <row r="1778" ht="15.75" customHeight="1">
      <c r="A1778" s="21">
        <v>4854.0</v>
      </c>
      <c r="B1778" s="21" t="s">
        <v>4587</v>
      </c>
      <c r="C1778" s="21">
        <f>VLOOKUP(B1778,Sheet3!B:E,4,0)</f>
        <v>1</v>
      </c>
      <c r="D1778" s="21"/>
      <c r="E1778" s="21"/>
      <c r="F1778" s="21"/>
      <c r="G1778" s="21"/>
      <c r="H1778" s="21"/>
      <c r="I1778" s="21"/>
      <c r="J1778" s="21"/>
      <c r="K1778" s="21"/>
      <c r="L1778" s="21"/>
      <c r="M1778" s="21"/>
      <c r="N1778" s="21"/>
      <c r="O1778" s="21"/>
      <c r="P1778" s="21"/>
      <c r="Q1778" s="21"/>
      <c r="R1778" s="21"/>
      <c r="S1778" s="21"/>
      <c r="T1778" s="21"/>
      <c r="U1778" s="21"/>
      <c r="V1778" s="21"/>
      <c r="W1778" s="21"/>
      <c r="X1778" s="21"/>
      <c r="Y1778" s="21"/>
    </row>
    <row r="1779" ht="15.75" customHeight="1">
      <c r="A1779" s="21">
        <v>4856.0</v>
      </c>
      <c r="B1779" s="21" t="s">
        <v>4588</v>
      </c>
      <c r="C1779" s="21">
        <f>VLOOKUP(B1779,Sheet3!B:E,4,0)</f>
        <v>1</v>
      </c>
      <c r="D1779" s="21"/>
      <c r="E1779" s="21"/>
      <c r="F1779" s="21"/>
      <c r="G1779" s="21"/>
      <c r="H1779" s="21"/>
      <c r="I1779" s="21"/>
      <c r="J1779" s="21"/>
      <c r="K1779" s="21"/>
      <c r="L1779" s="21"/>
      <c r="M1779" s="21"/>
      <c r="N1779" s="21"/>
      <c r="O1779" s="21"/>
      <c r="P1779" s="21"/>
      <c r="Q1779" s="21"/>
      <c r="R1779" s="21"/>
      <c r="S1779" s="21"/>
      <c r="T1779" s="21"/>
      <c r="U1779" s="21"/>
      <c r="V1779" s="21"/>
      <c r="W1779" s="21"/>
      <c r="X1779" s="21"/>
      <c r="Y1779" s="21"/>
    </row>
    <row r="1780" ht="15.75" customHeight="1">
      <c r="A1780" s="21">
        <v>4858.0</v>
      </c>
      <c r="B1780" s="21" t="s">
        <v>4589</v>
      </c>
      <c r="C1780" s="21">
        <f>VLOOKUP(B1780,Sheet3!B:E,4,0)</f>
        <v>1</v>
      </c>
      <c r="D1780" s="21"/>
      <c r="E1780" s="21"/>
      <c r="F1780" s="21"/>
      <c r="G1780" s="21"/>
      <c r="H1780" s="21"/>
      <c r="I1780" s="21"/>
      <c r="J1780" s="21"/>
      <c r="K1780" s="21"/>
      <c r="L1780" s="21"/>
      <c r="M1780" s="21"/>
      <c r="N1780" s="21"/>
      <c r="O1780" s="21"/>
      <c r="P1780" s="21"/>
      <c r="Q1780" s="21"/>
      <c r="R1780" s="21"/>
      <c r="S1780" s="21"/>
      <c r="T1780" s="21"/>
      <c r="U1780" s="21"/>
      <c r="V1780" s="21"/>
      <c r="W1780" s="21"/>
      <c r="X1780" s="21"/>
      <c r="Y1780" s="21"/>
    </row>
    <row r="1781" ht="15.75" customHeight="1">
      <c r="A1781" s="21">
        <v>4859.0</v>
      </c>
      <c r="B1781" s="21" t="s">
        <v>4590</v>
      </c>
      <c r="C1781" s="21">
        <f>VLOOKUP(B1781,Sheet3!B:E,4,0)</f>
        <v>1</v>
      </c>
      <c r="D1781" s="21"/>
      <c r="E1781" s="21"/>
      <c r="F1781" s="21"/>
      <c r="G1781" s="21"/>
      <c r="H1781" s="21"/>
      <c r="I1781" s="21"/>
      <c r="J1781" s="21"/>
      <c r="K1781" s="21"/>
      <c r="L1781" s="21"/>
      <c r="M1781" s="21"/>
      <c r="N1781" s="21"/>
      <c r="O1781" s="21"/>
      <c r="P1781" s="21"/>
      <c r="Q1781" s="21"/>
      <c r="R1781" s="21"/>
      <c r="S1781" s="21"/>
      <c r="T1781" s="21"/>
      <c r="U1781" s="21"/>
      <c r="V1781" s="21"/>
      <c r="W1781" s="21"/>
      <c r="X1781" s="21"/>
      <c r="Y1781" s="21"/>
    </row>
    <row r="1782" ht="15.75" customHeight="1">
      <c r="A1782" s="21">
        <v>4860.0</v>
      </c>
      <c r="B1782" s="21" t="s">
        <v>4591</v>
      </c>
      <c r="C1782" s="21">
        <f>VLOOKUP(B1782,Sheet3!B:E,4,0)</f>
        <v>1</v>
      </c>
      <c r="D1782" s="21"/>
      <c r="E1782" s="21"/>
      <c r="F1782" s="21"/>
      <c r="G1782" s="21"/>
      <c r="H1782" s="21"/>
      <c r="I1782" s="21"/>
      <c r="J1782" s="21"/>
      <c r="K1782" s="21"/>
      <c r="L1782" s="21"/>
      <c r="M1782" s="21"/>
      <c r="N1782" s="21"/>
      <c r="O1782" s="21"/>
      <c r="P1782" s="21"/>
      <c r="Q1782" s="21"/>
      <c r="R1782" s="21"/>
      <c r="S1782" s="21"/>
      <c r="T1782" s="21"/>
      <c r="U1782" s="21"/>
      <c r="V1782" s="21"/>
      <c r="W1782" s="21"/>
      <c r="X1782" s="21"/>
      <c r="Y1782" s="21"/>
    </row>
    <row r="1783" ht="15.75" customHeight="1">
      <c r="A1783" s="21">
        <v>4861.0</v>
      </c>
      <c r="B1783" s="21" t="s">
        <v>4592</v>
      </c>
      <c r="C1783" s="21">
        <f>VLOOKUP(B1783,Sheet3!B:E,4,0)</f>
        <v>1</v>
      </c>
      <c r="D1783" s="21"/>
      <c r="E1783" s="21"/>
      <c r="F1783" s="21"/>
      <c r="G1783" s="21"/>
      <c r="H1783" s="21"/>
      <c r="I1783" s="21"/>
      <c r="J1783" s="21"/>
      <c r="K1783" s="21"/>
      <c r="L1783" s="21"/>
      <c r="M1783" s="21"/>
      <c r="N1783" s="21"/>
      <c r="O1783" s="21"/>
      <c r="P1783" s="21"/>
      <c r="Q1783" s="21"/>
      <c r="R1783" s="21"/>
      <c r="S1783" s="21"/>
      <c r="T1783" s="21"/>
      <c r="U1783" s="21"/>
      <c r="V1783" s="21"/>
      <c r="W1783" s="21"/>
      <c r="X1783" s="21"/>
      <c r="Y1783" s="21"/>
    </row>
    <row r="1784" ht="15.75" customHeight="1">
      <c r="A1784" s="21">
        <v>4862.0</v>
      </c>
      <c r="B1784" s="21" t="s">
        <v>4593</v>
      </c>
      <c r="C1784" s="21">
        <f>VLOOKUP(B1784,Sheet3!B:E,4,0)</f>
        <v>1</v>
      </c>
      <c r="D1784" s="21"/>
      <c r="E1784" s="21"/>
      <c r="F1784" s="21"/>
      <c r="G1784" s="21"/>
      <c r="H1784" s="21"/>
      <c r="I1784" s="21"/>
      <c r="J1784" s="21"/>
      <c r="K1784" s="21"/>
      <c r="L1784" s="21"/>
      <c r="M1784" s="21"/>
      <c r="N1784" s="21"/>
      <c r="O1784" s="21"/>
      <c r="P1784" s="21"/>
      <c r="Q1784" s="21"/>
      <c r="R1784" s="21"/>
      <c r="S1784" s="21"/>
      <c r="T1784" s="21"/>
      <c r="U1784" s="21"/>
      <c r="V1784" s="21"/>
      <c r="W1784" s="21"/>
      <c r="X1784" s="21"/>
      <c r="Y1784" s="21"/>
    </row>
    <row r="1785" ht="15.75" customHeight="1">
      <c r="A1785" s="21">
        <v>4863.0</v>
      </c>
      <c r="B1785" s="21" t="s">
        <v>4594</v>
      </c>
      <c r="C1785" s="21">
        <f>VLOOKUP(B1785,Sheet3!B:E,4,0)</f>
        <v>1</v>
      </c>
      <c r="D1785" s="21"/>
      <c r="E1785" s="21"/>
      <c r="F1785" s="21"/>
      <c r="G1785" s="21"/>
      <c r="H1785" s="21"/>
      <c r="I1785" s="21"/>
      <c r="J1785" s="21"/>
      <c r="K1785" s="21"/>
      <c r="L1785" s="21"/>
      <c r="M1785" s="21"/>
      <c r="N1785" s="21"/>
      <c r="O1785" s="21"/>
      <c r="P1785" s="21"/>
      <c r="Q1785" s="21"/>
      <c r="R1785" s="21"/>
      <c r="S1785" s="21"/>
      <c r="T1785" s="21"/>
      <c r="U1785" s="21"/>
      <c r="V1785" s="21"/>
      <c r="W1785" s="21"/>
      <c r="X1785" s="21"/>
      <c r="Y1785" s="21"/>
    </row>
    <row r="1786" ht="15.75" customHeight="1">
      <c r="A1786" s="21">
        <v>4865.0</v>
      </c>
      <c r="B1786" s="21" t="s">
        <v>4595</v>
      </c>
      <c r="C1786" s="21">
        <f>VLOOKUP(B1786,Sheet3!B:E,4,0)</f>
        <v>1</v>
      </c>
      <c r="D1786" s="21"/>
      <c r="E1786" s="21"/>
      <c r="F1786" s="21"/>
      <c r="G1786" s="21"/>
      <c r="H1786" s="21"/>
      <c r="I1786" s="21"/>
      <c r="J1786" s="21"/>
      <c r="K1786" s="21"/>
      <c r="L1786" s="21"/>
      <c r="M1786" s="21"/>
      <c r="N1786" s="21"/>
      <c r="O1786" s="21"/>
      <c r="P1786" s="21"/>
      <c r="Q1786" s="21"/>
      <c r="R1786" s="21"/>
      <c r="S1786" s="21"/>
      <c r="T1786" s="21"/>
      <c r="U1786" s="21"/>
      <c r="V1786" s="21"/>
      <c r="W1786" s="21"/>
      <c r="X1786" s="21"/>
      <c r="Y1786" s="21"/>
    </row>
    <row r="1787" ht="15.75" customHeight="1">
      <c r="A1787" s="21">
        <v>4866.0</v>
      </c>
      <c r="B1787" s="21" t="s">
        <v>4596</v>
      </c>
      <c r="C1787" s="21">
        <f>VLOOKUP(B1787,Sheet3!B:E,4,0)</f>
        <v>1</v>
      </c>
      <c r="D1787" s="21"/>
      <c r="E1787" s="21"/>
      <c r="F1787" s="21"/>
      <c r="G1787" s="21"/>
      <c r="H1787" s="21"/>
      <c r="I1787" s="21"/>
      <c r="J1787" s="21"/>
      <c r="K1787" s="21"/>
      <c r="L1787" s="21"/>
      <c r="M1787" s="21"/>
      <c r="N1787" s="21"/>
      <c r="O1787" s="21"/>
      <c r="P1787" s="21"/>
      <c r="Q1787" s="21"/>
      <c r="R1787" s="21"/>
      <c r="S1787" s="21"/>
      <c r="T1787" s="21"/>
      <c r="U1787" s="21"/>
      <c r="V1787" s="21"/>
      <c r="W1787" s="21"/>
      <c r="X1787" s="21"/>
      <c r="Y1787" s="21"/>
    </row>
    <row r="1788" ht="15.75" customHeight="1">
      <c r="A1788" s="21">
        <v>4867.0</v>
      </c>
      <c r="B1788" s="21" t="s">
        <v>4597</v>
      </c>
      <c r="C1788" s="21">
        <f>VLOOKUP(B1788,Sheet3!B:E,4,0)</f>
        <v>1</v>
      </c>
      <c r="D1788" s="21"/>
      <c r="E1788" s="21"/>
      <c r="F1788" s="21"/>
      <c r="G1788" s="21"/>
      <c r="H1788" s="21"/>
      <c r="I1788" s="21"/>
      <c r="J1788" s="21"/>
      <c r="K1788" s="21"/>
      <c r="L1788" s="21"/>
      <c r="M1788" s="21"/>
      <c r="N1788" s="21"/>
      <c r="O1788" s="21"/>
      <c r="P1788" s="21"/>
      <c r="Q1788" s="21"/>
      <c r="R1788" s="21"/>
      <c r="S1788" s="21"/>
      <c r="T1788" s="21"/>
      <c r="U1788" s="21"/>
      <c r="V1788" s="21"/>
      <c r="W1788" s="21"/>
      <c r="X1788" s="21"/>
      <c r="Y1788" s="21"/>
    </row>
    <row r="1789" ht="15.75" customHeight="1">
      <c r="A1789" s="21">
        <v>4868.0</v>
      </c>
      <c r="B1789" s="21" t="s">
        <v>4598</v>
      </c>
      <c r="C1789" s="21">
        <f>VLOOKUP(B1789,Sheet3!B:E,4,0)</f>
        <v>1</v>
      </c>
      <c r="D1789" s="21"/>
      <c r="E1789" s="21"/>
      <c r="F1789" s="21"/>
      <c r="G1789" s="21"/>
      <c r="H1789" s="21"/>
      <c r="I1789" s="21"/>
      <c r="J1789" s="21"/>
      <c r="K1789" s="21"/>
      <c r="L1789" s="21"/>
      <c r="M1789" s="21"/>
      <c r="N1789" s="21"/>
      <c r="O1789" s="21"/>
      <c r="P1789" s="21"/>
      <c r="Q1789" s="21"/>
      <c r="R1789" s="21"/>
      <c r="S1789" s="21"/>
      <c r="T1789" s="21"/>
      <c r="U1789" s="21"/>
      <c r="V1789" s="21"/>
      <c r="W1789" s="21"/>
      <c r="X1789" s="21"/>
      <c r="Y1789" s="21"/>
    </row>
    <row r="1790" ht="15.75" customHeight="1">
      <c r="A1790" s="21">
        <v>4869.0</v>
      </c>
      <c r="B1790" s="21" t="s">
        <v>4599</v>
      </c>
      <c r="C1790" s="21">
        <f>VLOOKUP(B1790,Sheet3!B:E,4,0)</f>
        <v>1</v>
      </c>
      <c r="D1790" s="21"/>
      <c r="E1790" s="21"/>
      <c r="F1790" s="21"/>
      <c r="G1790" s="21"/>
      <c r="H1790" s="21"/>
      <c r="I1790" s="21"/>
      <c r="J1790" s="21"/>
      <c r="K1790" s="21"/>
      <c r="L1790" s="21"/>
      <c r="M1790" s="21"/>
      <c r="N1790" s="21"/>
      <c r="O1790" s="21"/>
      <c r="P1790" s="21"/>
      <c r="Q1790" s="21"/>
      <c r="R1790" s="21"/>
      <c r="S1790" s="21"/>
      <c r="T1790" s="21"/>
      <c r="U1790" s="21"/>
      <c r="V1790" s="21"/>
      <c r="W1790" s="21"/>
      <c r="X1790" s="21"/>
      <c r="Y1790" s="21"/>
    </row>
    <row r="1791" ht="15.75" customHeight="1">
      <c r="A1791" s="21">
        <v>4871.0</v>
      </c>
      <c r="B1791" s="21" t="s">
        <v>4600</v>
      </c>
      <c r="C1791" s="21">
        <f>VLOOKUP(B1791,Sheet3!B:E,4,0)</f>
        <v>1</v>
      </c>
      <c r="D1791" s="21"/>
      <c r="E1791" s="21"/>
      <c r="F1791" s="21"/>
      <c r="G1791" s="21"/>
      <c r="H1791" s="21"/>
      <c r="I1791" s="21"/>
      <c r="J1791" s="21"/>
      <c r="K1791" s="21"/>
      <c r="L1791" s="21"/>
      <c r="M1791" s="21"/>
      <c r="N1791" s="21"/>
      <c r="O1791" s="21"/>
      <c r="P1791" s="21"/>
      <c r="Q1791" s="21"/>
      <c r="R1791" s="21"/>
      <c r="S1791" s="21"/>
      <c r="T1791" s="21"/>
      <c r="U1791" s="21"/>
      <c r="V1791" s="21"/>
      <c r="W1791" s="21"/>
      <c r="X1791" s="21"/>
      <c r="Y1791" s="21"/>
    </row>
    <row r="1792" ht="15.75" customHeight="1">
      <c r="A1792" s="21">
        <v>4872.0</v>
      </c>
      <c r="B1792" s="21" t="s">
        <v>4601</v>
      </c>
      <c r="C1792" s="21">
        <f>VLOOKUP(B1792,Sheet3!B:E,4,0)</f>
        <v>1</v>
      </c>
      <c r="D1792" s="21"/>
      <c r="E1792" s="21"/>
      <c r="F1792" s="21"/>
      <c r="G1792" s="21"/>
      <c r="H1792" s="21"/>
      <c r="I1792" s="21"/>
      <c r="J1792" s="21"/>
      <c r="K1792" s="21"/>
      <c r="L1792" s="21"/>
      <c r="M1792" s="21"/>
      <c r="N1792" s="21"/>
      <c r="O1792" s="21"/>
      <c r="P1792" s="21"/>
      <c r="Q1792" s="21"/>
      <c r="R1792" s="21"/>
      <c r="S1792" s="21"/>
      <c r="T1792" s="21"/>
      <c r="U1792" s="21"/>
      <c r="V1792" s="21"/>
      <c r="W1792" s="21"/>
      <c r="X1792" s="21"/>
      <c r="Y1792" s="21"/>
    </row>
    <row r="1793" ht="15.75" customHeight="1">
      <c r="A1793" s="21">
        <v>4873.0</v>
      </c>
      <c r="B1793" s="21" t="s">
        <v>4602</v>
      </c>
      <c r="C1793" s="21">
        <f>VLOOKUP(B1793,Sheet3!B:E,4,0)</f>
        <v>1</v>
      </c>
      <c r="D1793" s="21"/>
      <c r="E1793" s="21"/>
      <c r="F1793" s="21"/>
      <c r="G1793" s="21"/>
      <c r="H1793" s="21"/>
      <c r="I1793" s="21"/>
      <c r="J1793" s="21"/>
      <c r="K1793" s="21"/>
      <c r="L1793" s="21"/>
      <c r="M1793" s="21"/>
      <c r="N1793" s="21"/>
      <c r="O1793" s="21"/>
      <c r="P1793" s="21"/>
      <c r="Q1793" s="21"/>
      <c r="R1793" s="21"/>
      <c r="S1793" s="21"/>
      <c r="T1793" s="21"/>
      <c r="U1793" s="21"/>
      <c r="V1793" s="21"/>
      <c r="W1793" s="21"/>
      <c r="X1793" s="21"/>
      <c r="Y1793" s="21"/>
    </row>
    <row r="1794" ht="15.75" customHeight="1">
      <c r="A1794" s="21">
        <v>4874.0</v>
      </c>
      <c r="B1794" s="21" t="s">
        <v>4603</v>
      </c>
      <c r="C1794" s="21">
        <f>VLOOKUP(B1794,Sheet3!B:E,4,0)</f>
        <v>1</v>
      </c>
      <c r="D1794" s="21"/>
      <c r="E1794" s="21"/>
      <c r="F1794" s="21"/>
      <c r="G1794" s="21"/>
      <c r="H1794" s="21"/>
      <c r="I1794" s="21"/>
      <c r="J1794" s="21"/>
      <c r="K1794" s="21"/>
      <c r="L1794" s="21"/>
      <c r="M1794" s="21"/>
      <c r="N1794" s="21"/>
      <c r="O1794" s="21"/>
      <c r="P1794" s="21"/>
      <c r="Q1794" s="21"/>
      <c r="R1794" s="21"/>
      <c r="S1794" s="21"/>
      <c r="T1794" s="21"/>
      <c r="U1794" s="21"/>
      <c r="V1794" s="21"/>
      <c r="W1794" s="21"/>
      <c r="X1794" s="21"/>
      <c r="Y1794" s="21"/>
    </row>
    <row r="1795" ht="15.75" customHeight="1">
      <c r="A1795" s="21">
        <v>4875.0</v>
      </c>
      <c r="B1795" s="21" t="s">
        <v>4604</v>
      </c>
      <c r="C1795" s="21">
        <f>VLOOKUP(B1795,Sheet3!B:E,4,0)</f>
        <v>1</v>
      </c>
      <c r="D1795" s="21"/>
      <c r="E1795" s="21"/>
      <c r="F1795" s="21"/>
      <c r="G1795" s="21"/>
      <c r="H1795" s="21"/>
      <c r="I1795" s="21"/>
      <c r="J1795" s="21"/>
      <c r="K1795" s="21"/>
      <c r="L1795" s="21"/>
      <c r="M1795" s="21"/>
      <c r="N1795" s="21"/>
      <c r="O1795" s="21"/>
      <c r="P1795" s="21"/>
      <c r="Q1795" s="21"/>
      <c r="R1795" s="21"/>
      <c r="S1795" s="21"/>
      <c r="T1795" s="21"/>
      <c r="U1795" s="21"/>
      <c r="V1795" s="21"/>
      <c r="W1795" s="21"/>
      <c r="X1795" s="21"/>
      <c r="Y1795" s="21"/>
    </row>
    <row r="1796" ht="15.75" customHeight="1">
      <c r="A1796" s="21">
        <v>4876.0</v>
      </c>
      <c r="B1796" s="21" t="s">
        <v>4605</v>
      </c>
      <c r="C1796" s="21">
        <f>VLOOKUP(B1796,Sheet3!B:E,4,0)</f>
        <v>1</v>
      </c>
      <c r="D1796" s="21"/>
      <c r="E1796" s="21"/>
      <c r="F1796" s="21"/>
      <c r="G1796" s="21"/>
      <c r="H1796" s="21"/>
      <c r="I1796" s="21"/>
      <c r="J1796" s="21"/>
      <c r="K1796" s="21"/>
      <c r="L1796" s="21"/>
      <c r="M1796" s="21"/>
      <c r="N1796" s="21"/>
      <c r="O1796" s="21"/>
      <c r="P1796" s="21"/>
      <c r="Q1796" s="21"/>
      <c r="R1796" s="21"/>
      <c r="S1796" s="21"/>
      <c r="T1796" s="21"/>
      <c r="U1796" s="21"/>
      <c r="V1796" s="21"/>
      <c r="W1796" s="21"/>
      <c r="X1796" s="21"/>
      <c r="Y1796" s="21"/>
    </row>
    <row r="1797" ht="15.75" customHeight="1">
      <c r="A1797" s="21">
        <v>4877.0</v>
      </c>
      <c r="B1797" s="21" t="s">
        <v>4606</v>
      </c>
      <c r="C1797" s="21">
        <f>VLOOKUP(B1797,Sheet3!B:E,4,0)</f>
        <v>1</v>
      </c>
      <c r="D1797" s="21"/>
      <c r="E1797" s="21"/>
      <c r="F1797" s="21"/>
      <c r="G1797" s="21"/>
      <c r="H1797" s="21"/>
      <c r="I1797" s="21"/>
      <c r="J1797" s="21"/>
      <c r="K1797" s="21"/>
      <c r="L1797" s="21"/>
      <c r="M1797" s="21"/>
      <c r="N1797" s="21"/>
      <c r="O1797" s="21"/>
      <c r="P1797" s="21"/>
      <c r="Q1797" s="21"/>
      <c r="R1797" s="21"/>
      <c r="S1797" s="21"/>
      <c r="T1797" s="21"/>
      <c r="U1797" s="21"/>
      <c r="V1797" s="21"/>
      <c r="W1797" s="21"/>
      <c r="X1797" s="21"/>
      <c r="Y1797" s="21"/>
    </row>
    <row r="1798" ht="15.75" customHeight="1">
      <c r="A1798" s="21">
        <v>4878.0</v>
      </c>
      <c r="B1798" s="21" t="s">
        <v>4607</v>
      </c>
      <c r="C1798" s="21">
        <f>VLOOKUP(B1798,Sheet3!B:E,4,0)</f>
        <v>1</v>
      </c>
      <c r="D1798" s="21"/>
      <c r="E1798" s="21"/>
      <c r="F1798" s="21"/>
      <c r="G1798" s="21"/>
      <c r="H1798" s="21"/>
      <c r="I1798" s="21"/>
      <c r="J1798" s="21"/>
      <c r="K1798" s="21"/>
      <c r="L1798" s="21"/>
      <c r="M1798" s="21"/>
      <c r="N1798" s="21"/>
      <c r="O1798" s="21"/>
      <c r="P1798" s="21"/>
      <c r="Q1798" s="21"/>
      <c r="R1798" s="21"/>
      <c r="S1798" s="21"/>
      <c r="T1798" s="21"/>
      <c r="U1798" s="21"/>
      <c r="V1798" s="21"/>
      <c r="W1798" s="21"/>
      <c r="X1798" s="21"/>
      <c r="Y1798" s="21"/>
    </row>
    <row r="1799" ht="15.75" customHeight="1">
      <c r="A1799" s="21">
        <v>4879.0</v>
      </c>
      <c r="B1799" s="21" t="s">
        <v>4608</v>
      </c>
      <c r="C1799" s="21">
        <v>4.0</v>
      </c>
      <c r="D1799" s="21"/>
      <c r="E1799" s="21"/>
      <c r="F1799" s="21"/>
      <c r="G1799" s="21"/>
      <c r="H1799" s="21"/>
      <c r="I1799" s="21"/>
      <c r="J1799" s="21"/>
      <c r="K1799" s="21"/>
      <c r="L1799" s="21"/>
      <c r="M1799" s="21"/>
      <c r="N1799" s="21"/>
      <c r="O1799" s="21"/>
      <c r="P1799" s="21"/>
      <c r="Q1799" s="21"/>
      <c r="R1799" s="21"/>
      <c r="S1799" s="21"/>
      <c r="T1799" s="21"/>
      <c r="U1799" s="21"/>
      <c r="V1799" s="21"/>
      <c r="W1799" s="21"/>
      <c r="X1799" s="21"/>
      <c r="Y1799" s="21"/>
    </row>
    <row r="1800" ht="15.75" customHeight="1">
      <c r="A1800" s="21">
        <v>4880.0</v>
      </c>
      <c r="B1800" s="21" t="s">
        <v>4609</v>
      </c>
      <c r="C1800" s="21">
        <f>VLOOKUP(B1800,Sheet3!B:E,4,0)</f>
        <v>1</v>
      </c>
      <c r="D1800" s="21"/>
      <c r="E1800" s="21"/>
      <c r="F1800" s="21"/>
      <c r="G1800" s="21"/>
      <c r="H1800" s="21"/>
      <c r="I1800" s="21"/>
      <c r="J1800" s="21"/>
      <c r="K1800" s="21"/>
      <c r="L1800" s="21"/>
      <c r="M1800" s="21"/>
      <c r="N1800" s="21"/>
      <c r="O1800" s="21"/>
      <c r="P1800" s="21"/>
      <c r="Q1800" s="21"/>
      <c r="R1800" s="21"/>
      <c r="S1800" s="21"/>
      <c r="T1800" s="21"/>
      <c r="U1800" s="21"/>
      <c r="V1800" s="21"/>
      <c r="W1800" s="21"/>
      <c r="X1800" s="21"/>
      <c r="Y1800" s="21"/>
    </row>
    <row r="1801" ht="15.75" customHeight="1">
      <c r="A1801" s="21">
        <v>4881.0</v>
      </c>
      <c r="B1801" s="21" t="s">
        <v>4610</v>
      </c>
      <c r="C1801" s="21">
        <v>4.0</v>
      </c>
      <c r="D1801" s="21"/>
      <c r="E1801" s="21"/>
      <c r="F1801" s="21"/>
      <c r="G1801" s="21"/>
      <c r="H1801" s="21"/>
      <c r="I1801" s="21"/>
      <c r="J1801" s="21"/>
      <c r="K1801" s="21"/>
      <c r="L1801" s="21"/>
      <c r="M1801" s="21"/>
      <c r="N1801" s="21"/>
      <c r="O1801" s="21"/>
      <c r="P1801" s="21"/>
      <c r="Q1801" s="21"/>
      <c r="R1801" s="21"/>
      <c r="S1801" s="21"/>
      <c r="T1801" s="21"/>
      <c r="U1801" s="21"/>
      <c r="V1801" s="21"/>
      <c r="W1801" s="21"/>
      <c r="X1801" s="21"/>
      <c r="Y1801" s="21"/>
    </row>
    <row r="1802" ht="15.75" customHeight="1">
      <c r="A1802" s="21">
        <v>4882.0</v>
      </c>
      <c r="B1802" s="21" t="s">
        <v>4611</v>
      </c>
      <c r="C1802" s="21">
        <f>VLOOKUP(B1802,Sheet3!B:E,4,0)</f>
        <v>1</v>
      </c>
      <c r="D1802" s="21"/>
      <c r="E1802" s="21"/>
      <c r="F1802" s="21"/>
      <c r="G1802" s="21"/>
      <c r="H1802" s="21"/>
      <c r="I1802" s="21"/>
      <c r="J1802" s="21"/>
      <c r="K1802" s="21"/>
      <c r="L1802" s="21"/>
      <c r="M1802" s="21"/>
      <c r="N1802" s="21"/>
      <c r="O1802" s="21"/>
      <c r="P1802" s="21"/>
      <c r="Q1802" s="21"/>
      <c r="R1802" s="21"/>
      <c r="S1802" s="21"/>
      <c r="T1802" s="21"/>
      <c r="U1802" s="21"/>
      <c r="V1802" s="21"/>
      <c r="W1802" s="21"/>
      <c r="X1802" s="21"/>
      <c r="Y1802" s="21"/>
    </row>
    <row r="1803" ht="15.75" customHeight="1">
      <c r="A1803" s="21">
        <v>4883.0</v>
      </c>
      <c r="B1803" s="21" t="s">
        <v>4612</v>
      </c>
      <c r="C1803" s="21">
        <f>VLOOKUP(B1803,Sheet3!B:E,4,0)</f>
        <v>1</v>
      </c>
      <c r="D1803" s="21"/>
      <c r="E1803" s="21"/>
      <c r="F1803" s="21"/>
      <c r="G1803" s="21"/>
      <c r="H1803" s="21"/>
      <c r="I1803" s="21"/>
      <c r="J1803" s="21"/>
      <c r="K1803" s="21"/>
      <c r="L1803" s="21"/>
      <c r="M1803" s="21"/>
      <c r="N1803" s="21"/>
      <c r="O1803" s="21"/>
      <c r="P1803" s="21"/>
      <c r="Q1803" s="21"/>
      <c r="R1803" s="21"/>
      <c r="S1803" s="21"/>
      <c r="T1803" s="21"/>
      <c r="U1803" s="21"/>
      <c r="V1803" s="21"/>
      <c r="W1803" s="21"/>
      <c r="X1803" s="21"/>
      <c r="Y1803" s="21"/>
    </row>
    <row r="1804" ht="15.75" customHeight="1">
      <c r="A1804" s="21">
        <v>4884.0</v>
      </c>
      <c r="B1804" s="21" t="s">
        <v>4613</v>
      </c>
      <c r="C1804" s="21">
        <f>VLOOKUP(B1804,Sheet3!B:E,4,0)</f>
        <v>1</v>
      </c>
      <c r="D1804" s="21"/>
      <c r="E1804" s="21"/>
      <c r="F1804" s="21"/>
      <c r="G1804" s="21"/>
      <c r="H1804" s="21"/>
      <c r="I1804" s="21"/>
      <c r="J1804" s="21"/>
      <c r="K1804" s="21"/>
      <c r="L1804" s="21"/>
      <c r="M1804" s="21"/>
      <c r="N1804" s="21"/>
      <c r="O1804" s="21"/>
      <c r="P1804" s="21"/>
      <c r="Q1804" s="21"/>
      <c r="R1804" s="21"/>
      <c r="S1804" s="21"/>
      <c r="T1804" s="21"/>
      <c r="U1804" s="21"/>
      <c r="V1804" s="21"/>
      <c r="W1804" s="21"/>
      <c r="X1804" s="21"/>
      <c r="Y1804" s="21"/>
    </row>
    <row r="1805" ht="15.75" customHeight="1">
      <c r="A1805" s="21">
        <v>4886.0</v>
      </c>
      <c r="B1805" s="21" t="s">
        <v>4614</v>
      </c>
      <c r="C1805" s="21">
        <f>VLOOKUP(B1805,Sheet3!B:E,4,0)</f>
        <v>1</v>
      </c>
      <c r="D1805" s="21"/>
      <c r="E1805" s="21"/>
      <c r="F1805" s="21"/>
      <c r="G1805" s="21"/>
      <c r="H1805" s="21"/>
      <c r="I1805" s="21"/>
      <c r="J1805" s="21"/>
      <c r="K1805" s="21"/>
      <c r="L1805" s="21"/>
      <c r="M1805" s="21"/>
      <c r="N1805" s="21"/>
      <c r="O1805" s="21"/>
      <c r="P1805" s="21"/>
      <c r="Q1805" s="21"/>
      <c r="R1805" s="21"/>
      <c r="S1805" s="21"/>
      <c r="T1805" s="21"/>
      <c r="U1805" s="21"/>
      <c r="V1805" s="21"/>
      <c r="W1805" s="21"/>
      <c r="X1805" s="21"/>
      <c r="Y1805" s="21"/>
    </row>
    <row r="1806" ht="15.75" customHeight="1">
      <c r="A1806" s="21">
        <v>4887.0</v>
      </c>
      <c r="B1806" s="21" t="s">
        <v>4615</v>
      </c>
      <c r="C1806" s="21">
        <f>VLOOKUP(B1806,Sheet3!B:E,4,0)</f>
        <v>1</v>
      </c>
      <c r="D1806" s="21"/>
      <c r="E1806" s="21"/>
      <c r="F1806" s="21"/>
      <c r="G1806" s="21"/>
      <c r="H1806" s="21"/>
      <c r="I1806" s="21"/>
      <c r="J1806" s="21"/>
      <c r="K1806" s="21"/>
      <c r="L1806" s="21"/>
      <c r="M1806" s="21"/>
      <c r="N1806" s="21"/>
      <c r="O1806" s="21"/>
      <c r="P1806" s="21"/>
      <c r="Q1806" s="21"/>
      <c r="R1806" s="21"/>
      <c r="S1806" s="21"/>
      <c r="T1806" s="21"/>
      <c r="U1806" s="21"/>
      <c r="V1806" s="21"/>
      <c r="W1806" s="21"/>
      <c r="X1806" s="21"/>
      <c r="Y1806" s="21"/>
    </row>
    <row r="1807" ht="15.75" customHeight="1">
      <c r="A1807" s="21">
        <v>4888.0</v>
      </c>
      <c r="B1807" s="21" t="s">
        <v>4616</v>
      </c>
      <c r="C1807" s="21">
        <v>4.0</v>
      </c>
      <c r="D1807" s="21"/>
      <c r="E1807" s="21"/>
      <c r="F1807" s="21"/>
      <c r="G1807" s="21"/>
      <c r="H1807" s="21"/>
      <c r="I1807" s="21"/>
      <c r="J1807" s="21"/>
      <c r="K1807" s="21"/>
      <c r="L1807" s="21"/>
      <c r="M1807" s="21"/>
      <c r="N1807" s="21"/>
      <c r="O1807" s="21"/>
      <c r="P1807" s="21"/>
      <c r="Q1807" s="21"/>
      <c r="R1807" s="21"/>
      <c r="S1807" s="21"/>
      <c r="T1807" s="21"/>
      <c r="U1807" s="21"/>
      <c r="V1807" s="21"/>
      <c r="W1807" s="21"/>
      <c r="X1807" s="21"/>
      <c r="Y1807" s="21"/>
    </row>
    <row r="1808" ht="15.75" customHeight="1">
      <c r="A1808" s="21">
        <v>4889.0</v>
      </c>
      <c r="B1808" s="21" t="s">
        <v>4617</v>
      </c>
      <c r="C1808" s="21">
        <f>VLOOKUP(B1808,Sheet3!B:E,4,0)</f>
        <v>1</v>
      </c>
      <c r="D1808" s="21"/>
      <c r="E1808" s="21"/>
      <c r="F1808" s="21"/>
      <c r="G1808" s="21"/>
      <c r="H1808" s="21"/>
      <c r="I1808" s="21"/>
      <c r="J1808" s="21"/>
      <c r="K1808" s="21"/>
      <c r="L1808" s="21"/>
      <c r="M1808" s="21"/>
      <c r="N1808" s="21"/>
      <c r="O1808" s="21"/>
      <c r="P1808" s="21"/>
      <c r="Q1808" s="21"/>
      <c r="R1808" s="21"/>
      <c r="S1808" s="21"/>
      <c r="T1808" s="21"/>
      <c r="U1808" s="21"/>
      <c r="V1808" s="21"/>
      <c r="W1808" s="21"/>
      <c r="X1808" s="21"/>
      <c r="Y1808" s="21"/>
    </row>
    <row r="1809" ht="15.75" customHeight="1">
      <c r="A1809" s="21">
        <v>4890.0</v>
      </c>
      <c r="B1809" s="21" t="s">
        <v>4618</v>
      </c>
      <c r="C1809" s="21">
        <f>VLOOKUP(B1809,Sheet3!B:E,4,0)</f>
        <v>1</v>
      </c>
      <c r="D1809" s="21"/>
      <c r="E1809" s="21"/>
      <c r="F1809" s="21"/>
      <c r="G1809" s="21"/>
      <c r="H1809" s="21"/>
      <c r="I1809" s="21"/>
      <c r="J1809" s="21"/>
      <c r="K1809" s="21"/>
      <c r="L1809" s="21"/>
      <c r="M1809" s="21"/>
      <c r="N1809" s="21"/>
      <c r="O1809" s="21"/>
      <c r="P1809" s="21"/>
      <c r="Q1809" s="21"/>
      <c r="R1809" s="21"/>
      <c r="S1809" s="21"/>
      <c r="T1809" s="21"/>
      <c r="U1809" s="21"/>
      <c r="V1809" s="21"/>
      <c r="W1809" s="21"/>
      <c r="X1809" s="21"/>
      <c r="Y1809" s="21"/>
    </row>
    <row r="1810" ht="15.75" customHeight="1">
      <c r="A1810" s="21">
        <v>4891.0</v>
      </c>
      <c r="B1810" s="21" t="s">
        <v>4619</v>
      </c>
      <c r="C1810" s="21">
        <f>VLOOKUP(B1810,Sheet3!B:E,4,0)</f>
        <v>1</v>
      </c>
      <c r="D1810" s="21"/>
      <c r="E1810" s="21"/>
      <c r="F1810" s="21"/>
      <c r="G1810" s="21"/>
      <c r="H1810" s="21"/>
      <c r="I1810" s="21"/>
      <c r="J1810" s="21"/>
      <c r="K1810" s="21"/>
      <c r="L1810" s="21"/>
      <c r="M1810" s="21"/>
      <c r="N1810" s="21"/>
      <c r="O1810" s="21"/>
      <c r="P1810" s="21"/>
      <c r="Q1810" s="21"/>
      <c r="R1810" s="21"/>
      <c r="S1810" s="21"/>
      <c r="T1810" s="21"/>
      <c r="U1810" s="21"/>
      <c r="V1810" s="21"/>
      <c r="W1810" s="21"/>
      <c r="X1810" s="21"/>
      <c r="Y1810" s="21"/>
    </row>
    <row r="1811" ht="15.75" customHeight="1">
      <c r="A1811" s="21">
        <v>4892.0</v>
      </c>
      <c r="B1811" s="21" t="s">
        <v>4620</v>
      </c>
      <c r="C1811" s="21">
        <f>VLOOKUP(B1811,Sheet3!B:E,4,0)</f>
        <v>1</v>
      </c>
      <c r="D1811" s="21"/>
      <c r="E1811" s="21"/>
      <c r="F1811" s="21"/>
      <c r="G1811" s="21"/>
      <c r="H1811" s="21"/>
      <c r="I1811" s="21"/>
      <c r="J1811" s="21"/>
      <c r="K1811" s="21"/>
      <c r="L1811" s="21"/>
      <c r="M1811" s="21"/>
      <c r="N1811" s="21"/>
      <c r="O1811" s="21"/>
      <c r="P1811" s="21"/>
      <c r="Q1811" s="21"/>
      <c r="R1811" s="21"/>
      <c r="S1811" s="21"/>
      <c r="T1811" s="21"/>
      <c r="U1811" s="21"/>
      <c r="V1811" s="21"/>
      <c r="W1811" s="21"/>
      <c r="X1811" s="21"/>
      <c r="Y1811" s="21"/>
    </row>
    <row r="1812" ht="15.75" customHeight="1">
      <c r="A1812" s="21">
        <v>4893.0</v>
      </c>
      <c r="B1812" s="21" t="s">
        <v>4621</v>
      </c>
      <c r="C1812" s="21">
        <f>VLOOKUP(B1812,Sheet3!B:E,4,0)</f>
        <v>1</v>
      </c>
      <c r="D1812" s="21"/>
      <c r="E1812" s="21"/>
      <c r="F1812" s="21"/>
      <c r="G1812" s="21"/>
      <c r="H1812" s="21"/>
      <c r="I1812" s="21"/>
      <c r="J1812" s="21"/>
      <c r="K1812" s="21"/>
      <c r="L1812" s="21"/>
      <c r="M1812" s="21"/>
      <c r="N1812" s="21"/>
      <c r="O1812" s="21"/>
      <c r="P1812" s="21"/>
      <c r="Q1812" s="21"/>
      <c r="R1812" s="21"/>
      <c r="S1812" s="21"/>
      <c r="T1812" s="21"/>
      <c r="U1812" s="21"/>
      <c r="V1812" s="21"/>
      <c r="W1812" s="21"/>
      <c r="X1812" s="21"/>
      <c r="Y1812" s="21"/>
    </row>
    <row r="1813" ht="15.75" customHeight="1">
      <c r="A1813" s="21">
        <v>4894.0</v>
      </c>
      <c r="B1813" s="21" t="s">
        <v>4622</v>
      </c>
      <c r="C1813" s="21">
        <f>VLOOKUP(B1813,Sheet3!B:E,4,0)</f>
        <v>1</v>
      </c>
      <c r="D1813" s="21"/>
      <c r="E1813" s="21"/>
      <c r="F1813" s="21"/>
      <c r="G1813" s="21"/>
      <c r="H1813" s="21"/>
      <c r="I1813" s="21"/>
      <c r="J1813" s="21"/>
      <c r="K1813" s="21"/>
      <c r="L1813" s="21"/>
      <c r="M1813" s="21"/>
      <c r="N1813" s="21"/>
      <c r="O1813" s="21"/>
      <c r="P1813" s="21"/>
      <c r="Q1813" s="21"/>
      <c r="R1813" s="21"/>
      <c r="S1813" s="21"/>
      <c r="T1813" s="21"/>
      <c r="U1813" s="21"/>
      <c r="V1813" s="21"/>
      <c r="W1813" s="21"/>
      <c r="X1813" s="21"/>
      <c r="Y1813" s="21"/>
    </row>
    <row r="1814" ht="15.75" customHeight="1">
      <c r="A1814" s="21">
        <v>4896.0</v>
      </c>
      <c r="B1814" s="21" t="s">
        <v>4623</v>
      </c>
      <c r="C1814" s="21">
        <f>VLOOKUP(B1814,Sheet3!B:E,4,0)</f>
        <v>1</v>
      </c>
      <c r="D1814" s="21"/>
      <c r="E1814" s="21"/>
      <c r="F1814" s="21"/>
      <c r="G1814" s="21"/>
      <c r="H1814" s="21"/>
      <c r="I1814" s="21"/>
      <c r="J1814" s="21"/>
      <c r="K1814" s="21"/>
      <c r="L1814" s="21"/>
      <c r="M1814" s="21"/>
      <c r="N1814" s="21"/>
      <c r="O1814" s="21"/>
      <c r="P1814" s="21"/>
      <c r="Q1814" s="21"/>
      <c r="R1814" s="21"/>
      <c r="S1814" s="21"/>
      <c r="T1814" s="21"/>
      <c r="U1814" s="21"/>
      <c r="V1814" s="21"/>
      <c r="W1814" s="21"/>
      <c r="X1814" s="21"/>
      <c r="Y1814" s="21"/>
    </row>
    <row r="1815" ht="15.75" customHeight="1">
      <c r="A1815" s="21">
        <v>4897.0</v>
      </c>
      <c r="B1815" s="21" t="s">
        <v>4624</v>
      </c>
      <c r="C1815" s="21">
        <f>VLOOKUP(B1815,Sheet3!B:E,4,0)</f>
        <v>1</v>
      </c>
      <c r="D1815" s="21"/>
      <c r="E1815" s="21"/>
      <c r="F1815" s="21"/>
      <c r="G1815" s="21"/>
      <c r="H1815" s="21"/>
      <c r="I1815" s="21"/>
      <c r="J1815" s="21"/>
      <c r="K1815" s="21"/>
      <c r="L1815" s="21"/>
      <c r="M1815" s="21"/>
      <c r="N1815" s="21"/>
      <c r="O1815" s="21"/>
      <c r="P1815" s="21"/>
      <c r="Q1815" s="21"/>
      <c r="R1815" s="21"/>
      <c r="S1815" s="21"/>
      <c r="T1815" s="21"/>
      <c r="U1815" s="21"/>
      <c r="V1815" s="21"/>
      <c r="W1815" s="21"/>
      <c r="X1815" s="21"/>
      <c r="Y1815" s="21"/>
    </row>
    <row r="1816" ht="15.75" customHeight="1">
      <c r="A1816" s="21">
        <v>4898.0</v>
      </c>
      <c r="B1816" s="21" t="s">
        <v>4625</v>
      </c>
      <c r="C1816" s="21">
        <f>VLOOKUP(B1816,Sheet3!B:E,4,0)</f>
        <v>1</v>
      </c>
      <c r="D1816" s="21"/>
      <c r="E1816" s="21"/>
      <c r="F1816" s="21"/>
      <c r="G1816" s="21"/>
      <c r="H1816" s="21"/>
      <c r="I1816" s="21"/>
      <c r="J1816" s="21"/>
      <c r="K1816" s="21"/>
      <c r="L1816" s="21"/>
      <c r="M1816" s="21"/>
      <c r="N1816" s="21"/>
      <c r="O1816" s="21"/>
      <c r="P1816" s="21"/>
      <c r="Q1816" s="21"/>
      <c r="R1816" s="21"/>
      <c r="S1816" s="21"/>
      <c r="T1816" s="21"/>
      <c r="U1816" s="21"/>
      <c r="V1816" s="21"/>
      <c r="W1816" s="21"/>
      <c r="X1816" s="21"/>
      <c r="Y1816" s="21"/>
    </row>
    <row r="1817" ht="15.75" customHeight="1">
      <c r="A1817" s="21">
        <v>4899.0</v>
      </c>
      <c r="B1817" s="21" t="s">
        <v>4626</v>
      </c>
      <c r="C1817" s="21">
        <f>VLOOKUP(B1817,Sheet3!B:E,4,0)</f>
        <v>1</v>
      </c>
      <c r="D1817" s="21"/>
      <c r="E1817" s="21"/>
      <c r="F1817" s="21"/>
      <c r="G1817" s="21"/>
      <c r="H1817" s="21"/>
      <c r="I1817" s="21"/>
      <c r="J1817" s="21"/>
      <c r="K1817" s="21"/>
      <c r="L1817" s="21"/>
      <c r="M1817" s="21"/>
      <c r="N1817" s="21"/>
      <c r="O1817" s="21"/>
      <c r="P1817" s="21"/>
      <c r="Q1817" s="21"/>
      <c r="R1817" s="21"/>
      <c r="S1817" s="21"/>
      <c r="T1817" s="21"/>
      <c r="U1817" s="21"/>
      <c r="V1817" s="21"/>
      <c r="W1817" s="21"/>
      <c r="X1817" s="21"/>
      <c r="Y1817" s="21"/>
    </row>
    <row r="1818" ht="15.75" customHeight="1">
      <c r="A1818" s="21">
        <v>4900.0</v>
      </c>
      <c r="B1818" s="21" t="s">
        <v>4627</v>
      </c>
      <c r="C1818" s="21">
        <f>VLOOKUP(B1818,Sheet3!B:E,4,0)</f>
        <v>1</v>
      </c>
      <c r="D1818" s="21"/>
      <c r="E1818" s="21"/>
      <c r="F1818" s="21"/>
      <c r="G1818" s="21"/>
      <c r="H1818" s="21"/>
      <c r="I1818" s="21"/>
      <c r="J1818" s="21"/>
      <c r="K1818" s="21"/>
      <c r="L1818" s="21"/>
      <c r="M1818" s="21"/>
      <c r="N1818" s="21"/>
      <c r="O1818" s="21"/>
      <c r="P1818" s="21"/>
      <c r="Q1818" s="21"/>
      <c r="R1818" s="21"/>
      <c r="S1818" s="21"/>
      <c r="T1818" s="21"/>
      <c r="U1818" s="21"/>
      <c r="V1818" s="21"/>
      <c r="W1818" s="21"/>
      <c r="X1818" s="21"/>
      <c r="Y1818" s="21"/>
    </row>
    <row r="1819" ht="15.75" customHeight="1">
      <c r="A1819" s="21">
        <v>4901.0</v>
      </c>
      <c r="B1819" s="21" t="s">
        <v>4628</v>
      </c>
      <c r="C1819" s="21">
        <f>VLOOKUP(B1819,Sheet3!B:E,4,0)</f>
        <v>1</v>
      </c>
      <c r="D1819" s="21"/>
      <c r="E1819" s="21"/>
      <c r="F1819" s="21"/>
      <c r="G1819" s="21"/>
      <c r="H1819" s="21"/>
      <c r="I1819" s="21"/>
      <c r="J1819" s="21"/>
      <c r="K1819" s="21"/>
      <c r="L1819" s="21"/>
      <c r="M1819" s="21"/>
      <c r="N1819" s="21"/>
      <c r="O1819" s="21"/>
      <c r="P1819" s="21"/>
      <c r="Q1819" s="21"/>
      <c r="R1819" s="21"/>
      <c r="S1819" s="21"/>
      <c r="T1819" s="21"/>
      <c r="U1819" s="21"/>
      <c r="V1819" s="21"/>
      <c r="W1819" s="21"/>
      <c r="X1819" s="21"/>
      <c r="Y1819" s="21"/>
    </row>
    <row r="1820" ht="15.75" customHeight="1">
      <c r="A1820" s="21">
        <v>4902.0</v>
      </c>
      <c r="B1820" s="21" t="s">
        <v>4629</v>
      </c>
      <c r="C1820" s="21">
        <f>VLOOKUP(B1820,Sheet3!B:E,4,0)</f>
        <v>1</v>
      </c>
      <c r="D1820" s="21"/>
      <c r="E1820" s="21"/>
      <c r="F1820" s="21"/>
      <c r="G1820" s="21"/>
      <c r="H1820" s="21"/>
      <c r="I1820" s="21"/>
      <c r="J1820" s="21"/>
      <c r="K1820" s="21"/>
      <c r="L1820" s="21"/>
      <c r="M1820" s="21"/>
      <c r="N1820" s="21"/>
      <c r="O1820" s="21"/>
      <c r="P1820" s="21"/>
      <c r="Q1820" s="21"/>
      <c r="R1820" s="21"/>
      <c r="S1820" s="21"/>
      <c r="T1820" s="21"/>
      <c r="U1820" s="21"/>
      <c r="V1820" s="21"/>
      <c r="W1820" s="21"/>
      <c r="X1820" s="21"/>
      <c r="Y1820" s="21"/>
    </row>
    <row r="1821" ht="15.75" customHeight="1">
      <c r="A1821" s="21">
        <v>4903.0</v>
      </c>
      <c r="B1821" s="21" t="s">
        <v>4630</v>
      </c>
      <c r="C1821" s="21">
        <f>VLOOKUP(B1821,Sheet3!B:E,4,0)</f>
        <v>1</v>
      </c>
      <c r="D1821" s="21"/>
      <c r="E1821" s="21"/>
      <c r="F1821" s="21"/>
      <c r="G1821" s="21"/>
      <c r="H1821" s="21"/>
      <c r="I1821" s="21"/>
      <c r="J1821" s="21"/>
      <c r="K1821" s="21"/>
      <c r="L1821" s="21"/>
      <c r="M1821" s="21"/>
      <c r="N1821" s="21"/>
      <c r="O1821" s="21"/>
      <c r="P1821" s="21"/>
      <c r="Q1821" s="21"/>
      <c r="R1821" s="21"/>
      <c r="S1821" s="21"/>
      <c r="T1821" s="21"/>
      <c r="U1821" s="21"/>
      <c r="V1821" s="21"/>
      <c r="W1821" s="21"/>
      <c r="X1821" s="21"/>
      <c r="Y1821" s="21"/>
    </row>
    <row r="1822" ht="15.75" customHeight="1">
      <c r="A1822" s="21">
        <v>4908.0</v>
      </c>
      <c r="B1822" s="21" t="s">
        <v>4631</v>
      </c>
      <c r="C1822" s="22">
        <v>0.0</v>
      </c>
      <c r="D1822" s="21"/>
      <c r="E1822" s="21"/>
      <c r="F1822" s="21"/>
      <c r="G1822" s="21"/>
      <c r="H1822" s="21"/>
      <c r="I1822" s="21"/>
      <c r="J1822" s="21"/>
      <c r="K1822" s="21"/>
      <c r="L1822" s="21"/>
      <c r="M1822" s="21"/>
      <c r="N1822" s="21"/>
      <c r="O1822" s="21"/>
      <c r="P1822" s="21"/>
      <c r="Q1822" s="21"/>
      <c r="R1822" s="21"/>
      <c r="S1822" s="21"/>
      <c r="T1822" s="21"/>
      <c r="U1822" s="21"/>
      <c r="V1822" s="21"/>
      <c r="W1822" s="21"/>
      <c r="X1822" s="21"/>
      <c r="Y1822" s="21"/>
    </row>
    <row r="1823" ht="15.75" customHeight="1">
      <c r="A1823" s="21">
        <v>4909.0</v>
      </c>
      <c r="B1823" s="21" t="s">
        <v>4632</v>
      </c>
      <c r="C1823" s="22">
        <v>0.0</v>
      </c>
      <c r="D1823" s="21"/>
      <c r="E1823" s="21"/>
      <c r="F1823" s="21"/>
      <c r="G1823" s="21"/>
      <c r="H1823" s="21"/>
      <c r="I1823" s="21"/>
      <c r="J1823" s="21"/>
      <c r="K1823" s="21"/>
      <c r="L1823" s="21"/>
      <c r="M1823" s="21"/>
      <c r="N1823" s="21"/>
      <c r="O1823" s="21"/>
      <c r="P1823" s="21"/>
      <c r="Q1823" s="21"/>
      <c r="R1823" s="21"/>
      <c r="S1823" s="21"/>
      <c r="T1823" s="21"/>
      <c r="U1823" s="21"/>
      <c r="V1823" s="21"/>
      <c r="W1823" s="21"/>
      <c r="X1823" s="21"/>
      <c r="Y1823" s="21"/>
    </row>
    <row r="1824" ht="15.75" customHeight="1">
      <c r="A1824" s="21">
        <v>4914.0</v>
      </c>
      <c r="B1824" s="21" t="s">
        <v>4633</v>
      </c>
      <c r="C1824" s="22">
        <v>0.0</v>
      </c>
      <c r="D1824" s="21"/>
      <c r="E1824" s="21"/>
      <c r="F1824" s="21"/>
      <c r="G1824" s="21"/>
      <c r="H1824" s="21"/>
      <c r="I1824" s="21"/>
      <c r="J1824" s="21"/>
      <c r="K1824" s="21"/>
      <c r="L1824" s="21"/>
      <c r="M1824" s="21"/>
      <c r="N1824" s="21"/>
      <c r="O1824" s="21"/>
      <c r="P1824" s="21"/>
      <c r="Q1824" s="21"/>
      <c r="R1824" s="21"/>
      <c r="S1824" s="21"/>
      <c r="T1824" s="21"/>
      <c r="U1824" s="21"/>
      <c r="V1824" s="21"/>
      <c r="W1824" s="21"/>
      <c r="X1824" s="21"/>
      <c r="Y1824" s="21"/>
    </row>
    <row r="1825" ht="15.75" customHeight="1">
      <c r="A1825" s="21">
        <v>4916.0</v>
      </c>
      <c r="B1825" s="21" t="s">
        <v>4634</v>
      </c>
      <c r="C1825" s="22">
        <v>0.0</v>
      </c>
      <c r="D1825" s="21"/>
      <c r="E1825" s="21"/>
      <c r="F1825" s="21"/>
      <c r="G1825" s="21"/>
      <c r="H1825" s="21"/>
      <c r="I1825" s="21"/>
      <c r="J1825" s="21"/>
      <c r="K1825" s="21"/>
      <c r="L1825" s="21"/>
      <c r="M1825" s="21"/>
      <c r="N1825" s="21"/>
      <c r="O1825" s="21"/>
      <c r="P1825" s="21"/>
      <c r="Q1825" s="21"/>
      <c r="R1825" s="21"/>
      <c r="S1825" s="21"/>
      <c r="T1825" s="21"/>
      <c r="U1825" s="21"/>
      <c r="V1825" s="21"/>
      <c r="W1825" s="21"/>
      <c r="X1825" s="21"/>
      <c r="Y1825" s="21"/>
    </row>
    <row r="1826" ht="15.75" customHeight="1">
      <c r="A1826" s="21">
        <v>4917.0</v>
      </c>
      <c r="B1826" s="21" t="s">
        <v>4635</v>
      </c>
      <c r="C1826" s="21">
        <f>VLOOKUP(B1826,Sheet3!B:E,4,0)</f>
        <v>1</v>
      </c>
      <c r="D1826" s="21"/>
      <c r="E1826" s="21"/>
      <c r="F1826" s="21"/>
      <c r="G1826" s="21"/>
      <c r="H1826" s="21"/>
      <c r="I1826" s="21"/>
      <c r="J1826" s="21"/>
      <c r="K1826" s="21"/>
      <c r="L1826" s="21"/>
      <c r="M1826" s="21"/>
      <c r="N1826" s="21"/>
      <c r="O1826" s="21"/>
      <c r="P1826" s="21"/>
      <c r="Q1826" s="21"/>
      <c r="R1826" s="21"/>
      <c r="S1826" s="21"/>
      <c r="T1826" s="21"/>
      <c r="U1826" s="21"/>
      <c r="V1826" s="21"/>
      <c r="W1826" s="21"/>
      <c r="X1826" s="21"/>
      <c r="Y1826" s="21"/>
    </row>
    <row r="1827" ht="15.75" customHeight="1">
      <c r="A1827" s="21">
        <v>4918.0</v>
      </c>
      <c r="B1827" s="21" t="s">
        <v>4636</v>
      </c>
      <c r="C1827" s="21">
        <f>VLOOKUP(B1827,Sheet3!B:E,4,0)</f>
        <v>1</v>
      </c>
      <c r="D1827" s="21"/>
      <c r="E1827" s="21"/>
      <c r="F1827" s="21"/>
      <c r="G1827" s="21"/>
      <c r="H1827" s="21"/>
      <c r="I1827" s="21"/>
      <c r="J1827" s="21"/>
      <c r="K1827" s="21"/>
      <c r="L1827" s="21"/>
      <c r="M1827" s="21"/>
      <c r="N1827" s="21"/>
      <c r="O1827" s="21"/>
      <c r="P1827" s="21"/>
      <c r="Q1827" s="21"/>
      <c r="R1827" s="21"/>
      <c r="S1827" s="21"/>
      <c r="T1827" s="21"/>
      <c r="U1827" s="21"/>
      <c r="V1827" s="21"/>
      <c r="W1827" s="21"/>
      <c r="X1827" s="21"/>
      <c r="Y1827" s="21"/>
    </row>
    <row r="1828" ht="15.75" customHeight="1">
      <c r="A1828" s="21">
        <v>4920.0</v>
      </c>
      <c r="B1828" s="21" t="s">
        <v>4637</v>
      </c>
      <c r="C1828" s="21">
        <f>VLOOKUP(B1828,Sheet3!B:E,4,0)</f>
        <v>1</v>
      </c>
      <c r="D1828" s="21"/>
      <c r="E1828" s="21"/>
      <c r="F1828" s="21"/>
      <c r="G1828" s="21"/>
      <c r="H1828" s="21"/>
      <c r="I1828" s="21"/>
      <c r="J1828" s="21"/>
      <c r="K1828" s="21"/>
      <c r="L1828" s="21"/>
      <c r="M1828" s="21"/>
      <c r="N1828" s="21"/>
      <c r="O1828" s="21"/>
      <c r="P1828" s="21"/>
      <c r="Q1828" s="21"/>
      <c r="R1828" s="21"/>
      <c r="S1828" s="21"/>
      <c r="T1828" s="21"/>
      <c r="U1828" s="21"/>
      <c r="V1828" s="21"/>
      <c r="W1828" s="21"/>
      <c r="X1828" s="21"/>
      <c r="Y1828" s="21"/>
    </row>
    <row r="1829" ht="15.75" customHeight="1">
      <c r="A1829" s="21">
        <v>4922.0</v>
      </c>
      <c r="B1829" s="21" t="s">
        <v>4638</v>
      </c>
      <c r="C1829" s="21">
        <f>VLOOKUP(B1829,Sheet3!B:E,4,0)</f>
        <v>1</v>
      </c>
      <c r="D1829" s="21"/>
      <c r="E1829" s="21"/>
      <c r="F1829" s="21"/>
      <c r="G1829" s="21"/>
      <c r="H1829" s="21"/>
      <c r="I1829" s="21"/>
      <c r="J1829" s="21"/>
      <c r="K1829" s="21"/>
      <c r="L1829" s="21"/>
      <c r="M1829" s="21"/>
      <c r="N1829" s="21"/>
      <c r="O1829" s="21"/>
      <c r="P1829" s="21"/>
      <c r="Q1829" s="21"/>
      <c r="R1829" s="21"/>
      <c r="S1829" s="21"/>
      <c r="T1829" s="21"/>
      <c r="U1829" s="21"/>
      <c r="V1829" s="21"/>
      <c r="W1829" s="21"/>
      <c r="X1829" s="21"/>
      <c r="Y1829" s="21"/>
    </row>
    <row r="1830" ht="15.75" customHeight="1">
      <c r="A1830" s="21">
        <v>4923.0</v>
      </c>
      <c r="B1830" s="21" t="s">
        <v>4639</v>
      </c>
      <c r="C1830" s="21">
        <f>VLOOKUP(B1830,Sheet3!B:E,4,0)</f>
        <v>1</v>
      </c>
      <c r="D1830" s="21"/>
      <c r="E1830" s="21"/>
      <c r="F1830" s="21"/>
      <c r="G1830" s="21"/>
      <c r="H1830" s="21"/>
      <c r="I1830" s="21"/>
      <c r="J1830" s="21"/>
      <c r="K1830" s="21"/>
      <c r="L1830" s="21"/>
      <c r="M1830" s="21"/>
      <c r="N1830" s="21"/>
      <c r="O1830" s="21"/>
      <c r="P1830" s="21"/>
      <c r="Q1830" s="21"/>
      <c r="R1830" s="21"/>
      <c r="S1830" s="21"/>
      <c r="T1830" s="21"/>
      <c r="U1830" s="21"/>
      <c r="V1830" s="21"/>
      <c r="W1830" s="21"/>
      <c r="X1830" s="21"/>
      <c r="Y1830" s="21"/>
    </row>
    <row r="1831" ht="15.75" customHeight="1">
      <c r="A1831" s="21">
        <v>4924.0</v>
      </c>
      <c r="B1831" s="21" t="s">
        <v>4640</v>
      </c>
      <c r="C1831" s="21">
        <f>VLOOKUP(B1831,Sheet3!B:E,4,0)</f>
        <v>1</v>
      </c>
      <c r="D1831" s="21"/>
      <c r="E1831" s="21"/>
      <c r="F1831" s="21"/>
      <c r="G1831" s="21"/>
      <c r="H1831" s="21"/>
      <c r="I1831" s="21"/>
      <c r="J1831" s="21"/>
      <c r="K1831" s="21"/>
      <c r="L1831" s="21"/>
      <c r="M1831" s="21"/>
      <c r="N1831" s="21"/>
      <c r="O1831" s="21"/>
      <c r="P1831" s="21"/>
      <c r="Q1831" s="21"/>
      <c r="R1831" s="21"/>
      <c r="S1831" s="21"/>
      <c r="T1831" s="21"/>
      <c r="U1831" s="21"/>
      <c r="V1831" s="21"/>
      <c r="W1831" s="21"/>
      <c r="X1831" s="21"/>
      <c r="Y1831" s="21"/>
    </row>
    <row r="1832" ht="15.75" customHeight="1">
      <c r="A1832" s="21">
        <v>4926.0</v>
      </c>
      <c r="B1832" s="21" t="s">
        <v>4641</v>
      </c>
      <c r="C1832" s="21">
        <f>VLOOKUP(B1832,Sheet3!B:E,4,0)</f>
        <v>1</v>
      </c>
      <c r="D1832" s="21"/>
      <c r="E1832" s="21"/>
      <c r="F1832" s="21"/>
      <c r="G1832" s="21"/>
      <c r="H1832" s="21"/>
      <c r="I1832" s="21"/>
      <c r="J1832" s="21"/>
      <c r="K1832" s="21"/>
      <c r="L1832" s="21"/>
      <c r="M1832" s="21"/>
      <c r="N1832" s="21"/>
      <c r="O1832" s="21"/>
      <c r="P1832" s="21"/>
      <c r="Q1832" s="21"/>
      <c r="R1832" s="21"/>
      <c r="S1832" s="21"/>
      <c r="T1832" s="21"/>
      <c r="U1832" s="21"/>
      <c r="V1832" s="21"/>
      <c r="W1832" s="21"/>
      <c r="X1832" s="21"/>
      <c r="Y1832" s="21"/>
    </row>
    <row r="1833" ht="15.75" customHeight="1">
      <c r="A1833" s="21">
        <v>4927.0</v>
      </c>
      <c r="B1833" s="21" t="s">
        <v>4642</v>
      </c>
      <c r="C1833" s="21">
        <f>VLOOKUP(B1833,Sheet3!B:E,4,0)</f>
        <v>1</v>
      </c>
      <c r="D1833" s="21"/>
      <c r="E1833" s="21"/>
      <c r="F1833" s="21"/>
      <c r="G1833" s="21"/>
      <c r="H1833" s="21"/>
      <c r="I1833" s="21"/>
      <c r="J1833" s="21"/>
      <c r="K1833" s="21"/>
      <c r="L1833" s="21"/>
      <c r="M1833" s="21"/>
      <c r="N1833" s="21"/>
      <c r="O1833" s="21"/>
      <c r="P1833" s="21"/>
      <c r="Q1833" s="21"/>
      <c r="R1833" s="21"/>
      <c r="S1833" s="21"/>
      <c r="T1833" s="21"/>
      <c r="U1833" s="21"/>
      <c r="V1833" s="21"/>
      <c r="W1833" s="21"/>
      <c r="X1833" s="21"/>
      <c r="Y1833" s="21"/>
    </row>
    <row r="1834" ht="15.75" customHeight="1">
      <c r="A1834" s="21">
        <v>4928.0</v>
      </c>
      <c r="B1834" s="21" t="s">
        <v>4643</v>
      </c>
      <c r="C1834" s="21">
        <f>VLOOKUP(B1834,Sheet3!B:E,4,0)</f>
        <v>1</v>
      </c>
      <c r="D1834" s="21"/>
      <c r="E1834" s="21"/>
      <c r="F1834" s="21"/>
      <c r="G1834" s="21"/>
      <c r="H1834" s="21"/>
      <c r="I1834" s="21"/>
      <c r="J1834" s="21"/>
      <c r="K1834" s="21"/>
      <c r="L1834" s="21"/>
      <c r="M1834" s="21"/>
      <c r="N1834" s="21"/>
      <c r="O1834" s="21"/>
      <c r="P1834" s="21"/>
      <c r="Q1834" s="21"/>
      <c r="R1834" s="21"/>
      <c r="S1834" s="21"/>
      <c r="T1834" s="21"/>
      <c r="U1834" s="21"/>
      <c r="V1834" s="21"/>
      <c r="W1834" s="21"/>
      <c r="X1834" s="21"/>
      <c r="Y1834" s="21"/>
    </row>
    <row r="1835" ht="15.75" customHeight="1">
      <c r="A1835" s="21">
        <v>6000.0</v>
      </c>
      <c r="B1835" s="21" t="s">
        <v>4644</v>
      </c>
      <c r="C1835" s="21">
        <f>VLOOKUP(B1835,Sheet3!B:E,4,0)</f>
        <v>1</v>
      </c>
      <c r="D1835" s="21"/>
      <c r="E1835" s="21"/>
      <c r="F1835" s="21"/>
      <c r="G1835" s="21"/>
      <c r="H1835" s="21"/>
      <c r="I1835" s="21"/>
      <c r="J1835" s="21"/>
      <c r="K1835" s="21"/>
      <c r="L1835" s="21"/>
      <c r="M1835" s="21"/>
      <c r="N1835" s="21"/>
      <c r="O1835" s="21"/>
      <c r="P1835" s="21"/>
      <c r="Q1835" s="21"/>
      <c r="R1835" s="21"/>
      <c r="S1835" s="21"/>
      <c r="T1835" s="21"/>
      <c r="U1835" s="21"/>
      <c r="V1835" s="21"/>
      <c r="W1835" s="21"/>
      <c r="X1835" s="21"/>
      <c r="Y1835" s="21"/>
    </row>
    <row r="1836" ht="15.75" customHeight="1">
      <c r="A1836" s="21">
        <v>6001.0</v>
      </c>
      <c r="B1836" s="21" t="s">
        <v>4645</v>
      </c>
      <c r="C1836" s="21">
        <f>VLOOKUP(B1836,Sheet3!B:E,4,0)</f>
        <v>1</v>
      </c>
      <c r="D1836" s="21"/>
      <c r="E1836" s="21"/>
      <c r="F1836" s="21"/>
      <c r="G1836" s="21"/>
      <c r="H1836" s="21"/>
      <c r="I1836" s="21"/>
      <c r="J1836" s="21"/>
      <c r="K1836" s="21"/>
      <c r="L1836" s="21"/>
      <c r="M1836" s="21"/>
      <c r="N1836" s="21"/>
      <c r="O1836" s="21"/>
      <c r="P1836" s="21"/>
      <c r="Q1836" s="21"/>
      <c r="R1836" s="21"/>
      <c r="S1836" s="21"/>
      <c r="T1836" s="21"/>
      <c r="U1836" s="21"/>
      <c r="V1836" s="21"/>
      <c r="W1836" s="21"/>
      <c r="X1836" s="21"/>
      <c r="Y1836" s="21"/>
    </row>
    <row r="1837" ht="15.75" customHeight="1">
      <c r="A1837" s="21">
        <v>6002.0</v>
      </c>
      <c r="B1837" s="21" t="s">
        <v>4646</v>
      </c>
      <c r="C1837" s="21">
        <f>VLOOKUP(B1837,Sheet3!B:E,4,0)</f>
        <v>1</v>
      </c>
      <c r="D1837" s="21"/>
      <c r="E1837" s="21"/>
      <c r="F1837" s="21"/>
      <c r="G1837" s="21"/>
      <c r="H1837" s="21"/>
      <c r="I1837" s="21"/>
      <c r="J1837" s="21"/>
      <c r="K1837" s="21"/>
      <c r="L1837" s="21"/>
      <c r="M1837" s="21"/>
      <c r="N1837" s="21"/>
      <c r="O1837" s="21"/>
      <c r="P1837" s="21"/>
      <c r="Q1837" s="21"/>
      <c r="R1837" s="21"/>
      <c r="S1837" s="21"/>
      <c r="T1837" s="21"/>
      <c r="U1837" s="21"/>
      <c r="V1837" s="21"/>
      <c r="W1837" s="21"/>
      <c r="X1837" s="21"/>
      <c r="Y1837" s="21"/>
    </row>
    <row r="1838" ht="15.75" customHeight="1">
      <c r="A1838" s="21">
        <v>6004.0</v>
      </c>
      <c r="B1838" s="21" t="s">
        <v>4647</v>
      </c>
      <c r="C1838" s="22">
        <v>0.0</v>
      </c>
      <c r="D1838" s="21"/>
      <c r="E1838" s="21"/>
      <c r="F1838" s="21"/>
      <c r="G1838" s="21"/>
      <c r="H1838" s="21"/>
      <c r="I1838" s="21"/>
      <c r="J1838" s="21"/>
      <c r="K1838" s="21"/>
      <c r="L1838" s="21"/>
      <c r="M1838" s="21"/>
      <c r="N1838" s="21"/>
      <c r="O1838" s="21"/>
      <c r="P1838" s="21"/>
      <c r="Q1838" s="21"/>
      <c r="R1838" s="21"/>
      <c r="S1838" s="21"/>
      <c r="T1838" s="21"/>
      <c r="U1838" s="21"/>
      <c r="V1838" s="21"/>
      <c r="W1838" s="21"/>
      <c r="X1838" s="21"/>
      <c r="Y1838" s="21"/>
    </row>
    <row r="1839" ht="15.75" customHeight="1">
      <c r="A1839" s="21">
        <v>6005.0</v>
      </c>
      <c r="B1839" s="21" t="s">
        <v>4648</v>
      </c>
      <c r="C1839" s="21">
        <f>VLOOKUP(B1839,Sheet3!B:E,4,0)</f>
        <v>1</v>
      </c>
      <c r="D1839" s="21"/>
      <c r="E1839" s="21"/>
      <c r="F1839" s="21"/>
      <c r="G1839" s="21"/>
      <c r="H1839" s="21"/>
      <c r="I1839" s="21"/>
      <c r="J1839" s="21"/>
      <c r="K1839" s="21"/>
      <c r="L1839" s="21"/>
      <c r="M1839" s="21"/>
      <c r="N1839" s="21"/>
      <c r="O1839" s="21"/>
      <c r="P1839" s="21"/>
      <c r="Q1839" s="21"/>
      <c r="R1839" s="21"/>
      <c r="S1839" s="21"/>
      <c r="T1839" s="21"/>
      <c r="U1839" s="21"/>
      <c r="V1839" s="21"/>
      <c r="W1839" s="21"/>
      <c r="X1839" s="21"/>
      <c r="Y1839" s="21"/>
    </row>
    <row r="1840" ht="15.75" customHeight="1">
      <c r="A1840" s="21">
        <v>6006.0</v>
      </c>
      <c r="B1840" s="21" t="s">
        <v>4649</v>
      </c>
      <c r="C1840" s="21">
        <f>VLOOKUP(B1840,Sheet3!B:E,4,0)</f>
        <v>1</v>
      </c>
      <c r="D1840" s="21"/>
      <c r="E1840" s="21"/>
      <c r="F1840" s="21"/>
      <c r="G1840" s="21"/>
      <c r="H1840" s="21"/>
      <c r="I1840" s="21"/>
      <c r="J1840" s="21"/>
      <c r="K1840" s="21"/>
      <c r="L1840" s="21"/>
      <c r="M1840" s="21"/>
      <c r="N1840" s="21"/>
      <c r="O1840" s="21"/>
      <c r="P1840" s="21"/>
      <c r="Q1840" s="21"/>
      <c r="R1840" s="21"/>
      <c r="S1840" s="21"/>
      <c r="T1840" s="21"/>
      <c r="U1840" s="21"/>
      <c r="V1840" s="21"/>
      <c r="W1840" s="21"/>
      <c r="X1840" s="21"/>
      <c r="Y1840" s="21"/>
    </row>
    <row r="1841" ht="15.75" customHeight="1">
      <c r="A1841" s="21">
        <v>6007.0</v>
      </c>
      <c r="B1841" s="21" t="s">
        <v>4650</v>
      </c>
      <c r="C1841" s="21">
        <f>VLOOKUP(B1841,Sheet3!B:E,4,0)</f>
        <v>1</v>
      </c>
      <c r="D1841" s="21"/>
      <c r="E1841" s="21"/>
      <c r="F1841" s="21"/>
      <c r="G1841" s="21"/>
      <c r="H1841" s="21"/>
      <c r="I1841" s="21"/>
      <c r="J1841" s="21"/>
      <c r="K1841" s="21"/>
      <c r="L1841" s="21"/>
      <c r="M1841" s="21"/>
      <c r="N1841" s="21"/>
      <c r="O1841" s="21"/>
      <c r="P1841" s="21"/>
      <c r="Q1841" s="21"/>
      <c r="R1841" s="21"/>
      <c r="S1841" s="21"/>
      <c r="T1841" s="21"/>
      <c r="U1841" s="21"/>
      <c r="V1841" s="21"/>
      <c r="W1841" s="21"/>
      <c r="X1841" s="21"/>
      <c r="Y1841" s="21"/>
    </row>
    <row r="1842" ht="15.75" customHeight="1">
      <c r="A1842" s="21">
        <v>6008.0</v>
      </c>
      <c r="B1842" s="21" t="s">
        <v>4651</v>
      </c>
      <c r="C1842" s="21">
        <f>VLOOKUP(B1842,Sheet3!B:E,4,0)</f>
        <v>1</v>
      </c>
      <c r="D1842" s="21"/>
      <c r="E1842" s="21"/>
      <c r="F1842" s="21"/>
      <c r="G1842" s="21"/>
      <c r="H1842" s="21"/>
      <c r="I1842" s="21"/>
      <c r="J1842" s="21"/>
      <c r="K1842" s="21"/>
      <c r="L1842" s="21"/>
      <c r="M1842" s="21"/>
      <c r="N1842" s="21"/>
      <c r="O1842" s="21"/>
      <c r="P1842" s="21"/>
      <c r="Q1842" s="21"/>
      <c r="R1842" s="21"/>
      <c r="S1842" s="21"/>
      <c r="T1842" s="21"/>
      <c r="U1842" s="21"/>
      <c r="V1842" s="21"/>
      <c r="W1842" s="21"/>
      <c r="X1842" s="21"/>
      <c r="Y1842" s="21"/>
    </row>
    <row r="1843" ht="15.75" customHeight="1">
      <c r="A1843" s="21">
        <v>6009.0</v>
      </c>
      <c r="B1843" s="21" t="s">
        <v>4652</v>
      </c>
      <c r="C1843" s="21">
        <f>VLOOKUP(B1843,Sheet3!B:E,4,0)</f>
        <v>1</v>
      </c>
      <c r="D1843" s="21"/>
      <c r="E1843" s="21"/>
      <c r="F1843" s="21"/>
      <c r="G1843" s="21"/>
      <c r="H1843" s="21"/>
      <c r="I1843" s="21"/>
      <c r="J1843" s="21"/>
      <c r="K1843" s="21"/>
      <c r="L1843" s="21"/>
      <c r="M1843" s="21"/>
      <c r="N1843" s="21"/>
      <c r="O1843" s="21"/>
      <c r="P1843" s="21"/>
      <c r="Q1843" s="21"/>
      <c r="R1843" s="21"/>
      <c r="S1843" s="21"/>
      <c r="T1843" s="21"/>
      <c r="U1843" s="21"/>
      <c r="V1843" s="21"/>
      <c r="W1843" s="21"/>
      <c r="X1843" s="21"/>
      <c r="Y1843" s="21"/>
    </row>
    <row r="1844" ht="15.75" customHeight="1">
      <c r="A1844" s="21">
        <v>6010.0</v>
      </c>
      <c r="B1844" s="21" t="s">
        <v>4653</v>
      </c>
      <c r="C1844" s="21">
        <f>VLOOKUP(B1844,Sheet3!B:E,4,0)</f>
        <v>1</v>
      </c>
      <c r="D1844" s="21"/>
      <c r="E1844" s="21"/>
      <c r="F1844" s="21"/>
      <c r="G1844" s="21"/>
      <c r="H1844" s="21"/>
      <c r="I1844" s="21"/>
      <c r="J1844" s="21"/>
      <c r="K1844" s="21"/>
      <c r="L1844" s="21"/>
      <c r="M1844" s="21"/>
      <c r="N1844" s="21"/>
      <c r="O1844" s="21"/>
      <c r="P1844" s="21"/>
      <c r="Q1844" s="21"/>
      <c r="R1844" s="21"/>
      <c r="S1844" s="21"/>
      <c r="T1844" s="21"/>
      <c r="U1844" s="21"/>
      <c r="V1844" s="21"/>
      <c r="W1844" s="21"/>
      <c r="X1844" s="21"/>
      <c r="Y1844" s="21"/>
    </row>
    <row r="1845" ht="15.75" customHeight="1">
      <c r="A1845" s="21">
        <v>6011.0</v>
      </c>
      <c r="B1845" s="21" t="s">
        <v>4654</v>
      </c>
      <c r="C1845" s="21">
        <v>4.0</v>
      </c>
      <c r="D1845" s="21"/>
      <c r="E1845" s="21"/>
      <c r="F1845" s="21"/>
      <c r="G1845" s="21"/>
      <c r="H1845" s="21"/>
      <c r="I1845" s="21"/>
      <c r="J1845" s="21"/>
      <c r="K1845" s="21"/>
      <c r="L1845" s="21"/>
      <c r="M1845" s="21"/>
      <c r="N1845" s="21"/>
      <c r="O1845" s="21"/>
      <c r="P1845" s="21"/>
      <c r="Q1845" s="21"/>
      <c r="R1845" s="21"/>
      <c r="S1845" s="21"/>
      <c r="T1845" s="21"/>
      <c r="U1845" s="21"/>
      <c r="V1845" s="21"/>
      <c r="W1845" s="21"/>
      <c r="X1845" s="21"/>
      <c r="Y1845" s="21"/>
    </row>
    <row r="1846" ht="15.75" customHeight="1">
      <c r="A1846" s="21">
        <v>6012.0</v>
      </c>
      <c r="B1846" s="21" t="s">
        <v>4655</v>
      </c>
      <c r="C1846" s="21">
        <f>VLOOKUP(B1846,Sheet3!B:E,4,0)</f>
        <v>1</v>
      </c>
      <c r="D1846" s="21"/>
      <c r="E1846" s="21"/>
      <c r="F1846" s="21"/>
      <c r="G1846" s="21"/>
      <c r="H1846" s="21"/>
      <c r="I1846" s="21"/>
      <c r="J1846" s="21"/>
      <c r="K1846" s="21"/>
      <c r="L1846" s="21"/>
      <c r="M1846" s="21"/>
      <c r="N1846" s="21"/>
      <c r="O1846" s="21"/>
      <c r="P1846" s="21"/>
      <c r="Q1846" s="21"/>
      <c r="R1846" s="21"/>
      <c r="S1846" s="21"/>
      <c r="T1846" s="21"/>
      <c r="U1846" s="21"/>
      <c r="V1846" s="21"/>
      <c r="W1846" s="21"/>
      <c r="X1846" s="21"/>
      <c r="Y1846" s="21"/>
    </row>
    <row r="1847" ht="15.75" customHeight="1">
      <c r="A1847" s="21">
        <v>6013.0</v>
      </c>
      <c r="B1847" s="21" t="s">
        <v>4656</v>
      </c>
      <c r="C1847" s="21">
        <f>VLOOKUP(B1847,Sheet3!B:E,4,0)</f>
        <v>1</v>
      </c>
      <c r="D1847" s="21"/>
      <c r="E1847" s="21"/>
      <c r="F1847" s="21"/>
      <c r="G1847" s="21"/>
      <c r="H1847" s="21"/>
      <c r="I1847" s="21"/>
      <c r="J1847" s="21"/>
      <c r="K1847" s="21"/>
      <c r="L1847" s="21"/>
      <c r="M1847" s="21"/>
      <c r="N1847" s="21"/>
      <c r="O1847" s="21"/>
      <c r="P1847" s="21"/>
      <c r="Q1847" s="21"/>
      <c r="R1847" s="21"/>
      <c r="S1847" s="21"/>
      <c r="T1847" s="21"/>
      <c r="U1847" s="21"/>
      <c r="V1847" s="21"/>
      <c r="W1847" s="21"/>
      <c r="X1847" s="21"/>
      <c r="Y1847" s="21"/>
    </row>
    <row r="1848" ht="15.75" customHeight="1">
      <c r="A1848" s="21">
        <v>6014.0</v>
      </c>
      <c r="B1848" s="21" t="s">
        <v>4657</v>
      </c>
      <c r="C1848" s="21">
        <f>VLOOKUP(B1848,Sheet3!B:E,4,0)</f>
        <v>1</v>
      </c>
      <c r="D1848" s="21"/>
      <c r="E1848" s="21"/>
      <c r="F1848" s="21"/>
      <c r="G1848" s="21"/>
      <c r="H1848" s="21"/>
      <c r="I1848" s="21"/>
      <c r="J1848" s="21"/>
      <c r="K1848" s="21"/>
      <c r="L1848" s="21"/>
      <c r="M1848" s="21"/>
      <c r="N1848" s="21"/>
      <c r="O1848" s="21"/>
      <c r="P1848" s="21"/>
      <c r="Q1848" s="21"/>
      <c r="R1848" s="21"/>
      <c r="S1848" s="21"/>
      <c r="T1848" s="21"/>
      <c r="U1848" s="21"/>
      <c r="V1848" s="21"/>
      <c r="W1848" s="21"/>
      <c r="X1848" s="21"/>
      <c r="Y1848" s="21"/>
    </row>
    <row r="1849" ht="15.75" customHeight="1">
      <c r="A1849" s="21">
        <v>6015.0</v>
      </c>
      <c r="B1849" s="21" t="s">
        <v>4658</v>
      </c>
      <c r="C1849" s="21">
        <f>VLOOKUP(B1849,Sheet3!B:E,4,0)</f>
        <v>1</v>
      </c>
      <c r="D1849" s="21"/>
      <c r="E1849" s="21"/>
      <c r="F1849" s="21"/>
      <c r="G1849" s="21"/>
      <c r="H1849" s="21"/>
      <c r="I1849" s="21"/>
      <c r="J1849" s="21"/>
      <c r="K1849" s="21"/>
      <c r="L1849" s="21"/>
      <c r="M1849" s="21"/>
      <c r="N1849" s="21"/>
      <c r="O1849" s="21"/>
      <c r="P1849" s="21"/>
      <c r="Q1849" s="21"/>
      <c r="R1849" s="21"/>
      <c r="S1849" s="21"/>
      <c r="T1849" s="21"/>
      <c r="U1849" s="21"/>
      <c r="V1849" s="21"/>
      <c r="W1849" s="21"/>
      <c r="X1849" s="21"/>
      <c r="Y1849" s="21"/>
    </row>
    <row r="1850" ht="15.75" customHeight="1">
      <c r="A1850" s="21">
        <v>6016.0</v>
      </c>
      <c r="B1850" s="21" t="s">
        <v>4659</v>
      </c>
      <c r="C1850" s="21">
        <f>VLOOKUP(B1850,Sheet3!B:E,4,0)</f>
        <v>1</v>
      </c>
      <c r="D1850" s="21"/>
      <c r="E1850" s="21"/>
      <c r="F1850" s="21"/>
      <c r="G1850" s="21"/>
      <c r="H1850" s="21"/>
      <c r="I1850" s="21"/>
      <c r="J1850" s="21"/>
      <c r="K1850" s="21"/>
      <c r="L1850" s="21"/>
      <c r="M1850" s="21"/>
      <c r="N1850" s="21"/>
      <c r="O1850" s="21"/>
      <c r="P1850" s="21"/>
      <c r="Q1850" s="21"/>
      <c r="R1850" s="21"/>
      <c r="S1850" s="21"/>
      <c r="T1850" s="21"/>
      <c r="U1850" s="21"/>
      <c r="V1850" s="21"/>
      <c r="W1850" s="21"/>
      <c r="X1850" s="21"/>
      <c r="Y1850" s="21"/>
    </row>
    <row r="1851" ht="15.75" customHeight="1">
      <c r="A1851" s="21">
        <v>6017.0</v>
      </c>
      <c r="B1851" s="21" t="s">
        <v>4660</v>
      </c>
      <c r="C1851" s="21">
        <f>VLOOKUP(B1851,Sheet3!B:E,4,0)</f>
        <v>1</v>
      </c>
      <c r="D1851" s="21"/>
      <c r="E1851" s="21"/>
      <c r="F1851" s="21"/>
      <c r="G1851" s="21"/>
      <c r="H1851" s="21"/>
      <c r="I1851" s="21"/>
      <c r="J1851" s="21"/>
      <c r="K1851" s="21"/>
      <c r="L1851" s="21"/>
      <c r="M1851" s="21"/>
      <c r="N1851" s="21"/>
      <c r="O1851" s="21"/>
      <c r="P1851" s="21"/>
      <c r="Q1851" s="21"/>
      <c r="R1851" s="21"/>
      <c r="S1851" s="21"/>
      <c r="T1851" s="21"/>
      <c r="U1851" s="21"/>
      <c r="V1851" s="21"/>
      <c r="W1851" s="21"/>
      <c r="X1851" s="21"/>
      <c r="Y1851" s="21"/>
    </row>
    <row r="1852" ht="15.75" customHeight="1">
      <c r="A1852" s="21">
        <v>6018.0</v>
      </c>
      <c r="B1852" s="21" t="s">
        <v>4661</v>
      </c>
      <c r="C1852" s="21">
        <f>VLOOKUP(B1852,Sheet3!B:E,4,0)</f>
        <v>1</v>
      </c>
      <c r="D1852" s="21"/>
      <c r="E1852" s="21"/>
      <c r="F1852" s="21"/>
      <c r="G1852" s="21"/>
      <c r="H1852" s="21"/>
      <c r="I1852" s="21"/>
      <c r="J1852" s="21"/>
      <c r="K1852" s="21"/>
      <c r="L1852" s="21"/>
      <c r="M1852" s="21"/>
      <c r="N1852" s="21"/>
      <c r="O1852" s="21"/>
      <c r="P1852" s="21"/>
      <c r="Q1852" s="21"/>
      <c r="R1852" s="21"/>
      <c r="S1852" s="21"/>
      <c r="T1852" s="21"/>
      <c r="U1852" s="21"/>
      <c r="V1852" s="21"/>
      <c r="W1852" s="21"/>
      <c r="X1852" s="21"/>
      <c r="Y1852" s="21"/>
    </row>
    <row r="1853" ht="15.75" customHeight="1">
      <c r="A1853" s="21">
        <v>6019.0</v>
      </c>
      <c r="B1853" s="21" t="s">
        <v>4662</v>
      </c>
      <c r="C1853" s="21">
        <f>VLOOKUP(B1853,Sheet3!B:E,4,0)</f>
        <v>1</v>
      </c>
      <c r="D1853" s="21"/>
      <c r="E1853" s="21"/>
      <c r="F1853" s="21"/>
      <c r="G1853" s="21"/>
      <c r="H1853" s="21"/>
      <c r="I1853" s="21"/>
      <c r="J1853" s="21"/>
      <c r="K1853" s="21"/>
      <c r="L1853" s="21"/>
      <c r="M1853" s="21"/>
      <c r="N1853" s="21"/>
      <c r="O1853" s="21"/>
      <c r="P1853" s="21"/>
      <c r="Q1853" s="21"/>
      <c r="R1853" s="21"/>
      <c r="S1853" s="21"/>
      <c r="T1853" s="21"/>
      <c r="U1853" s="21"/>
      <c r="V1853" s="21"/>
      <c r="W1853" s="21"/>
      <c r="X1853" s="21"/>
      <c r="Y1853" s="21"/>
    </row>
  </sheetData>
  <autoFilter ref="$A$1:$Y$1853"/>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8.29"/>
    <col customWidth="1" min="3" max="3" width="47.43"/>
    <col customWidth="1" min="4" max="26" width="8.71"/>
  </cols>
  <sheetData>
    <row r="1">
      <c r="A1" s="23" t="s">
        <v>0</v>
      </c>
      <c r="B1" s="23" t="s">
        <v>4663</v>
      </c>
      <c r="C1" s="23" t="s">
        <v>4664</v>
      </c>
      <c r="D1" s="23" t="s">
        <v>4665</v>
      </c>
    </row>
    <row r="2">
      <c r="A2" s="24">
        <v>1.0</v>
      </c>
      <c r="B2" s="25" t="s">
        <v>4666</v>
      </c>
      <c r="C2" s="26" t="s">
        <v>4667</v>
      </c>
      <c r="D2" s="26" t="s">
        <v>4668</v>
      </c>
      <c r="E2" s="9">
        <v>1.0</v>
      </c>
    </row>
    <row r="3">
      <c r="A3" s="24">
        <v>2.0</v>
      </c>
      <c r="B3" s="25" t="s">
        <v>4669</v>
      </c>
      <c r="C3" s="26" t="s">
        <v>4670</v>
      </c>
      <c r="D3" s="26" t="s">
        <v>4671</v>
      </c>
      <c r="E3" s="9">
        <v>1.0</v>
      </c>
    </row>
    <row r="4">
      <c r="A4" s="24">
        <v>3.0</v>
      </c>
      <c r="B4" s="25" t="s">
        <v>4672</v>
      </c>
      <c r="C4" s="26" t="s">
        <v>4673</v>
      </c>
      <c r="D4" s="26" t="s">
        <v>4671</v>
      </c>
      <c r="E4" s="9">
        <v>1.0</v>
      </c>
    </row>
    <row r="5">
      <c r="A5" s="24">
        <v>4.0</v>
      </c>
      <c r="B5" s="25" t="s">
        <v>4674</v>
      </c>
      <c r="C5" s="26" t="s">
        <v>4675</v>
      </c>
      <c r="D5" s="26" t="s">
        <v>4671</v>
      </c>
      <c r="E5" s="9">
        <v>1.0</v>
      </c>
    </row>
    <row r="6">
      <c r="A6" s="24">
        <v>5.0</v>
      </c>
      <c r="B6" s="25" t="s">
        <v>4493</v>
      </c>
      <c r="C6" s="26" t="s">
        <v>4676</v>
      </c>
      <c r="D6" s="26" t="s">
        <v>4677</v>
      </c>
      <c r="E6" s="9">
        <v>1.0</v>
      </c>
    </row>
    <row r="7">
      <c r="A7" s="24">
        <v>6.0</v>
      </c>
      <c r="B7" s="25" t="s">
        <v>3741</v>
      </c>
      <c r="C7" s="26" t="s">
        <v>4678</v>
      </c>
      <c r="D7" s="26" t="s">
        <v>4679</v>
      </c>
      <c r="E7" s="9">
        <v>1.0</v>
      </c>
    </row>
    <row r="8">
      <c r="A8" s="24">
        <v>7.0</v>
      </c>
      <c r="B8" s="25" t="s">
        <v>4660</v>
      </c>
      <c r="C8" s="26" t="s">
        <v>4680</v>
      </c>
      <c r="D8" s="26" t="s">
        <v>4677</v>
      </c>
      <c r="E8" s="9">
        <v>1.0</v>
      </c>
    </row>
    <row r="9">
      <c r="A9" s="24">
        <v>8.0</v>
      </c>
      <c r="B9" s="25" t="s">
        <v>3369</v>
      </c>
      <c r="C9" s="26" t="s">
        <v>4681</v>
      </c>
      <c r="D9" s="26" t="s">
        <v>4679</v>
      </c>
      <c r="E9" s="9">
        <v>1.0</v>
      </c>
    </row>
    <row r="10">
      <c r="A10" s="24">
        <v>9.0</v>
      </c>
      <c r="B10" s="25" t="s">
        <v>4093</v>
      </c>
      <c r="C10" s="26" t="s">
        <v>4682</v>
      </c>
      <c r="D10" s="26" t="s">
        <v>4679</v>
      </c>
      <c r="E10" s="9">
        <v>1.0</v>
      </c>
    </row>
    <row r="11">
      <c r="A11" s="24">
        <v>10.0</v>
      </c>
      <c r="B11" s="25" t="s">
        <v>4363</v>
      </c>
      <c r="C11" s="26" t="s">
        <v>4683</v>
      </c>
      <c r="D11" s="26" t="s">
        <v>4684</v>
      </c>
      <c r="E11" s="9">
        <v>1.0</v>
      </c>
    </row>
    <row r="12">
      <c r="A12" s="24">
        <v>11.0</v>
      </c>
      <c r="B12" s="25" t="s">
        <v>4685</v>
      </c>
      <c r="C12" s="26" t="s">
        <v>4686</v>
      </c>
      <c r="D12" s="26" t="s">
        <v>4671</v>
      </c>
      <c r="E12" s="9">
        <v>1.0</v>
      </c>
    </row>
    <row r="13">
      <c r="A13" s="24">
        <v>12.0</v>
      </c>
      <c r="B13" s="25" t="s">
        <v>3880</v>
      </c>
      <c r="C13" s="26" t="s">
        <v>4687</v>
      </c>
      <c r="D13" s="26" t="s">
        <v>4677</v>
      </c>
      <c r="E13" s="9">
        <v>1.0</v>
      </c>
    </row>
    <row r="14">
      <c r="A14" s="24">
        <v>13.0</v>
      </c>
      <c r="B14" s="25" t="s">
        <v>4688</v>
      </c>
      <c r="C14" s="26" t="s">
        <v>4689</v>
      </c>
      <c r="D14" s="26" t="s">
        <v>4671</v>
      </c>
      <c r="E14" s="9">
        <v>1.0</v>
      </c>
    </row>
    <row r="15">
      <c r="A15" s="24">
        <v>14.0</v>
      </c>
      <c r="B15" s="25" t="s">
        <v>4690</v>
      </c>
      <c r="C15" s="26" t="s">
        <v>4691</v>
      </c>
      <c r="D15" s="26" t="s">
        <v>4671</v>
      </c>
      <c r="E15" s="9">
        <v>1.0</v>
      </c>
    </row>
    <row r="16">
      <c r="A16" s="24">
        <v>15.0</v>
      </c>
      <c r="B16" s="25" t="s">
        <v>4328</v>
      </c>
      <c r="C16" s="26" t="s">
        <v>4692</v>
      </c>
      <c r="D16" s="26" t="s">
        <v>4679</v>
      </c>
      <c r="E16" s="9">
        <v>1.0</v>
      </c>
    </row>
    <row r="17">
      <c r="A17" s="24">
        <v>16.0</v>
      </c>
      <c r="B17" s="25" t="s">
        <v>4543</v>
      </c>
      <c r="C17" s="26" t="s">
        <v>4693</v>
      </c>
      <c r="D17" s="26" t="s">
        <v>4679</v>
      </c>
      <c r="E17" s="9">
        <v>1.0</v>
      </c>
    </row>
    <row r="18">
      <c r="A18" s="24">
        <v>17.0</v>
      </c>
      <c r="B18" s="25" t="s">
        <v>2875</v>
      </c>
      <c r="C18" s="26" t="s">
        <v>4694</v>
      </c>
      <c r="D18" s="26" t="s">
        <v>4679</v>
      </c>
      <c r="E18" s="9">
        <v>1.0</v>
      </c>
    </row>
    <row r="19">
      <c r="A19" s="24">
        <v>18.0</v>
      </c>
      <c r="B19" s="25" t="s">
        <v>3897</v>
      </c>
      <c r="C19" s="26" t="s">
        <v>4695</v>
      </c>
      <c r="D19" s="26" t="s">
        <v>4668</v>
      </c>
      <c r="E19" s="9">
        <v>1.0</v>
      </c>
    </row>
    <row r="20">
      <c r="A20" s="24">
        <v>19.0</v>
      </c>
      <c r="B20" s="25" t="s">
        <v>3491</v>
      </c>
      <c r="C20" s="26" t="s">
        <v>4696</v>
      </c>
      <c r="D20" s="26" t="s">
        <v>4679</v>
      </c>
      <c r="E20" s="9">
        <v>1.0</v>
      </c>
    </row>
    <row r="21" ht="15.75" customHeight="1">
      <c r="A21" s="24">
        <v>20.0</v>
      </c>
      <c r="B21" s="25" t="s">
        <v>4697</v>
      </c>
      <c r="C21" s="26" t="s">
        <v>4698</v>
      </c>
      <c r="D21" s="26" t="s">
        <v>4668</v>
      </c>
      <c r="E21" s="9">
        <v>1.0</v>
      </c>
    </row>
    <row r="22" ht="15.75" customHeight="1">
      <c r="A22" s="24">
        <v>21.0</v>
      </c>
      <c r="B22" s="25" t="s">
        <v>3257</v>
      </c>
      <c r="C22" s="26" t="s">
        <v>4699</v>
      </c>
      <c r="D22" s="26" t="s">
        <v>4677</v>
      </c>
      <c r="E22" s="9">
        <v>1.0</v>
      </c>
    </row>
    <row r="23" ht="15.75" customHeight="1">
      <c r="A23" s="24">
        <v>22.0</v>
      </c>
      <c r="B23" s="25" t="s">
        <v>4551</v>
      </c>
      <c r="C23" s="26" t="s">
        <v>4700</v>
      </c>
      <c r="D23" s="26" t="s">
        <v>4679</v>
      </c>
      <c r="E23" s="9">
        <v>1.0</v>
      </c>
    </row>
    <row r="24" ht="15.75" customHeight="1">
      <c r="A24" s="24">
        <v>23.0</v>
      </c>
      <c r="B24" s="25" t="s">
        <v>4701</v>
      </c>
      <c r="C24" s="26" t="s">
        <v>4702</v>
      </c>
      <c r="D24" s="26" t="s">
        <v>4668</v>
      </c>
      <c r="E24" s="9">
        <v>1.0</v>
      </c>
    </row>
    <row r="25" ht="15.75" customHeight="1">
      <c r="A25" s="24">
        <v>24.0</v>
      </c>
      <c r="B25" s="25" t="s">
        <v>2963</v>
      </c>
      <c r="C25" s="26" t="s">
        <v>4703</v>
      </c>
      <c r="D25" s="26" t="s">
        <v>4679</v>
      </c>
      <c r="E25" s="9">
        <v>1.0</v>
      </c>
    </row>
    <row r="26" ht="15.75" customHeight="1">
      <c r="A26" s="24">
        <v>25.0</v>
      </c>
      <c r="B26" s="25" t="s">
        <v>4704</v>
      </c>
      <c r="C26" s="26" t="s">
        <v>4705</v>
      </c>
      <c r="D26" s="26" t="s">
        <v>4668</v>
      </c>
      <c r="E26" s="9">
        <v>1.0</v>
      </c>
    </row>
    <row r="27" ht="15.75" customHeight="1">
      <c r="A27" s="24">
        <v>26.0</v>
      </c>
      <c r="B27" s="25" t="s">
        <v>4119</v>
      </c>
      <c r="C27" s="26" t="s">
        <v>4706</v>
      </c>
      <c r="D27" s="26" t="s">
        <v>4677</v>
      </c>
      <c r="E27" s="9">
        <v>1.0</v>
      </c>
    </row>
    <row r="28" ht="15.75" customHeight="1">
      <c r="A28" s="24">
        <v>27.0</v>
      </c>
      <c r="B28" s="25" t="s">
        <v>3468</v>
      </c>
      <c r="C28" s="26" t="s">
        <v>4707</v>
      </c>
      <c r="D28" s="26" t="s">
        <v>4677</v>
      </c>
      <c r="E28" s="9">
        <v>1.0</v>
      </c>
    </row>
    <row r="29" ht="15.75" customHeight="1">
      <c r="A29" s="24">
        <v>28.0</v>
      </c>
      <c r="B29" s="25" t="s">
        <v>4708</v>
      </c>
      <c r="C29" s="26" t="s">
        <v>4709</v>
      </c>
      <c r="D29" s="26" t="s">
        <v>4668</v>
      </c>
      <c r="E29" s="9">
        <v>1.0</v>
      </c>
    </row>
    <row r="30" ht="15.75" customHeight="1">
      <c r="A30" s="24">
        <v>29.0</v>
      </c>
      <c r="B30" s="25" t="s">
        <v>4124</v>
      </c>
      <c r="C30" s="26" t="s">
        <v>4710</v>
      </c>
      <c r="D30" s="26" t="s">
        <v>4677</v>
      </c>
      <c r="E30" s="9">
        <v>1.0</v>
      </c>
    </row>
    <row r="31" ht="15.75" customHeight="1">
      <c r="A31" s="24">
        <v>30.0</v>
      </c>
      <c r="B31" s="25" t="s">
        <v>3713</v>
      </c>
      <c r="C31" s="26" t="s">
        <v>4711</v>
      </c>
      <c r="D31" s="26" t="s">
        <v>4684</v>
      </c>
      <c r="E31" s="9">
        <v>1.0</v>
      </c>
    </row>
    <row r="32" ht="15.75" customHeight="1">
      <c r="A32" s="24">
        <v>31.0</v>
      </c>
      <c r="B32" s="25" t="s">
        <v>4712</v>
      </c>
      <c r="C32" s="26" t="s">
        <v>4713</v>
      </c>
      <c r="D32" s="26" t="s">
        <v>4671</v>
      </c>
      <c r="E32" s="9">
        <v>1.0</v>
      </c>
    </row>
    <row r="33" ht="15.75" customHeight="1">
      <c r="A33" s="24">
        <v>32.0</v>
      </c>
      <c r="B33" s="25" t="s">
        <v>4540</v>
      </c>
      <c r="C33" s="26" t="s">
        <v>4714</v>
      </c>
      <c r="D33" s="26" t="s">
        <v>4679</v>
      </c>
      <c r="E33" s="9">
        <v>1.0</v>
      </c>
    </row>
    <row r="34" ht="15.75" customHeight="1">
      <c r="A34" s="24">
        <v>33.0</v>
      </c>
      <c r="B34" s="25" t="s">
        <v>4715</v>
      </c>
      <c r="C34" s="26" t="s">
        <v>4716</v>
      </c>
      <c r="D34" s="26" t="s">
        <v>4671</v>
      </c>
      <c r="E34" s="9">
        <v>1.0</v>
      </c>
    </row>
    <row r="35" ht="15.75" customHeight="1">
      <c r="A35" s="24">
        <v>34.0</v>
      </c>
      <c r="B35" s="25" t="s">
        <v>3483</v>
      </c>
      <c r="C35" s="26" t="s">
        <v>4717</v>
      </c>
      <c r="D35" s="26" t="s">
        <v>4679</v>
      </c>
      <c r="E35" s="9">
        <v>1.0</v>
      </c>
    </row>
    <row r="36" ht="15.75" customHeight="1">
      <c r="A36" s="24">
        <v>35.0</v>
      </c>
      <c r="B36" s="25" t="s">
        <v>3957</v>
      </c>
      <c r="C36" s="26" t="s">
        <v>4718</v>
      </c>
      <c r="D36" s="26" t="s">
        <v>4679</v>
      </c>
      <c r="E36" s="9">
        <v>1.0</v>
      </c>
    </row>
    <row r="37" ht="15.75" customHeight="1">
      <c r="A37" s="24">
        <v>36.0</v>
      </c>
      <c r="B37" s="25" t="s">
        <v>4719</v>
      </c>
      <c r="C37" s="26" t="s">
        <v>4720</v>
      </c>
      <c r="D37" s="26" t="s">
        <v>4671</v>
      </c>
      <c r="E37" s="9">
        <v>1.0</v>
      </c>
    </row>
    <row r="38" ht="15.75" customHeight="1">
      <c r="A38" s="24">
        <v>37.0</v>
      </c>
      <c r="B38" s="25" t="s">
        <v>4721</v>
      </c>
      <c r="C38" s="26" t="s">
        <v>4722</v>
      </c>
      <c r="D38" s="26" t="s">
        <v>4668</v>
      </c>
      <c r="E38" s="9">
        <v>1.0</v>
      </c>
    </row>
    <row r="39" ht="15.75" customHeight="1">
      <c r="A39" s="24">
        <v>38.0</v>
      </c>
      <c r="B39" s="25" t="s">
        <v>4354</v>
      </c>
      <c r="C39" s="26" t="s">
        <v>4723</v>
      </c>
      <c r="D39" s="26" t="s">
        <v>4668</v>
      </c>
      <c r="E39" s="9">
        <v>1.0</v>
      </c>
    </row>
    <row r="40" ht="15.75" customHeight="1">
      <c r="A40" s="24">
        <v>39.0</v>
      </c>
      <c r="B40" s="25" t="s">
        <v>3962</v>
      </c>
      <c r="C40" s="26" t="s">
        <v>4724</v>
      </c>
      <c r="D40" s="26" t="s">
        <v>4677</v>
      </c>
      <c r="E40" s="9">
        <v>1.0</v>
      </c>
    </row>
    <row r="41" ht="15.75" customHeight="1">
      <c r="A41" s="24">
        <v>40.0</v>
      </c>
      <c r="B41" s="25" t="s">
        <v>4432</v>
      </c>
      <c r="C41" s="26" t="s">
        <v>4725</v>
      </c>
      <c r="D41" s="26" t="s">
        <v>4677</v>
      </c>
      <c r="E41" s="9">
        <v>1.0</v>
      </c>
    </row>
    <row r="42" ht="15.75" customHeight="1">
      <c r="A42" s="24">
        <v>41.0</v>
      </c>
      <c r="B42" s="25" t="s">
        <v>4726</v>
      </c>
      <c r="C42" s="26" t="s">
        <v>4727</v>
      </c>
      <c r="D42" s="26" t="s">
        <v>4668</v>
      </c>
      <c r="E42" s="9">
        <v>1.0</v>
      </c>
    </row>
    <row r="43" ht="15.75" customHeight="1">
      <c r="A43" s="24">
        <v>42.0</v>
      </c>
      <c r="B43" s="25" t="s">
        <v>4728</v>
      </c>
      <c r="C43" s="26" t="s">
        <v>4729</v>
      </c>
      <c r="D43" s="26" t="s">
        <v>4668</v>
      </c>
      <c r="E43" s="9">
        <v>1.0</v>
      </c>
    </row>
    <row r="44" ht="15.75" customHeight="1">
      <c r="A44" s="24">
        <v>43.0</v>
      </c>
      <c r="B44" s="25" t="s">
        <v>4449</v>
      </c>
      <c r="C44" s="26" t="s">
        <v>4730</v>
      </c>
      <c r="D44" s="26" t="s">
        <v>4668</v>
      </c>
      <c r="E44" s="9">
        <v>1.0</v>
      </c>
    </row>
    <row r="45" ht="15.75" customHeight="1">
      <c r="A45" s="24">
        <v>44.0</v>
      </c>
      <c r="B45" s="25" t="s">
        <v>2829</v>
      </c>
      <c r="C45" s="26" t="s">
        <v>4731</v>
      </c>
      <c r="D45" s="26" t="s">
        <v>4677</v>
      </c>
      <c r="E45" s="9">
        <v>1.0</v>
      </c>
    </row>
    <row r="46" ht="15.75" customHeight="1">
      <c r="A46" s="24">
        <v>45.0</v>
      </c>
      <c r="B46" s="25" t="s">
        <v>4541</v>
      </c>
      <c r="C46" s="26" t="s">
        <v>4732</v>
      </c>
      <c r="D46" s="26" t="s">
        <v>4679</v>
      </c>
      <c r="E46" s="9">
        <v>1.0</v>
      </c>
    </row>
    <row r="47" ht="15.75" customHeight="1">
      <c r="A47" s="24">
        <v>46.0</v>
      </c>
      <c r="B47" s="25" t="s">
        <v>3459</v>
      </c>
      <c r="C47" s="26" t="s">
        <v>4733</v>
      </c>
      <c r="D47" s="26" t="s">
        <v>4679</v>
      </c>
      <c r="E47" s="9">
        <v>1.0</v>
      </c>
    </row>
    <row r="48" ht="15.75" customHeight="1">
      <c r="A48" s="24">
        <v>47.0</v>
      </c>
      <c r="B48" s="25" t="s">
        <v>3717</v>
      </c>
      <c r="C48" s="26" t="s">
        <v>4734</v>
      </c>
      <c r="D48" s="26" t="s">
        <v>4677</v>
      </c>
      <c r="E48" s="9">
        <v>1.0</v>
      </c>
    </row>
    <row r="49" ht="15.75" customHeight="1">
      <c r="A49" s="24">
        <v>48.0</v>
      </c>
      <c r="B49" s="25" t="s">
        <v>4735</v>
      </c>
      <c r="C49" s="26" t="s">
        <v>4736</v>
      </c>
      <c r="D49" s="26" t="s">
        <v>4668</v>
      </c>
      <c r="E49" s="9">
        <v>1.0</v>
      </c>
    </row>
    <row r="50" ht="15.75" customHeight="1">
      <c r="A50" s="24">
        <v>49.0</v>
      </c>
      <c r="B50" s="25" t="s">
        <v>4737</v>
      </c>
      <c r="C50" s="26" t="s">
        <v>4738</v>
      </c>
      <c r="D50" s="26" t="s">
        <v>4668</v>
      </c>
      <c r="E50" s="9">
        <v>1.0</v>
      </c>
    </row>
    <row r="51" ht="15.75" customHeight="1">
      <c r="A51" s="24">
        <v>50.0</v>
      </c>
      <c r="B51" s="25" t="s">
        <v>4739</v>
      </c>
      <c r="C51" s="26" t="s">
        <v>4740</v>
      </c>
      <c r="D51" s="26" t="s">
        <v>4668</v>
      </c>
      <c r="E51" s="9">
        <v>1.0</v>
      </c>
    </row>
    <row r="52" ht="15.75" customHeight="1">
      <c r="A52" s="24">
        <v>51.0</v>
      </c>
      <c r="B52" s="25" t="s">
        <v>4741</v>
      </c>
      <c r="C52" s="26" t="s">
        <v>4742</v>
      </c>
      <c r="D52" s="26" t="s">
        <v>4668</v>
      </c>
      <c r="E52" s="9">
        <v>1.0</v>
      </c>
    </row>
    <row r="53" ht="15.75" customHeight="1">
      <c r="A53" s="24">
        <v>52.0</v>
      </c>
      <c r="B53" s="25" t="s">
        <v>4743</v>
      </c>
      <c r="C53" s="26" t="s">
        <v>4744</v>
      </c>
      <c r="D53" s="26" t="s">
        <v>4668</v>
      </c>
      <c r="E53" s="9">
        <v>1.0</v>
      </c>
    </row>
    <row r="54" ht="15.75" customHeight="1">
      <c r="A54" s="24">
        <v>53.0</v>
      </c>
      <c r="B54" s="25" t="s">
        <v>3133</v>
      </c>
      <c r="C54" s="26" t="s">
        <v>4745</v>
      </c>
      <c r="D54" s="26" t="s">
        <v>4677</v>
      </c>
      <c r="E54" s="9">
        <v>1.0</v>
      </c>
    </row>
    <row r="55" ht="15.75" customHeight="1">
      <c r="A55" s="24">
        <v>54.0</v>
      </c>
      <c r="B55" s="25" t="s">
        <v>4746</v>
      </c>
      <c r="C55" s="26" t="s">
        <v>4747</v>
      </c>
      <c r="D55" s="26" t="s">
        <v>4671</v>
      </c>
      <c r="E55" s="9">
        <v>1.0</v>
      </c>
    </row>
    <row r="56" ht="15.75" customHeight="1">
      <c r="A56" s="24">
        <v>55.0</v>
      </c>
      <c r="B56" s="25" t="s">
        <v>4748</v>
      </c>
      <c r="C56" s="26" t="s">
        <v>4749</v>
      </c>
      <c r="D56" s="26" t="s">
        <v>4671</v>
      </c>
      <c r="E56" s="9">
        <v>1.0</v>
      </c>
    </row>
    <row r="57" ht="15.75" customHeight="1">
      <c r="A57" s="24">
        <v>56.0</v>
      </c>
      <c r="B57" s="25" t="s">
        <v>4750</v>
      </c>
      <c r="C57" s="26" t="s">
        <v>4751</v>
      </c>
      <c r="D57" s="26" t="s">
        <v>4668</v>
      </c>
      <c r="E57" s="9">
        <v>1.0</v>
      </c>
    </row>
    <row r="58" ht="15.75" customHeight="1">
      <c r="A58" s="24">
        <v>57.0</v>
      </c>
      <c r="B58" s="25" t="s">
        <v>4752</v>
      </c>
      <c r="C58" s="26" t="s">
        <v>4753</v>
      </c>
      <c r="D58" s="26" t="s">
        <v>4668</v>
      </c>
      <c r="E58" s="9">
        <v>1.0</v>
      </c>
    </row>
    <row r="59" ht="15.75" customHeight="1">
      <c r="A59" s="24">
        <v>58.0</v>
      </c>
      <c r="B59" s="25" t="s">
        <v>4754</v>
      </c>
      <c r="C59" s="26" t="s">
        <v>4755</v>
      </c>
      <c r="D59" s="26" t="s">
        <v>4671</v>
      </c>
      <c r="E59" s="9">
        <v>1.0</v>
      </c>
    </row>
    <row r="60" ht="15.75" customHeight="1">
      <c r="A60" s="24">
        <v>59.0</v>
      </c>
      <c r="B60" s="25" t="s">
        <v>4756</v>
      </c>
      <c r="C60" s="26" t="s">
        <v>4757</v>
      </c>
      <c r="D60" s="26" t="s">
        <v>4671</v>
      </c>
      <c r="E60" s="9">
        <v>1.0</v>
      </c>
    </row>
    <row r="61" ht="15.75" customHeight="1">
      <c r="A61" s="24">
        <v>60.0</v>
      </c>
      <c r="B61" s="25" t="s">
        <v>4758</v>
      </c>
      <c r="C61" s="26" t="s">
        <v>4759</v>
      </c>
      <c r="D61" s="26" t="s">
        <v>4668</v>
      </c>
      <c r="E61" s="9">
        <v>1.0</v>
      </c>
    </row>
    <row r="62" ht="15.75" customHeight="1">
      <c r="A62" s="24">
        <v>61.0</v>
      </c>
      <c r="B62" s="25" t="s">
        <v>4760</v>
      </c>
      <c r="C62" s="26" t="s">
        <v>4761</v>
      </c>
      <c r="D62" s="26" t="s">
        <v>4671</v>
      </c>
      <c r="E62" s="9">
        <v>1.0</v>
      </c>
    </row>
    <row r="63" ht="15.75" customHeight="1">
      <c r="A63" s="24">
        <v>62.0</v>
      </c>
      <c r="B63" s="25" t="s">
        <v>4762</v>
      </c>
      <c r="C63" s="26" t="s">
        <v>4763</v>
      </c>
      <c r="D63" s="26" t="s">
        <v>4671</v>
      </c>
      <c r="E63" s="9">
        <v>1.0</v>
      </c>
    </row>
    <row r="64" ht="15.75" customHeight="1">
      <c r="A64" s="24">
        <v>63.0</v>
      </c>
      <c r="B64" s="25" t="s">
        <v>4764</v>
      </c>
      <c r="C64" s="26" t="s">
        <v>4765</v>
      </c>
      <c r="D64" s="26" t="s">
        <v>4668</v>
      </c>
      <c r="E64" s="9">
        <v>1.0</v>
      </c>
    </row>
    <row r="65" ht="15.75" customHeight="1">
      <c r="A65" s="24">
        <v>64.0</v>
      </c>
      <c r="B65" s="25" t="s">
        <v>4766</v>
      </c>
      <c r="C65" s="26" t="s">
        <v>4767</v>
      </c>
      <c r="D65" s="26" t="s">
        <v>4668</v>
      </c>
      <c r="E65" s="9">
        <v>1.0</v>
      </c>
    </row>
    <row r="66" ht="15.75" customHeight="1">
      <c r="A66" s="24">
        <v>65.0</v>
      </c>
      <c r="B66" s="25" t="s">
        <v>2871</v>
      </c>
      <c r="C66" s="26" t="s">
        <v>4768</v>
      </c>
      <c r="D66" s="26" t="s">
        <v>4684</v>
      </c>
      <c r="E66" s="9">
        <v>1.0</v>
      </c>
    </row>
    <row r="67" ht="15.75" customHeight="1">
      <c r="A67" s="24">
        <v>66.0</v>
      </c>
      <c r="B67" s="25" t="s">
        <v>3792</v>
      </c>
      <c r="C67" s="26" t="s">
        <v>4769</v>
      </c>
      <c r="D67" s="26" t="s">
        <v>4677</v>
      </c>
      <c r="E67" s="9">
        <v>1.0</v>
      </c>
    </row>
    <row r="68" ht="15.75" customHeight="1">
      <c r="A68" s="24">
        <v>67.0</v>
      </c>
      <c r="B68" s="25" t="s">
        <v>3790</v>
      </c>
      <c r="C68" s="26" t="s">
        <v>4770</v>
      </c>
      <c r="D68" s="26" t="s">
        <v>4684</v>
      </c>
      <c r="E68" s="9">
        <v>1.0</v>
      </c>
    </row>
    <row r="69" ht="15.75" customHeight="1">
      <c r="A69" s="24">
        <v>68.0</v>
      </c>
      <c r="B69" s="25" t="s">
        <v>4035</v>
      </c>
      <c r="C69" s="26" t="s">
        <v>4771</v>
      </c>
      <c r="D69" s="26" t="s">
        <v>4677</v>
      </c>
      <c r="E69" s="9">
        <v>1.0</v>
      </c>
    </row>
    <row r="70" ht="15.75" customHeight="1">
      <c r="A70" s="24">
        <v>69.0</v>
      </c>
      <c r="B70" s="25" t="s">
        <v>3763</v>
      </c>
      <c r="C70" s="26" t="s">
        <v>4772</v>
      </c>
      <c r="D70" s="26" t="s">
        <v>4684</v>
      </c>
      <c r="E70" s="9">
        <v>1.0</v>
      </c>
    </row>
    <row r="71" ht="15.75" customHeight="1">
      <c r="A71" s="24">
        <v>70.0</v>
      </c>
      <c r="B71" s="25" t="s">
        <v>4773</v>
      </c>
      <c r="C71" s="26" t="s">
        <v>4774</v>
      </c>
      <c r="D71" s="26" t="s">
        <v>4668</v>
      </c>
      <c r="E71" s="9">
        <v>1.0</v>
      </c>
    </row>
    <row r="72" ht="15.75" customHeight="1">
      <c r="A72" s="24">
        <v>71.0</v>
      </c>
      <c r="B72" s="25" t="s">
        <v>3760</v>
      </c>
      <c r="C72" s="26" t="s">
        <v>4775</v>
      </c>
      <c r="D72" s="26" t="s">
        <v>4677</v>
      </c>
      <c r="E72" s="9">
        <v>1.0</v>
      </c>
    </row>
    <row r="73" ht="15.75" customHeight="1">
      <c r="A73" s="24">
        <v>72.0</v>
      </c>
      <c r="B73" s="25" t="s">
        <v>3943</v>
      </c>
      <c r="C73" s="26" t="s">
        <v>4776</v>
      </c>
      <c r="D73" s="26" t="s">
        <v>4677</v>
      </c>
      <c r="E73" s="9">
        <v>1.0</v>
      </c>
    </row>
    <row r="74" ht="15.75" customHeight="1">
      <c r="A74" s="24">
        <v>73.0</v>
      </c>
      <c r="B74" s="25" t="s">
        <v>3529</v>
      </c>
      <c r="C74" s="26" t="s">
        <v>4777</v>
      </c>
      <c r="D74" s="26" t="s">
        <v>4684</v>
      </c>
      <c r="E74" s="9">
        <v>1.0</v>
      </c>
    </row>
    <row r="75" ht="15.75" customHeight="1">
      <c r="A75" s="24">
        <v>74.0</v>
      </c>
      <c r="B75" s="25" t="s">
        <v>4778</v>
      </c>
      <c r="C75" s="26" t="s">
        <v>4779</v>
      </c>
      <c r="D75" s="26" t="s">
        <v>4668</v>
      </c>
      <c r="E75" s="9">
        <v>1.0</v>
      </c>
    </row>
    <row r="76" ht="15.75" customHeight="1">
      <c r="A76" s="24">
        <v>75.0</v>
      </c>
      <c r="B76" s="25" t="s">
        <v>4780</v>
      </c>
      <c r="C76" s="26" t="s">
        <v>4781</v>
      </c>
      <c r="D76" s="26" t="s">
        <v>4671</v>
      </c>
      <c r="E76" s="9">
        <v>1.0</v>
      </c>
    </row>
    <row r="77" ht="15.75" customHeight="1">
      <c r="A77" s="24">
        <v>76.0</v>
      </c>
      <c r="B77" s="25" t="s">
        <v>4782</v>
      </c>
      <c r="C77" s="26" t="s">
        <v>4783</v>
      </c>
      <c r="D77" s="26" t="s">
        <v>4668</v>
      </c>
      <c r="E77" s="9">
        <v>1.0</v>
      </c>
    </row>
    <row r="78" ht="15.75" customHeight="1">
      <c r="A78" s="24">
        <v>77.0</v>
      </c>
      <c r="B78" s="25" t="s">
        <v>4784</v>
      </c>
      <c r="C78" s="26" t="s">
        <v>4785</v>
      </c>
      <c r="D78" s="26" t="s">
        <v>4668</v>
      </c>
      <c r="E78" s="9">
        <v>1.0</v>
      </c>
    </row>
    <row r="79" ht="15.75" customHeight="1">
      <c r="A79" s="24">
        <v>78.0</v>
      </c>
      <c r="B79" s="25" t="s">
        <v>4786</v>
      </c>
      <c r="C79" s="26" t="s">
        <v>4787</v>
      </c>
      <c r="D79" s="26" t="s">
        <v>4668</v>
      </c>
      <c r="E79" s="9">
        <v>1.0</v>
      </c>
    </row>
    <row r="80" ht="15.75" customHeight="1">
      <c r="A80" s="24">
        <v>79.0</v>
      </c>
      <c r="B80" s="25" t="s">
        <v>3960</v>
      </c>
      <c r="C80" s="26" t="s">
        <v>4788</v>
      </c>
      <c r="D80" s="26" t="s">
        <v>4677</v>
      </c>
      <c r="E80" s="9">
        <v>1.0</v>
      </c>
    </row>
    <row r="81" ht="15.75" customHeight="1">
      <c r="A81" s="24">
        <v>80.0</v>
      </c>
      <c r="B81" s="25" t="s">
        <v>3019</v>
      </c>
      <c r="C81" s="26" t="s">
        <v>4789</v>
      </c>
      <c r="D81" s="26" t="s">
        <v>4679</v>
      </c>
      <c r="E81" s="9">
        <v>1.0</v>
      </c>
    </row>
    <row r="82" ht="15.75" customHeight="1">
      <c r="A82" s="24">
        <v>81.0</v>
      </c>
      <c r="B82" s="25" t="s">
        <v>4790</v>
      </c>
      <c r="C82" s="26" t="s">
        <v>4791</v>
      </c>
      <c r="D82" s="26" t="s">
        <v>4671</v>
      </c>
      <c r="E82" s="9">
        <v>1.0</v>
      </c>
    </row>
    <row r="83" ht="15.75" customHeight="1">
      <c r="A83" s="24">
        <v>82.0</v>
      </c>
      <c r="B83" s="25" t="s">
        <v>4792</v>
      </c>
      <c r="C83" s="26" t="s">
        <v>4793</v>
      </c>
      <c r="D83" s="26" t="s">
        <v>4671</v>
      </c>
      <c r="E83" s="9">
        <v>1.0</v>
      </c>
    </row>
    <row r="84" ht="15.75" customHeight="1">
      <c r="A84" s="24">
        <v>83.0</v>
      </c>
      <c r="B84" s="25" t="s">
        <v>4794</v>
      </c>
      <c r="C84" s="26" t="s">
        <v>4795</v>
      </c>
      <c r="D84" s="26" t="s">
        <v>4671</v>
      </c>
      <c r="E84" s="9">
        <v>1.0</v>
      </c>
    </row>
    <row r="85" ht="15.75" customHeight="1">
      <c r="A85" s="24">
        <v>84.0</v>
      </c>
      <c r="B85" s="25" t="s">
        <v>3435</v>
      </c>
      <c r="C85" s="26" t="s">
        <v>4796</v>
      </c>
      <c r="D85" s="26" t="s">
        <v>4679</v>
      </c>
      <c r="E85" s="9">
        <v>1.0</v>
      </c>
    </row>
    <row r="86" ht="15.75" customHeight="1">
      <c r="A86" s="24">
        <v>85.0</v>
      </c>
      <c r="B86" s="25" t="s">
        <v>4797</v>
      </c>
      <c r="C86" s="26" t="s">
        <v>4798</v>
      </c>
      <c r="D86" s="26" t="s">
        <v>4671</v>
      </c>
      <c r="E86" s="9">
        <v>1.0</v>
      </c>
    </row>
    <row r="87" ht="15.75" customHeight="1">
      <c r="A87" s="24">
        <v>86.0</v>
      </c>
      <c r="B87" s="25" t="s">
        <v>4799</v>
      </c>
      <c r="C87" s="26" t="s">
        <v>4800</v>
      </c>
      <c r="D87" s="26" t="s">
        <v>4671</v>
      </c>
      <c r="E87" s="9">
        <v>1.0</v>
      </c>
    </row>
    <row r="88" ht="15.75" customHeight="1">
      <c r="A88" s="24">
        <v>87.0</v>
      </c>
      <c r="B88" s="25" t="s">
        <v>3317</v>
      </c>
      <c r="C88" s="26" t="s">
        <v>4801</v>
      </c>
      <c r="D88" s="26" t="s">
        <v>4677</v>
      </c>
      <c r="E88" s="9">
        <v>1.0</v>
      </c>
    </row>
    <row r="89" ht="15.75" customHeight="1">
      <c r="A89" s="24">
        <v>88.0</v>
      </c>
      <c r="B89" s="25" t="s">
        <v>4802</v>
      </c>
      <c r="C89" s="26" t="s">
        <v>4803</v>
      </c>
      <c r="D89" s="26" t="s">
        <v>4671</v>
      </c>
      <c r="E89" s="9">
        <v>1.0</v>
      </c>
    </row>
    <row r="90" ht="15.75" customHeight="1">
      <c r="A90" s="24">
        <v>89.0</v>
      </c>
      <c r="B90" s="25" t="s">
        <v>4560</v>
      </c>
      <c r="C90" s="26" t="s">
        <v>4804</v>
      </c>
      <c r="D90" s="26" t="s">
        <v>4679</v>
      </c>
      <c r="E90" s="9">
        <v>1.0</v>
      </c>
    </row>
    <row r="91" ht="15.75" customHeight="1">
      <c r="A91" s="24">
        <v>90.0</v>
      </c>
      <c r="B91" s="25" t="s">
        <v>4805</v>
      </c>
      <c r="C91" s="26" t="s">
        <v>4806</v>
      </c>
      <c r="D91" s="26" t="s">
        <v>4671</v>
      </c>
      <c r="E91" s="9">
        <v>1.0</v>
      </c>
    </row>
    <row r="92" ht="15.75" customHeight="1">
      <c r="A92" s="24">
        <v>91.0</v>
      </c>
      <c r="B92" s="25" t="s">
        <v>3413</v>
      </c>
      <c r="C92" s="26" t="s">
        <v>4807</v>
      </c>
      <c r="D92" s="26" t="s">
        <v>4684</v>
      </c>
      <c r="E92" s="9">
        <v>1.0</v>
      </c>
    </row>
    <row r="93" ht="15.75" customHeight="1">
      <c r="A93" s="24">
        <v>92.0</v>
      </c>
      <c r="B93" s="25" t="s">
        <v>4279</v>
      </c>
      <c r="C93" s="26" t="s">
        <v>4808</v>
      </c>
      <c r="D93" s="26" t="s">
        <v>4677</v>
      </c>
      <c r="E93" s="9">
        <v>1.0</v>
      </c>
    </row>
    <row r="94" ht="15.75" customHeight="1">
      <c r="A94" s="24">
        <v>93.0</v>
      </c>
      <c r="B94" s="25" t="s">
        <v>4809</v>
      </c>
      <c r="C94" s="26" t="s">
        <v>4810</v>
      </c>
      <c r="D94" s="26" t="s">
        <v>4668</v>
      </c>
      <c r="E94" s="9">
        <v>1.0</v>
      </c>
    </row>
    <row r="95" ht="15.75" customHeight="1">
      <c r="A95" s="24">
        <v>94.0</v>
      </c>
      <c r="B95" s="25" t="s">
        <v>3800</v>
      </c>
      <c r="C95" s="26" t="s">
        <v>4811</v>
      </c>
      <c r="D95" s="26" t="s">
        <v>4677</v>
      </c>
      <c r="E95" s="9">
        <v>1.0</v>
      </c>
    </row>
    <row r="96" ht="15.75" customHeight="1">
      <c r="A96" s="24">
        <v>95.0</v>
      </c>
      <c r="B96" s="25" t="s">
        <v>4812</v>
      </c>
      <c r="C96" s="26" t="s">
        <v>4813</v>
      </c>
      <c r="D96" s="26" t="s">
        <v>4671</v>
      </c>
      <c r="E96" s="9">
        <v>1.0</v>
      </c>
    </row>
    <row r="97" ht="15.75" customHeight="1">
      <c r="A97" s="24">
        <v>96.0</v>
      </c>
      <c r="B97" s="25" t="s">
        <v>4814</v>
      </c>
      <c r="C97" s="26" t="s">
        <v>4815</v>
      </c>
      <c r="D97" s="26" t="s">
        <v>4671</v>
      </c>
      <c r="E97" s="9">
        <v>1.0</v>
      </c>
    </row>
    <row r="98" ht="15.75" customHeight="1">
      <c r="A98" s="24">
        <v>97.0</v>
      </c>
      <c r="B98" s="25" t="s">
        <v>4816</v>
      </c>
      <c r="C98" s="26" t="s">
        <v>4817</v>
      </c>
      <c r="D98" s="26" t="s">
        <v>4668</v>
      </c>
      <c r="E98" s="9">
        <v>1.0</v>
      </c>
    </row>
    <row r="99" ht="15.75" customHeight="1">
      <c r="A99" s="24">
        <v>98.0</v>
      </c>
      <c r="B99" s="25" t="s">
        <v>3518</v>
      </c>
      <c r="C99" s="26" t="s">
        <v>4818</v>
      </c>
      <c r="D99" s="26" t="s">
        <v>4677</v>
      </c>
      <c r="E99" s="9">
        <v>1.0</v>
      </c>
    </row>
    <row r="100" ht="15.75" customHeight="1">
      <c r="A100" s="24">
        <v>99.0</v>
      </c>
      <c r="B100" s="25" t="s">
        <v>4819</v>
      </c>
      <c r="C100" s="26" t="s">
        <v>4820</v>
      </c>
      <c r="D100" s="26" t="s">
        <v>4671</v>
      </c>
      <c r="E100" s="9">
        <v>1.0</v>
      </c>
    </row>
    <row r="101" ht="15.75" customHeight="1">
      <c r="A101" s="24">
        <v>100.0</v>
      </c>
      <c r="B101" s="25" t="s">
        <v>4512</v>
      </c>
      <c r="C101" s="26" t="s">
        <v>4821</v>
      </c>
      <c r="D101" s="26" t="s">
        <v>4668</v>
      </c>
      <c r="E101" s="9">
        <v>1.0</v>
      </c>
    </row>
    <row r="102" ht="15.75" customHeight="1">
      <c r="A102" s="24">
        <v>101.0</v>
      </c>
      <c r="B102" s="25" t="s">
        <v>3339</v>
      </c>
      <c r="C102" s="26" t="s">
        <v>4822</v>
      </c>
      <c r="D102" s="26" t="s">
        <v>4684</v>
      </c>
      <c r="E102" s="9">
        <v>1.0</v>
      </c>
    </row>
    <row r="103" ht="15.75" customHeight="1">
      <c r="A103" s="24">
        <v>102.0</v>
      </c>
      <c r="B103" s="25" t="s">
        <v>4823</v>
      </c>
      <c r="C103" s="26" t="s">
        <v>4824</v>
      </c>
      <c r="D103" s="26" t="s">
        <v>4668</v>
      </c>
      <c r="E103" s="9">
        <v>1.0</v>
      </c>
    </row>
    <row r="104" ht="15.75" customHeight="1">
      <c r="A104" s="24">
        <v>103.0</v>
      </c>
      <c r="B104" s="25" t="s">
        <v>4825</v>
      </c>
      <c r="C104" s="26" t="s">
        <v>4826</v>
      </c>
      <c r="D104" s="26" t="s">
        <v>4668</v>
      </c>
      <c r="E104" s="9">
        <v>1.0</v>
      </c>
    </row>
    <row r="105" ht="15.75" customHeight="1">
      <c r="A105" s="24">
        <v>104.0</v>
      </c>
      <c r="B105" s="25" t="s">
        <v>3912</v>
      </c>
      <c r="C105" s="26" t="s">
        <v>4827</v>
      </c>
      <c r="D105" s="26" t="s">
        <v>4677</v>
      </c>
      <c r="E105" s="9">
        <v>1.0</v>
      </c>
    </row>
    <row r="106" ht="15.75" customHeight="1">
      <c r="A106" s="24">
        <v>105.0</v>
      </c>
      <c r="B106" s="25" t="s">
        <v>4828</v>
      </c>
      <c r="C106" s="26" t="s">
        <v>4829</v>
      </c>
      <c r="D106" s="26" t="s">
        <v>4668</v>
      </c>
      <c r="E106" s="9">
        <v>1.0</v>
      </c>
    </row>
    <row r="107" ht="15.75" customHeight="1">
      <c r="A107" s="24">
        <v>106.0</v>
      </c>
      <c r="B107" s="25" t="s">
        <v>4830</v>
      </c>
      <c r="C107" s="26" t="s">
        <v>4831</v>
      </c>
      <c r="D107" s="26" t="s">
        <v>4668</v>
      </c>
      <c r="E107" s="9">
        <v>1.0</v>
      </c>
    </row>
    <row r="108" ht="15.75" customHeight="1">
      <c r="A108" s="24">
        <v>107.0</v>
      </c>
      <c r="B108" s="25" t="s">
        <v>4047</v>
      </c>
      <c r="C108" s="26" t="s">
        <v>4832</v>
      </c>
      <c r="D108" s="26" t="s">
        <v>4668</v>
      </c>
      <c r="E108" s="9">
        <v>1.0</v>
      </c>
    </row>
    <row r="109" ht="15.75" customHeight="1">
      <c r="A109" s="24">
        <v>108.0</v>
      </c>
      <c r="B109" s="25" t="s">
        <v>4479</v>
      </c>
      <c r="C109" s="26" t="s">
        <v>4833</v>
      </c>
      <c r="D109" s="26" t="s">
        <v>4679</v>
      </c>
      <c r="E109" s="9">
        <v>1.0</v>
      </c>
    </row>
    <row r="110" ht="15.75" customHeight="1">
      <c r="A110" s="24">
        <v>109.0</v>
      </c>
      <c r="B110" s="25" t="s">
        <v>4834</v>
      </c>
      <c r="C110" s="26" t="s">
        <v>4835</v>
      </c>
      <c r="D110" s="26" t="s">
        <v>4668</v>
      </c>
      <c r="E110" s="9">
        <v>1.0</v>
      </c>
    </row>
    <row r="111" ht="15.75" customHeight="1">
      <c r="A111" s="24">
        <v>110.0</v>
      </c>
      <c r="B111" s="25" t="s">
        <v>3456</v>
      </c>
      <c r="C111" s="26" t="s">
        <v>4836</v>
      </c>
      <c r="D111" s="26" t="s">
        <v>4679</v>
      </c>
      <c r="E111" s="9">
        <v>1.0</v>
      </c>
    </row>
    <row r="112" ht="15.75" customHeight="1">
      <c r="A112" s="24">
        <v>111.0</v>
      </c>
      <c r="B112" s="25" t="s">
        <v>3039</v>
      </c>
      <c r="C112" s="26" t="s">
        <v>4837</v>
      </c>
      <c r="D112" s="26" t="s">
        <v>4679</v>
      </c>
      <c r="E112" s="9">
        <v>1.0</v>
      </c>
    </row>
    <row r="113" ht="15.75" customHeight="1">
      <c r="A113" s="24">
        <v>112.0</v>
      </c>
      <c r="B113" s="25" t="s">
        <v>4425</v>
      </c>
      <c r="C113" s="26" t="s">
        <v>4838</v>
      </c>
      <c r="D113" s="26" t="s">
        <v>4679</v>
      </c>
      <c r="E113" s="9">
        <v>1.0</v>
      </c>
    </row>
    <row r="114" ht="15.75" customHeight="1">
      <c r="A114" s="24">
        <v>113.0</v>
      </c>
      <c r="B114" s="25" t="s">
        <v>3372</v>
      </c>
      <c r="C114" s="26" t="s">
        <v>4839</v>
      </c>
      <c r="D114" s="26" t="s">
        <v>4677</v>
      </c>
      <c r="E114" s="9">
        <v>1.0</v>
      </c>
    </row>
    <row r="115" ht="15.75" customHeight="1">
      <c r="A115" s="24">
        <v>114.0</v>
      </c>
      <c r="B115" s="25" t="s">
        <v>4377</v>
      </c>
      <c r="C115" s="26" t="s">
        <v>4840</v>
      </c>
      <c r="D115" s="26" t="s">
        <v>4677</v>
      </c>
      <c r="E115" s="9">
        <v>1.0</v>
      </c>
    </row>
    <row r="116" ht="15.75" customHeight="1">
      <c r="A116" s="24">
        <v>115.0</v>
      </c>
      <c r="B116" s="25" t="s">
        <v>4841</v>
      </c>
      <c r="C116" s="26" t="s">
        <v>4842</v>
      </c>
      <c r="D116" s="26" t="s">
        <v>4668</v>
      </c>
      <c r="E116" s="9">
        <v>1.0</v>
      </c>
    </row>
    <row r="117" ht="15.75" customHeight="1">
      <c r="A117" s="24">
        <v>116.0</v>
      </c>
      <c r="B117" s="25" t="s">
        <v>4525</v>
      </c>
      <c r="C117" s="26" t="s">
        <v>4843</v>
      </c>
      <c r="D117" s="26" t="s">
        <v>4668</v>
      </c>
      <c r="E117" s="9">
        <v>1.0</v>
      </c>
    </row>
    <row r="118" ht="15.75" customHeight="1">
      <c r="A118" s="24">
        <v>117.0</v>
      </c>
      <c r="B118" s="25" t="s">
        <v>4844</v>
      </c>
      <c r="C118" s="26" t="s">
        <v>4845</v>
      </c>
      <c r="D118" s="26" t="s">
        <v>4671</v>
      </c>
      <c r="E118" s="9">
        <v>1.0</v>
      </c>
    </row>
    <row r="119" ht="15.75" customHeight="1">
      <c r="A119" s="24">
        <v>118.0</v>
      </c>
      <c r="B119" s="25" t="s">
        <v>4246</v>
      </c>
      <c r="C119" s="26" t="s">
        <v>4846</v>
      </c>
      <c r="D119" s="26" t="s">
        <v>4677</v>
      </c>
      <c r="E119" s="9">
        <v>1.0</v>
      </c>
    </row>
    <row r="120" ht="15.75" customHeight="1">
      <c r="A120" s="24">
        <v>119.0</v>
      </c>
      <c r="B120" s="25" t="s">
        <v>4847</v>
      </c>
      <c r="C120" s="26" t="s">
        <v>4848</v>
      </c>
      <c r="D120" s="26" t="s">
        <v>4671</v>
      </c>
      <c r="E120" s="9">
        <v>1.0</v>
      </c>
    </row>
    <row r="121" ht="15.75" customHeight="1">
      <c r="A121" s="24">
        <v>120.0</v>
      </c>
      <c r="B121" s="25" t="s">
        <v>4849</v>
      </c>
      <c r="C121" s="26" t="s">
        <v>4850</v>
      </c>
      <c r="D121" s="26" t="s">
        <v>4671</v>
      </c>
      <c r="E121" s="9">
        <v>1.0</v>
      </c>
    </row>
    <row r="122" ht="15.75" customHeight="1">
      <c r="A122" s="24">
        <v>121.0</v>
      </c>
      <c r="B122" s="25" t="s">
        <v>4851</v>
      </c>
      <c r="C122" s="26" t="s">
        <v>4852</v>
      </c>
      <c r="D122" s="26" t="s">
        <v>4671</v>
      </c>
      <c r="E122" s="9">
        <v>1.0</v>
      </c>
    </row>
    <row r="123" ht="15.75" customHeight="1">
      <c r="A123" s="24">
        <v>122.0</v>
      </c>
      <c r="B123" s="25" t="s">
        <v>4166</v>
      </c>
      <c r="C123" s="26" t="s">
        <v>4853</v>
      </c>
      <c r="D123" s="26" t="s">
        <v>4684</v>
      </c>
      <c r="E123" s="9">
        <v>1.0</v>
      </c>
    </row>
    <row r="124" ht="15.75" customHeight="1">
      <c r="A124" s="24">
        <v>123.0</v>
      </c>
      <c r="B124" s="25" t="s">
        <v>3859</v>
      </c>
      <c r="C124" s="26" t="s">
        <v>4854</v>
      </c>
      <c r="D124" s="26" t="s">
        <v>4668</v>
      </c>
      <c r="E124" s="9">
        <v>1.0</v>
      </c>
    </row>
    <row r="125" ht="15.75" customHeight="1">
      <c r="A125" s="24">
        <v>124.0</v>
      </c>
      <c r="B125" s="25" t="s">
        <v>4855</v>
      </c>
      <c r="C125" s="26" t="s">
        <v>4856</v>
      </c>
      <c r="D125" s="26" t="s">
        <v>4668</v>
      </c>
      <c r="E125" s="9">
        <v>1.0</v>
      </c>
    </row>
    <row r="126" ht="15.75" customHeight="1">
      <c r="A126" s="24">
        <v>125.0</v>
      </c>
      <c r="B126" s="25" t="s">
        <v>4857</v>
      </c>
      <c r="C126" s="26" t="s">
        <v>4858</v>
      </c>
      <c r="D126" s="26" t="s">
        <v>4668</v>
      </c>
      <c r="E126" s="9">
        <v>1.0</v>
      </c>
    </row>
    <row r="127" ht="15.75" customHeight="1">
      <c r="A127" s="24">
        <v>126.0</v>
      </c>
      <c r="B127" s="25" t="s">
        <v>3947</v>
      </c>
      <c r="C127" s="26" t="s">
        <v>4859</v>
      </c>
      <c r="D127" s="26" t="s">
        <v>4677</v>
      </c>
      <c r="E127" s="9">
        <v>1.0</v>
      </c>
    </row>
    <row r="128" ht="15.75" customHeight="1">
      <c r="A128" s="24">
        <v>127.0</v>
      </c>
      <c r="B128" s="25" t="s">
        <v>3818</v>
      </c>
      <c r="C128" s="26" t="s">
        <v>4860</v>
      </c>
      <c r="D128" s="26" t="s">
        <v>4677</v>
      </c>
      <c r="E128" s="9">
        <v>1.0</v>
      </c>
    </row>
    <row r="129" ht="15.75" customHeight="1">
      <c r="A129" s="24">
        <v>128.0</v>
      </c>
      <c r="B129" s="25" t="s">
        <v>4861</v>
      </c>
      <c r="C129" s="26" t="s">
        <v>4862</v>
      </c>
      <c r="D129" s="26" t="s">
        <v>4671</v>
      </c>
      <c r="E129" s="9">
        <v>1.0</v>
      </c>
    </row>
    <row r="130" ht="15.75" customHeight="1">
      <c r="A130" s="24">
        <v>129.0</v>
      </c>
      <c r="B130" s="25" t="s">
        <v>4863</v>
      </c>
      <c r="C130" s="26" t="s">
        <v>4864</v>
      </c>
      <c r="D130" s="26" t="s">
        <v>4668</v>
      </c>
      <c r="E130" s="9">
        <v>1.0</v>
      </c>
    </row>
    <row r="131" ht="15.75" customHeight="1">
      <c r="A131" s="24">
        <v>130.0</v>
      </c>
      <c r="B131" s="25" t="s">
        <v>4865</v>
      </c>
      <c r="C131" s="26" t="s">
        <v>4866</v>
      </c>
      <c r="D131" s="26" t="s">
        <v>4671</v>
      </c>
      <c r="E131" s="9">
        <v>1.0</v>
      </c>
    </row>
    <row r="132" ht="15.75" customHeight="1">
      <c r="A132" s="24">
        <v>131.0</v>
      </c>
      <c r="B132" s="25" t="s">
        <v>4867</v>
      </c>
      <c r="C132" s="26" t="s">
        <v>4868</v>
      </c>
      <c r="D132" s="26" t="s">
        <v>4671</v>
      </c>
      <c r="E132" s="9">
        <v>1.0</v>
      </c>
    </row>
    <row r="133" ht="15.75" customHeight="1">
      <c r="A133" s="24">
        <v>132.0</v>
      </c>
      <c r="B133" s="25" t="s">
        <v>4869</v>
      </c>
      <c r="C133" s="26" t="s">
        <v>4870</v>
      </c>
      <c r="D133" s="26" t="s">
        <v>4671</v>
      </c>
      <c r="E133" s="9">
        <v>1.0</v>
      </c>
    </row>
    <row r="134" ht="15.75" customHeight="1">
      <c r="A134" s="24">
        <v>133.0</v>
      </c>
      <c r="B134" s="25" t="s">
        <v>4871</v>
      </c>
      <c r="C134" s="26" t="s">
        <v>4872</v>
      </c>
      <c r="D134" s="26" t="s">
        <v>4668</v>
      </c>
      <c r="E134" s="9">
        <v>1.0</v>
      </c>
    </row>
    <row r="135" ht="15.75" customHeight="1">
      <c r="A135" s="24">
        <v>134.0</v>
      </c>
      <c r="B135" s="25" t="s">
        <v>3083</v>
      </c>
      <c r="C135" s="26" t="s">
        <v>4873</v>
      </c>
      <c r="D135" s="26" t="s">
        <v>4677</v>
      </c>
      <c r="E135" s="9">
        <v>1.0</v>
      </c>
    </row>
    <row r="136" ht="15.75" customHeight="1">
      <c r="A136" s="24">
        <v>135.0</v>
      </c>
      <c r="B136" s="25" t="s">
        <v>4874</v>
      </c>
      <c r="C136" s="26" t="s">
        <v>4875</v>
      </c>
      <c r="D136" s="26" t="s">
        <v>4668</v>
      </c>
      <c r="E136" s="9">
        <v>1.0</v>
      </c>
    </row>
    <row r="137" ht="15.75" customHeight="1">
      <c r="A137" s="24">
        <v>136.0</v>
      </c>
      <c r="B137" s="25" t="s">
        <v>4876</v>
      </c>
      <c r="C137" s="26" t="s">
        <v>4877</v>
      </c>
      <c r="D137" s="26" t="s">
        <v>4668</v>
      </c>
      <c r="E137" s="9">
        <v>1.0</v>
      </c>
    </row>
    <row r="138" ht="15.75" customHeight="1">
      <c r="A138" s="24">
        <v>137.0</v>
      </c>
      <c r="B138" s="25" t="s">
        <v>4878</v>
      </c>
      <c r="C138" s="26" t="s">
        <v>4879</v>
      </c>
      <c r="D138" s="26" t="s">
        <v>4671</v>
      </c>
      <c r="E138" s="9">
        <v>1.0</v>
      </c>
    </row>
    <row r="139" ht="15.75" customHeight="1">
      <c r="A139" s="24">
        <v>138.0</v>
      </c>
      <c r="B139" s="25" t="s">
        <v>4609</v>
      </c>
      <c r="C139" s="26" t="s">
        <v>4880</v>
      </c>
      <c r="D139" s="26" t="s">
        <v>4679</v>
      </c>
      <c r="E139" s="9">
        <v>1.0</v>
      </c>
    </row>
    <row r="140" ht="15.75" customHeight="1">
      <c r="A140" s="24">
        <v>139.0</v>
      </c>
      <c r="B140" s="25" t="s">
        <v>4881</v>
      </c>
      <c r="C140" s="26" t="s">
        <v>4882</v>
      </c>
      <c r="D140" s="26" t="s">
        <v>4668</v>
      </c>
      <c r="E140" s="9">
        <v>1.0</v>
      </c>
    </row>
    <row r="141" ht="15.75" customHeight="1">
      <c r="A141" s="24">
        <v>140.0</v>
      </c>
      <c r="B141" s="25" t="s">
        <v>3551</v>
      </c>
      <c r="C141" s="26" t="s">
        <v>4883</v>
      </c>
      <c r="D141" s="26" t="s">
        <v>4677</v>
      </c>
      <c r="E141" s="9">
        <v>1.0</v>
      </c>
    </row>
    <row r="142" ht="15.75" customHeight="1">
      <c r="A142" s="24">
        <v>141.0</v>
      </c>
      <c r="B142" s="25" t="s">
        <v>4048</v>
      </c>
      <c r="C142" s="26" t="s">
        <v>4884</v>
      </c>
      <c r="D142" s="26" t="s">
        <v>4668</v>
      </c>
      <c r="E142" s="9">
        <v>1.0</v>
      </c>
    </row>
    <row r="143" ht="15.75" customHeight="1">
      <c r="A143" s="24">
        <v>142.0</v>
      </c>
      <c r="B143" s="25" t="s">
        <v>4885</v>
      </c>
      <c r="C143" s="26" t="s">
        <v>4886</v>
      </c>
      <c r="D143" s="26" t="s">
        <v>4671</v>
      </c>
      <c r="E143" s="9">
        <v>1.0</v>
      </c>
    </row>
    <row r="144" ht="15.75" customHeight="1">
      <c r="A144" s="24">
        <v>143.0</v>
      </c>
      <c r="B144" s="25" t="s">
        <v>4887</v>
      </c>
      <c r="C144" s="26" t="s">
        <v>4888</v>
      </c>
      <c r="D144" s="26" t="s">
        <v>4668</v>
      </c>
      <c r="E144" s="9">
        <v>1.0</v>
      </c>
    </row>
    <row r="145" ht="15.75" customHeight="1">
      <c r="A145" s="24">
        <v>144.0</v>
      </c>
      <c r="B145" s="25" t="s">
        <v>4889</v>
      </c>
      <c r="C145" s="26" t="s">
        <v>4890</v>
      </c>
      <c r="D145" s="26" t="s">
        <v>4668</v>
      </c>
      <c r="E145" s="9">
        <v>1.0</v>
      </c>
    </row>
    <row r="146" ht="15.75" customHeight="1">
      <c r="A146" s="24">
        <v>145.0</v>
      </c>
      <c r="B146" s="25" t="s">
        <v>4891</v>
      </c>
      <c r="C146" s="26" t="s">
        <v>4892</v>
      </c>
      <c r="D146" s="26" t="s">
        <v>4668</v>
      </c>
      <c r="E146" s="9">
        <v>1.0</v>
      </c>
    </row>
    <row r="147" ht="15.75" customHeight="1">
      <c r="A147" s="24">
        <v>146.0</v>
      </c>
      <c r="B147" s="25" t="s">
        <v>4893</v>
      </c>
      <c r="C147" s="26" t="s">
        <v>4894</v>
      </c>
      <c r="D147" s="26" t="s">
        <v>4668</v>
      </c>
      <c r="E147" s="9">
        <v>1.0</v>
      </c>
    </row>
    <row r="148" ht="15.75" customHeight="1">
      <c r="A148" s="24">
        <v>147.0</v>
      </c>
      <c r="B148" s="25" t="s">
        <v>4895</v>
      </c>
      <c r="C148" s="26" t="s">
        <v>4896</v>
      </c>
      <c r="D148" s="26" t="s">
        <v>4668</v>
      </c>
      <c r="E148" s="9">
        <v>1.0</v>
      </c>
    </row>
    <row r="149" ht="15.75" customHeight="1">
      <c r="A149" s="24">
        <v>148.0</v>
      </c>
      <c r="B149" s="25" t="s">
        <v>4897</v>
      </c>
      <c r="C149" s="26" t="s">
        <v>4898</v>
      </c>
      <c r="D149" s="26" t="s">
        <v>4668</v>
      </c>
      <c r="E149" s="9">
        <v>1.0</v>
      </c>
    </row>
    <row r="150" ht="15.75" customHeight="1">
      <c r="A150" s="24">
        <v>149.0</v>
      </c>
      <c r="B150" s="25" t="s">
        <v>4899</v>
      </c>
      <c r="C150" s="26" t="s">
        <v>4900</v>
      </c>
      <c r="D150" s="26" t="s">
        <v>4671</v>
      </c>
      <c r="E150" s="9">
        <v>1.0</v>
      </c>
    </row>
    <row r="151" ht="15.75" customHeight="1">
      <c r="A151" s="24">
        <v>150.0</v>
      </c>
      <c r="B151" s="25" t="s">
        <v>4901</v>
      </c>
      <c r="C151" s="26" t="s">
        <v>4902</v>
      </c>
      <c r="D151" s="26" t="s">
        <v>4668</v>
      </c>
      <c r="E151" s="9">
        <v>1.0</v>
      </c>
    </row>
    <row r="152" ht="15.75" customHeight="1">
      <c r="A152" s="24">
        <v>151.0</v>
      </c>
      <c r="B152" s="25" t="s">
        <v>3273</v>
      </c>
      <c r="C152" s="26" t="s">
        <v>4903</v>
      </c>
      <c r="D152" s="26" t="s">
        <v>4684</v>
      </c>
      <c r="E152" s="9">
        <v>1.0</v>
      </c>
    </row>
    <row r="153" ht="15.75" customHeight="1">
      <c r="A153" s="24">
        <v>152.0</v>
      </c>
      <c r="B153" s="25" t="s">
        <v>2834</v>
      </c>
      <c r="C153" s="26" t="s">
        <v>4904</v>
      </c>
      <c r="D153" s="26" t="s">
        <v>4679</v>
      </c>
      <c r="E153" s="9">
        <v>1.0</v>
      </c>
    </row>
    <row r="154" ht="15.75" customHeight="1">
      <c r="A154" s="24">
        <v>153.0</v>
      </c>
      <c r="B154" s="25" t="s">
        <v>4905</v>
      </c>
      <c r="C154" s="26" t="s">
        <v>4906</v>
      </c>
      <c r="D154" s="26" t="s">
        <v>4671</v>
      </c>
      <c r="E154" s="9">
        <v>1.0</v>
      </c>
    </row>
    <row r="155" ht="15.75" customHeight="1">
      <c r="A155" s="24">
        <v>154.0</v>
      </c>
      <c r="B155" s="25" t="s">
        <v>4558</v>
      </c>
      <c r="C155" s="26" t="s">
        <v>4907</v>
      </c>
      <c r="D155" s="26" t="s">
        <v>4677</v>
      </c>
      <c r="E155" s="9">
        <v>1.0</v>
      </c>
    </row>
    <row r="156" ht="15.75" customHeight="1">
      <c r="A156" s="24">
        <v>155.0</v>
      </c>
      <c r="B156" s="25" t="s">
        <v>4908</v>
      </c>
      <c r="C156" s="26" t="s">
        <v>4909</v>
      </c>
      <c r="D156" s="26" t="s">
        <v>4668</v>
      </c>
      <c r="E156" s="9">
        <v>1.0</v>
      </c>
    </row>
    <row r="157" ht="15.75" customHeight="1">
      <c r="A157" s="24">
        <v>156.0</v>
      </c>
      <c r="B157" s="25" t="s">
        <v>4107</v>
      </c>
      <c r="C157" s="26" t="s">
        <v>4910</v>
      </c>
      <c r="D157" s="26" t="s">
        <v>4677</v>
      </c>
      <c r="E157" s="9">
        <v>1.0</v>
      </c>
    </row>
    <row r="158" ht="15.75" customHeight="1">
      <c r="A158" s="24">
        <v>157.0</v>
      </c>
      <c r="B158" s="25" t="s">
        <v>4911</v>
      </c>
      <c r="C158" s="26" t="s">
        <v>4912</v>
      </c>
      <c r="D158" s="26" t="s">
        <v>4671</v>
      </c>
      <c r="E158" s="9">
        <v>1.0</v>
      </c>
    </row>
    <row r="159" ht="15.75" customHeight="1">
      <c r="A159" s="24">
        <v>158.0</v>
      </c>
      <c r="B159" s="25" t="s">
        <v>2926</v>
      </c>
      <c r="C159" s="26" t="s">
        <v>4913</v>
      </c>
      <c r="D159" s="26" t="s">
        <v>4684</v>
      </c>
      <c r="E159" s="9">
        <v>1.0</v>
      </c>
    </row>
    <row r="160" ht="15.75" customHeight="1">
      <c r="A160" s="24">
        <v>159.0</v>
      </c>
      <c r="B160" s="25" t="s">
        <v>2843</v>
      </c>
      <c r="C160" s="26" t="s">
        <v>4914</v>
      </c>
      <c r="D160" s="26" t="s">
        <v>4677</v>
      </c>
      <c r="E160" s="9">
        <v>1.0</v>
      </c>
    </row>
    <row r="161" ht="15.75" customHeight="1">
      <c r="A161" s="24">
        <v>160.0</v>
      </c>
      <c r="B161" s="25" t="s">
        <v>4603</v>
      </c>
      <c r="C161" s="26" t="s">
        <v>4915</v>
      </c>
      <c r="D161" s="26" t="s">
        <v>4677</v>
      </c>
      <c r="E161" s="9">
        <v>1.0</v>
      </c>
    </row>
    <row r="162" ht="15.75" customHeight="1">
      <c r="A162" s="24">
        <v>161.0</v>
      </c>
      <c r="B162" s="25" t="s">
        <v>4494</v>
      </c>
      <c r="C162" s="26" t="s">
        <v>4916</v>
      </c>
      <c r="D162" s="26" t="s">
        <v>4677</v>
      </c>
      <c r="E162" s="9">
        <v>1.0</v>
      </c>
    </row>
    <row r="163" ht="15.75" customHeight="1">
      <c r="A163" s="24">
        <v>162.0</v>
      </c>
      <c r="B163" s="25" t="s">
        <v>2928</v>
      </c>
      <c r="C163" s="26" t="s">
        <v>4917</v>
      </c>
      <c r="D163" s="26" t="s">
        <v>4684</v>
      </c>
      <c r="E163" s="9">
        <v>1.0</v>
      </c>
    </row>
    <row r="164" ht="15.75" customHeight="1">
      <c r="A164" s="24">
        <v>163.0</v>
      </c>
      <c r="B164" s="25" t="s">
        <v>3346</v>
      </c>
      <c r="C164" s="26" t="s">
        <v>4918</v>
      </c>
      <c r="D164" s="26" t="s">
        <v>4679</v>
      </c>
      <c r="E164" s="9">
        <v>1.0</v>
      </c>
    </row>
    <row r="165" ht="15.75" customHeight="1">
      <c r="A165" s="24">
        <v>164.0</v>
      </c>
      <c r="B165" s="25" t="s">
        <v>3828</v>
      </c>
      <c r="C165" s="26" t="s">
        <v>4919</v>
      </c>
      <c r="D165" s="26" t="s">
        <v>4684</v>
      </c>
      <c r="E165" s="9">
        <v>1.0</v>
      </c>
    </row>
    <row r="166" ht="15.75" customHeight="1">
      <c r="A166" s="24">
        <v>165.0</v>
      </c>
      <c r="B166" s="25" t="s">
        <v>4127</v>
      </c>
      <c r="C166" s="26" t="s">
        <v>4920</v>
      </c>
      <c r="D166" s="26" t="s">
        <v>4679</v>
      </c>
      <c r="E166" s="9">
        <v>1.0</v>
      </c>
    </row>
    <row r="167" ht="15.75" customHeight="1">
      <c r="A167" s="24">
        <v>166.0</v>
      </c>
      <c r="B167" s="25" t="s">
        <v>3239</v>
      </c>
      <c r="C167" s="26" t="s">
        <v>4921</v>
      </c>
      <c r="D167" s="26" t="s">
        <v>4671</v>
      </c>
      <c r="E167" s="9">
        <v>1.0</v>
      </c>
    </row>
    <row r="168" ht="15.75" customHeight="1">
      <c r="A168" s="24">
        <v>167.0</v>
      </c>
      <c r="B168" s="25" t="s">
        <v>4404</v>
      </c>
      <c r="C168" s="26" t="s">
        <v>4922</v>
      </c>
      <c r="D168" s="26" t="s">
        <v>4679</v>
      </c>
      <c r="E168" s="9">
        <v>1.0</v>
      </c>
    </row>
    <row r="169" ht="15.75" customHeight="1">
      <c r="A169" s="24">
        <v>168.0</v>
      </c>
      <c r="B169" s="25" t="s">
        <v>4923</v>
      </c>
      <c r="C169" s="26" t="s">
        <v>4924</v>
      </c>
      <c r="D169" s="26" t="s">
        <v>4671</v>
      </c>
      <c r="E169" s="9">
        <v>1.0</v>
      </c>
    </row>
    <row r="170" ht="15.75" customHeight="1">
      <c r="A170" s="24">
        <v>169.0</v>
      </c>
      <c r="B170" s="25" t="s">
        <v>4651</v>
      </c>
      <c r="C170" s="26" t="s">
        <v>4925</v>
      </c>
      <c r="D170" s="26" t="s">
        <v>4677</v>
      </c>
      <c r="E170" s="9">
        <v>1.0</v>
      </c>
    </row>
    <row r="171" ht="15.75" customHeight="1">
      <c r="A171" s="24">
        <v>170.0</v>
      </c>
      <c r="B171" s="25" t="s">
        <v>3293</v>
      </c>
      <c r="C171" s="26" t="s">
        <v>4926</v>
      </c>
      <c r="D171" s="26" t="s">
        <v>4677</v>
      </c>
      <c r="E171" s="9">
        <v>1.0</v>
      </c>
    </row>
    <row r="172" ht="15.75" customHeight="1">
      <c r="A172" s="24">
        <v>171.0</v>
      </c>
      <c r="B172" s="25" t="s">
        <v>4652</v>
      </c>
      <c r="C172" s="26" t="s">
        <v>4927</v>
      </c>
      <c r="D172" s="26" t="s">
        <v>4677</v>
      </c>
      <c r="E172" s="9">
        <v>1.0</v>
      </c>
    </row>
    <row r="173" ht="15.75" customHeight="1">
      <c r="A173" s="24">
        <v>172.0</v>
      </c>
      <c r="B173" s="25" t="s">
        <v>4579</v>
      </c>
      <c r="C173" s="26" t="s">
        <v>4928</v>
      </c>
      <c r="D173" s="26" t="s">
        <v>4677</v>
      </c>
      <c r="E173" s="9">
        <v>1.0</v>
      </c>
    </row>
    <row r="174" ht="15.75" customHeight="1">
      <c r="A174" s="24">
        <v>173.0</v>
      </c>
      <c r="B174" s="25" t="s">
        <v>3411</v>
      </c>
      <c r="C174" s="26" t="s">
        <v>4929</v>
      </c>
      <c r="D174" s="26" t="s">
        <v>4684</v>
      </c>
      <c r="E174" s="9">
        <v>1.0</v>
      </c>
    </row>
    <row r="175" ht="15.75" customHeight="1">
      <c r="A175" s="24">
        <v>174.0</v>
      </c>
      <c r="B175" s="25" t="s">
        <v>4025</v>
      </c>
      <c r="C175" s="26" t="s">
        <v>4930</v>
      </c>
      <c r="D175" s="26" t="s">
        <v>4668</v>
      </c>
      <c r="E175" s="9">
        <v>1.0</v>
      </c>
    </row>
    <row r="176" ht="15.75" customHeight="1">
      <c r="A176" s="24">
        <v>175.0</v>
      </c>
      <c r="B176" s="25" t="s">
        <v>3938</v>
      </c>
      <c r="C176" s="26" t="s">
        <v>4931</v>
      </c>
      <c r="D176" s="26" t="s">
        <v>4668</v>
      </c>
      <c r="E176" s="9">
        <v>1.0</v>
      </c>
    </row>
    <row r="177" ht="15.75" customHeight="1">
      <c r="A177" s="24">
        <v>176.0</v>
      </c>
      <c r="B177" s="25" t="s">
        <v>4172</v>
      </c>
      <c r="C177" s="26" t="s">
        <v>4932</v>
      </c>
      <c r="D177" s="26" t="s">
        <v>4677</v>
      </c>
      <c r="E177" s="9">
        <v>1.0</v>
      </c>
    </row>
    <row r="178" ht="15.75" customHeight="1">
      <c r="A178" s="24">
        <v>177.0</v>
      </c>
      <c r="B178" s="25" t="s">
        <v>4933</v>
      </c>
      <c r="C178" s="26" t="s">
        <v>4934</v>
      </c>
      <c r="D178" s="26" t="s">
        <v>4671</v>
      </c>
      <c r="E178" s="9">
        <v>1.0</v>
      </c>
    </row>
    <row r="179" ht="15.75" customHeight="1">
      <c r="A179" s="24">
        <v>178.0</v>
      </c>
      <c r="B179" s="25" t="s">
        <v>4935</v>
      </c>
      <c r="C179" s="26" t="s">
        <v>4936</v>
      </c>
      <c r="D179" s="26" t="s">
        <v>4668</v>
      </c>
      <c r="E179" s="9">
        <v>1.0</v>
      </c>
    </row>
    <row r="180" ht="15.75" customHeight="1">
      <c r="A180" s="24">
        <v>179.0</v>
      </c>
      <c r="B180" s="25" t="s">
        <v>4937</v>
      </c>
      <c r="C180" s="26" t="s">
        <v>4938</v>
      </c>
      <c r="D180" s="26" t="s">
        <v>4671</v>
      </c>
      <c r="E180" s="9">
        <v>1.0</v>
      </c>
    </row>
    <row r="181" ht="15.75" customHeight="1">
      <c r="A181" s="24">
        <v>180.0</v>
      </c>
      <c r="B181" s="25" t="s">
        <v>4341</v>
      </c>
      <c r="C181" s="26" t="s">
        <v>4939</v>
      </c>
      <c r="D181" s="26" t="s">
        <v>4668</v>
      </c>
      <c r="E181" s="9">
        <v>1.0</v>
      </c>
    </row>
    <row r="182" ht="15.75" customHeight="1">
      <c r="A182" s="24">
        <v>181.0</v>
      </c>
      <c r="B182" s="25" t="s">
        <v>4940</v>
      </c>
      <c r="C182" s="26" t="s">
        <v>4941</v>
      </c>
      <c r="D182" s="26" t="s">
        <v>4668</v>
      </c>
      <c r="E182" s="9">
        <v>1.0</v>
      </c>
    </row>
    <row r="183" ht="15.75" customHeight="1">
      <c r="A183" s="24">
        <v>182.0</v>
      </c>
      <c r="B183" s="25" t="s">
        <v>4942</v>
      </c>
      <c r="C183" s="26" t="s">
        <v>4943</v>
      </c>
      <c r="D183" s="26" t="s">
        <v>4671</v>
      </c>
      <c r="E183" s="9">
        <v>1.0</v>
      </c>
    </row>
    <row r="184" ht="15.75" customHeight="1">
      <c r="A184" s="24">
        <v>183.0</v>
      </c>
      <c r="B184" s="25" t="s">
        <v>4944</v>
      </c>
      <c r="C184" s="26" t="s">
        <v>4945</v>
      </c>
      <c r="D184" s="26" t="s">
        <v>4668</v>
      </c>
      <c r="E184" s="9">
        <v>1.0</v>
      </c>
    </row>
    <row r="185" ht="15.75" customHeight="1">
      <c r="A185" s="24">
        <v>184.0</v>
      </c>
      <c r="B185" s="25" t="s">
        <v>4946</v>
      </c>
      <c r="C185" s="26" t="s">
        <v>4947</v>
      </c>
      <c r="D185" s="26" t="s">
        <v>4668</v>
      </c>
      <c r="E185" s="9">
        <v>1.0</v>
      </c>
    </row>
    <row r="186" ht="15.75" customHeight="1">
      <c r="A186" s="24">
        <v>185.0</v>
      </c>
      <c r="B186" s="25" t="s">
        <v>4268</v>
      </c>
      <c r="C186" s="26" t="s">
        <v>4948</v>
      </c>
      <c r="D186" s="26" t="s">
        <v>4677</v>
      </c>
      <c r="E186" s="9">
        <v>1.0</v>
      </c>
    </row>
    <row r="187" ht="15.75" customHeight="1">
      <c r="A187" s="24">
        <v>186.0</v>
      </c>
      <c r="B187" s="25" t="s">
        <v>4082</v>
      </c>
      <c r="C187" s="26" t="s">
        <v>4949</v>
      </c>
      <c r="D187" s="26" t="s">
        <v>4677</v>
      </c>
      <c r="E187" s="9">
        <v>1.0</v>
      </c>
    </row>
    <row r="188" ht="15.75" customHeight="1">
      <c r="A188" s="24">
        <v>187.0</v>
      </c>
      <c r="B188" s="25" t="s">
        <v>4950</v>
      </c>
      <c r="C188" s="26" t="s">
        <v>4951</v>
      </c>
      <c r="D188" s="26" t="s">
        <v>4668</v>
      </c>
      <c r="E188" s="9">
        <v>1.0</v>
      </c>
    </row>
    <row r="189" ht="15.75" customHeight="1">
      <c r="A189" s="24">
        <v>188.0</v>
      </c>
      <c r="B189" s="25" t="s">
        <v>3398</v>
      </c>
      <c r="C189" s="26" t="s">
        <v>4952</v>
      </c>
      <c r="D189" s="26" t="s">
        <v>4684</v>
      </c>
      <c r="E189" s="9">
        <v>1.0</v>
      </c>
    </row>
    <row r="190" ht="15.75" customHeight="1">
      <c r="A190" s="24">
        <v>189.0</v>
      </c>
      <c r="B190" s="25" t="s">
        <v>3149</v>
      </c>
      <c r="C190" s="26" t="s">
        <v>4953</v>
      </c>
      <c r="D190" s="26" t="s">
        <v>4677</v>
      </c>
      <c r="E190" s="9">
        <v>1.0</v>
      </c>
    </row>
    <row r="191" ht="15.75" customHeight="1">
      <c r="A191" s="24">
        <v>190.0</v>
      </c>
      <c r="B191" s="25" t="s">
        <v>4954</v>
      </c>
      <c r="C191" s="26" t="s">
        <v>4955</v>
      </c>
      <c r="D191" s="26" t="s">
        <v>4668</v>
      </c>
      <c r="E191" s="9">
        <v>1.0</v>
      </c>
    </row>
    <row r="192" ht="15.75" customHeight="1">
      <c r="A192" s="24">
        <v>191.0</v>
      </c>
      <c r="B192" s="25" t="s">
        <v>4956</v>
      </c>
      <c r="C192" s="26" t="s">
        <v>4957</v>
      </c>
      <c r="D192" s="26" t="s">
        <v>4668</v>
      </c>
      <c r="E192" s="9">
        <v>1.0</v>
      </c>
    </row>
    <row r="193" ht="15.75" customHeight="1">
      <c r="A193" s="24">
        <v>192.0</v>
      </c>
      <c r="B193" s="25" t="s">
        <v>4958</v>
      </c>
      <c r="C193" s="26" t="s">
        <v>4959</v>
      </c>
      <c r="D193" s="26" t="s">
        <v>4668</v>
      </c>
      <c r="E193" s="9">
        <v>1.0</v>
      </c>
    </row>
    <row r="194" ht="15.75" customHeight="1">
      <c r="A194" s="24">
        <v>193.0</v>
      </c>
      <c r="B194" s="25" t="s">
        <v>4960</v>
      </c>
      <c r="C194" s="26" t="s">
        <v>4961</v>
      </c>
      <c r="D194" s="26" t="s">
        <v>4668</v>
      </c>
      <c r="E194" s="9">
        <v>1.0</v>
      </c>
    </row>
    <row r="195" ht="15.75" customHeight="1">
      <c r="A195" s="24">
        <v>194.0</v>
      </c>
      <c r="B195" s="25" t="s">
        <v>4023</v>
      </c>
      <c r="C195" s="26" t="s">
        <v>4962</v>
      </c>
      <c r="D195" s="26" t="s">
        <v>4679</v>
      </c>
      <c r="E195" s="9">
        <v>1.0</v>
      </c>
    </row>
    <row r="196" ht="15.75" customHeight="1">
      <c r="A196" s="24">
        <v>195.0</v>
      </c>
      <c r="B196" s="25" t="s">
        <v>4963</v>
      </c>
      <c r="C196" s="26" t="s">
        <v>4964</v>
      </c>
      <c r="D196" s="26" t="s">
        <v>4671</v>
      </c>
      <c r="E196" s="9">
        <v>1.0</v>
      </c>
    </row>
    <row r="197" ht="15.75" customHeight="1">
      <c r="A197" s="24">
        <v>196.0</v>
      </c>
      <c r="B197" s="25" t="s">
        <v>4965</v>
      </c>
      <c r="C197" s="26" t="s">
        <v>4966</v>
      </c>
      <c r="D197" s="26" t="s">
        <v>4671</v>
      </c>
      <c r="E197" s="9">
        <v>1.0</v>
      </c>
    </row>
    <row r="198" ht="15.75" customHeight="1">
      <c r="A198" s="24">
        <v>197.0</v>
      </c>
      <c r="B198" s="25" t="s">
        <v>3846</v>
      </c>
      <c r="C198" s="26" t="s">
        <v>4967</v>
      </c>
      <c r="D198" s="26" t="s">
        <v>4668</v>
      </c>
      <c r="E198" s="9">
        <v>1.0</v>
      </c>
    </row>
    <row r="199" ht="15.75" customHeight="1">
      <c r="A199" s="24">
        <v>198.0</v>
      </c>
      <c r="B199" s="25" t="s">
        <v>4142</v>
      </c>
      <c r="C199" s="26" t="s">
        <v>4968</v>
      </c>
      <c r="D199" s="26" t="s">
        <v>4677</v>
      </c>
      <c r="E199" s="9">
        <v>1.0</v>
      </c>
    </row>
    <row r="200" ht="15.75" customHeight="1">
      <c r="A200" s="24">
        <v>199.0</v>
      </c>
      <c r="B200" s="25" t="s">
        <v>4369</v>
      </c>
      <c r="C200" s="26" t="s">
        <v>4969</v>
      </c>
      <c r="D200" s="26" t="s">
        <v>4677</v>
      </c>
      <c r="E200" s="9">
        <v>1.0</v>
      </c>
    </row>
    <row r="201" ht="15.75" customHeight="1">
      <c r="A201" s="24">
        <v>200.0</v>
      </c>
      <c r="B201" s="25" t="s">
        <v>4970</v>
      </c>
      <c r="C201" s="26" t="s">
        <v>4971</v>
      </c>
      <c r="D201" s="26" t="s">
        <v>4671</v>
      </c>
      <c r="E201" s="9">
        <v>1.0</v>
      </c>
    </row>
    <row r="202" ht="15.75" customHeight="1">
      <c r="A202" s="24">
        <v>201.0</v>
      </c>
      <c r="B202" s="25" t="s">
        <v>3272</v>
      </c>
      <c r="C202" s="26" t="s">
        <v>4972</v>
      </c>
      <c r="D202" s="26" t="s">
        <v>4677</v>
      </c>
      <c r="E202" s="9">
        <v>1.0</v>
      </c>
    </row>
    <row r="203" ht="15.75" customHeight="1">
      <c r="A203" s="24">
        <v>202.0</v>
      </c>
      <c r="B203" s="25" t="s">
        <v>4973</v>
      </c>
      <c r="C203" s="26" t="s">
        <v>4974</v>
      </c>
      <c r="D203" s="26" t="s">
        <v>4671</v>
      </c>
      <c r="E203" s="9">
        <v>1.0</v>
      </c>
    </row>
    <row r="204" ht="15.75" customHeight="1">
      <c r="A204" s="24">
        <v>203.0</v>
      </c>
      <c r="B204" s="25" t="s">
        <v>4975</v>
      </c>
      <c r="C204" s="26" t="s">
        <v>4976</v>
      </c>
      <c r="D204" s="26" t="s">
        <v>4668</v>
      </c>
      <c r="E204" s="9">
        <v>1.0</v>
      </c>
    </row>
    <row r="205" ht="15.75" customHeight="1">
      <c r="A205" s="24">
        <v>204.0</v>
      </c>
      <c r="B205" s="25" t="s">
        <v>4496</v>
      </c>
      <c r="C205" s="26" t="s">
        <v>4977</v>
      </c>
      <c r="D205" s="26" t="s">
        <v>4677</v>
      </c>
      <c r="E205" s="9">
        <v>1.0</v>
      </c>
    </row>
    <row r="206" ht="15.75" customHeight="1">
      <c r="A206" s="24">
        <v>205.0</v>
      </c>
      <c r="B206" s="25" t="s">
        <v>4978</v>
      </c>
      <c r="C206" s="26" t="s">
        <v>4979</v>
      </c>
      <c r="D206" s="26" t="s">
        <v>4671</v>
      </c>
      <c r="E206" s="9">
        <v>1.0</v>
      </c>
    </row>
    <row r="207" ht="15.75" customHeight="1">
      <c r="A207" s="24">
        <v>206.0</v>
      </c>
      <c r="B207" s="25" t="s">
        <v>4454</v>
      </c>
      <c r="C207" s="26" t="s">
        <v>4980</v>
      </c>
      <c r="D207" s="26" t="s">
        <v>4677</v>
      </c>
      <c r="E207" s="9">
        <v>1.0</v>
      </c>
    </row>
    <row r="208" ht="15.75" customHeight="1">
      <c r="A208" s="24">
        <v>207.0</v>
      </c>
      <c r="B208" s="25" t="s">
        <v>3167</v>
      </c>
      <c r="C208" s="26" t="s">
        <v>4981</v>
      </c>
      <c r="D208" s="26" t="s">
        <v>4679</v>
      </c>
      <c r="E208" s="9">
        <v>1.0</v>
      </c>
    </row>
    <row r="209" ht="15.75" customHeight="1">
      <c r="A209" s="24">
        <v>208.0</v>
      </c>
      <c r="B209" s="25" t="s">
        <v>3571</v>
      </c>
      <c r="C209" s="26" t="s">
        <v>4982</v>
      </c>
      <c r="D209" s="26" t="s">
        <v>4677</v>
      </c>
      <c r="E209" s="9">
        <v>1.0</v>
      </c>
    </row>
    <row r="210" ht="15.75" customHeight="1">
      <c r="A210" s="24">
        <v>209.0</v>
      </c>
      <c r="B210" s="25" t="s">
        <v>2876</v>
      </c>
      <c r="C210" s="26" t="s">
        <v>4983</v>
      </c>
      <c r="D210" s="26" t="s">
        <v>4671</v>
      </c>
      <c r="E210" s="9">
        <v>1.0</v>
      </c>
    </row>
    <row r="211" ht="15.75" customHeight="1">
      <c r="A211" s="24">
        <v>210.0</v>
      </c>
      <c r="B211" s="25" t="s">
        <v>4984</v>
      </c>
      <c r="C211" s="26" t="s">
        <v>4985</v>
      </c>
      <c r="D211" s="26" t="s">
        <v>4671</v>
      </c>
      <c r="E211" s="9">
        <v>1.0</v>
      </c>
    </row>
    <row r="212" ht="15.75" customHeight="1">
      <c r="A212" s="24">
        <v>211.0</v>
      </c>
      <c r="B212" s="25" t="s">
        <v>3793</v>
      </c>
      <c r="C212" s="26" t="s">
        <v>4986</v>
      </c>
      <c r="D212" s="26" t="s">
        <v>4668</v>
      </c>
      <c r="E212" s="9">
        <v>1.0</v>
      </c>
    </row>
    <row r="213" ht="15.75" customHeight="1">
      <c r="A213" s="24">
        <v>212.0</v>
      </c>
      <c r="B213" s="25" t="s">
        <v>2929</v>
      </c>
      <c r="C213" s="26" t="s">
        <v>4987</v>
      </c>
      <c r="D213" s="26" t="s">
        <v>4668</v>
      </c>
      <c r="E213" s="9">
        <v>1.0</v>
      </c>
    </row>
    <row r="214" ht="15.75" customHeight="1">
      <c r="A214" s="24">
        <v>213.0</v>
      </c>
      <c r="B214" s="25" t="s">
        <v>4988</v>
      </c>
      <c r="C214" s="26" t="s">
        <v>4989</v>
      </c>
      <c r="D214" s="26" t="s">
        <v>4671</v>
      </c>
      <c r="E214" s="9">
        <v>1.0</v>
      </c>
    </row>
    <row r="215" ht="15.75" customHeight="1">
      <c r="A215" s="24">
        <v>214.0</v>
      </c>
      <c r="B215" s="25" t="s">
        <v>4990</v>
      </c>
      <c r="C215" s="26" t="s">
        <v>4991</v>
      </c>
      <c r="D215" s="26" t="s">
        <v>4671</v>
      </c>
      <c r="E215" s="9">
        <v>1.0</v>
      </c>
    </row>
    <row r="216" ht="15.75" customHeight="1">
      <c r="A216" s="24">
        <v>215.0</v>
      </c>
      <c r="B216" s="25" t="s">
        <v>4992</v>
      </c>
      <c r="C216" s="26" t="s">
        <v>4993</v>
      </c>
      <c r="D216" s="26" t="s">
        <v>4671</v>
      </c>
      <c r="E216" s="9">
        <v>1.0</v>
      </c>
    </row>
    <row r="217" ht="15.75" customHeight="1">
      <c r="A217" s="24">
        <v>216.0</v>
      </c>
      <c r="B217" s="25" t="s">
        <v>4994</v>
      </c>
      <c r="C217" s="26" t="s">
        <v>4995</v>
      </c>
      <c r="D217" s="26" t="s">
        <v>4668</v>
      </c>
      <c r="E217" s="9">
        <v>1.0</v>
      </c>
    </row>
    <row r="218" ht="15.75" customHeight="1">
      <c r="A218" s="24">
        <v>217.0</v>
      </c>
      <c r="B218" s="25" t="s">
        <v>4996</v>
      </c>
      <c r="C218" s="26" t="s">
        <v>4997</v>
      </c>
      <c r="D218" s="26" t="s">
        <v>4668</v>
      </c>
      <c r="E218" s="9">
        <v>1.0</v>
      </c>
    </row>
    <row r="219" ht="15.75" customHeight="1">
      <c r="A219" s="24">
        <v>218.0</v>
      </c>
      <c r="B219" s="25" t="s">
        <v>4998</v>
      </c>
      <c r="C219" s="26" t="s">
        <v>4999</v>
      </c>
      <c r="D219" s="26" t="s">
        <v>4668</v>
      </c>
      <c r="E219" s="9">
        <v>1.0</v>
      </c>
    </row>
    <row r="220" ht="15.75" customHeight="1">
      <c r="A220" s="24">
        <v>219.0</v>
      </c>
      <c r="B220" s="25" t="s">
        <v>5000</v>
      </c>
      <c r="C220" s="26" t="s">
        <v>5001</v>
      </c>
      <c r="D220" s="26" t="s">
        <v>4668</v>
      </c>
      <c r="E220" s="9">
        <v>1.0</v>
      </c>
    </row>
    <row r="221" ht="15.75" customHeight="1">
      <c r="A221" s="24">
        <v>220.0</v>
      </c>
      <c r="B221" s="25" t="s">
        <v>5002</v>
      </c>
      <c r="C221" s="26" t="s">
        <v>5003</v>
      </c>
      <c r="D221" s="26" t="s">
        <v>4668</v>
      </c>
      <c r="E221" s="9">
        <v>1.0</v>
      </c>
    </row>
    <row r="222" ht="15.75" customHeight="1">
      <c r="A222" s="24">
        <v>221.0</v>
      </c>
      <c r="B222" s="25" t="s">
        <v>5004</v>
      </c>
      <c r="C222" s="26" t="s">
        <v>5005</v>
      </c>
      <c r="D222" s="26" t="s">
        <v>4668</v>
      </c>
      <c r="E222" s="9">
        <v>1.0</v>
      </c>
    </row>
    <row r="223" ht="15.75" customHeight="1">
      <c r="A223" s="24">
        <v>222.0</v>
      </c>
      <c r="B223" s="25" t="s">
        <v>5006</v>
      </c>
      <c r="C223" s="26" t="s">
        <v>5007</v>
      </c>
      <c r="D223" s="26" t="s">
        <v>4671</v>
      </c>
      <c r="E223" s="9">
        <v>1.0</v>
      </c>
    </row>
    <row r="224" ht="15.75" customHeight="1">
      <c r="A224" s="24">
        <v>223.0</v>
      </c>
      <c r="B224" s="25" t="s">
        <v>4619</v>
      </c>
      <c r="C224" s="26" t="s">
        <v>5008</v>
      </c>
      <c r="D224" s="26" t="s">
        <v>4677</v>
      </c>
      <c r="E224" s="9">
        <v>1.0</v>
      </c>
    </row>
    <row r="225" ht="15.75" customHeight="1">
      <c r="A225" s="24">
        <v>224.0</v>
      </c>
      <c r="B225" s="25" t="s">
        <v>4041</v>
      </c>
      <c r="C225" s="26" t="s">
        <v>5009</v>
      </c>
      <c r="D225" s="26" t="s">
        <v>4677</v>
      </c>
      <c r="E225" s="9">
        <v>1.0</v>
      </c>
    </row>
    <row r="226" ht="15.75" customHeight="1">
      <c r="A226" s="24">
        <v>225.0</v>
      </c>
      <c r="B226" s="25" t="s">
        <v>5010</v>
      </c>
      <c r="C226" s="26" t="s">
        <v>5011</v>
      </c>
      <c r="D226" s="26" t="s">
        <v>4671</v>
      </c>
      <c r="E226" s="9">
        <v>1.0</v>
      </c>
    </row>
    <row r="227" ht="15.75" customHeight="1">
      <c r="A227" s="24">
        <v>226.0</v>
      </c>
      <c r="B227" s="25" t="s">
        <v>5012</v>
      </c>
      <c r="C227" s="26" t="s">
        <v>5013</v>
      </c>
      <c r="D227" s="26" t="s">
        <v>4671</v>
      </c>
      <c r="E227" s="9">
        <v>1.0</v>
      </c>
    </row>
    <row r="228" ht="15.75" customHeight="1">
      <c r="A228" s="24">
        <v>227.0</v>
      </c>
      <c r="B228" s="25" t="s">
        <v>5014</v>
      </c>
      <c r="C228" s="26" t="s">
        <v>5015</v>
      </c>
      <c r="D228" s="26" t="s">
        <v>4668</v>
      </c>
      <c r="E228" s="9">
        <v>1.0</v>
      </c>
    </row>
    <row r="229" ht="15.75" customHeight="1">
      <c r="A229" s="24">
        <v>228.0</v>
      </c>
      <c r="B229" s="25" t="s">
        <v>5016</v>
      </c>
      <c r="C229" s="26" t="s">
        <v>5017</v>
      </c>
      <c r="D229" s="26" t="s">
        <v>4668</v>
      </c>
      <c r="E229" s="9">
        <v>1.0</v>
      </c>
    </row>
    <row r="230" ht="15.75" customHeight="1">
      <c r="A230" s="24">
        <v>229.0</v>
      </c>
      <c r="B230" s="25" t="s">
        <v>5018</v>
      </c>
      <c r="C230" s="26" t="s">
        <v>5019</v>
      </c>
      <c r="D230" s="26" t="s">
        <v>4668</v>
      </c>
      <c r="E230" s="9">
        <v>1.0</v>
      </c>
    </row>
    <row r="231" ht="15.75" customHeight="1">
      <c r="A231" s="24">
        <v>230.0</v>
      </c>
      <c r="B231" s="25" t="s">
        <v>5020</v>
      </c>
      <c r="C231" s="26" t="s">
        <v>5021</v>
      </c>
      <c r="D231" s="26" t="s">
        <v>4668</v>
      </c>
      <c r="E231" s="9">
        <v>1.0</v>
      </c>
    </row>
    <row r="232" ht="15.75" customHeight="1">
      <c r="A232" s="24">
        <v>231.0</v>
      </c>
      <c r="B232" s="25" t="s">
        <v>4216</v>
      </c>
      <c r="C232" s="26" t="s">
        <v>5022</v>
      </c>
      <c r="D232" s="26" t="s">
        <v>4677</v>
      </c>
      <c r="E232" s="9">
        <v>1.0</v>
      </c>
    </row>
    <row r="233" ht="15.75" customHeight="1">
      <c r="A233" s="24">
        <v>232.0</v>
      </c>
      <c r="B233" s="25" t="s">
        <v>5023</v>
      </c>
      <c r="C233" s="26" t="s">
        <v>5024</v>
      </c>
      <c r="D233" s="26" t="s">
        <v>4668</v>
      </c>
      <c r="E233" s="9">
        <v>1.0</v>
      </c>
    </row>
    <row r="234" ht="15.75" customHeight="1">
      <c r="A234" s="24">
        <v>233.0</v>
      </c>
      <c r="B234" s="25" t="s">
        <v>5025</v>
      </c>
      <c r="C234" s="26" t="s">
        <v>5026</v>
      </c>
      <c r="D234" s="26" t="s">
        <v>4671</v>
      </c>
      <c r="E234" s="9">
        <v>1.0</v>
      </c>
    </row>
    <row r="235" ht="15.75" customHeight="1">
      <c r="A235" s="24">
        <v>234.0</v>
      </c>
      <c r="B235" s="25" t="s">
        <v>5027</v>
      </c>
      <c r="C235" s="26" t="s">
        <v>5028</v>
      </c>
      <c r="D235" s="26" t="s">
        <v>4671</v>
      </c>
      <c r="E235" s="9">
        <v>1.0</v>
      </c>
    </row>
    <row r="236" ht="15.75" customHeight="1">
      <c r="A236" s="24">
        <v>235.0</v>
      </c>
      <c r="B236" s="25" t="s">
        <v>5029</v>
      </c>
      <c r="C236" s="26" t="s">
        <v>5030</v>
      </c>
      <c r="D236" s="26" t="s">
        <v>4668</v>
      </c>
      <c r="E236" s="9">
        <v>1.0</v>
      </c>
    </row>
    <row r="237" ht="15.75" customHeight="1">
      <c r="A237" s="24">
        <v>236.0</v>
      </c>
      <c r="B237" s="25" t="s">
        <v>5031</v>
      </c>
      <c r="C237" s="26" t="s">
        <v>5032</v>
      </c>
      <c r="D237" s="26" t="s">
        <v>4671</v>
      </c>
      <c r="E237" s="9">
        <v>1.0</v>
      </c>
    </row>
    <row r="238" ht="15.75" customHeight="1">
      <c r="A238" s="24">
        <v>237.0</v>
      </c>
      <c r="B238" s="25" t="s">
        <v>3364</v>
      </c>
      <c r="C238" s="26" t="s">
        <v>5033</v>
      </c>
      <c r="D238" s="26" t="s">
        <v>4684</v>
      </c>
      <c r="E238" s="9">
        <v>1.0</v>
      </c>
    </row>
    <row r="239" ht="15.75" customHeight="1">
      <c r="A239" s="24">
        <v>238.0</v>
      </c>
      <c r="B239" s="25" t="s">
        <v>4580</v>
      </c>
      <c r="C239" s="26" t="s">
        <v>5034</v>
      </c>
      <c r="D239" s="26" t="s">
        <v>4679</v>
      </c>
      <c r="E239" s="9">
        <v>1.0</v>
      </c>
    </row>
    <row r="240" ht="15.75" customHeight="1">
      <c r="A240" s="24">
        <v>239.0</v>
      </c>
      <c r="B240" s="25" t="s">
        <v>3275</v>
      </c>
      <c r="C240" s="26" t="s">
        <v>5035</v>
      </c>
      <c r="D240" s="26" t="s">
        <v>4677</v>
      </c>
      <c r="E240" s="9">
        <v>1.0</v>
      </c>
    </row>
    <row r="241" ht="15.75" customHeight="1">
      <c r="A241" s="24">
        <v>240.0</v>
      </c>
      <c r="B241" s="25" t="s">
        <v>5036</v>
      </c>
      <c r="C241" s="26" t="s">
        <v>5037</v>
      </c>
      <c r="D241" s="26" t="s">
        <v>4671</v>
      </c>
      <c r="E241" s="9">
        <v>1.0</v>
      </c>
    </row>
    <row r="242" ht="15.75" customHeight="1">
      <c r="A242" s="24">
        <v>241.0</v>
      </c>
      <c r="B242" s="25" t="s">
        <v>3086</v>
      </c>
      <c r="C242" s="26" t="s">
        <v>5038</v>
      </c>
      <c r="D242" s="26" t="s">
        <v>4677</v>
      </c>
      <c r="E242" s="9">
        <v>1.0</v>
      </c>
    </row>
    <row r="243" ht="15.75" customHeight="1">
      <c r="A243" s="24">
        <v>242.0</v>
      </c>
      <c r="B243" s="25" t="s">
        <v>4099</v>
      </c>
      <c r="C243" s="26" t="s">
        <v>5039</v>
      </c>
      <c r="D243" s="26" t="s">
        <v>4677</v>
      </c>
      <c r="E243" s="9">
        <v>1.0</v>
      </c>
    </row>
    <row r="244" ht="15.75" customHeight="1">
      <c r="A244" s="24">
        <v>243.0</v>
      </c>
      <c r="B244" s="25" t="s">
        <v>3708</v>
      </c>
      <c r="C244" s="26" t="s">
        <v>5040</v>
      </c>
      <c r="D244" s="26" t="s">
        <v>4677</v>
      </c>
      <c r="E244" s="9">
        <v>1.0</v>
      </c>
    </row>
    <row r="245" ht="15.75" customHeight="1">
      <c r="A245" s="24">
        <v>244.0</v>
      </c>
      <c r="B245" s="25" t="s">
        <v>4508</v>
      </c>
      <c r="C245" s="26" t="s">
        <v>5041</v>
      </c>
      <c r="D245" s="26" t="s">
        <v>4668</v>
      </c>
      <c r="E245" s="9">
        <v>1.0</v>
      </c>
    </row>
    <row r="246" ht="15.75" customHeight="1">
      <c r="A246" s="24">
        <v>245.0</v>
      </c>
      <c r="B246" s="25" t="s">
        <v>4128</v>
      </c>
      <c r="C246" s="26" t="s">
        <v>5042</v>
      </c>
      <c r="D246" s="26" t="s">
        <v>4668</v>
      </c>
      <c r="E246" s="9">
        <v>1.0</v>
      </c>
    </row>
    <row r="247" ht="15.75" customHeight="1">
      <c r="A247" s="24">
        <v>246.0</v>
      </c>
      <c r="B247" s="25" t="s">
        <v>4526</v>
      </c>
      <c r="C247" s="26" t="s">
        <v>5043</v>
      </c>
      <c r="D247" s="26" t="s">
        <v>4668</v>
      </c>
      <c r="E247" s="9">
        <v>1.0</v>
      </c>
    </row>
    <row r="248" ht="15.75" customHeight="1">
      <c r="A248" s="24">
        <v>247.0</v>
      </c>
      <c r="B248" s="25" t="s">
        <v>2877</v>
      </c>
      <c r="C248" s="26" t="s">
        <v>5044</v>
      </c>
      <c r="D248" s="26" t="s">
        <v>4679</v>
      </c>
      <c r="E248" s="9">
        <v>1.0</v>
      </c>
    </row>
    <row r="249" ht="15.75" customHeight="1">
      <c r="A249" s="24">
        <v>248.0</v>
      </c>
      <c r="B249" s="25" t="s">
        <v>4355</v>
      </c>
      <c r="C249" s="26" t="s">
        <v>5045</v>
      </c>
      <c r="D249" s="26" t="s">
        <v>4677</v>
      </c>
      <c r="E249" s="9">
        <v>1.0</v>
      </c>
    </row>
    <row r="250" ht="15.75" customHeight="1">
      <c r="A250" s="24">
        <v>249.0</v>
      </c>
      <c r="B250" s="25" t="s">
        <v>4453</v>
      </c>
      <c r="C250" s="26" t="s">
        <v>5046</v>
      </c>
      <c r="D250" s="26" t="s">
        <v>4677</v>
      </c>
      <c r="E250" s="9">
        <v>1.0</v>
      </c>
    </row>
    <row r="251" ht="15.75" customHeight="1">
      <c r="A251" s="24">
        <v>250.0</v>
      </c>
      <c r="B251" s="25" t="s">
        <v>4500</v>
      </c>
      <c r="C251" s="26" t="s">
        <v>5047</v>
      </c>
      <c r="D251" s="26" t="s">
        <v>4677</v>
      </c>
      <c r="E251" s="9">
        <v>1.0</v>
      </c>
    </row>
    <row r="252" ht="15.75" customHeight="1">
      <c r="A252" s="24">
        <v>251.0</v>
      </c>
      <c r="B252" s="25" t="s">
        <v>3488</v>
      </c>
      <c r="C252" s="26" t="s">
        <v>5048</v>
      </c>
      <c r="D252" s="26" t="s">
        <v>4677</v>
      </c>
      <c r="E252" s="9">
        <v>1.0</v>
      </c>
    </row>
    <row r="253" ht="15.75" customHeight="1">
      <c r="A253" s="24">
        <v>252.0</v>
      </c>
      <c r="B253" s="25" t="s">
        <v>5049</v>
      </c>
      <c r="C253" s="26" t="s">
        <v>5050</v>
      </c>
      <c r="D253" s="26" t="s">
        <v>4668</v>
      </c>
      <c r="E253" s="9">
        <v>1.0</v>
      </c>
    </row>
    <row r="254" ht="15.75" customHeight="1">
      <c r="A254" s="24">
        <v>253.0</v>
      </c>
      <c r="B254" s="25" t="s">
        <v>4229</v>
      </c>
      <c r="C254" s="26" t="s">
        <v>5051</v>
      </c>
      <c r="D254" s="26" t="s">
        <v>4677</v>
      </c>
      <c r="E254" s="9">
        <v>1.0</v>
      </c>
    </row>
    <row r="255" ht="15.75" customHeight="1">
      <c r="A255" s="24">
        <v>254.0</v>
      </c>
      <c r="B255" s="25" t="s">
        <v>2856</v>
      </c>
      <c r="C255" s="26" t="s">
        <v>5052</v>
      </c>
      <c r="D255" s="26" t="s">
        <v>4679</v>
      </c>
      <c r="E255" s="9">
        <v>1.0</v>
      </c>
    </row>
    <row r="256" ht="15.75" customHeight="1">
      <c r="A256" s="24">
        <v>255.0</v>
      </c>
      <c r="B256" s="25" t="s">
        <v>4277</v>
      </c>
      <c r="C256" s="26" t="s">
        <v>5053</v>
      </c>
      <c r="D256" s="26" t="s">
        <v>4677</v>
      </c>
      <c r="E256" s="9">
        <v>1.0</v>
      </c>
    </row>
    <row r="257" ht="15.75" customHeight="1">
      <c r="A257" s="24">
        <v>256.0</v>
      </c>
      <c r="B257" s="25" t="s">
        <v>4571</v>
      </c>
      <c r="C257" s="26" t="s">
        <v>5054</v>
      </c>
      <c r="D257" s="26" t="s">
        <v>4684</v>
      </c>
      <c r="E257" s="9">
        <v>1.0</v>
      </c>
    </row>
    <row r="258" ht="15.75" customHeight="1">
      <c r="A258" s="24">
        <v>257.0</v>
      </c>
      <c r="B258" s="25" t="s">
        <v>5055</v>
      </c>
      <c r="C258" s="26" t="s">
        <v>5056</v>
      </c>
      <c r="D258" s="26" t="s">
        <v>4668</v>
      </c>
      <c r="E258" s="9">
        <v>1.0</v>
      </c>
    </row>
    <row r="259" ht="15.75" customHeight="1">
      <c r="A259" s="24">
        <v>258.0</v>
      </c>
      <c r="B259" s="25" t="s">
        <v>5057</v>
      </c>
      <c r="C259" s="26" t="s">
        <v>5058</v>
      </c>
      <c r="D259" s="26" t="s">
        <v>4671</v>
      </c>
      <c r="E259" s="9">
        <v>1.0</v>
      </c>
    </row>
    <row r="260" ht="15.75" customHeight="1">
      <c r="A260" s="24">
        <v>259.0</v>
      </c>
      <c r="B260" s="25" t="s">
        <v>4314</v>
      </c>
      <c r="C260" s="26" t="s">
        <v>5059</v>
      </c>
      <c r="D260" s="26" t="s">
        <v>4677</v>
      </c>
      <c r="E260" s="9">
        <v>1.0</v>
      </c>
    </row>
    <row r="261" ht="15.75" customHeight="1">
      <c r="A261" s="24">
        <v>260.0</v>
      </c>
      <c r="B261" s="25" t="s">
        <v>5060</v>
      </c>
      <c r="C261" s="26" t="s">
        <v>5061</v>
      </c>
      <c r="D261" s="26" t="s">
        <v>4668</v>
      </c>
      <c r="E261" s="9">
        <v>1.0</v>
      </c>
    </row>
    <row r="262" ht="15.75" customHeight="1">
      <c r="A262" s="24">
        <v>261.0</v>
      </c>
      <c r="B262" s="25" t="s">
        <v>5062</v>
      </c>
      <c r="C262" s="26" t="s">
        <v>5063</v>
      </c>
      <c r="D262" s="26" t="s">
        <v>4671</v>
      </c>
      <c r="E262" s="9">
        <v>1.0</v>
      </c>
    </row>
    <row r="263" ht="15.75" customHeight="1">
      <c r="A263" s="24">
        <v>262.0</v>
      </c>
      <c r="B263" s="25" t="s">
        <v>4507</v>
      </c>
      <c r="C263" s="26" t="s">
        <v>5064</v>
      </c>
      <c r="D263" s="26" t="s">
        <v>4677</v>
      </c>
      <c r="E263" s="9">
        <v>1.0</v>
      </c>
    </row>
    <row r="264" ht="15.75" customHeight="1">
      <c r="A264" s="24">
        <v>263.0</v>
      </c>
      <c r="B264" s="25" t="s">
        <v>5065</v>
      </c>
      <c r="C264" s="26" t="s">
        <v>5066</v>
      </c>
      <c r="D264" s="26" t="s">
        <v>4671</v>
      </c>
      <c r="E264" s="9">
        <v>1.0</v>
      </c>
    </row>
    <row r="265" ht="15.75" customHeight="1">
      <c r="A265" s="24">
        <v>264.0</v>
      </c>
      <c r="B265" s="25" t="s">
        <v>5067</v>
      </c>
      <c r="C265" s="26" t="s">
        <v>5068</v>
      </c>
      <c r="D265" s="26" t="s">
        <v>4671</v>
      </c>
      <c r="E265" s="9">
        <v>1.0</v>
      </c>
    </row>
    <row r="266" ht="15.75" customHeight="1">
      <c r="A266" s="24">
        <v>265.0</v>
      </c>
      <c r="B266" s="25" t="s">
        <v>2830</v>
      </c>
      <c r="C266" s="26" t="s">
        <v>5069</v>
      </c>
      <c r="D266" s="26" t="s">
        <v>4684</v>
      </c>
      <c r="E266" s="9">
        <v>1.0</v>
      </c>
    </row>
    <row r="267" ht="15.75" customHeight="1">
      <c r="A267" s="24">
        <v>266.0</v>
      </c>
      <c r="B267" s="25" t="s">
        <v>5070</v>
      </c>
      <c r="C267" s="26" t="s">
        <v>5071</v>
      </c>
      <c r="D267" s="26" t="s">
        <v>4671</v>
      </c>
      <c r="E267" s="9">
        <v>1.0</v>
      </c>
    </row>
    <row r="268" ht="15.75" customHeight="1">
      <c r="A268" s="24">
        <v>267.0</v>
      </c>
      <c r="B268" s="25" t="s">
        <v>5072</v>
      </c>
      <c r="C268" s="26" t="s">
        <v>5073</v>
      </c>
      <c r="D268" s="26" t="s">
        <v>4671</v>
      </c>
      <c r="E268" s="9">
        <v>1.0</v>
      </c>
    </row>
    <row r="269" ht="15.75" customHeight="1">
      <c r="A269" s="24">
        <v>268.0</v>
      </c>
      <c r="B269" s="25" t="s">
        <v>5074</v>
      </c>
      <c r="C269" s="26" t="s">
        <v>5075</v>
      </c>
      <c r="D269" s="26" t="s">
        <v>4671</v>
      </c>
      <c r="E269" s="9">
        <v>1.0</v>
      </c>
    </row>
    <row r="270" ht="15.75" customHeight="1">
      <c r="A270" s="24">
        <v>269.0</v>
      </c>
      <c r="B270" s="25" t="s">
        <v>5076</v>
      </c>
      <c r="C270" s="26" t="s">
        <v>5077</v>
      </c>
      <c r="D270" s="26" t="s">
        <v>4668</v>
      </c>
      <c r="E270" s="9">
        <v>1.0</v>
      </c>
    </row>
    <row r="271" ht="15.75" customHeight="1">
      <c r="A271" s="24">
        <v>270.0</v>
      </c>
      <c r="B271" s="25" t="s">
        <v>4209</v>
      </c>
      <c r="C271" s="26" t="s">
        <v>5078</v>
      </c>
      <c r="D271" s="26" t="s">
        <v>4668</v>
      </c>
      <c r="E271" s="9">
        <v>1.0</v>
      </c>
    </row>
    <row r="272" ht="15.75" customHeight="1">
      <c r="A272" s="24">
        <v>271.0</v>
      </c>
      <c r="B272" s="25" t="s">
        <v>4428</v>
      </c>
      <c r="C272" s="26" t="s">
        <v>5079</v>
      </c>
      <c r="D272" s="26" t="s">
        <v>4677</v>
      </c>
      <c r="E272" s="9">
        <v>1.0</v>
      </c>
    </row>
    <row r="273" ht="15.75" customHeight="1">
      <c r="A273" s="24">
        <v>272.0</v>
      </c>
      <c r="B273" s="25" t="s">
        <v>3546</v>
      </c>
      <c r="C273" s="26" t="s">
        <v>5080</v>
      </c>
      <c r="D273" s="26" t="s">
        <v>4679</v>
      </c>
      <c r="E273" s="9">
        <v>1.0</v>
      </c>
    </row>
    <row r="274" ht="15.75" customHeight="1">
      <c r="A274" s="24">
        <v>273.0</v>
      </c>
      <c r="B274" s="25" t="s">
        <v>5081</v>
      </c>
      <c r="C274" s="26" t="s">
        <v>5082</v>
      </c>
      <c r="D274" s="26" t="s">
        <v>4668</v>
      </c>
      <c r="E274" s="9">
        <v>1.0</v>
      </c>
    </row>
    <row r="275" ht="15.75" customHeight="1">
      <c r="A275" s="24">
        <v>274.0</v>
      </c>
      <c r="B275" s="25" t="s">
        <v>4358</v>
      </c>
      <c r="C275" s="26" t="s">
        <v>5083</v>
      </c>
      <c r="D275" s="26" t="s">
        <v>4677</v>
      </c>
      <c r="E275" s="9">
        <v>1.0</v>
      </c>
    </row>
    <row r="276" ht="15.75" customHeight="1">
      <c r="A276" s="24">
        <v>275.0</v>
      </c>
      <c r="B276" s="25" t="s">
        <v>4062</v>
      </c>
      <c r="C276" s="26" t="s">
        <v>5084</v>
      </c>
      <c r="D276" s="26" t="s">
        <v>4677</v>
      </c>
      <c r="E276" s="9">
        <v>1.0</v>
      </c>
    </row>
    <row r="277" ht="15.75" customHeight="1">
      <c r="A277" s="24">
        <v>276.0</v>
      </c>
      <c r="B277" s="25" t="s">
        <v>4480</v>
      </c>
      <c r="C277" s="26" t="s">
        <v>5085</v>
      </c>
      <c r="D277" s="26" t="s">
        <v>4677</v>
      </c>
      <c r="E277" s="9">
        <v>1.0</v>
      </c>
    </row>
    <row r="278" ht="15.75" customHeight="1">
      <c r="A278" s="24">
        <v>277.0</v>
      </c>
      <c r="B278" s="25" t="s">
        <v>3513</v>
      </c>
      <c r="C278" s="26" t="s">
        <v>5086</v>
      </c>
      <c r="D278" s="26" t="s">
        <v>4684</v>
      </c>
      <c r="E278" s="9">
        <v>1.0</v>
      </c>
    </row>
    <row r="279" ht="15.75" customHeight="1">
      <c r="A279" s="24">
        <v>278.0</v>
      </c>
      <c r="B279" s="25" t="s">
        <v>4342</v>
      </c>
      <c r="C279" s="26" t="s">
        <v>5087</v>
      </c>
      <c r="D279" s="26" t="s">
        <v>4677</v>
      </c>
      <c r="E279" s="9">
        <v>1.0</v>
      </c>
    </row>
    <row r="280" ht="15.75" customHeight="1">
      <c r="A280" s="24">
        <v>279.0</v>
      </c>
      <c r="B280" s="25" t="s">
        <v>4214</v>
      </c>
      <c r="C280" s="26" t="s">
        <v>5088</v>
      </c>
      <c r="D280" s="26" t="s">
        <v>4677</v>
      </c>
      <c r="E280" s="9">
        <v>1.0</v>
      </c>
    </row>
    <row r="281" ht="15.75" customHeight="1">
      <c r="A281" s="24">
        <v>280.0</v>
      </c>
      <c r="B281" s="25" t="s">
        <v>4475</v>
      </c>
      <c r="C281" s="26" t="s">
        <v>5089</v>
      </c>
      <c r="D281" s="26" t="s">
        <v>4677</v>
      </c>
      <c r="E281" s="9">
        <v>1.0</v>
      </c>
    </row>
    <row r="282" ht="15.75" customHeight="1">
      <c r="A282" s="24">
        <v>281.0</v>
      </c>
      <c r="B282" s="25" t="s">
        <v>4357</v>
      </c>
      <c r="C282" s="26" t="s">
        <v>5090</v>
      </c>
      <c r="D282" s="26" t="s">
        <v>4677</v>
      </c>
      <c r="E282" s="9">
        <v>1.0</v>
      </c>
    </row>
    <row r="283" ht="15.75" customHeight="1">
      <c r="A283" s="24">
        <v>282.0</v>
      </c>
      <c r="B283" s="25" t="s">
        <v>5091</v>
      </c>
      <c r="C283" s="26" t="s">
        <v>5092</v>
      </c>
      <c r="D283" s="26" t="s">
        <v>4668</v>
      </c>
      <c r="E283" s="9">
        <v>1.0</v>
      </c>
    </row>
    <row r="284" ht="15.75" customHeight="1">
      <c r="A284" s="24">
        <v>283.0</v>
      </c>
      <c r="B284" s="25" t="s">
        <v>4269</v>
      </c>
      <c r="C284" s="26" t="s">
        <v>5093</v>
      </c>
      <c r="D284" s="26" t="s">
        <v>4677</v>
      </c>
      <c r="E284" s="9">
        <v>1.0</v>
      </c>
    </row>
    <row r="285" ht="15.75" customHeight="1">
      <c r="A285" s="24">
        <v>284.0</v>
      </c>
      <c r="B285" s="25" t="s">
        <v>5094</v>
      </c>
      <c r="C285" s="26" t="s">
        <v>5095</v>
      </c>
      <c r="D285" s="26" t="s">
        <v>4671</v>
      </c>
      <c r="E285" s="9">
        <v>1.0</v>
      </c>
    </row>
    <row r="286" ht="15.75" customHeight="1">
      <c r="A286" s="24">
        <v>285.0</v>
      </c>
      <c r="B286" s="25" t="s">
        <v>3851</v>
      </c>
      <c r="C286" s="26" t="s">
        <v>5096</v>
      </c>
      <c r="D286" s="26" t="s">
        <v>4677</v>
      </c>
      <c r="E286" s="9">
        <v>1.0</v>
      </c>
    </row>
    <row r="287" ht="15.75" customHeight="1">
      <c r="A287" s="24">
        <v>286.0</v>
      </c>
      <c r="B287" s="25" t="s">
        <v>4253</v>
      </c>
      <c r="C287" s="26" t="s">
        <v>5097</v>
      </c>
      <c r="D287" s="26" t="s">
        <v>4677</v>
      </c>
      <c r="E287" s="9">
        <v>1.0</v>
      </c>
    </row>
    <row r="288" ht="15.75" customHeight="1">
      <c r="A288" s="24">
        <v>287.0</v>
      </c>
      <c r="B288" s="25" t="s">
        <v>3225</v>
      </c>
      <c r="C288" s="26" t="s">
        <v>5098</v>
      </c>
      <c r="D288" s="26" t="s">
        <v>4684</v>
      </c>
      <c r="E288" s="9">
        <v>1.0</v>
      </c>
    </row>
    <row r="289" ht="15.75" customHeight="1">
      <c r="A289" s="24">
        <v>288.0</v>
      </c>
      <c r="B289" s="25" t="s">
        <v>3866</v>
      </c>
      <c r="C289" s="26" t="s">
        <v>5099</v>
      </c>
      <c r="D289" s="26" t="s">
        <v>4677</v>
      </c>
      <c r="E289" s="9">
        <v>1.0</v>
      </c>
    </row>
    <row r="290" ht="15.75" customHeight="1">
      <c r="A290" s="24">
        <v>289.0</v>
      </c>
      <c r="B290" s="25" t="s">
        <v>2827</v>
      </c>
      <c r="C290" s="26" t="s">
        <v>5100</v>
      </c>
      <c r="D290" s="26" t="s">
        <v>4677</v>
      </c>
      <c r="E290" s="9">
        <v>1.0</v>
      </c>
    </row>
    <row r="291" ht="15.75" customHeight="1">
      <c r="A291" s="24">
        <v>290.0</v>
      </c>
      <c r="B291" s="25" t="s">
        <v>3666</v>
      </c>
      <c r="C291" s="26" t="s">
        <v>5101</v>
      </c>
      <c r="D291" s="26" t="s">
        <v>4677</v>
      </c>
      <c r="E291" s="9">
        <v>1.0</v>
      </c>
    </row>
    <row r="292" ht="15.75" customHeight="1">
      <c r="A292" s="24">
        <v>291.0</v>
      </c>
      <c r="B292" s="25" t="s">
        <v>2831</v>
      </c>
      <c r="C292" s="26" t="s">
        <v>5102</v>
      </c>
      <c r="D292" s="26" t="s">
        <v>4668</v>
      </c>
      <c r="E292" s="9">
        <v>1.0</v>
      </c>
    </row>
    <row r="293" ht="15.75" customHeight="1">
      <c r="A293" s="24">
        <v>292.0</v>
      </c>
      <c r="B293" s="25" t="s">
        <v>5103</v>
      </c>
      <c r="C293" s="26" t="s">
        <v>5104</v>
      </c>
      <c r="D293" s="26" t="s">
        <v>4671</v>
      </c>
      <c r="E293" s="9">
        <v>1.0</v>
      </c>
    </row>
    <row r="294" ht="15.75" customHeight="1">
      <c r="A294" s="24">
        <v>293.0</v>
      </c>
      <c r="B294" s="25" t="s">
        <v>5105</v>
      </c>
      <c r="C294" s="26" t="s">
        <v>5106</v>
      </c>
      <c r="D294" s="26" t="s">
        <v>4668</v>
      </c>
      <c r="E294" s="9">
        <v>1.0</v>
      </c>
    </row>
    <row r="295" ht="15.75" customHeight="1">
      <c r="A295" s="24">
        <v>294.0</v>
      </c>
      <c r="B295" s="25" t="s">
        <v>3697</v>
      </c>
      <c r="C295" s="26" t="s">
        <v>5107</v>
      </c>
      <c r="D295" s="26" t="s">
        <v>4677</v>
      </c>
      <c r="E295" s="9">
        <v>1.0</v>
      </c>
    </row>
    <row r="296" ht="15.75" customHeight="1">
      <c r="A296" s="24">
        <v>295.0</v>
      </c>
      <c r="B296" s="25" t="s">
        <v>3458</v>
      </c>
      <c r="C296" s="26" t="s">
        <v>5108</v>
      </c>
      <c r="D296" s="26" t="s">
        <v>4677</v>
      </c>
      <c r="E296" s="9">
        <v>1.0</v>
      </c>
    </row>
    <row r="297" ht="15.75" customHeight="1">
      <c r="A297" s="24">
        <v>296.0</v>
      </c>
      <c r="B297" s="25" t="s">
        <v>3077</v>
      </c>
      <c r="C297" s="26" t="s">
        <v>5109</v>
      </c>
      <c r="D297" s="26" t="s">
        <v>4677</v>
      </c>
      <c r="E297" s="9">
        <v>1.0</v>
      </c>
    </row>
    <row r="298" ht="15.75" customHeight="1">
      <c r="A298" s="24">
        <v>297.0</v>
      </c>
      <c r="B298" s="25" t="s">
        <v>5110</v>
      </c>
      <c r="C298" s="26" t="s">
        <v>5111</v>
      </c>
      <c r="D298" s="26" t="s">
        <v>4671</v>
      </c>
      <c r="E298" s="9">
        <v>1.0</v>
      </c>
    </row>
    <row r="299" ht="15.75" customHeight="1">
      <c r="A299" s="24">
        <v>298.0</v>
      </c>
      <c r="B299" s="25" t="s">
        <v>5112</v>
      </c>
      <c r="C299" s="26" t="s">
        <v>5113</v>
      </c>
      <c r="D299" s="26" t="s">
        <v>4668</v>
      </c>
      <c r="E299" s="9">
        <v>1.0</v>
      </c>
    </row>
    <row r="300" ht="15.75" customHeight="1">
      <c r="A300" s="24">
        <v>299.0</v>
      </c>
      <c r="B300" s="25" t="s">
        <v>5114</v>
      </c>
      <c r="C300" s="26" t="s">
        <v>5115</v>
      </c>
      <c r="D300" s="26" t="s">
        <v>4668</v>
      </c>
      <c r="E300" s="9">
        <v>1.0</v>
      </c>
    </row>
    <row r="301" ht="15.75" customHeight="1">
      <c r="A301" s="24">
        <v>300.0</v>
      </c>
      <c r="B301" s="25" t="s">
        <v>4426</v>
      </c>
      <c r="C301" s="26" t="s">
        <v>5116</v>
      </c>
      <c r="D301" s="26" t="s">
        <v>4677</v>
      </c>
      <c r="E301" s="9">
        <v>1.0</v>
      </c>
    </row>
    <row r="302" ht="15.75" customHeight="1">
      <c r="A302" s="24">
        <v>301.0</v>
      </c>
      <c r="B302" s="25" t="s">
        <v>3316</v>
      </c>
      <c r="C302" s="26" t="s">
        <v>5117</v>
      </c>
      <c r="D302" s="26" t="s">
        <v>4679</v>
      </c>
      <c r="E302" s="9">
        <v>1.0</v>
      </c>
    </row>
    <row r="303" ht="15.75" customHeight="1">
      <c r="A303" s="24">
        <v>302.0</v>
      </c>
      <c r="B303" s="25" t="s">
        <v>4243</v>
      </c>
      <c r="C303" s="26" t="s">
        <v>5118</v>
      </c>
      <c r="D303" s="26" t="s">
        <v>4668</v>
      </c>
      <c r="E303" s="9">
        <v>1.0</v>
      </c>
    </row>
    <row r="304" ht="15.75" customHeight="1">
      <c r="A304" s="24">
        <v>303.0</v>
      </c>
      <c r="B304" s="25" t="s">
        <v>2931</v>
      </c>
      <c r="C304" s="26" t="s">
        <v>5119</v>
      </c>
      <c r="D304" s="26" t="s">
        <v>4684</v>
      </c>
      <c r="E304" s="9">
        <v>1.0</v>
      </c>
    </row>
    <row r="305" ht="15.75" customHeight="1">
      <c r="A305" s="24">
        <v>304.0</v>
      </c>
      <c r="B305" s="25" t="s">
        <v>3492</v>
      </c>
      <c r="C305" s="26" t="s">
        <v>5120</v>
      </c>
      <c r="D305" s="26" t="s">
        <v>4679</v>
      </c>
      <c r="E305" s="9">
        <v>1.0</v>
      </c>
    </row>
    <row r="306" ht="15.75" customHeight="1">
      <c r="A306" s="24">
        <v>305.0</v>
      </c>
      <c r="B306" s="25" t="s">
        <v>4073</v>
      </c>
      <c r="C306" s="26" t="s">
        <v>5121</v>
      </c>
      <c r="D306" s="26" t="s">
        <v>4677</v>
      </c>
      <c r="E306" s="9">
        <v>1.0</v>
      </c>
    </row>
    <row r="307" ht="15.75" customHeight="1">
      <c r="A307" s="24">
        <v>306.0</v>
      </c>
      <c r="B307" s="25" t="s">
        <v>4072</v>
      </c>
      <c r="C307" s="26" t="s">
        <v>5122</v>
      </c>
      <c r="D307" s="26" t="s">
        <v>4677</v>
      </c>
      <c r="E307" s="9">
        <v>1.0</v>
      </c>
    </row>
    <row r="308" ht="15.75" customHeight="1">
      <c r="A308" s="24">
        <v>307.0</v>
      </c>
      <c r="B308" s="25" t="s">
        <v>3162</v>
      </c>
      <c r="C308" s="26" t="s">
        <v>5123</v>
      </c>
      <c r="D308" s="26" t="s">
        <v>4684</v>
      </c>
      <c r="E308" s="9">
        <v>1.0</v>
      </c>
    </row>
    <row r="309" ht="15.75" customHeight="1">
      <c r="A309" s="24">
        <v>308.0</v>
      </c>
      <c r="B309" s="25" t="s">
        <v>5124</v>
      </c>
      <c r="C309" s="26" t="s">
        <v>5125</v>
      </c>
      <c r="D309" s="26" t="s">
        <v>4668</v>
      </c>
      <c r="E309" s="9">
        <v>1.0</v>
      </c>
    </row>
    <row r="310" ht="15.75" customHeight="1">
      <c r="A310" s="24">
        <v>309.0</v>
      </c>
      <c r="B310" s="25" t="s">
        <v>4424</v>
      </c>
      <c r="C310" s="26" t="s">
        <v>5126</v>
      </c>
      <c r="D310" s="26" t="s">
        <v>4668</v>
      </c>
      <c r="E310" s="9">
        <v>1.0</v>
      </c>
    </row>
    <row r="311" ht="15.75" customHeight="1">
      <c r="A311" s="24">
        <v>310.0</v>
      </c>
      <c r="B311" s="25" t="s">
        <v>5127</v>
      </c>
      <c r="C311" s="26" t="s">
        <v>5128</v>
      </c>
      <c r="D311" s="26" t="s">
        <v>4668</v>
      </c>
      <c r="E311" s="9">
        <v>1.0</v>
      </c>
    </row>
    <row r="312" ht="15.75" customHeight="1">
      <c r="A312" s="24">
        <v>311.0</v>
      </c>
      <c r="B312" s="25" t="s">
        <v>5129</v>
      </c>
      <c r="C312" s="26" t="s">
        <v>5130</v>
      </c>
      <c r="D312" s="26" t="s">
        <v>4668</v>
      </c>
      <c r="E312" s="9">
        <v>1.0</v>
      </c>
    </row>
    <row r="313" ht="15.75" customHeight="1">
      <c r="A313" s="24">
        <v>312.0</v>
      </c>
      <c r="B313" s="25" t="s">
        <v>5131</v>
      </c>
      <c r="C313" s="26" t="s">
        <v>5132</v>
      </c>
      <c r="D313" s="26" t="s">
        <v>4671</v>
      </c>
      <c r="E313" s="9">
        <v>1.0</v>
      </c>
    </row>
    <row r="314" ht="15.75" customHeight="1">
      <c r="A314" s="24">
        <v>313.0</v>
      </c>
      <c r="B314" s="25" t="s">
        <v>5133</v>
      </c>
      <c r="C314" s="26" t="s">
        <v>5134</v>
      </c>
      <c r="D314" s="26" t="s">
        <v>4668</v>
      </c>
      <c r="E314" s="9">
        <v>1.0</v>
      </c>
    </row>
    <row r="315" ht="15.75" customHeight="1">
      <c r="A315" s="24">
        <v>314.0</v>
      </c>
      <c r="B315" s="25" t="s">
        <v>3774</v>
      </c>
      <c r="C315" s="26" t="s">
        <v>5135</v>
      </c>
      <c r="D315" s="26" t="s">
        <v>4677</v>
      </c>
      <c r="E315" s="9">
        <v>1.0</v>
      </c>
    </row>
    <row r="316" ht="15.75" customHeight="1">
      <c r="A316" s="24">
        <v>315.0</v>
      </c>
      <c r="B316" s="25" t="s">
        <v>4597</v>
      </c>
      <c r="C316" s="26" t="s">
        <v>5136</v>
      </c>
      <c r="D316" s="26" t="s">
        <v>4677</v>
      </c>
      <c r="E316" s="9">
        <v>1.0</v>
      </c>
    </row>
    <row r="317" ht="15.75" customHeight="1">
      <c r="A317" s="24">
        <v>316.0</v>
      </c>
      <c r="B317" s="25" t="s">
        <v>5137</v>
      </c>
      <c r="C317" s="26" t="s">
        <v>5138</v>
      </c>
      <c r="D317" s="26" t="s">
        <v>4671</v>
      </c>
      <c r="E317" s="9">
        <v>1.0</v>
      </c>
    </row>
    <row r="318" ht="15.75" customHeight="1">
      <c r="A318" s="24">
        <v>317.0</v>
      </c>
      <c r="B318" s="25" t="s">
        <v>3642</v>
      </c>
      <c r="C318" s="26" t="s">
        <v>5139</v>
      </c>
      <c r="D318" s="26" t="s">
        <v>4677</v>
      </c>
      <c r="E318" s="9">
        <v>1.0</v>
      </c>
    </row>
    <row r="319" ht="15.75" customHeight="1">
      <c r="A319" s="24">
        <v>318.0</v>
      </c>
      <c r="B319" s="25" t="s">
        <v>3746</v>
      </c>
      <c r="C319" s="26" t="s">
        <v>5140</v>
      </c>
      <c r="D319" s="26" t="s">
        <v>4677</v>
      </c>
      <c r="E319" s="9">
        <v>1.0</v>
      </c>
    </row>
    <row r="320" ht="15.75" customHeight="1">
      <c r="A320" s="24">
        <v>319.0</v>
      </c>
      <c r="B320" s="25" t="s">
        <v>4260</v>
      </c>
      <c r="C320" s="26" t="s">
        <v>5141</v>
      </c>
      <c r="D320" s="26" t="s">
        <v>4679</v>
      </c>
      <c r="E320" s="9">
        <v>1.0</v>
      </c>
    </row>
    <row r="321" ht="15.75" customHeight="1">
      <c r="A321" s="24">
        <v>320.0</v>
      </c>
      <c r="B321" s="25" t="s">
        <v>3688</v>
      </c>
      <c r="C321" s="26" t="s">
        <v>5142</v>
      </c>
      <c r="D321" s="26" t="s">
        <v>4677</v>
      </c>
      <c r="E321" s="9">
        <v>1.0</v>
      </c>
    </row>
    <row r="322" ht="15.75" customHeight="1">
      <c r="A322" s="24">
        <v>321.0</v>
      </c>
      <c r="B322" s="25" t="s">
        <v>5143</v>
      </c>
      <c r="C322" s="26" t="s">
        <v>5144</v>
      </c>
      <c r="D322" s="26" t="s">
        <v>4671</v>
      </c>
      <c r="E322" s="9">
        <v>1.0</v>
      </c>
    </row>
    <row r="323" ht="15.75" customHeight="1">
      <c r="A323" s="24">
        <v>322.0</v>
      </c>
      <c r="B323" s="25" t="s">
        <v>5145</v>
      </c>
      <c r="C323" s="26" t="s">
        <v>5146</v>
      </c>
      <c r="D323" s="26" t="s">
        <v>4668</v>
      </c>
      <c r="E323" s="9">
        <v>1.0</v>
      </c>
    </row>
    <row r="324" ht="15.75" customHeight="1">
      <c r="A324" s="24">
        <v>323.0</v>
      </c>
      <c r="B324" s="25" t="s">
        <v>3274</v>
      </c>
      <c r="C324" s="26" t="s">
        <v>5147</v>
      </c>
      <c r="D324" s="26" t="s">
        <v>4684</v>
      </c>
      <c r="E324" s="9">
        <v>1.0</v>
      </c>
    </row>
    <row r="325" ht="15.75" customHeight="1">
      <c r="A325" s="24">
        <v>324.0</v>
      </c>
      <c r="B325" s="25" t="s">
        <v>4519</v>
      </c>
      <c r="C325" s="26" t="s">
        <v>5148</v>
      </c>
      <c r="D325" s="26" t="s">
        <v>4668</v>
      </c>
      <c r="E325" s="9">
        <v>1.0</v>
      </c>
    </row>
    <row r="326" ht="15.75" customHeight="1">
      <c r="A326" s="24">
        <v>325.0</v>
      </c>
      <c r="B326" s="25" t="s">
        <v>3883</v>
      </c>
      <c r="C326" s="26" t="s">
        <v>5149</v>
      </c>
      <c r="D326" s="26" t="s">
        <v>4677</v>
      </c>
      <c r="E326" s="9">
        <v>1.0</v>
      </c>
    </row>
    <row r="327" ht="15.75" customHeight="1">
      <c r="A327" s="24">
        <v>326.0</v>
      </c>
      <c r="B327" s="25" t="s">
        <v>3471</v>
      </c>
      <c r="C327" s="26" t="s">
        <v>5150</v>
      </c>
      <c r="D327" s="26" t="s">
        <v>4677</v>
      </c>
      <c r="E327" s="9">
        <v>1.0</v>
      </c>
    </row>
    <row r="328" ht="15.75" customHeight="1">
      <c r="A328" s="24">
        <v>327.0</v>
      </c>
      <c r="B328" s="25" t="s">
        <v>4462</v>
      </c>
      <c r="C328" s="26" t="s">
        <v>5151</v>
      </c>
      <c r="D328" s="26" t="s">
        <v>4677</v>
      </c>
      <c r="E328" s="9">
        <v>1.0</v>
      </c>
    </row>
    <row r="329" ht="15.75" customHeight="1">
      <c r="A329" s="24">
        <v>328.0</v>
      </c>
      <c r="B329" s="25" t="s">
        <v>3499</v>
      </c>
      <c r="C329" s="26" t="s">
        <v>5152</v>
      </c>
      <c r="D329" s="26" t="s">
        <v>4679</v>
      </c>
      <c r="E329" s="9">
        <v>1.0</v>
      </c>
    </row>
    <row r="330" ht="15.75" customHeight="1">
      <c r="A330" s="24">
        <v>329.0</v>
      </c>
      <c r="B330" s="25" t="s">
        <v>3863</v>
      </c>
      <c r="C330" s="26" t="s">
        <v>5153</v>
      </c>
      <c r="D330" s="26" t="s">
        <v>4668</v>
      </c>
      <c r="E330" s="9">
        <v>1.0</v>
      </c>
    </row>
    <row r="331" ht="15.75" customHeight="1">
      <c r="A331" s="24">
        <v>330.0</v>
      </c>
      <c r="B331" s="25" t="s">
        <v>5154</v>
      </c>
      <c r="C331" s="26" t="s">
        <v>5155</v>
      </c>
      <c r="D331" s="26" t="s">
        <v>4668</v>
      </c>
      <c r="E331" s="9">
        <v>1.0</v>
      </c>
    </row>
    <row r="332" ht="15.75" customHeight="1">
      <c r="A332" s="24">
        <v>331.0</v>
      </c>
      <c r="B332" s="25" t="s">
        <v>3528</v>
      </c>
      <c r="C332" s="26" t="s">
        <v>5156</v>
      </c>
      <c r="D332" s="26" t="s">
        <v>4679</v>
      </c>
      <c r="E332" s="9">
        <v>1.0</v>
      </c>
    </row>
    <row r="333" ht="15.75" customHeight="1">
      <c r="A333" s="24">
        <v>332.0</v>
      </c>
      <c r="B333" s="25" t="s">
        <v>4058</v>
      </c>
      <c r="C333" s="26" t="s">
        <v>5157</v>
      </c>
      <c r="D333" s="26" t="s">
        <v>4677</v>
      </c>
      <c r="E333" s="9">
        <v>1.0</v>
      </c>
    </row>
    <row r="334" ht="15.75" customHeight="1">
      <c r="A334" s="24">
        <v>333.0</v>
      </c>
      <c r="B334" s="25" t="s">
        <v>4282</v>
      </c>
      <c r="C334" s="26" t="s">
        <v>5158</v>
      </c>
      <c r="D334" s="26" t="s">
        <v>4684</v>
      </c>
      <c r="E334" s="9">
        <v>1.0</v>
      </c>
    </row>
    <row r="335" ht="15.75" customHeight="1">
      <c r="A335" s="24">
        <v>334.0</v>
      </c>
      <c r="B335" s="25" t="s">
        <v>3901</v>
      </c>
      <c r="C335" s="26" t="s">
        <v>5159</v>
      </c>
      <c r="D335" s="26" t="s">
        <v>4668</v>
      </c>
      <c r="E335" s="9">
        <v>1.0</v>
      </c>
    </row>
    <row r="336" ht="15.75" customHeight="1">
      <c r="A336" s="24">
        <v>335.0</v>
      </c>
      <c r="B336" s="25" t="s">
        <v>3024</v>
      </c>
      <c r="C336" s="26" t="s">
        <v>5160</v>
      </c>
      <c r="D336" s="26" t="s">
        <v>4677</v>
      </c>
      <c r="E336" s="9">
        <v>1.0</v>
      </c>
    </row>
    <row r="337" ht="15.75" customHeight="1">
      <c r="A337" s="24">
        <v>336.0</v>
      </c>
      <c r="B337" s="25" t="s">
        <v>4450</v>
      </c>
      <c r="C337" s="26" t="s">
        <v>5161</v>
      </c>
      <c r="D337" s="26" t="s">
        <v>4677</v>
      </c>
      <c r="E337" s="9">
        <v>1.0</v>
      </c>
    </row>
    <row r="338" ht="15.75" customHeight="1">
      <c r="A338" s="24">
        <v>337.0</v>
      </c>
      <c r="B338" s="25" t="s">
        <v>3227</v>
      </c>
      <c r="C338" s="26" t="s">
        <v>5162</v>
      </c>
      <c r="D338" s="26" t="s">
        <v>4677</v>
      </c>
      <c r="E338" s="9">
        <v>1.0</v>
      </c>
    </row>
    <row r="339" ht="15.75" customHeight="1">
      <c r="A339" s="24">
        <v>338.0</v>
      </c>
      <c r="B339" s="25" t="s">
        <v>5163</v>
      </c>
      <c r="C339" s="26" t="s">
        <v>5164</v>
      </c>
      <c r="D339" s="26" t="s">
        <v>4668</v>
      </c>
      <c r="E339" s="9">
        <v>1.0</v>
      </c>
    </row>
    <row r="340" ht="15.75" customHeight="1">
      <c r="A340" s="24">
        <v>339.0</v>
      </c>
      <c r="B340" s="25" t="s">
        <v>5165</v>
      </c>
      <c r="C340" s="26" t="s">
        <v>5166</v>
      </c>
      <c r="D340" s="26" t="s">
        <v>4668</v>
      </c>
      <c r="E340" s="9">
        <v>1.0</v>
      </c>
    </row>
    <row r="341" ht="15.75" customHeight="1">
      <c r="A341" s="24">
        <v>340.0</v>
      </c>
      <c r="B341" s="25" t="s">
        <v>5167</v>
      </c>
      <c r="C341" s="26" t="s">
        <v>5168</v>
      </c>
      <c r="D341" s="26" t="s">
        <v>4668</v>
      </c>
      <c r="E341" s="9">
        <v>1.0</v>
      </c>
    </row>
    <row r="342" ht="15.75" customHeight="1">
      <c r="A342" s="24">
        <v>341.0</v>
      </c>
      <c r="B342" s="25" t="s">
        <v>4349</v>
      </c>
      <c r="C342" s="26" t="s">
        <v>5169</v>
      </c>
      <c r="D342" s="26" t="s">
        <v>4684</v>
      </c>
      <c r="E342" s="9">
        <v>1.0</v>
      </c>
    </row>
    <row r="343" ht="15.75" customHeight="1">
      <c r="A343" s="24">
        <v>342.0</v>
      </c>
      <c r="B343" s="25" t="s">
        <v>4178</v>
      </c>
      <c r="C343" s="26" t="s">
        <v>5170</v>
      </c>
      <c r="D343" s="26" t="s">
        <v>4668</v>
      </c>
      <c r="E343" s="9">
        <v>1.0</v>
      </c>
    </row>
    <row r="344" ht="15.75" customHeight="1">
      <c r="A344" s="24">
        <v>343.0</v>
      </c>
      <c r="B344" s="25" t="s">
        <v>5171</v>
      </c>
      <c r="C344" s="26" t="s">
        <v>5172</v>
      </c>
      <c r="D344" s="26" t="s">
        <v>4668</v>
      </c>
      <c r="E344" s="9">
        <v>1.0</v>
      </c>
    </row>
    <row r="345" ht="15.75" customHeight="1">
      <c r="A345" s="24">
        <v>344.0</v>
      </c>
      <c r="B345" s="25" t="s">
        <v>2835</v>
      </c>
      <c r="C345" s="26" t="s">
        <v>5173</v>
      </c>
      <c r="D345" s="26" t="s">
        <v>4684</v>
      </c>
      <c r="E345" s="9">
        <v>1.0</v>
      </c>
    </row>
    <row r="346" ht="15.75" customHeight="1">
      <c r="A346" s="24">
        <v>345.0</v>
      </c>
      <c r="B346" s="25" t="s">
        <v>5174</v>
      </c>
      <c r="C346" s="26" t="s">
        <v>5175</v>
      </c>
      <c r="D346" s="26" t="s">
        <v>4668</v>
      </c>
      <c r="E346" s="9">
        <v>1.0</v>
      </c>
    </row>
    <row r="347" ht="15.75" customHeight="1">
      <c r="A347" s="24">
        <v>346.0</v>
      </c>
      <c r="B347" s="25" t="s">
        <v>5176</v>
      </c>
      <c r="C347" s="26" t="s">
        <v>5177</v>
      </c>
      <c r="D347" s="26" t="s">
        <v>4668</v>
      </c>
      <c r="E347" s="9">
        <v>1.0</v>
      </c>
    </row>
    <row r="348" ht="15.75" customHeight="1">
      <c r="A348" s="24">
        <v>347.0</v>
      </c>
      <c r="B348" s="25" t="s">
        <v>5178</v>
      </c>
      <c r="C348" s="26" t="s">
        <v>5179</v>
      </c>
      <c r="D348" s="26" t="s">
        <v>4668</v>
      </c>
      <c r="E348" s="9">
        <v>1.0</v>
      </c>
    </row>
    <row r="349" ht="15.75" customHeight="1">
      <c r="A349" s="24">
        <v>348.0</v>
      </c>
      <c r="B349" s="25" t="s">
        <v>3025</v>
      </c>
      <c r="C349" s="26" t="s">
        <v>5180</v>
      </c>
      <c r="D349" s="26" t="s">
        <v>4684</v>
      </c>
      <c r="E349" s="9">
        <v>1.0</v>
      </c>
    </row>
    <row r="350" ht="15.75" customHeight="1">
      <c r="A350" s="24">
        <v>349.0</v>
      </c>
      <c r="B350" s="25" t="s">
        <v>5181</v>
      </c>
      <c r="C350" s="26" t="s">
        <v>5182</v>
      </c>
      <c r="D350" s="26" t="s">
        <v>4671</v>
      </c>
      <c r="E350" s="9">
        <v>1.0</v>
      </c>
    </row>
    <row r="351" ht="15.75" customHeight="1">
      <c r="A351" s="24">
        <v>350.0</v>
      </c>
      <c r="B351" s="25" t="s">
        <v>5183</v>
      </c>
      <c r="C351" s="26" t="s">
        <v>5184</v>
      </c>
      <c r="D351" s="26" t="s">
        <v>4671</v>
      </c>
      <c r="E351" s="9">
        <v>1.0</v>
      </c>
    </row>
    <row r="352" ht="15.75" customHeight="1">
      <c r="A352" s="24">
        <v>351.0</v>
      </c>
      <c r="B352" s="25" t="s">
        <v>5185</v>
      </c>
      <c r="C352" s="26" t="s">
        <v>5186</v>
      </c>
      <c r="D352" s="26" t="s">
        <v>4668</v>
      </c>
      <c r="E352" s="9">
        <v>1.0</v>
      </c>
    </row>
    <row r="353" ht="15.75" customHeight="1">
      <c r="A353" s="24">
        <v>352.0</v>
      </c>
      <c r="B353" s="25" t="s">
        <v>5187</v>
      </c>
      <c r="C353" s="26" t="s">
        <v>5188</v>
      </c>
      <c r="D353" s="26" t="s">
        <v>4671</v>
      </c>
      <c r="E353" s="9">
        <v>1.0</v>
      </c>
    </row>
    <row r="354" ht="15.75" customHeight="1">
      <c r="A354" s="24">
        <v>353.0</v>
      </c>
      <c r="B354" s="25" t="s">
        <v>5189</v>
      </c>
      <c r="C354" s="26" t="s">
        <v>5190</v>
      </c>
      <c r="D354" s="26" t="s">
        <v>4671</v>
      </c>
      <c r="E354" s="9">
        <v>1.0</v>
      </c>
    </row>
    <row r="355" ht="15.75" customHeight="1">
      <c r="A355" s="24">
        <v>354.0</v>
      </c>
      <c r="B355" s="25" t="s">
        <v>5191</v>
      </c>
      <c r="C355" s="26" t="s">
        <v>5192</v>
      </c>
      <c r="D355" s="26" t="s">
        <v>4668</v>
      </c>
      <c r="E355" s="9">
        <v>1.0</v>
      </c>
    </row>
    <row r="356" ht="15.75" customHeight="1">
      <c r="A356" s="24">
        <v>355.0</v>
      </c>
      <c r="B356" s="25" t="s">
        <v>5193</v>
      </c>
      <c r="C356" s="26" t="s">
        <v>5194</v>
      </c>
      <c r="D356" s="26" t="s">
        <v>4668</v>
      </c>
      <c r="E356" s="9">
        <v>1.0</v>
      </c>
    </row>
    <row r="357" ht="15.75" customHeight="1">
      <c r="A357" s="24">
        <v>356.0</v>
      </c>
      <c r="B357" s="25" t="s">
        <v>4629</v>
      </c>
      <c r="C357" s="26" t="s">
        <v>5195</v>
      </c>
      <c r="D357" s="26" t="s">
        <v>4677</v>
      </c>
      <c r="E357" s="9">
        <v>1.0</v>
      </c>
    </row>
    <row r="358" ht="15.75" customHeight="1">
      <c r="A358" s="24">
        <v>357.0</v>
      </c>
      <c r="B358" s="25" t="s">
        <v>5196</v>
      </c>
      <c r="C358" s="26" t="s">
        <v>5197</v>
      </c>
      <c r="D358" s="26" t="s">
        <v>4668</v>
      </c>
      <c r="E358" s="9">
        <v>1.0</v>
      </c>
    </row>
    <row r="359" ht="15.75" customHeight="1">
      <c r="A359" s="24">
        <v>358.0</v>
      </c>
      <c r="B359" s="25" t="s">
        <v>5198</v>
      </c>
      <c r="C359" s="26" t="s">
        <v>5199</v>
      </c>
      <c r="D359" s="26" t="s">
        <v>4668</v>
      </c>
      <c r="E359" s="9">
        <v>1.0</v>
      </c>
    </row>
    <row r="360" ht="15.75" customHeight="1">
      <c r="A360" s="24">
        <v>359.0</v>
      </c>
      <c r="B360" s="25" t="s">
        <v>5200</v>
      </c>
      <c r="C360" s="26" t="s">
        <v>5201</v>
      </c>
      <c r="D360" s="26" t="s">
        <v>4668</v>
      </c>
      <c r="E360" s="9">
        <v>1.0</v>
      </c>
    </row>
    <row r="361" ht="15.75" customHeight="1">
      <c r="A361" s="24">
        <v>360.0</v>
      </c>
      <c r="B361" s="25" t="s">
        <v>3142</v>
      </c>
      <c r="C361" s="26" t="s">
        <v>5202</v>
      </c>
      <c r="D361" s="26" t="s">
        <v>4677</v>
      </c>
      <c r="E361" s="9">
        <v>1.0</v>
      </c>
    </row>
    <row r="362" ht="15.75" customHeight="1">
      <c r="A362" s="24">
        <v>361.0</v>
      </c>
      <c r="B362" s="25" t="s">
        <v>5203</v>
      </c>
      <c r="C362" s="26" t="s">
        <v>5204</v>
      </c>
      <c r="D362" s="26" t="s">
        <v>4668</v>
      </c>
      <c r="E362" s="9">
        <v>1.0</v>
      </c>
    </row>
    <row r="363" ht="15.75" customHeight="1">
      <c r="A363" s="24">
        <v>362.0</v>
      </c>
      <c r="B363" s="25" t="s">
        <v>5205</v>
      </c>
      <c r="C363" s="26" t="s">
        <v>5206</v>
      </c>
      <c r="D363" s="26" t="s">
        <v>4668</v>
      </c>
      <c r="E363" s="9">
        <v>1.0</v>
      </c>
    </row>
    <row r="364" ht="15.75" customHeight="1">
      <c r="A364" s="24">
        <v>363.0</v>
      </c>
      <c r="B364" s="25" t="s">
        <v>5207</v>
      </c>
      <c r="C364" s="26" t="s">
        <v>5208</v>
      </c>
      <c r="D364" s="26" t="s">
        <v>4668</v>
      </c>
      <c r="E364" s="9">
        <v>1.0</v>
      </c>
    </row>
    <row r="365" ht="15.75" customHeight="1">
      <c r="A365" s="24">
        <v>364.0</v>
      </c>
      <c r="B365" s="25" t="s">
        <v>3151</v>
      </c>
      <c r="C365" s="26" t="s">
        <v>5209</v>
      </c>
      <c r="D365" s="26" t="s">
        <v>4679</v>
      </c>
      <c r="E365" s="9">
        <v>1.0</v>
      </c>
    </row>
    <row r="366" ht="15.75" customHeight="1">
      <c r="A366" s="24">
        <v>365.0</v>
      </c>
      <c r="B366" s="25" t="s">
        <v>5210</v>
      </c>
      <c r="C366" s="26" t="s">
        <v>5211</v>
      </c>
      <c r="D366" s="26" t="s">
        <v>4668</v>
      </c>
      <c r="E366" s="9">
        <v>1.0</v>
      </c>
    </row>
    <row r="367" ht="15.75" customHeight="1">
      <c r="A367" s="24">
        <v>366.0</v>
      </c>
      <c r="B367" s="25" t="s">
        <v>5212</v>
      </c>
      <c r="C367" s="26" t="s">
        <v>5213</v>
      </c>
      <c r="D367" s="26" t="s">
        <v>4668</v>
      </c>
      <c r="E367" s="9">
        <v>1.0</v>
      </c>
    </row>
    <row r="368" ht="15.75" customHeight="1">
      <c r="A368" s="24">
        <v>367.0</v>
      </c>
      <c r="B368" s="25" t="s">
        <v>5214</v>
      </c>
      <c r="C368" s="26" t="s">
        <v>5215</v>
      </c>
      <c r="D368" s="26" t="s">
        <v>4668</v>
      </c>
      <c r="E368" s="9">
        <v>1.0</v>
      </c>
    </row>
    <row r="369" ht="15.75" customHeight="1">
      <c r="A369" s="24">
        <v>368.0</v>
      </c>
      <c r="B369" s="25" t="s">
        <v>5216</v>
      </c>
      <c r="C369" s="26" t="s">
        <v>5217</v>
      </c>
      <c r="D369" s="26" t="s">
        <v>4668</v>
      </c>
      <c r="E369" s="9">
        <v>1.0</v>
      </c>
    </row>
    <row r="370" ht="15.75" customHeight="1">
      <c r="A370" s="24">
        <v>369.0</v>
      </c>
      <c r="B370" s="25" t="s">
        <v>5218</v>
      </c>
      <c r="C370" s="26" t="s">
        <v>5219</v>
      </c>
      <c r="D370" s="26" t="s">
        <v>4668</v>
      </c>
      <c r="E370" s="9">
        <v>1.0</v>
      </c>
    </row>
    <row r="371" ht="15.75" customHeight="1">
      <c r="A371" s="24">
        <v>370.0</v>
      </c>
      <c r="B371" s="25" t="s">
        <v>5220</v>
      </c>
      <c r="C371" s="26" t="s">
        <v>5221</v>
      </c>
      <c r="D371" s="26" t="s">
        <v>4668</v>
      </c>
      <c r="E371" s="9">
        <v>1.0</v>
      </c>
    </row>
    <row r="372" ht="15.75" customHeight="1">
      <c r="A372" s="24">
        <v>371.0</v>
      </c>
      <c r="B372" s="25" t="s">
        <v>5222</v>
      </c>
      <c r="C372" s="26" t="s">
        <v>5223</v>
      </c>
      <c r="D372" s="26" t="s">
        <v>4668</v>
      </c>
      <c r="E372" s="9">
        <v>1.0</v>
      </c>
    </row>
    <row r="373" ht="15.75" customHeight="1">
      <c r="A373" s="24">
        <v>372.0</v>
      </c>
      <c r="B373" s="25" t="s">
        <v>4299</v>
      </c>
      <c r="C373" s="26" t="s">
        <v>5224</v>
      </c>
      <c r="D373" s="26" t="s">
        <v>4668</v>
      </c>
      <c r="E373" s="9">
        <v>1.0</v>
      </c>
    </row>
    <row r="374" ht="15.75" customHeight="1">
      <c r="A374" s="24">
        <v>373.0</v>
      </c>
      <c r="B374" s="25" t="s">
        <v>5225</v>
      </c>
      <c r="C374" s="26" t="s">
        <v>5226</v>
      </c>
      <c r="D374" s="26" t="s">
        <v>4671</v>
      </c>
      <c r="E374" s="9">
        <v>1.0</v>
      </c>
    </row>
    <row r="375" ht="15.75" customHeight="1">
      <c r="A375" s="24">
        <v>374.0</v>
      </c>
      <c r="B375" s="25" t="s">
        <v>5227</v>
      </c>
      <c r="C375" s="26" t="s">
        <v>5228</v>
      </c>
      <c r="D375" s="26" t="s">
        <v>4671</v>
      </c>
      <c r="E375" s="9">
        <v>1.0</v>
      </c>
    </row>
    <row r="376" ht="15.75" customHeight="1">
      <c r="A376" s="24">
        <v>375.0</v>
      </c>
      <c r="B376" s="25" t="s">
        <v>4387</v>
      </c>
      <c r="C376" s="26" t="s">
        <v>5229</v>
      </c>
      <c r="D376" s="26" t="s">
        <v>4677</v>
      </c>
      <c r="E376" s="9">
        <v>1.0</v>
      </c>
    </row>
    <row r="377" ht="15.75" customHeight="1">
      <c r="A377" s="24">
        <v>376.0</v>
      </c>
      <c r="B377" s="25" t="s">
        <v>3992</v>
      </c>
      <c r="C377" s="26" t="s">
        <v>5230</v>
      </c>
      <c r="D377" s="26" t="s">
        <v>4677</v>
      </c>
      <c r="E377" s="9">
        <v>1.0</v>
      </c>
    </row>
    <row r="378" ht="15.75" customHeight="1">
      <c r="A378" s="24">
        <v>377.0</v>
      </c>
      <c r="B378" s="25" t="s">
        <v>5231</v>
      </c>
      <c r="C378" s="26" t="s">
        <v>5232</v>
      </c>
      <c r="D378" s="26" t="s">
        <v>4671</v>
      </c>
      <c r="E378" s="9">
        <v>1.0</v>
      </c>
    </row>
    <row r="379" ht="15.75" customHeight="1">
      <c r="A379" s="24">
        <v>378.0</v>
      </c>
      <c r="B379" s="25" t="s">
        <v>5233</v>
      </c>
      <c r="C379" s="26" t="s">
        <v>5234</v>
      </c>
      <c r="D379" s="26" t="s">
        <v>4671</v>
      </c>
      <c r="E379" s="9">
        <v>1.0</v>
      </c>
    </row>
    <row r="380" ht="15.75" customHeight="1">
      <c r="A380" s="24">
        <v>379.0</v>
      </c>
      <c r="B380" s="25" t="s">
        <v>4256</v>
      </c>
      <c r="C380" s="26" t="s">
        <v>5235</v>
      </c>
      <c r="D380" s="26" t="s">
        <v>4677</v>
      </c>
      <c r="E380" s="9">
        <v>1.0</v>
      </c>
    </row>
    <row r="381" ht="15.75" customHeight="1">
      <c r="A381" s="24">
        <v>380.0</v>
      </c>
      <c r="B381" s="25" t="s">
        <v>3604</v>
      </c>
      <c r="C381" s="26" t="s">
        <v>5236</v>
      </c>
      <c r="D381" s="26" t="s">
        <v>4677</v>
      </c>
      <c r="E381" s="9">
        <v>1.0</v>
      </c>
    </row>
    <row r="382" ht="15.75" customHeight="1">
      <c r="A382" s="24">
        <v>381.0</v>
      </c>
      <c r="B382" s="25" t="s">
        <v>5237</v>
      </c>
      <c r="C382" s="26" t="s">
        <v>5238</v>
      </c>
      <c r="D382" s="26" t="s">
        <v>4668</v>
      </c>
      <c r="E382" s="9">
        <v>1.0</v>
      </c>
    </row>
    <row r="383" ht="15.75" customHeight="1">
      <c r="A383" s="24">
        <v>382.0</v>
      </c>
      <c r="B383" s="25" t="s">
        <v>3902</v>
      </c>
      <c r="C383" s="26" t="s">
        <v>5239</v>
      </c>
      <c r="D383" s="26" t="s">
        <v>4677</v>
      </c>
      <c r="E383" s="9">
        <v>1.0</v>
      </c>
    </row>
    <row r="384" ht="15.75" customHeight="1">
      <c r="A384" s="24">
        <v>383.0</v>
      </c>
      <c r="B384" s="25" t="s">
        <v>3523</v>
      </c>
      <c r="C384" s="26" t="s">
        <v>5240</v>
      </c>
      <c r="D384" s="26" t="s">
        <v>4668</v>
      </c>
      <c r="E384" s="9">
        <v>1.0</v>
      </c>
    </row>
    <row r="385" ht="15.75" customHeight="1">
      <c r="A385" s="24">
        <v>384.0</v>
      </c>
      <c r="B385" s="25" t="s">
        <v>3150</v>
      </c>
      <c r="C385" s="26" t="s">
        <v>5241</v>
      </c>
      <c r="D385" s="26" t="s">
        <v>4679</v>
      </c>
      <c r="E385" s="9">
        <v>1.0</v>
      </c>
    </row>
    <row r="386" ht="15.75" customHeight="1">
      <c r="A386" s="24">
        <v>385.0</v>
      </c>
      <c r="B386" s="25" t="s">
        <v>5242</v>
      </c>
      <c r="C386" s="26" t="s">
        <v>5243</v>
      </c>
      <c r="D386" s="26" t="s">
        <v>4671</v>
      </c>
      <c r="E386" s="9">
        <v>1.0</v>
      </c>
    </row>
    <row r="387" ht="15.75" customHeight="1">
      <c r="A387" s="24">
        <v>386.0</v>
      </c>
      <c r="B387" s="25" t="s">
        <v>3822</v>
      </c>
      <c r="C387" s="26" t="s">
        <v>5244</v>
      </c>
      <c r="D387" s="26" t="s">
        <v>4679</v>
      </c>
      <c r="E387" s="9">
        <v>1.0</v>
      </c>
    </row>
    <row r="388" ht="15.75" customHeight="1">
      <c r="A388" s="24">
        <v>387.0</v>
      </c>
      <c r="B388" s="25" t="s">
        <v>3166</v>
      </c>
      <c r="C388" s="26" t="s">
        <v>5245</v>
      </c>
      <c r="D388" s="26" t="s">
        <v>4677</v>
      </c>
      <c r="E388" s="9">
        <v>1.0</v>
      </c>
    </row>
    <row r="389" ht="15.75" customHeight="1">
      <c r="A389" s="24">
        <v>388.0</v>
      </c>
      <c r="B389" s="25" t="s">
        <v>5246</v>
      </c>
      <c r="C389" s="26" t="s">
        <v>5247</v>
      </c>
      <c r="D389" s="26" t="s">
        <v>4668</v>
      </c>
      <c r="E389" s="9">
        <v>1.0</v>
      </c>
    </row>
    <row r="390" ht="15.75" customHeight="1">
      <c r="A390" s="24">
        <v>389.0</v>
      </c>
      <c r="B390" s="25" t="s">
        <v>3286</v>
      </c>
      <c r="C390" s="26" t="s">
        <v>5248</v>
      </c>
      <c r="D390" s="26" t="s">
        <v>4677</v>
      </c>
      <c r="E390" s="9">
        <v>1.0</v>
      </c>
    </row>
    <row r="391" ht="15.75" customHeight="1">
      <c r="A391" s="24">
        <v>390.0</v>
      </c>
      <c r="B391" s="25" t="s">
        <v>4105</v>
      </c>
      <c r="C391" s="26" t="s">
        <v>5249</v>
      </c>
      <c r="D391" s="26" t="s">
        <v>4684</v>
      </c>
      <c r="E391" s="9">
        <v>1.0</v>
      </c>
    </row>
    <row r="392" ht="15.75" customHeight="1">
      <c r="A392" s="24">
        <v>391.0</v>
      </c>
      <c r="B392" s="25" t="s">
        <v>4083</v>
      </c>
      <c r="C392" s="26" t="s">
        <v>5250</v>
      </c>
      <c r="D392" s="26" t="s">
        <v>4677</v>
      </c>
      <c r="E392" s="9">
        <v>1.0</v>
      </c>
    </row>
    <row r="393" ht="15.75" customHeight="1">
      <c r="A393" s="24">
        <v>392.0</v>
      </c>
      <c r="B393" s="25" t="s">
        <v>4064</v>
      </c>
      <c r="C393" s="26" t="s">
        <v>5251</v>
      </c>
      <c r="D393" s="26" t="s">
        <v>4677</v>
      </c>
      <c r="E393" s="9">
        <v>1.0</v>
      </c>
    </row>
    <row r="394" ht="15.75" customHeight="1">
      <c r="A394" s="24">
        <v>393.0</v>
      </c>
      <c r="B394" s="25" t="s">
        <v>3026</v>
      </c>
      <c r="C394" s="26" t="s">
        <v>5252</v>
      </c>
      <c r="D394" s="26" t="s">
        <v>4679</v>
      </c>
      <c r="E394" s="9">
        <v>1.0</v>
      </c>
    </row>
    <row r="395" ht="15.75" customHeight="1">
      <c r="A395" s="24">
        <v>394.0</v>
      </c>
      <c r="B395" s="25" t="s">
        <v>3623</v>
      </c>
      <c r="C395" s="26" t="s">
        <v>5253</v>
      </c>
      <c r="D395" s="26" t="s">
        <v>4677</v>
      </c>
      <c r="E395" s="9">
        <v>1.0</v>
      </c>
    </row>
    <row r="396" ht="15.75" customHeight="1">
      <c r="A396" s="24">
        <v>395.0</v>
      </c>
      <c r="B396" s="25" t="s">
        <v>4247</v>
      </c>
      <c r="C396" s="26" t="s">
        <v>5254</v>
      </c>
      <c r="D396" s="26" t="s">
        <v>4677</v>
      </c>
      <c r="E396" s="9">
        <v>1.0</v>
      </c>
    </row>
    <row r="397" ht="15.75" customHeight="1">
      <c r="A397" s="24">
        <v>396.0</v>
      </c>
      <c r="B397" s="25" t="s">
        <v>5255</v>
      </c>
      <c r="C397" s="26" t="s">
        <v>5256</v>
      </c>
      <c r="D397" s="26" t="s">
        <v>4671</v>
      </c>
      <c r="E397" s="9">
        <v>1.0</v>
      </c>
    </row>
    <row r="398" ht="15.75" customHeight="1">
      <c r="A398" s="24">
        <v>397.0</v>
      </c>
      <c r="B398" s="25" t="s">
        <v>4052</v>
      </c>
      <c r="C398" s="26" t="s">
        <v>5257</v>
      </c>
      <c r="D398" s="26" t="s">
        <v>4684</v>
      </c>
      <c r="E398" s="9">
        <v>1.0</v>
      </c>
    </row>
    <row r="399" ht="15.75" customHeight="1">
      <c r="A399" s="24">
        <v>398.0</v>
      </c>
      <c r="B399" s="25" t="s">
        <v>4100</v>
      </c>
      <c r="C399" s="26" t="s">
        <v>5258</v>
      </c>
      <c r="D399" s="26" t="s">
        <v>4677</v>
      </c>
      <c r="E399" s="9">
        <v>1.0</v>
      </c>
    </row>
    <row r="400" ht="15.75" customHeight="1">
      <c r="A400" s="24">
        <v>399.0</v>
      </c>
      <c r="B400" s="25" t="s">
        <v>3730</v>
      </c>
      <c r="C400" s="26" t="s">
        <v>5259</v>
      </c>
      <c r="D400" s="26" t="s">
        <v>4677</v>
      </c>
      <c r="E400" s="9">
        <v>1.0</v>
      </c>
    </row>
    <row r="401" ht="15.75" customHeight="1">
      <c r="A401" s="24">
        <v>400.0</v>
      </c>
      <c r="B401" s="25" t="s">
        <v>3968</v>
      </c>
      <c r="C401" s="26" t="s">
        <v>5260</v>
      </c>
      <c r="D401" s="26" t="s">
        <v>4677</v>
      </c>
      <c r="E401" s="9">
        <v>1.0</v>
      </c>
    </row>
    <row r="402" ht="15.75" customHeight="1">
      <c r="A402" s="24">
        <v>401.0</v>
      </c>
      <c r="B402" s="25" t="s">
        <v>3906</v>
      </c>
      <c r="C402" s="26" t="s">
        <v>5261</v>
      </c>
      <c r="D402" s="26" t="s">
        <v>4677</v>
      </c>
      <c r="E402" s="9">
        <v>1.0</v>
      </c>
    </row>
    <row r="403" ht="15.75" customHeight="1">
      <c r="A403" s="24">
        <v>402.0</v>
      </c>
      <c r="B403" s="25" t="s">
        <v>3936</v>
      </c>
      <c r="C403" s="26" t="s">
        <v>5262</v>
      </c>
      <c r="D403" s="26" t="s">
        <v>4668</v>
      </c>
      <c r="E403" s="9">
        <v>1.0</v>
      </c>
    </row>
    <row r="404" ht="15.75" customHeight="1">
      <c r="A404" s="24">
        <v>403.0</v>
      </c>
      <c r="B404" s="25" t="s">
        <v>4325</v>
      </c>
      <c r="C404" s="26" t="s">
        <v>5263</v>
      </c>
      <c r="D404" s="26" t="s">
        <v>4668</v>
      </c>
      <c r="E404" s="9">
        <v>1.0</v>
      </c>
    </row>
    <row r="405" ht="15.75" customHeight="1">
      <c r="A405" s="24">
        <v>404.0</v>
      </c>
      <c r="B405" s="25" t="s">
        <v>3473</v>
      </c>
      <c r="C405" s="26" t="s">
        <v>5264</v>
      </c>
      <c r="D405" s="26" t="s">
        <v>4677</v>
      </c>
      <c r="E405" s="9">
        <v>1.0</v>
      </c>
    </row>
    <row r="406" ht="15.75" customHeight="1">
      <c r="A406" s="24">
        <v>405.0</v>
      </c>
      <c r="B406" s="25" t="s">
        <v>5265</v>
      </c>
      <c r="C406" s="26" t="s">
        <v>5266</v>
      </c>
      <c r="D406" s="26" t="s">
        <v>4668</v>
      </c>
      <c r="E406" s="9">
        <v>1.0</v>
      </c>
    </row>
    <row r="407" ht="15.75" customHeight="1">
      <c r="A407" s="24">
        <v>406.0</v>
      </c>
      <c r="B407" s="25" t="s">
        <v>4467</v>
      </c>
      <c r="C407" s="26" t="s">
        <v>5267</v>
      </c>
      <c r="D407" s="26" t="s">
        <v>4677</v>
      </c>
      <c r="E407" s="9">
        <v>1.0</v>
      </c>
    </row>
    <row r="408" ht="15.75" customHeight="1">
      <c r="A408" s="24">
        <v>407.0</v>
      </c>
      <c r="B408" s="25" t="s">
        <v>5268</v>
      </c>
      <c r="C408" s="26" t="s">
        <v>5269</v>
      </c>
      <c r="D408" s="26" t="s">
        <v>4671</v>
      </c>
      <c r="E408" s="9">
        <v>1.0</v>
      </c>
    </row>
    <row r="409" ht="15.75" customHeight="1">
      <c r="A409" s="24">
        <v>408.0</v>
      </c>
      <c r="B409" s="25" t="s">
        <v>3995</v>
      </c>
      <c r="C409" s="26" t="s">
        <v>5270</v>
      </c>
      <c r="D409" s="26" t="s">
        <v>4684</v>
      </c>
      <c r="E409" s="9">
        <v>1.0</v>
      </c>
    </row>
    <row r="410" ht="15.75" customHeight="1">
      <c r="A410" s="24">
        <v>409.0</v>
      </c>
      <c r="B410" s="25" t="s">
        <v>4400</v>
      </c>
      <c r="C410" s="26" t="s">
        <v>5271</v>
      </c>
      <c r="D410" s="26" t="s">
        <v>4668</v>
      </c>
      <c r="E410" s="9">
        <v>1.0</v>
      </c>
    </row>
    <row r="411" ht="15.75" customHeight="1">
      <c r="A411" s="24">
        <v>410.0</v>
      </c>
      <c r="B411" s="25" t="s">
        <v>4273</v>
      </c>
      <c r="C411" s="26" t="s">
        <v>5272</v>
      </c>
      <c r="D411" s="26" t="s">
        <v>4684</v>
      </c>
      <c r="E411" s="9">
        <v>1.0</v>
      </c>
    </row>
    <row r="412" ht="15.75" customHeight="1">
      <c r="A412" s="24">
        <v>411.0</v>
      </c>
      <c r="B412" s="25" t="s">
        <v>3350</v>
      </c>
      <c r="C412" s="26" t="s">
        <v>5273</v>
      </c>
      <c r="D412" s="26" t="s">
        <v>4668</v>
      </c>
      <c r="E412" s="9">
        <v>1.0</v>
      </c>
    </row>
    <row r="413" ht="15.75" customHeight="1">
      <c r="A413" s="24">
        <v>412.0</v>
      </c>
      <c r="B413" s="25" t="s">
        <v>5274</v>
      </c>
      <c r="C413" s="26" t="s">
        <v>5275</v>
      </c>
      <c r="D413" s="26" t="s">
        <v>4671</v>
      </c>
      <c r="E413" s="9">
        <v>1.0</v>
      </c>
    </row>
    <row r="414" ht="15.75" customHeight="1">
      <c r="A414" s="24">
        <v>413.0</v>
      </c>
      <c r="B414" s="25" t="s">
        <v>4586</v>
      </c>
      <c r="C414" s="26" t="s">
        <v>5276</v>
      </c>
      <c r="D414" s="26" t="s">
        <v>4677</v>
      </c>
      <c r="E414" s="9">
        <v>1.0</v>
      </c>
    </row>
    <row r="415" ht="15.75" customHeight="1">
      <c r="A415" s="24">
        <v>414.0</v>
      </c>
      <c r="B415" s="25" t="s">
        <v>4515</v>
      </c>
      <c r="C415" s="26" t="s">
        <v>5277</v>
      </c>
      <c r="D415" s="26" t="s">
        <v>4677</v>
      </c>
      <c r="E415" s="9">
        <v>1.0</v>
      </c>
    </row>
    <row r="416" ht="15.75" customHeight="1">
      <c r="A416" s="24">
        <v>415.0</v>
      </c>
      <c r="B416" s="25" t="s">
        <v>5278</v>
      </c>
      <c r="C416" s="26" t="s">
        <v>5279</v>
      </c>
      <c r="D416" s="26" t="s">
        <v>4671</v>
      </c>
      <c r="E416" s="9">
        <v>1.0</v>
      </c>
    </row>
    <row r="417" ht="15.75" customHeight="1">
      <c r="A417" s="24">
        <v>416.0</v>
      </c>
      <c r="B417" s="25" t="s">
        <v>3330</v>
      </c>
      <c r="C417" s="26" t="s">
        <v>5280</v>
      </c>
      <c r="D417" s="26" t="s">
        <v>4668</v>
      </c>
      <c r="E417" s="9">
        <v>1.0</v>
      </c>
    </row>
    <row r="418" ht="15.75" customHeight="1">
      <c r="A418" s="24">
        <v>417.0</v>
      </c>
      <c r="B418" s="25" t="s">
        <v>3263</v>
      </c>
      <c r="C418" s="26" t="s">
        <v>5281</v>
      </c>
      <c r="D418" s="26" t="s">
        <v>4668</v>
      </c>
      <c r="E418" s="9">
        <v>1.0</v>
      </c>
    </row>
    <row r="419" ht="15.75" customHeight="1">
      <c r="A419" s="24">
        <v>418.0</v>
      </c>
      <c r="B419" s="25" t="s">
        <v>5282</v>
      </c>
      <c r="C419" s="26" t="s">
        <v>5283</v>
      </c>
      <c r="D419" s="26" t="s">
        <v>4671</v>
      </c>
      <c r="E419" s="9">
        <v>1.0</v>
      </c>
    </row>
    <row r="420" ht="15.75" customHeight="1">
      <c r="A420" s="24">
        <v>419.0</v>
      </c>
      <c r="B420" s="25" t="s">
        <v>3543</v>
      </c>
      <c r="C420" s="26" t="s">
        <v>5284</v>
      </c>
      <c r="D420" s="26" t="s">
        <v>4677</v>
      </c>
      <c r="E420" s="9">
        <v>1.0</v>
      </c>
    </row>
    <row r="421" ht="15.75" customHeight="1">
      <c r="A421" s="24">
        <v>420.0</v>
      </c>
      <c r="B421" s="25" t="s">
        <v>3849</v>
      </c>
      <c r="C421" s="26" t="s">
        <v>5285</v>
      </c>
      <c r="D421" s="26" t="s">
        <v>4677</v>
      </c>
      <c r="E421" s="9">
        <v>1.0</v>
      </c>
    </row>
    <row r="422" ht="15.75" customHeight="1">
      <c r="A422" s="24">
        <v>421.0</v>
      </c>
      <c r="B422" s="25" t="s">
        <v>5286</v>
      </c>
      <c r="C422" s="26" t="s">
        <v>5287</v>
      </c>
      <c r="D422" s="26" t="s">
        <v>4671</v>
      </c>
      <c r="E422" s="9">
        <v>1.0</v>
      </c>
    </row>
    <row r="423" ht="15.75" customHeight="1">
      <c r="A423" s="24">
        <v>422.0</v>
      </c>
      <c r="B423" s="25" t="s">
        <v>3886</v>
      </c>
      <c r="C423" s="26" t="s">
        <v>5288</v>
      </c>
      <c r="D423" s="26" t="s">
        <v>4677</v>
      </c>
      <c r="E423" s="9">
        <v>1.0</v>
      </c>
    </row>
    <row r="424" ht="15.75" customHeight="1">
      <c r="A424" s="24">
        <v>423.0</v>
      </c>
      <c r="B424" s="25" t="s">
        <v>5289</v>
      </c>
      <c r="C424" s="26" t="s">
        <v>5290</v>
      </c>
      <c r="D424" s="26" t="s">
        <v>4671</v>
      </c>
      <c r="E424" s="9">
        <v>1.0</v>
      </c>
    </row>
    <row r="425" ht="15.75" customHeight="1">
      <c r="A425" s="24">
        <v>424.0</v>
      </c>
      <c r="B425" s="25" t="s">
        <v>5291</v>
      </c>
      <c r="C425" s="26" t="s">
        <v>5292</v>
      </c>
      <c r="D425" s="26" t="s">
        <v>4671</v>
      </c>
      <c r="E425" s="9">
        <v>1.0</v>
      </c>
    </row>
    <row r="426" ht="15.75" customHeight="1">
      <c r="A426" s="24">
        <v>425.0</v>
      </c>
      <c r="B426" s="25" t="s">
        <v>5293</v>
      </c>
      <c r="C426" s="26" t="s">
        <v>5294</v>
      </c>
      <c r="D426" s="26" t="s">
        <v>4671</v>
      </c>
      <c r="E426" s="9">
        <v>1.0</v>
      </c>
    </row>
    <row r="427" ht="15.75" customHeight="1">
      <c r="A427" s="24">
        <v>426.0</v>
      </c>
      <c r="B427" s="25" t="s">
        <v>5295</v>
      </c>
      <c r="C427" s="26" t="s">
        <v>5296</v>
      </c>
      <c r="D427" s="26" t="s">
        <v>4668</v>
      </c>
      <c r="E427" s="9">
        <v>1.0</v>
      </c>
    </row>
    <row r="428" ht="15.75" customHeight="1">
      <c r="A428" s="24">
        <v>427.0</v>
      </c>
      <c r="B428" s="25" t="s">
        <v>5297</v>
      </c>
      <c r="C428" s="26" t="s">
        <v>5298</v>
      </c>
      <c r="D428" s="26" t="s">
        <v>4668</v>
      </c>
      <c r="E428" s="9">
        <v>1.0</v>
      </c>
    </row>
    <row r="429" ht="15.75" customHeight="1">
      <c r="A429" s="24">
        <v>428.0</v>
      </c>
      <c r="B429" s="25" t="s">
        <v>5299</v>
      </c>
      <c r="C429" s="26" t="s">
        <v>5300</v>
      </c>
      <c r="D429" s="26" t="s">
        <v>4668</v>
      </c>
      <c r="E429" s="9">
        <v>1.0</v>
      </c>
    </row>
    <row r="430" ht="15.75" customHeight="1">
      <c r="A430" s="24">
        <v>429.0</v>
      </c>
      <c r="B430" s="25" t="s">
        <v>5301</v>
      </c>
      <c r="C430" s="26" t="s">
        <v>5302</v>
      </c>
      <c r="D430" s="26" t="s">
        <v>4668</v>
      </c>
      <c r="E430" s="9">
        <v>1.0</v>
      </c>
    </row>
    <row r="431" ht="15.75" customHeight="1">
      <c r="A431" s="24">
        <v>430.0</v>
      </c>
      <c r="B431" s="25" t="s">
        <v>5303</v>
      </c>
      <c r="C431" s="26" t="s">
        <v>5304</v>
      </c>
      <c r="D431" s="26" t="s">
        <v>4668</v>
      </c>
      <c r="E431" s="9">
        <v>1.0</v>
      </c>
    </row>
    <row r="432" ht="15.75" customHeight="1">
      <c r="A432" s="24">
        <v>431.0</v>
      </c>
      <c r="B432" s="25" t="s">
        <v>3531</v>
      </c>
      <c r="C432" s="26" t="s">
        <v>5305</v>
      </c>
      <c r="D432" s="26" t="s">
        <v>4679</v>
      </c>
      <c r="E432" s="9">
        <v>1.0</v>
      </c>
    </row>
    <row r="433" ht="15.75" customHeight="1">
      <c r="A433" s="24">
        <v>432.0</v>
      </c>
      <c r="B433" s="25" t="s">
        <v>4210</v>
      </c>
      <c r="C433" s="26" t="s">
        <v>5306</v>
      </c>
      <c r="D433" s="26" t="s">
        <v>4677</v>
      </c>
      <c r="E433" s="9">
        <v>1.0</v>
      </c>
    </row>
    <row r="434" ht="15.75" customHeight="1">
      <c r="A434" s="24">
        <v>433.0</v>
      </c>
      <c r="B434" s="25" t="s">
        <v>5307</v>
      </c>
      <c r="C434" s="26" t="s">
        <v>5308</v>
      </c>
      <c r="D434" s="26" t="s">
        <v>4668</v>
      </c>
      <c r="E434" s="9">
        <v>1.0</v>
      </c>
    </row>
    <row r="435" ht="15.75" customHeight="1">
      <c r="A435" s="24">
        <v>434.0</v>
      </c>
      <c r="B435" s="25" t="s">
        <v>3856</v>
      </c>
      <c r="C435" s="26" t="s">
        <v>5309</v>
      </c>
      <c r="D435" s="26" t="s">
        <v>4677</v>
      </c>
      <c r="E435" s="9">
        <v>1.0</v>
      </c>
    </row>
    <row r="436" ht="15.75" customHeight="1">
      <c r="A436" s="24">
        <v>435.0</v>
      </c>
      <c r="B436" s="25" t="s">
        <v>4353</v>
      </c>
      <c r="C436" s="26" t="s">
        <v>5310</v>
      </c>
      <c r="D436" s="26" t="s">
        <v>4684</v>
      </c>
      <c r="E436" s="9">
        <v>1.0</v>
      </c>
    </row>
    <row r="437" ht="15.75" customHeight="1">
      <c r="A437" s="24">
        <v>436.0</v>
      </c>
      <c r="B437" s="25" t="s">
        <v>5311</v>
      </c>
      <c r="C437" s="26" t="s">
        <v>5312</v>
      </c>
      <c r="D437" s="26" t="s">
        <v>4668</v>
      </c>
      <c r="E437" s="9">
        <v>1.0</v>
      </c>
    </row>
    <row r="438" ht="15.75" customHeight="1">
      <c r="A438" s="24">
        <v>437.0</v>
      </c>
      <c r="B438" s="25" t="s">
        <v>5313</v>
      </c>
      <c r="C438" s="26" t="s">
        <v>5314</v>
      </c>
      <c r="D438" s="26" t="s">
        <v>4668</v>
      </c>
      <c r="E438" s="9">
        <v>1.0</v>
      </c>
    </row>
    <row r="439" ht="15.75" customHeight="1">
      <c r="A439" s="24">
        <v>438.0</v>
      </c>
      <c r="B439" s="25" t="s">
        <v>5315</v>
      </c>
      <c r="C439" s="26" t="s">
        <v>5316</v>
      </c>
      <c r="D439" s="26" t="s">
        <v>4668</v>
      </c>
      <c r="E439" s="9">
        <v>1.0</v>
      </c>
    </row>
    <row r="440" ht="15.75" customHeight="1">
      <c r="A440" s="24">
        <v>439.0</v>
      </c>
      <c r="B440" s="25" t="s">
        <v>5317</v>
      </c>
      <c r="C440" s="26" t="s">
        <v>5318</v>
      </c>
      <c r="D440" s="26" t="s">
        <v>4668</v>
      </c>
      <c r="E440" s="9">
        <v>1.0</v>
      </c>
    </row>
    <row r="441" ht="15.75" customHeight="1">
      <c r="A441" s="24">
        <v>440.0</v>
      </c>
      <c r="B441" s="25" t="s">
        <v>2933</v>
      </c>
      <c r="C441" s="26" t="s">
        <v>5319</v>
      </c>
      <c r="D441" s="26" t="s">
        <v>4677</v>
      </c>
      <c r="E441" s="9">
        <v>1.0</v>
      </c>
    </row>
    <row r="442" ht="15.75" customHeight="1">
      <c r="A442" s="24">
        <v>441.0</v>
      </c>
      <c r="B442" s="25" t="s">
        <v>5320</v>
      </c>
      <c r="C442" s="26" t="s">
        <v>5321</v>
      </c>
      <c r="D442" s="26" t="s">
        <v>4668</v>
      </c>
      <c r="E442" s="9">
        <v>1.0</v>
      </c>
    </row>
    <row r="443" ht="15.75" customHeight="1">
      <c r="A443" s="24">
        <v>442.0</v>
      </c>
      <c r="B443" s="25" t="s">
        <v>5322</v>
      </c>
      <c r="C443" s="26" t="s">
        <v>5323</v>
      </c>
      <c r="D443" s="26" t="s">
        <v>4668</v>
      </c>
      <c r="E443" s="9">
        <v>1.0</v>
      </c>
    </row>
    <row r="444" ht="15.75" customHeight="1">
      <c r="A444" s="24">
        <v>443.0</v>
      </c>
      <c r="B444" s="25" t="s">
        <v>5324</v>
      </c>
      <c r="C444" s="26" t="s">
        <v>5325</v>
      </c>
      <c r="D444" s="26" t="s">
        <v>4668</v>
      </c>
      <c r="E444" s="9">
        <v>1.0</v>
      </c>
    </row>
    <row r="445" ht="15.75" customHeight="1">
      <c r="A445" s="24">
        <v>444.0</v>
      </c>
      <c r="B445" s="25" t="s">
        <v>5326</v>
      </c>
      <c r="C445" s="26" t="s">
        <v>5327</v>
      </c>
      <c r="D445" s="26" t="s">
        <v>4668</v>
      </c>
      <c r="E445" s="9">
        <v>1.0</v>
      </c>
    </row>
    <row r="446" ht="15.75" customHeight="1">
      <c r="A446" s="24">
        <v>445.0</v>
      </c>
      <c r="B446" s="25" t="s">
        <v>5328</v>
      </c>
      <c r="C446" s="26" t="s">
        <v>5329</v>
      </c>
      <c r="D446" s="26" t="s">
        <v>4668</v>
      </c>
      <c r="E446" s="9">
        <v>1.0</v>
      </c>
    </row>
    <row r="447" ht="15.75" customHeight="1">
      <c r="A447" s="24">
        <v>446.0</v>
      </c>
      <c r="B447" s="25" t="s">
        <v>5330</v>
      </c>
      <c r="C447" s="26" t="s">
        <v>5331</v>
      </c>
      <c r="D447" s="26" t="s">
        <v>4668</v>
      </c>
      <c r="E447" s="9">
        <v>1.0</v>
      </c>
    </row>
    <row r="448" ht="15.75" customHeight="1">
      <c r="A448" s="24">
        <v>447.0</v>
      </c>
      <c r="B448" s="25" t="s">
        <v>5332</v>
      </c>
      <c r="C448" s="26" t="s">
        <v>5333</v>
      </c>
      <c r="D448" s="26" t="s">
        <v>4668</v>
      </c>
      <c r="E448" s="9">
        <v>1.0</v>
      </c>
    </row>
    <row r="449" ht="15.75" customHeight="1">
      <c r="A449" s="24">
        <v>448.0</v>
      </c>
      <c r="B449" s="25" t="s">
        <v>5334</v>
      </c>
      <c r="C449" s="26" t="s">
        <v>5335</v>
      </c>
      <c r="D449" s="26" t="s">
        <v>4671</v>
      </c>
      <c r="E449" s="9">
        <v>1.0</v>
      </c>
    </row>
    <row r="450" ht="15.75" customHeight="1">
      <c r="A450" s="24">
        <v>449.0</v>
      </c>
      <c r="B450" s="25" t="s">
        <v>5336</v>
      </c>
      <c r="C450" s="26" t="s">
        <v>5337</v>
      </c>
      <c r="D450" s="26" t="s">
        <v>4668</v>
      </c>
      <c r="E450" s="9">
        <v>1.0</v>
      </c>
    </row>
    <row r="451" ht="15.75" customHeight="1">
      <c r="A451" s="24">
        <v>450.0</v>
      </c>
      <c r="B451" s="25" t="s">
        <v>3885</v>
      </c>
      <c r="C451" s="26" t="s">
        <v>5338</v>
      </c>
      <c r="D451" s="26" t="s">
        <v>4679</v>
      </c>
      <c r="E451" s="9">
        <v>1.0</v>
      </c>
    </row>
    <row r="452" ht="15.75" customHeight="1">
      <c r="A452" s="24">
        <v>451.0</v>
      </c>
      <c r="B452" s="25" t="s">
        <v>2839</v>
      </c>
      <c r="C452" s="26" t="s">
        <v>5339</v>
      </c>
      <c r="D452" s="26" t="s">
        <v>4679</v>
      </c>
      <c r="E452" s="9">
        <v>1.0</v>
      </c>
    </row>
    <row r="453" ht="15.75" customHeight="1">
      <c r="A453" s="24">
        <v>452.0</v>
      </c>
      <c r="B453" s="25" t="s">
        <v>3882</v>
      </c>
      <c r="C453" s="26" t="s">
        <v>5340</v>
      </c>
      <c r="D453" s="26" t="s">
        <v>4677</v>
      </c>
      <c r="E453" s="9">
        <v>1.0</v>
      </c>
    </row>
    <row r="454" ht="15.75" customHeight="1">
      <c r="A454" s="24">
        <v>453.0</v>
      </c>
      <c r="B454" s="25" t="s">
        <v>5341</v>
      </c>
      <c r="C454" s="26" t="s">
        <v>5342</v>
      </c>
      <c r="D454" s="26" t="s">
        <v>4668</v>
      </c>
      <c r="E454" s="9">
        <v>1.0</v>
      </c>
    </row>
    <row r="455" ht="15.75" customHeight="1">
      <c r="A455" s="24">
        <v>454.0</v>
      </c>
      <c r="B455" s="25" t="s">
        <v>5343</v>
      </c>
      <c r="C455" s="26" t="s">
        <v>5344</v>
      </c>
      <c r="D455" s="26" t="s">
        <v>4668</v>
      </c>
      <c r="E455" s="9">
        <v>1.0</v>
      </c>
    </row>
    <row r="456" ht="15.75" customHeight="1">
      <c r="A456" s="24">
        <v>455.0</v>
      </c>
      <c r="B456" s="25" t="s">
        <v>5345</v>
      </c>
      <c r="C456" s="26" t="s">
        <v>5346</v>
      </c>
      <c r="D456" s="26" t="s">
        <v>4671</v>
      </c>
      <c r="E456" s="9">
        <v>1.0</v>
      </c>
    </row>
    <row r="457" ht="15.75" customHeight="1">
      <c r="A457" s="24">
        <v>456.0</v>
      </c>
      <c r="B457" s="25" t="s">
        <v>2934</v>
      </c>
      <c r="C457" s="26" t="s">
        <v>5347</v>
      </c>
      <c r="D457" s="26" t="s">
        <v>4684</v>
      </c>
      <c r="E457" s="9">
        <v>1.0</v>
      </c>
    </row>
    <row r="458" ht="15.75" customHeight="1">
      <c r="A458" s="24">
        <v>457.0</v>
      </c>
      <c r="B458" s="25" t="s">
        <v>5348</v>
      </c>
      <c r="C458" s="26" t="s">
        <v>5349</v>
      </c>
      <c r="D458" s="26" t="s">
        <v>4668</v>
      </c>
      <c r="E458" s="9">
        <v>1.0</v>
      </c>
    </row>
    <row r="459" ht="15.75" customHeight="1">
      <c r="A459" s="24">
        <v>458.0</v>
      </c>
      <c r="B459" s="25" t="s">
        <v>3954</v>
      </c>
      <c r="C459" s="26" t="s">
        <v>5350</v>
      </c>
      <c r="D459" s="26" t="s">
        <v>4677</v>
      </c>
      <c r="E459" s="9">
        <v>1.0</v>
      </c>
    </row>
    <row r="460" ht="15.75" customHeight="1">
      <c r="A460" s="24">
        <v>459.0</v>
      </c>
      <c r="B460" s="25" t="s">
        <v>4492</v>
      </c>
      <c r="C460" s="26" t="s">
        <v>5351</v>
      </c>
      <c r="D460" s="26" t="s">
        <v>4677</v>
      </c>
      <c r="E460" s="9">
        <v>1.0</v>
      </c>
    </row>
    <row r="461" ht="15.75" customHeight="1">
      <c r="A461" s="24">
        <v>460.0</v>
      </c>
      <c r="B461" s="25" t="s">
        <v>4021</v>
      </c>
      <c r="C461" s="26" t="s">
        <v>5352</v>
      </c>
      <c r="D461" s="26" t="s">
        <v>4677</v>
      </c>
      <c r="E461" s="9">
        <v>1.0</v>
      </c>
    </row>
    <row r="462" ht="15.75" customHeight="1">
      <c r="A462" s="24">
        <v>461.0</v>
      </c>
      <c r="B462" s="25" t="s">
        <v>3596</v>
      </c>
      <c r="C462" s="26" t="s">
        <v>5353</v>
      </c>
      <c r="D462" s="26" t="s">
        <v>4679</v>
      </c>
      <c r="E462" s="9">
        <v>1.0</v>
      </c>
    </row>
    <row r="463" ht="15.75" customHeight="1">
      <c r="A463" s="24">
        <v>462.0</v>
      </c>
      <c r="B463" s="25" t="s">
        <v>3868</v>
      </c>
      <c r="C463" s="26" t="s">
        <v>5354</v>
      </c>
      <c r="D463" s="26" t="s">
        <v>4668</v>
      </c>
      <c r="E463" s="9">
        <v>1.0</v>
      </c>
    </row>
    <row r="464" ht="15.75" customHeight="1">
      <c r="A464" s="24">
        <v>463.0</v>
      </c>
      <c r="B464" s="25" t="s">
        <v>5355</v>
      </c>
      <c r="C464" s="26" t="s">
        <v>5356</v>
      </c>
      <c r="D464" s="26" t="s">
        <v>4668</v>
      </c>
      <c r="E464" s="9">
        <v>1.0</v>
      </c>
    </row>
    <row r="465" ht="15.75" customHeight="1">
      <c r="A465" s="24">
        <v>464.0</v>
      </c>
      <c r="B465" s="25" t="s">
        <v>5357</v>
      </c>
      <c r="C465" s="26" t="s">
        <v>5358</v>
      </c>
      <c r="D465" s="26" t="s">
        <v>4668</v>
      </c>
      <c r="E465" s="9">
        <v>1.0</v>
      </c>
    </row>
    <row r="466" ht="15.75" customHeight="1">
      <c r="A466" s="24">
        <v>465.0</v>
      </c>
      <c r="B466" s="25" t="s">
        <v>3563</v>
      </c>
      <c r="C466" s="26" t="s">
        <v>5359</v>
      </c>
      <c r="D466" s="26" t="s">
        <v>4684</v>
      </c>
      <c r="E466" s="9">
        <v>1.0</v>
      </c>
    </row>
    <row r="467" ht="15.75" customHeight="1">
      <c r="A467" s="24">
        <v>466.0</v>
      </c>
      <c r="B467" s="25" t="s">
        <v>5360</v>
      </c>
      <c r="C467" s="26" t="s">
        <v>5361</v>
      </c>
      <c r="D467" s="26" t="s">
        <v>4671</v>
      </c>
      <c r="E467" s="9">
        <v>1.0</v>
      </c>
    </row>
    <row r="468" ht="15.75" customHeight="1">
      <c r="A468" s="24">
        <v>467.0</v>
      </c>
      <c r="B468" s="25" t="s">
        <v>2872</v>
      </c>
      <c r="C468" s="26" t="s">
        <v>5362</v>
      </c>
      <c r="D468" s="26" t="s">
        <v>4679</v>
      </c>
      <c r="E468" s="9">
        <v>1.0</v>
      </c>
    </row>
    <row r="469" ht="15.75" customHeight="1">
      <c r="A469" s="24">
        <v>468.0</v>
      </c>
      <c r="B469" s="25" t="s">
        <v>3603</v>
      </c>
      <c r="C469" s="26" t="s">
        <v>5363</v>
      </c>
      <c r="D469" s="26" t="s">
        <v>4677</v>
      </c>
      <c r="E469" s="9">
        <v>1.0</v>
      </c>
    </row>
    <row r="470" ht="15.75" customHeight="1">
      <c r="A470" s="24">
        <v>469.0</v>
      </c>
      <c r="B470" s="25" t="s">
        <v>3549</v>
      </c>
      <c r="C470" s="26" t="s">
        <v>5364</v>
      </c>
      <c r="D470" s="26" t="s">
        <v>4684</v>
      </c>
      <c r="E470" s="9">
        <v>1.0</v>
      </c>
    </row>
    <row r="471" ht="15.75" customHeight="1">
      <c r="A471" s="24">
        <v>470.0</v>
      </c>
      <c r="B471" s="25" t="s">
        <v>5365</v>
      </c>
      <c r="C471" s="26" t="s">
        <v>5366</v>
      </c>
      <c r="D471" s="26" t="s">
        <v>4671</v>
      </c>
      <c r="E471" s="9">
        <v>1.0</v>
      </c>
    </row>
    <row r="472" ht="15.75" customHeight="1">
      <c r="A472" s="24">
        <v>471.0</v>
      </c>
      <c r="B472" s="25" t="s">
        <v>3285</v>
      </c>
      <c r="C472" s="26" t="s">
        <v>5367</v>
      </c>
      <c r="D472" s="26" t="s">
        <v>4679</v>
      </c>
      <c r="E472" s="9">
        <v>1.0</v>
      </c>
    </row>
    <row r="473" ht="15.75" customHeight="1">
      <c r="A473" s="24">
        <v>472.0</v>
      </c>
      <c r="B473" s="25" t="s">
        <v>3584</v>
      </c>
      <c r="C473" s="26" t="s">
        <v>5368</v>
      </c>
      <c r="D473" s="26" t="s">
        <v>4684</v>
      </c>
      <c r="E473" s="9">
        <v>1.0</v>
      </c>
    </row>
    <row r="474" ht="15.75" customHeight="1">
      <c r="A474" s="24">
        <v>473.0</v>
      </c>
      <c r="B474" s="25" t="s">
        <v>5369</v>
      </c>
      <c r="C474" s="26" t="s">
        <v>5370</v>
      </c>
      <c r="D474" s="26" t="s">
        <v>4668</v>
      </c>
      <c r="E474" s="9">
        <v>1.0</v>
      </c>
    </row>
    <row r="475" ht="15.75" customHeight="1">
      <c r="A475" s="24">
        <v>474.0</v>
      </c>
      <c r="B475" s="25" t="s">
        <v>5371</v>
      </c>
      <c r="C475" s="26" t="s">
        <v>5372</v>
      </c>
      <c r="D475" s="26" t="s">
        <v>4671</v>
      </c>
      <c r="E475" s="9">
        <v>1.0</v>
      </c>
    </row>
    <row r="476" ht="15.75" customHeight="1">
      <c r="A476" s="24">
        <v>475.0</v>
      </c>
      <c r="B476" s="25" t="s">
        <v>3450</v>
      </c>
      <c r="C476" s="26" t="s">
        <v>5373</v>
      </c>
      <c r="D476" s="26" t="s">
        <v>4679</v>
      </c>
      <c r="E476" s="9">
        <v>1.0</v>
      </c>
    </row>
    <row r="477" ht="15.75" customHeight="1">
      <c r="A477" s="24">
        <v>476.0</v>
      </c>
      <c r="B477" s="25" t="s">
        <v>5374</v>
      </c>
      <c r="C477" s="26" t="s">
        <v>5375</v>
      </c>
      <c r="D477" s="26" t="s">
        <v>4671</v>
      </c>
      <c r="E477" s="9">
        <v>1.0</v>
      </c>
    </row>
    <row r="478" ht="15.75" customHeight="1">
      <c r="A478" s="24">
        <v>477.0</v>
      </c>
      <c r="B478" s="25" t="s">
        <v>4213</v>
      </c>
      <c r="C478" s="26" t="s">
        <v>5376</v>
      </c>
      <c r="D478" s="26" t="s">
        <v>4677</v>
      </c>
      <c r="E478" s="9">
        <v>1.0</v>
      </c>
    </row>
    <row r="479" ht="15.75" customHeight="1">
      <c r="A479" s="24">
        <v>478.0</v>
      </c>
      <c r="B479" s="25" t="s">
        <v>2935</v>
      </c>
      <c r="C479" s="26" t="s">
        <v>5377</v>
      </c>
      <c r="D479" s="26" t="s">
        <v>4684</v>
      </c>
      <c r="E479" s="9">
        <v>1.0</v>
      </c>
    </row>
    <row r="480" ht="15.75" customHeight="1">
      <c r="A480" s="24">
        <v>479.0</v>
      </c>
      <c r="B480" s="25" t="s">
        <v>5378</v>
      </c>
      <c r="C480" s="26" t="s">
        <v>5379</v>
      </c>
      <c r="D480" s="26" t="s">
        <v>4668</v>
      </c>
      <c r="E480" s="9">
        <v>1.0</v>
      </c>
    </row>
    <row r="481" ht="15.75" customHeight="1">
      <c r="A481" s="24">
        <v>480.0</v>
      </c>
      <c r="B481" s="25" t="s">
        <v>3134</v>
      </c>
      <c r="C481" s="26" t="s">
        <v>5380</v>
      </c>
      <c r="D481" s="26" t="s">
        <v>4677</v>
      </c>
      <c r="E481" s="9">
        <v>1.0</v>
      </c>
    </row>
    <row r="482" ht="15.75" customHeight="1">
      <c r="A482" s="24">
        <v>481.0</v>
      </c>
      <c r="B482" s="25" t="s">
        <v>3631</v>
      </c>
      <c r="C482" s="26" t="s">
        <v>5381</v>
      </c>
      <c r="D482" s="26" t="s">
        <v>4677</v>
      </c>
      <c r="E482" s="9">
        <v>1.0</v>
      </c>
    </row>
    <row r="483" ht="15.75" customHeight="1">
      <c r="A483" s="24">
        <v>482.0</v>
      </c>
      <c r="B483" s="25" t="s">
        <v>3424</v>
      </c>
      <c r="C483" s="26" t="s">
        <v>5382</v>
      </c>
      <c r="D483" s="26" t="s">
        <v>4679</v>
      </c>
      <c r="E483" s="9">
        <v>1.0</v>
      </c>
    </row>
    <row r="484" ht="15.75" customHeight="1">
      <c r="A484" s="24">
        <v>483.0</v>
      </c>
      <c r="B484" s="25" t="s">
        <v>5383</v>
      </c>
      <c r="C484" s="26" t="s">
        <v>5384</v>
      </c>
      <c r="D484" s="26" t="s">
        <v>4671</v>
      </c>
      <c r="E484" s="9">
        <v>1.0</v>
      </c>
    </row>
    <row r="485" ht="15.75" customHeight="1">
      <c r="A485" s="24">
        <v>484.0</v>
      </c>
      <c r="B485" s="25" t="s">
        <v>3409</v>
      </c>
      <c r="C485" s="26" t="s">
        <v>5385</v>
      </c>
      <c r="D485" s="26" t="s">
        <v>4677</v>
      </c>
      <c r="E485" s="9">
        <v>1.0</v>
      </c>
    </row>
    <row r="486" ht="15.75" customHeight="1">
      <c r="A486" s="24">
        <v>485.0</v>
      </c>
      <c r="B486" s="25" t="s">
        <v>5386</v>
      </c>
      <c r="C486" s="26" t="s">
        <v>5387</v>
      </c>
      <c r="D486" s="26" t="s">
        <v>4671</v>
      </c>
      <c r="E486" s="9">
        <v>1.0</v>
      </c>
    </row>
    <row r="487" ht="15.75" customHeight="1">
      <c r="A487" s="24">
        <v>486.0</v>
      </c>
      <c r="B487" s="25" t="s">
        <v>3929</v>
      </c>
      <c r="C487" s="26" t="s">
        <v>5388</v>
      </c>
      <c r="D487" s="26" t="s">
        <v>4677</v>
      </c>
      <c r="E487" s="9">
        <v>1.0</v>
      </c>
    </row>
    <row r="488" ht="15.75" customHeight="1">
      <c r="A488" s="24">
        <v>487.0</v>
      </c>
      <c r="B488" s="25" t="s">
        <v>4637</v>
      </c>
      <c r="C488" s="26" t="s">
        <v>5389</v>
      </c>
      <c r="D488" s="26" t="s">
        <v>4677</v>
      </c>
      <c r="E488" s="9">
        <v>1.0</v>
      </c>
    </row>
    <row r="489" ht="15.75" customHeight="1">
      <c r="A489" s="24">
        <v>488.0</v>
      </c>
      <c r="B489" s="25" t="s">
        <v>3554</v>
      </c>
      <c r="C489" s="26" t="s">
        <v>5390</v>
      </c>
      <c r="D489" s="26" t="s">
        <v>4677</v>
      </c>
      <c r="E489" s="9">
        <v>1.0</v>
      </c>
    </row>
    <row r="490" ht="15.75" customHeight="1">
      <c r="A490" s="24">
        <v>489.0</v>
      </c>
      <c r="B490" s="25" t="s">
        <v>4077</v>
      </c>
      <c r="C490" s="26" t="s">
        <v>5391</v>
      </c>
      <c r="D490" s="26" t="s">
        <v>4677</v>
      </c>
      <c r="E490" s="9">
        <v>1.0</v>
      </c>
    </row>
    <row r="491" ht="15.75" customHeight="1">
      <c r="A491" s="24">
        <v>490.0</v>
      </c>
      <c r="B491" s="25" t="s">
        <v>3733</v>
      </c>
      <c r="C491" s="26" t="s">
        <v>5392</v>
      </c>
      <c r="D491" s="26" t="s">
        <v>4684</v>
      </c>
      <c r="E491" s="9">
        <v>1.0</v>
      </c>
    </row>
    <row r="492" ht="15.75" customHeight="1">
      <c r="A492" s="24">
        <v>491.0</v>
      </c>
      <c r="B492" s="25" t="s">
        <v>3436</v>
      </c>
      <c r="C492" s="26" t="s">
        <v>5393</v>
      </c>
      <c r="D492" s="26" t="s">
        <v>4677</v>
      </c>
      <c r="E492" s="9">
        <v>1.0</v>
      </c>
    </row>
    <row r="493" ht="15.75" customHeight="1">
      <c r="A493" s="24">
        <v>492.0</v>
      </c>
      <c r="B493" s="25" t="s">
        <v>3332</v>
      </c>
      <c r="C493" s="26" t="s">
        <v>5394</v>
      </c>
      <c r="D493" s="26" t="s">
        <v>4679</v>
      </c>
      <c r="E493" s="9">
        <v>1.0</v>
      </c>
    </row>
    <row r="494" ht="15.75" customHeight="1">
      <c r="A494" s="24">
        <v>493.0</v>
      </c>
      <c r="B494" s="25" t="s">
        <v>4331</v>
      </c>
      <c r="C494" s="26" t="s">
        <v>5395</v>
      </c>
      <c r="D494" s="26" t="s">
        <v>4677</v>
      </c>
      <c r="E494" s="9">
        <v>1.0</v>
      </c>
    </row>
    <row r="495" ht="15.75" customHeight="1">
      <c r="A495" s="24">
        <v>494.0</v>
      </c>
      <c r="B495" s="25" t="s">
        <v>3654</v>
      </c>
      <c r="C495" s="26" t="s">
        <v>5396</v>
      </c>
      <c r="D495" s="26" t="s">
        <v>4679</v>
      </c>
      <c r="E495" s="9">
        <v>1.0</v>
      </c>
    </row>
    <row r="496" ht="15.75" customHeight="1">
      <c r="A496" s="24">
        <v>495.0</v>
      </c>
      <c r="B496" s="25" t="s">
        <v>4613</v>
      </c>
      <c r="C496" s="26" t="s">
        <v>5397</v>
      </c>
      <c r="D496" s="26" t="s">
        <v>4677</v>
      </c>
      <c r="E496" s="9">
        <v>1.0</v>
      </c>
    </row>
    <row r="497" ht="15.75" customHeight="1">
      <c r="A497" s="24">
        <v>496.0</v>
      </c>
      <c r="B497" s="25" t="s">
        <v>3908</v>
      </c>
      <c r="C497" s="26" t="s">
        <v>5398</v>
      </c>
      <c r="D497" s="26" t="s">
        <v>4677</v>
      </c>
      <c r="E497" s="9">
        <v>1.0</v>
      </c>
    </row>
    <row r="498" ht="15.75" customHeight="1">
      <c r="A498" s="24">
        <v>497.0</v>
      </c>
      <c r="B498" s="25" t="s">
        <v>5399</v>
      </c>
      <c r="C498" s="26" t="s">
        <v>5400</v>
      </c>
      <c r="D498" s="26" t="s">
        <v>4671</v>
      </c>
      <c r="E498" s="9">
        <v>1.0</v>
      </c>
    </row>
    <row r="499" ht="15.75" customHeight="1">
      <c r="A499" s="24">
        <v>498.0</v>
      </c>
      <c r="B499" s="25" t="s">
        <v>3920</v>
      </c>
      <c r="C499" s="26" t="s">
        <v>5401</v>
      </c>
      <c r="D499" s="26" t="s">
        <v>4679</v>
      </c>
      <c r="E499" s="9">
        <v>1.0</v>
      </c>
    </row>
    <row r="500" ht="15.75" customHeight="1">
      <c r="A500" s="24">
        <v>499.0</v>
      </c>
      <c r="B500" s="25" t="s">
        <v>4054</v>
      </c>
      <c r="C500" s="26" t="s">
        <v>5402</v>
      </c>
      <c r="D500" s="26" t="s">
        <v>4668</v>
      </c>
      <c r="E500" s="9">
        <v>1.0</v>
      </c>
    </row>
    <row r="501" ht="15.75" customHeight="1">
      <c r="A501" s="24">
        <v>500.0</v>
      </c>
      <c r="B501" s="25" t="s">
        <v>4065</v>
      </c>
      <c r="C501" s="26" t="s">
        <v>5403</v>
      </c>
      <c r="D501" s="26" t="s">
        <v>4677</v>
      </c>
      <c r="E501" s="9">
        <v>1.0</v>
      </c>
    </row>
    <row r="502" ht="15.75" customHeight="1">
      <c r="A502" s="24">
        <v>501.0</v>
      </c>
      <c r="B502" s="25" t="s">
        <v>3125</v>
      </c>
      <c r="C502" s="26" t="s">
        <v>5404</v>
      </c>
      <c r="D502" s="26" t="s">
        <v>4677</v>
      </c>
      <c r="E502" s="9">
        <v>1.0</v>
      </c>
    </row>
    <row r="503" ht="15.75" customHeight="1">
      <c r="A503" s="24">
        <v>502.0</v>
      </c>
      <c r="B503" s="25" t="s">
        <v>5405</v>
      </c>
      <c r="C503" s="26" t="s">
        <v>5406</v>
      </c>
      <c r="D503" s="26" t="s">
        <v>4671</v>
      </c>
      <c r="E503" s="9">
        <v>1.0</v>
      </c>
    </row>
    <row r="504" ht="15.75" customHeight="1">
      <c r="A504" s="24">
        <v>503.0</v>
      </c>
      <c r="B504" s="25" t="s">
        <v>5407</v>
      </c>
      <c r="C504" s="26" t="s">
        <v>5408</v>
      </c>
      <c r="D504" s="26" t="s">
        <v>4668</v>
      </c>
      <c r="E504" s="9">
        <v>1.0</v>
      </c>
    </row>
    <row r="505" ht="15.75" customHeight="1">
      <c r="A505" s="24">
        <v>504.0</v>
      </c>
      <c r="B505" s="25" t="s">
        <v>5409</v>
      </c>
      <c r="C505" s="26" t="s">
        <v>5410</v>
      </c>
      <c r="D505" s="26" t="s">
        <v>4671</v>
      </c>
      <c r="E505" s="9">
        <v>1.0</v>
      </c>
    </row>
    <row r="506" ht="15.75" customHeight="1">
      <c r="A506" s="24">
        <v>505.0</v>
      </c>
      <c r="B506" s="25" t="s">
        <v>5411</v>
      </c>
      <c r="C506" s="26" t="s">
        <v>5412</v>
      </c>
      <c r="D506" s="26" t="s">
        <v>4668</v>
      </c>
      <c r="E506" s="9">
        <v>1.0</v>
      </c>
    </row>
    <row r="507" ht="15.75" customHeight="1">
      <c r="A507" s="24">
        <v>506.0</v>
      </c>
      <c r="B507" s="25" t="s">
        <v>5413</v>
      </c>
      <c r="C507" s="26" t="s">
        <v>5414</v>
      </c>
      <c r="D507" s="26" t="s">
        <v>4668</v>
      </c>
      <c r="E507" s="9">
        <v>1.0</v>
      </c>
    </row>
    <row r="508" ht="15.75" customHeight="1">
      <c r="A508" s="24">
        <v>507.0</v>
      </c>
      <c r="B508" s="25" t="s">
        <v>5415</v>
      </c>
      <c r="C508" s="26" t="s">
        <v>5416</v>
      </c>
      <c r="D508" s="26" t="s">
        <v>4668</v>
      </c>
      <c r="E508" s="9">
        <v>1.0</v>
      </c>
    </row>
    <row r="509" ht="15.75" customHeight="1">
      <c r="A509" s="24">
        <v>508.0</v>
      </c>
      <c r="B509" s="25" t="s">
        <v>5417</v>
      </c>
      <c r="C509" s="26" t="s">
        <v>5418</v>
      </c>
      <c r="D509" s="26" t="s">
        <v>4671</v>
      </c>
      <c r="E509" s="9">
        <v>1.0</v>
      </c>
    </row>
    <row r="510" ht="15.75" customHeight="1">
      <c r="A510" s="24">
        <v>509.0</v>
      </c>
      <c r="B510" s="25" t="s">
        <v>2868</v>
      </c>
      <c r="C510" s="26" t="s">
        <v>5419</v>
      </c>
      <c r="D510" s="26" t="s">
        <v>4679</v>
      </c>
      <c r="E510" s="9">
        <v>1.0</v>
      </c>
    </row>
    <row r="511" ht="15.75" customHeight="1">
      <c r="A511" s="24">
        <v>510.0</v>
      </c>
      <c r="B511" s="25" t="s">
        <v>5420</v>
      </c>
      <c r="C511" s="26" t="s">
        <v>5421</v>
      </c>
      <c r="D511" s="26" t="s">
        <v>4668</v>
      </c>
      <c r="E511" s="9">
        <v>1.0</v>
      </c>
    </row>
    <row r="512" ht="15.75" customHeight="1">
      <c r="A512" s="24">
        <v>511.0</v>
      </c>
      <c r="B512" s="25" t="s">
        <v>5422</v>
      </c>
      <c r="C512" s="26" t="s">
        <v>5423</v>
      </c>
      <c r="D512" s="26" t="s">
        <v>4668</v>
      </c>
      <c r="E512" s="9">
        <v>1.0</v>
      </c>
    </row>
    <row r="513" ht="15.75" customHeight="1">
      <c r="A513" s="24">
        <v>512.0</v>
      </c>
      <c r="B513" s="25" t="s">
        <v>5424</v>
      </c>
      <c r="C513" s="26" t="s">
        <v>5425</v>
      </c>
      <c r="D513" s="26" t="s">
        <v>4668</v>
      </c>
      <c r="E513" s="9">
        <v>1.0</v>
      </c>
    </row>
    <row r="514" ht="15.75" customHeight="1">
      <c r="A514" s="24">
        <v>513.0</v>
      </c>
      <c r="B514" s="25" t="s">
        <v>5426</v>
      </c>
      <c r="C514" s="26" t="s">
        <v>5427</v>
      </c>
      <c r="D514" s="26" t="s">
        <v>4668</v>
      </c>
      <c r="E514" s="9">
        <v>1.0</v>
      </c>
    </row>
    <row r="515" ht="15.75" customHeight="1">
      <c r="A515" s="24">
        <v>514.0</v>
      </c>
      <c r="B515" s="25" t="s">
        <v>5428</v>
      </c>
      <c r="C515" s="26" t="s">
        <v>5429</v>
      </c>
      <c r="D515" s="26" t="s">
        <v>4668</v>
      </c>
      <c r="E515" s="9">
        <v>1.0</v>
      </c>
    </row>
    <row r="516" ht="15.75" customHeight="1">
      <c r="A516" s="24">
        <v>515.0</v>
      </c>
      <c r="B516" s="25" t="s">
        <v>5430</v>
      </c>
      <c r="C516" s="26" t="s">
        <v>5431</v>
      </c>
      <c r="D516" s="26" t="s">
        <v>4668</v>
      </c>
      <c r="E516" s="9">
        <v>1.0</v>
      </c>
    </row>
    <row r="517" ht="15.75" customHeight="1">
      <c r="A517" s="24">
        <v>516.0</v>
      </c>
      <c r="B517" s="25" t="s">
        <v>5432</v>
      </c>
      <c r="C517" s="26" t="s">
        <v>5433</v>
      </c>
      <c r="D517" s="26" t="s">
        <v>4668</v>
      </c>
      <c r="E517" s="9">
        <v>1.0</v>
      </c>
    </row>
    <row r="518" ht="15.75" customHeight="1">
      <c r="A518" s="24">
        <v>517.0</v>
      </c>
      <c r="B518" s="25" t="s">
        <v>5434</v>
      </c>
      <c r="C518" s="26" t="s">
        <v>5435</v>
      </c>
      <c r="D518" s="26" t="s">
        <v>4668</v>
      </c>
      <c r="E518" s="9">
        <v>1.0</v>
      </c>
    </row>
    <row r="519" ht="15.75" customHeight="1">
      <c r="A519" s="24">
        <v>518.0</v>
      </c>
      <c r="B519" s="25" t="s">
        <v>5436</v>
      </c>
      <c r="C519" s="26" t="s">
        <v>5437</v>
      </c>
      <c r="D519" s="26" t="s">
        <v>4668</v>
      </c>
      <c r="E519" s="9">
        <v>1.0</v>
      </c>
    </row>
    <row r="520" ht="15.75" customHeight="1">
      <c r="A520" s="24">
        <v>519.0</v>
      </c>
      <c r="B520" s="25" t="s">
        <v>5438</v>
      </c>
      <c r="C520" s="26" t="s">
        <v>5439</v>
      </c>
      <c r="D520" s="26" t="s">
        <v>4668</v>
      </c>
      <c r="E520" s="9">
        <v>1.0</v>
      </c>
    </row>
    <row r="521" ht="15.75" customHeight="1">
      <c r="A521" s="24">
        <v>520.0</v>
      </c>
      <c r="B521" s="25" t="s">
        <v>5440</v>
      </c>
      <c r="C521" s="26" t="s">
        <v>5441</v>
      </c>
      <c r="D521" s="26" t="s">
        <v>4668</v>
      </c>
      <c r="E521" s="9">
        <v>1.0</v>
      </c>
    </row>
    <row r="522" ht="15.75" customHeight="1">
      <c r="A522" s="24">
        <v>521.0</v>
      </c>
      <c r="B522" s="25" t="s">
        <v>5442</v>
      </c>
      <c r="C522" s="26" t="s">
        <v>5443</v>
      </c>
      <c r="D522" s="26" t="s">
        <v>4668</v>
      </c>
      <c r="E522" s="9">
        <v>1.0</v>
      </c>
    </row>
    <row r="523" ht="15.75" customHeight="1">
      <c r="A523" s="24">
        <v>522.0</v>
      </c>
      <c r="B523" s="25" t="s">
        <v>5444</v>
      </c>
      <c r="C523" s="26" t="s">
        <v>5445</v>
      </c>
      <c r="D523" s="26" t="s">
        <v>4668</v>
      </c>
      <c r="E523" s="9">
        <v>1.0</v>
      </c>
    </row>
    <row r="524" ht="15.75" customHeight="1">
      <c r="A524" s="24">
        <v>523.0</v>
      </c>
      <c r="B524" s="25" t="s">
        <v>5446</v>
      </c>
      <c r="C524" s="26" t="s">
        <v>5447</v>
      </c>
      <c r="D524" s="26" t="s">
        <v>4668</v>
      </c>
      <c r="E524" s="9">
        <v>1.0</v>
      </c>
    </row>
    <row r="525" ht="15.75" customHeight="1">
      <c r="A525" s="24">
        <v>524.0</v>
      </c>
      <c r="B525" s="25" t="s">
        <v>5448</v>
      </c>
      <c r="C525" s="26" t="s">
        <v>5449</v>
      </c>
      <c r="D525" s="26" t="s">
        <v>4668</v>
      </c>
      <c r="E525" s="9">
        <v>1.0</v>
      </c>
    </row>
    <row r="526" ht="15.75" customHeight="1">
      <c r="A526" s="24">
        <v>525.0</v>
      </c>
      <c r="B526" s="25" t="s">
        <v>5450</v>
      </c>
      <c r="C526" s="26" t="s">
        <v>5451</v>
      </c>
      <c r="D526" s="26" t="s">
        <v>4668</v>
      </c>
      <c r="E526" s="9">
        <v>1.0</v>
      </c>
    </row>
    <row r="527" ht="15.75" customHeight="1">
      <c r="A527" s="24">
        <v>526.0</v>
      </c>
      <c r="B527" s="25" t="s">
        <v>5452</v>
      </c>
      <c r="C527" s="26" t="s">
        <v>5453</v>
      </c>
      <c r="D527" s="26" t="s">
        <v>4668</v>
      </c>
      <c r="E527" s="9">
        <v>1.0</v>
      </c>
    </row>
    <row r="528" ht="15.75" customHeight="1">
      <c r="A528" s="24">
        <v>527.0</v>
      </c>
      <c r="B528" s="25" t="s">
        <v>5454</v>
      </c>
      <c r="C528" s="26" t="s">
        <v>5455</v>
      </c>
      <c r="D528" s="26" t="s">
        <v>4668</v>
      </c>
      <c r="E528" s="9">
        <v>1.0</v>
      </c>
    </row>
    <row r="529" ht="15.75" customHeight="1">
      <c r="A529" s="24">
        <v>528.0</v>
      </c>
      <c r="B529" s="25" t="s">
        <v>5456</v>
      </c>
      <c r="C529" s="26" t="s">
        <v>5457</v>
      </c>
      <c r="D529" s="26" t="s">
        <v>4668</v>
      </c>
      <c r="E529" s="9">
        <v>1.0</v>
      </c>
    </row>
    <row r="530" ht="15.75" customHeight="1">
      <c r="A530" s="24">
        <v>529.0</v>
      </c>
      <c r="B530" s="25" t="s">
        <v>5458</v>
      </c>
      <c r="C530" s="26" t="s">
        <v>5459</v>
      </c>
      <c r="D530" s="26" t="s">
        <v>4668</v>
      </c>
      <c r="E530" s="9">
        <v>1.0</v>
      </c>
    </row>
    <row r="531" ht="15.75" customHeight="1">
      <c r="A531" s="24">
        <v>530.0</v>
      </c>
      <c r="B531" s="25" t="s">
        <v>5460</v>
      </c>
      <c r="C531" s="26" t="s">
        <v>5461</v>
      </c>
      <c r="D531" s="26" t="s">
        <v>4668</v>
      </c>
      <c r="E531" s="9">
        <v>1.0</v>
      </c>
    </row>
    <row r="532" ht="15.75" customHeight="1">
      <c r="A532" s="24">
        <v>531.0</v>
      </c>
      <c r="B532" s="25" t="s">
        <v>4334</v>
      </c>
      <c r="C532" s="26" t="s">
        <v>5462</v>
      </c>
      <c r="D532" s="26" t="s">
        <v>4677</v>
      </c>
      <c r="E532" s="9">
        <v>1.0</v>
      </c>
    </row>
    <row r="533" ht="15.75" customHeight="1">
      <c r="A533" s="24">
        <v>532.0</v>
      </c>
      <c r="B533" s="25" t="s">
        <v>3392</v>
      </c>
      <c r="C533" s="26" t="s">
        <v>5463</v>
      </c>
      <c r="D533" s="26" t="s">
        <v>4684</v>
      </c>
      <c r="E533" s="9">
        <v>1.0</v>
      </c>
    </row>
    <row r="534" ht="15.75" customHeight="1">
      <c r="A534" s="24">
        <v>533.0</v>
      </c>
      <c r="B534" s="25" t="s">
        <v>5464</v>
      </c>
      <c r="C534" s="26" t="s">
        <v>5465</v>
      </c>
      <c r="D534" s="26" t="s">
        <v>4671</v>
      </c>
      <c r="E534" s="9">
        <v>1.0</v>
      </c>
    </row>
    <row r="535" ht="15.75" customHeight="1">
      <c r="A535" s="24">
        <v>534.0</v>
      </c>
      <c r="B535" s="25" t="s">
        <v>4317</v>
      </c>
      <c r="C535" s="26" t="s">
        <v>5466</v>
      </c>
      <c r="D535" s="26" t="s">
        <v>4677</v>
      </c>
      <c r="E535" s="9">
        <v>1.0</v>
      </c>
    </row>
    <row r="536" ht="15.75" customHeight="1">
      <c r="A536" s="24">
        <v>535.0</v>
      </c>
      <c r="B536" s="25" t="s">
        <v>5467</v>
      </c>
      <c r="C536" s="26" t="s">
        <v>5468</v>
      </c>
      <c r="D536" s="26" t="s">
        <v>4671</v>
      </c>
      <c r="E536" s="9">
        <v>1.0</v>
      </c>
    </row>
    <row r="537" ht="15.75" customHeight="1">
      <c r="A537" s="24">
        <v>536.0</v>
      </c>
      <c r="B537" s="25" t="s">
        <v>3865</v>
      </c>
      <c r="C537" s="26" t="s">
        <v>5469</v>
      </c>
      <c r="D537" s="26" t="s">
        <v>4677</v>
      </c>
      <c r="E537" s="9">
        <v>1.0</v>
      </c>
    </row>
    <row r="538" ht="15.75" customHeight="1">
      <c r="A538" s="24">
        <v>537.0</v>
      </c>
      <c r="B538" s="25" t="s">
        <v>5470</v>
      </c>
      <c r="C538" s="26" t="s">
        <v>5471</v>
      </c>
      <c r="D538" s="26" t="s">
        <v>4671</v>
      </c>
      <c r="E538" s="9">
        <v>1.0</v>
      </c>
    </row>
    <row r="539" ht="15.75" customHeight="1">
      <c r="A539" s="24">
        <v>538.0</v>
      </c>
      <c r="B539" s="25" t="s">
        <v>5472</v>
      </c>
      <c r="C539" s="26" t="s">
        <v>5473</v>
      </c>
      <c r="D539" s="26" t="s">
        <v>4671</v>
      </c>
      <c r="E539" s="9">
        <v>1.0</v>
      </c>
    </row>
    <row r="540" ht="15.75" customHeight="1">
      <c r="A540" s="24">
        <v>539.0</v>
      </c>
      <c r="B540" s="25" t="s">
        <v>5474</v>
      </c>
      <c r="C540" s="26" t="s">
        <v>5475</v>
      </c>
      <c r="D540" s="26" t="s">
        <v>4668</v>
      </c>
      <c r="E540" s="9">
        <v>1.0</v>
      </c>
    </row>
    <row r="541" ht="15.75" customHeight="1">
      <c r="A541" s="24">
        <v>540.0</v>
      </c>
      <c r="B541" s="25" t="s">
        <v>5476</v>
      </c>
      <c r="C541" s="26" t="s">
        <v>5477</v>
      </c>
      <c r="D541" s="26" t="s">
        <v>4671</v>
      </c>
      <c r="E541" s="9">
        <v>1.0</v>
      </c>
    </row>
    <row r="542" ht="15.75" customHeight="1">
      <c r="A542" s="24">
        <v>541.0</v>
      </c>
      <c r="B542" s="25" t="s">
        <v>4150</v>
      </c>
      <c r="C542" s="26" t="s">
        <v>5478</v>
      </c>
      <c r="D542" s="26" t="s">
        <v>4668</v>
      </c>
      <c r="E542" s="9">
        <v>1.0</v>
      </c>
    </row>
    <row r="543" ht="15.75" customHeight="1">
      <c r="A543" s="24">
        <v>542.0</v>
      </c>
      <c r="B543" s="25" t="s">
        <v>4053</v>
      </c>
      <c r="C543" s="26" t="s">
        <v>5479</v>
      </c>
      <c r="D543" s="26" t="s">
        <v>4677</v>
      </c>
      <c r="E543" s="9">
        <v>1.0</v>
      </c>
    </row>
    <row r="544" ht="15.75" customHeight="1">
      <c r="A544" s="24">
        <v>543.0</v>
      </c>
      <c r="B544" s="25" t="s">
        <v>5480</v>
      </c>
      <c r="C544" s="26" t="s">
        <v>5481</v>
      </c>
      <c r="D544" s="26" t="s">
        <v>4671</v>
      </c>
      <c r="E544" s="9">
        <v>1.0</v>
      </c>
    </row>
    <row r="545" ht="15.75" customHeight="1">
      <c r="A545" s="24">
        <v>544.0</v>
      </c>
      <c r="B545" s="25" t="s">
        <v>4063</v>
      </c>
      <c r="C545" s="26" t="s">
        <v>5482</v>
      </c>
      <c r="D545" s="26" t="s">
        <v>4677</v>
      </c>
      <c r="E545" s="9">
        <v>1.0</v>
      </c>
    </row>
    <row r="546" ht="15.75" customHeight="1">
      <c r="A546" s="24">
        <v>545.0</v>
      </c>
      <c r="B546" s="25" t="s">
        <v>4362</v>
      </c>
      <c r="C546" s="26" t="s">
        <v>5483</v>
      </c>
      <c r="D546" s="26" t="s">
        <v>4679</v>
      </c>
      <c r="E546" s="9">
        <v>1.0</v>
      </c>
    </row>
    <row r="547" ht="15.75" customHeight="1">
      <c r="A547" s="24">
        <v>546.0</v>
      </c>
      <c r="B547" s="25" t="s">
        <v>4457</v>
      </c>
      <c r="C547" s="26" t="s">
        <v>5484</v>
      </c>
      <c r="D547" s="26" t="s">
        <v>4679</v>
      </c>
      <c r="E547" s="9">
        <v>1.0</v>
      </c>
    </row>
    <row r="548" ht="15.75" customHeight="1">
      <c r="A548" s="24">
        <v>547.0</v>
      </c>
      <c r="B548" s="25" t="s">
        <v>5485</v>
      </c>
      <c r="C548" s="26" t="s">
        <v>5486</v>
      </c>
      <c r="D548" s="26" t="s">
        <v>4671</v>
      </c>
      <c r="E548" s="9">
        <v>1.0</v>
      </c>
    </row>
    <row r="549" ht="15.75" customHeight="1">
      <c r="A549" s="24">
        <v>548.0</v>
      </c>
      <c r="B549" s="25" t="s">
        <v>3256</v>
      </c>
      <c r="C549" s="26" t="s">
        <v>5487</v>
      </c>
      <c r="D549" s="26" t="s">
        <v>4684</v>
      </c>
      <c r="E549" s="9">
        <v>1.0</v>
      </c>
    </row>
    <row r="550" ht="15.75" customHeight="1">
      <c r="A550" s="24">
        <v>549.0</v>
      </c>
      <c r="B550" s="25" t="s">
        <v>5488</v>
      </c>
      <c r="C550" s="26" t="s">
        <v>5489</v>
      </c>
      <c r="D550" s="26" t="s">
        <v>4668</v>
      </c>
      <c r="E550" s="9">
        <v>1.0</v>
      </c>
    </row>
    <row r="551" ht="15.75" customHeight="1">
      <c r="A551" s="24">
        <v>550.0</v>
      </c>
      <c r="B551" s="25" t="s">
        <v>5490</v>
      </c>
      <c r="C551" s="26" t="s">
        <v>5491</v>
      </c>
      <c r="D551" s="26" t="s">
        <v>4671</v>
      </c>
      <c r="E551" s="9">
        <v>1.0</v>
      </c>
    </row>
    <row r="552" ht="15.75" customHeight="1">
      <c r="A552" s="24">
        <v>551.0</v>
      </c>
      <c r="B552" s="25" t="s">
        <v>3138</v>
      </c>
      <c r="C552" s="26" t="s">
        <v>5492</v>
      </c>
      <c r="D552" s="26" t="s">
        <v>4679</v>
      </c>
      <c r="E552" s="9">
        <v>1.0</v>
      </c>
    </row>
    <row r="553" ht="15.75" customHeight="1">
      <c r="A553" s="24">
        <v>552.0</v>
      </c>
      <c r="B553" s="25" t="s">
        <v>4592</v>
      </c>
      <c r="C553" s="26" t="s">
        <v>5493</v>
      </c>
      <c r="D553" s="26" t="s">
        <v>4677</v>
      </c>
      <c r="E553" s="9">
        <v>1.0</v>
      </c>
    </row>
    <row r="554" ht="15.75" customHeight="1">
      <c r="A554" s="24">
        <v>553.0</v>
      </c>
      <c r="B554" s="25" t="s">
        <v>5494</v>
      </c>
      <c r="C554" s="26" t="s">
        <v>5495</v>
      </c>
      <c r="D554" s="26" t="s">
        <v>4668</v>
      </c>
      <c r="E554" s="9">
        <v>1.0</v>
      </c>
    </row>
    <row r="555" ht="15.75" customHeight="1">
      <c r="A555" s="24">
        <v>554.0</v>
      </c>
      <c r="B555" s="25" t="s">
        <v>4075</v>
      </c>
      <c r="C555" s="26" t="s">
        <v>5496</v>
      </c>
      <c r="D555" s="26" t="s">
        <v>4679</v>
      </c>
      <c r="E555" s="9">
        <v>1.0</v>
      </c>
    </row>
    <row r="556" ht="15.75" customHeight="1">
      <c r="A556" s="24">
        <v>555.0</v>
      </c>
      <c r="B556" s="25" t="s">
        <v>5497</v>
      </c>
      <c r="C556" s="26" t="s">
        <v>5498</v>
      </c>
      <c r="D556" s="26" t="s">
        <v>4671</v>
      </c>
      <c r="E556" s="9">
        <v>1.0</v>
      </c>
    </row>
    <row r="557" ht="15.75" customHeight="1">
      <c r="A557" s="24">
        <v>556.0</v>
      </c>
      <c r="B557" s="25" t="s">
        <v>3433</v>
      </c>
      <c r="C557" s="26" t="s">
        <v>5499</v>
      </c>
      <c r="D557" s="26" t="s">
        <v>4677</v>
      </c>
      <c r="E557" s="9">
        <v>1.0</v>
      </c>
    </row>
    <row r="558" ht="15.75" customHeight="1">
      <c r="A558" s="24">
        <v>557.0</v>
      </c>
      <c r="B558" s="25" t="s">
        <v>4547</v>
      </c>
      <c r="C558" s="26" t="s">
        <v>5500</v>
      </c>
      <c r="D558" s="26" t="s">
        <v>4668</v>
      </c>
      <c r="E558" s="9">
        <v>1.0</v>
      </c>
    </row>
    <row r="559" ht="15.75" customHeight="1">
      <c r="A559" s="24">
        <v>558.0</v>
      </c>
      <c r="B559" s="25" t="s">
        <v>3516</v>
      </c>
      <c r="C559" s="26" t="s">
        <v>5501</v>
      </c>
      <c r="D559" s="26" t="s">
        <v>4677</v>
      </c>
      <c r="E559" s="9">
        <v>1.0</v>
      </c>
    </row>
    <row r="560" ht="15.75" customHeight="1">
      <c r="A560" s="24">
        <v>559.0</v>
      </c>
      <c r="B560" s="25" t="s">
        <v>3783</v>
      </c>
      <c r="C560" s="26" t="s">
        <v>5502</v>
      </c>
      <c r="D560" s="26" t="s">
        <v>4677</v>
      </c>
      <c r="E560" s="9">
        <v>1.0</v>
      </c>
    </row>
    <row r="561" ht="15.75" customHeight="1">
      <c r="A561" s="24">
        <v>560.0</v>
      </c>
      <c r="B561" s="25" t="s">
        <v>5503</v>
      </c>
      <c r="C561" s="26" t="s">
        <v>5504</v>
      </c>
      <c r="D561" s="26" t="s">
        <v>4671</v>
      </c>
      <c r="E561" s="9">
        <v>1.0</v>
      </c>
    </row>
    <row r="562" ht="15.75" customHeight="1">
      <c r="A562" s="24">
        <v>561.0</v>
      </c>
      <c r="B562" s="25" t="s">
        <v>2936</v>
      </c>
      <c r="C562" s="26" t="s">
        <v>5505</v>
      </c>
      <c r="D562" s="26" t="s">
        <v>4684</v>
      </c>
      <c r="E562" s="9">
        <v>1.0</v>
      </c>
    </row>
    <row r="563" ht="15.75" customHeight="1">
      <c r="A563" s="24">
        <v>562.0</v>
      </c>
      <c r="B563" s="25" t="s">
        <v>3121</v>
      </c>
      <c r="C563" s="26" t="s">
        <v>5506</v>
      </c>
      <c r="D563" s="26" t="s">
        <v>4684</v>
      </c>
      <c r="E563" s="9">
        <v>1.0</v>
      </c>
    </row>
    <row r="564" ht="15.75" customHeight="1">
      <c r="A564" s="24">
        <v>563.0</v>
      </c>
      <c r="B564" s="25" t="s">
        <v>5507</v>
      </c>
      <c r="C564" s="26" t="s">
        <v>5508</v>
      </c>
      <c r="D564" s="26" t="s">
        <v>4668</v>
      </c>
      <c r="E564" s="9">
        <v>1.0</v>
      </c>
    </row>
    <row r="565" ht="15.75" customHeight="1">
      <c r="A565" s="24">
        <v>564.0</v>
      </c>
      <c r="B565" s="25" t="s">
        <v>3268</v>
      </c>
      <c r="C565" s="26" t="s">
        <v>5509</v>
      </c>
      <c r="D565" s="26" t="s">
        <v>4679</v>
      </c>
      <c r="E565" s="9">
        <v>1.0</v>
      </c>
    </row>
    <row r="566" ht="15.75" customHeight="1">
      <c r="A566" s="24">
        <v>565.0</v>
      </c>
      <c r="B566" s="25" t="s">
        <v>5510</v>
      </c>
      <c r="C566" s="26" t="s">
        <v>5511</v>
      </c>
      <c r="D566" s="26" t="s">
        <v>4668</v>
      </c>
      <c r="E566" s="9">
        <v>1.0</v>
      </c>
    </row>
    <row r="567" ht="15.75" customHeight="1">
      <c r="A567" s="24">
        <v>566.0</v>
      </c>
      <c r="B567" s="25" t="s">
        <v>5512</v>
      </c>
      <c r="C567" s="26" t="s">
        <v>5513</v>
      </c>
      <c r="D567" s="26" t="s">
        <v>4671</v>
      </c>
      <c r="E567" s="9">
        <v>1.0</v>
      </c>
    </row>
    <row r="568" ht="15.75" customHeight="1">
      <c r="A568" s="24">
        <v>567.0</v>
      </c>
      <c r="B568" s="25" t="s">
        <v>4304</v>
      </c>
      <c r="C568" s="26" t="s">
        <v>5514</v>
      </c>
      <c r="D568" s="26" t="s">
        <v>4679</v>
      </c>
      <c r="E568" s="9">
        <v>1.0</v>
      </c>
    </row>
    <row r="569" ht="15.75" customHeight="1">
      <c r="A569" s="24">
        <v>568.0</v>
      </c>
      <c r="B569" s="25" t="s">
        <v>5515</v>
      </c>
      <c r="C569" s="26" t="s">
        <v>5516</v>
      </c>
      <c r="D569" s="26" t="s">
        <v>4668</v>
      </c>
      <c r="E569" s="9">
        <v>1.0</v>
      </c>
    </row>
    <row r="570" ht="15.75" customHeight="1">
      <c r="A570" s="24">
        <v>569.0</v>
      </c>
      <c r="B570" s="25" t="s">
        <v>3405</v>
      </c>
      <c r="C570" s="26" t="s">
        <v>5517</v>
      </c>
      <c r="D570" s="26" t="s">
        <v>4679</v>
      </c>
      <c r="E570" s="9">
        <v>1.0</v>
      </c>
    </row>
    <row r="571" ht="15.75" customHeight="1">
      <c r="A571" s="24">
        <v>570.0</v>
      </c>
      <c r="B571" s="25" t="s">
        <v>5518</v>
      </c>
      <c r="C571" s="26" t="s">
        <v>5519</v>
      </c>
      <c r="D571" s="26" t="s">
        <v>4671</v>
      </c>
      <c r="E571" s="9">
        <v>1.0</v>
      </c>
    </row>
    <row r="572" ht="15.75" customHeight="1">
      <c r="A572" s="24">
        <v>571.0</v>
      </c>
      <c r="B572" s="25" t="s">
        <v>5520</v>
      </c>
      <c r="C572" s="26" t="s">
        <v>5521</v>
      </c>
      <c r="D572" s="26" t="s">
        <v>4668</v>
      </c>
      <c r="E572" s="9">
        <v>1.0</v>
      </c>
    </row>
    <row r="573" ht="15.75" customHeight="1">
      <c r="A573" s="24">
        <v>572.0</v>
      </c>
      <c r="B573" s="25" t="s">
        <v>2937</v>
      </c>
      <c r="C573" s="26" t="s">
        <v>5522</v>
      </c>
      <c r="D573" s="26" t="s">
        <v>4677</v>
      </c>
      <c r="E573" s="9">
        <v>1.0</v>
      </c>
    </row>
    <row r="574" ht="15.75" customHeight="1">
      <c r="A574" s="24">
        <v>573.0</v>
      </c>
      <c r="B574" s="25" t="s">
        <v>4228</v>
      </c>
      <c r="C574" s="26" t="s">
        <v>5523</v>
      </c>
      <c r="D574" s="26" t="s">
        <v>4684</v>
      </c>
      <c r="E574" s="9">
        <v>1.0</v>
      </c>
    </row>
    <row r="575" ht="15.75" customHeight="1">
      <c r="A575" s="24">
        <v>574.0</v>
      </c>
      <c r="B575" s="25" t="s">
        <v>3884</v>
      </c>
      <c r="C575" s="26" t="s">
        <v>5524</v>
      </c>
      <c r="D575" s="26" t="s">
        <v>4679</v>
      </c>
      <c r="E575" s="9">
        <v>1.0</v>
      </c>
    </row>
    <row r="576" ht="15.75" customHeight="1">
      <c r="A576" s="24">
        <v>575.0</v>
      </c>
      <c r="B576" s="25" t="s">
        <v>5525</v>
      </c>
      <c r="C576" s="26" t="s">
        <v>5526</v>
      </c>
      <c r="D576" s="26" t="s">
        <v>4671</v>
      </c>
      <c r="E576" s="9">
        <v>1.0</v>
      </c>
    </row>
    <row r="577" ht="15.75" customHeight="1">
      <c r="A577" s="24">
        <v>576.0</v>
      </c>
      <c r="B577" s="25" t="s">
        <v>3839</v>
      </c>
      <c r="C577" s="26" t="s">
        <v>5527</v>
      </c>
      <c r="D577" s="26" t="s">
        <v>4684</v>
      </c>
      <c r="E577" s="9">
        <v>1.0</v>
      </c>
    </row>
    <row r="578" ht="15.75" customHeight="1">
      <c r="A578" s="24">
        <v>577.0</v>
      </c>
      <c r="B578" s="25" t="s">
        <v>5528</v>
      </c>
      <c r="C578" s="26" t="s">
        <v>5529</v>
      </c>
      <c r="D578" s="26" t="s">
        <v>4668</v>
      </c>
      <c r="E578" s="9">
        <v>1.0</v>
      </c>
    </row>
    <row r="579" ht="15.75" customHeight="1">
      <c r="A579" s="24">
        <v>578.0</v>
      </c>
      <c r="B579" s="25" t="s">
        <v>5530</v>
      </c>
      <c r="C579" s="26" t="s">
        <v>5531</v>
      </c>
      <c r="D579" s="26" t="s">
        <v>4671</v>
      </c>
      <c r="E579" s="9">
        <v>1.0</v>
      </c>
    </row>
    <row r="580" ht="15.75" customHeight="1">
      <c r="A580" s="24">
        <v>579.0</v>
      </c>
      <c r="B580" s="25" t="s">
        <v>4126</v>
      </c>
      <c r="C580" s="26" t="s">
        <v>5532</v>
      </c>
      <c r="D580" s="26" t="s">
        <v>4677</v>
      </c>
      <c r="E580" s="9">
        <v>1.0</v>
      </c>
    </row>
    <row r="581" ht="15.75" customHeight="1">
      <c r="A581" s="24">
        <v>580.0</v>
      </c>
      <c r="B581" s="25" t="s">
        <v>3616</v>
      </c>
      <c r="C581" s="26" t="s">
        <v>5533</v>
      </c>
      <c r="D581" s="26" t="s">
        <v>4677</v>
      </c>
      <c r="E581" s="9">
        <v>1.0</v>
      </c>
    </row>
    <row r="582" ht="15.75" customHeight="1">
      <c r="A582" s="24">
        <v>581.0</v>
      </c>
      <c r="B582" s="25" t="s">
        <v>5534</v>
      </c>
      <c r="C582" s="26" t="s">
        <v>5535</v>
      </c>
      <c r="D582" s="26" t="s">
        <v>4668</v>
      </c>
      <c r="E582" s="9">
        <v>1.0</v>
      </c>
    </row>
    <row r="583" ht="15.75" customHeight="1">
      <c r="A583" s="24">
        <v>582.0</v>
      </c>
      <c r="B583" s="25" t="s">
        <v>5536</v>
      </c>
      <c r="C583" s="26" t="s">
        <v>5537</v>
      </c>
      <c r="D583" s="26" t="s">
        <v>4671</v>
      </c>
      <c r="E583" s="9">
        <v>1.0</v>
      </c>
    </row>
    <row r="584" ht="15.75" customHeight="1">
      <c r="A584" s="24">
        <v>583.0</v>
      </c>
      <c r="B584" s="25" t="s">
        <v>3602</v>
      </c>
      <c r="C584" s="26" t="s">
        <v>5538</v>
      </c>
      <c r="D584" s="26" t="s">
        <v>4668</v>
      </c>
      <c r="E584" s="9">
        <v>1.0</v>
      </c>
    </row>
    <row r="585" ht="15.75" customHeight="1">
      <c r="A585" s="24">
        <v>584.0</v>
      </c>
      <c r="B585" s="25" t="s">
        <v>5539</v>
      </c>
      <c r="C585" s="26" t="s">
        <v>5540</v>
      </c>
      <c r="D585" s="26" t="s">
        <v>4671</v>
      </c>
      <c r="E585" s="9">
        <v>1.0</v>
      </c>
    </row>
    <row r="586" ht="15.75" customHeight="1">
      <c r="A586" s="24">
        <v>585.0</v>
      </c>
      <c r="B586" s="25" t="s">
        <v>4356</v>
      </c>
      <c r="C586" s="26" t="s">
        <v>5541</v>
      </c>
      <c r="D586" s="26" t="s">
        <v>4668</v>
      </c>
      <c r="E586" s="9">
        <v>1.0</v>
      </c>
    </row>
    <row r="587" ht="15.75" customHeight="1">
      <c r="A587" s="24">
        <v>586.0</v>
      </c>
      <c r="B587" s="25" t="s">
        <v>3769</v>
      </c>
      <c r="C587" s="26" t="s">
        <v>5542</v>
      </c>
      <c r="D587" s="26" t="s">
        <v>4684</v>
      </c>
      <c r="E587" s="9">
        <v>1.0</v>
      </c>
    </row>
    <row r="588" ht="15.75" customHeight="1">
      <c r="A588" s="24">
        <v>587.0</v>
      </c>
      <c r="B588" s="25" t="s">
        <v>4624</v>
      </c>
      <c r="C588" s="26" t="s">
        <v>5543</v>
      </c>
      <c r="D588" s="26" t="s">
        <v>4668</v>
      </c>
      <c r="E588" s="9">
        <v>1.0</v>
      </c>
    </row>
    <row r="589" ht="15.75" customHeight="1">
      <c r="A589" s="24">
        <v>588.0</v>
      </c>
      <c r="B589" s="25" t="s">
        <v>5544</v>
      </c>
      <c r="C589" s="26" t="s">
        <v>5545</v>
      </c>
      <c r="D589" s="26" t="s">
        <v>4671</v>
      </c>
      <c r="E589" s="9">
        <v>1.0</v>
      </c>
    </row>
    <row r="590" ht="15.75" customHeight="1">
      <c r="A590" s="24">
        <v>589.0</v>
      </c>
      <c r="B590" s="25" t="s">
        <v>3403</v>
      </c>
      <c r="C590" s="26" t="s">
        <v>5546</v>
      </c>
      <c r="D590" s="26" t="s">
        <v>4679</v>
      </c>
      <c r="E590" s="9">
        <v>1.0</v>
      </c>
    </row>
    <row r="591" ht="15.75" customHeight="1">
      <c r="A591" s="24">
        <v>590.0</v>
      </c>
      <c r="B591" s="25" t="s">
        <v>3215</v>
      </c>
      <c r="C591" s="26" t="s">
        <v>5547</v>
      </c>
      <c r="D591" s="26" t="s">
        <v>4684</v>
      </c>
      <c r="E591" s="9">
        <v>1.0</v>
      </c>
    </row>
    <row r="592" ht="15.75" customHeight="1">
      <c r="A592" s="24">
        <v>591.0</v>
      </c>
      <c r="B592" s="25" t="s">
        <v>5548</v>
      </c>
      <c r="C592" s="26" t="s">
        <v>5549</v>
      </c>
      <c r="D592" s="26" t="s">
        <v>4668</v>
      </c>
      <c r="E592" s="9">
        <v>1.0</v>
      </c>
    </row>
    <row r="593" ht="15.75" customHeight="1">
      <c r="A593" s="24">
        <v>592.0</v>
      </c>
      <c r="B593" s="25" t="s">
        <v>4217</v>
      </c>
      <c r="C593" s="26" t="s">
        <v>5550</v>
      </c>
      <c r="D593" s="26" t="s">
        <v>4668</v>
      </c>
      <c r="E593" s="9">
        <v>1.0</v>
      </c>
    </row>
    <row r="594" ht="15.75" customHeight="1">
      <c r="A594" s="24">
        <v>593.0</v>
      </c>
      <c r="B594" s="25" t="s">
        <v>2867</v>
      </c>
      <c r="C594" s="26" t="s">
        <v>5551</v>
      </c>
      <c r="D594" s="26" t="s">
        <v>4677</v>
      </c>
      <c r="E594" s="9">
        <v>1.0</v>
      </c>
    </row>
    <row r="595" ht="15.75" customHeight="1">
      <c r="A595" s="24">
        <v>594.0</v>
      </c>
      <c r="B595" s="25" t="s">
        <v>3827</v>
      </c>
      <c r="C595" s="26" t="s">
        <v>5552</v>
      </c>
      <c r="D595" s="26" t="s">
        <v>4668</v>
      </c>
      <c r="E595" s="9">
        <v>1.0</v>
      </c>
    </row>
    <row r="596" ht="15.75" customHeight="1">
      <c r="A596" s="24">
        <v>595.0</v>
      </c>
      <c r="B596" s="25" t="s">
        <v>3714</v>
      </c>
      <c r="C596" s="26" t="s">
        <v>5553</v>
      </c>
      <c r="D596" s="26" t="s">
        <v>4684</v>
      </c>
      <c r="E596" s="9">
        <v>1.0</v>
      </c>
    </row>
    <row r="597" ht="15.75" customHeight="1">
      <c r="A597" s="24">
        <v>596.0</v>
      </c>
      <c r="B597" s="25" t="s">
        <v>4656</v>
      </c>
      <c r="C597" s="26" t="s">
        <v>5554</v>
      </c>
      <c r="D597" s="26" t="s">
        <v>4677</v>
      </c>
      <c r="E597" s="9">
        <v>1.0</v>
      </c>
    </row>
    <row r="598" ht="15.75" customHeight="1">
      <c r="A598" s="24">
        <v>597.0</v>
      </c>
      <c r="B598" s="25" t="s">
        <v>3321</v>
      </c>
      <c r="C598" s="26" t="s">
        <v>5555</v>
      </c>
      <c r="D598" s="26" t="s">
        <v>4668</v>
      </c>
      <c r="E598" s="9">
        <v>1.0</v>
      </c>
    </row>
    <row r="599" ht="15.75" customHeight="1">
      <c r="A599" s="24">
        <v>598.0</v>
      </c>
      <c r="B599" s="25" t="s">
        <v>3363</v>
      </c>
      <c r="C599" s="26" t="s">
        <v>5556</v>
      </c>
      <c r="D599" s="26" t="s">
        <v>4679</v>
      </c>
      <c r="E599" s="9">
        <v>1.0</v>
      </c>
    </row>
    <row r="600" ht="15.75" customHeight="1">
      <c r="A600" s="24">
        <v>599.0</v>
      </c>
      <c r="B600" s="25" t="s">
        <v>5557</v>
      </c>
      <c r="C600" s="26" t="s">
        <v>5558</v>
      </c>
      <c r="D600" s="26" t="s">
        <v>4668</v>
      </c>
      <c r="E600" s="9">
        <v>1.0</v>
      </c>
    </row>
    <row r="601" ht="15.75" customHeight="1">
      <c r="A601" s="24">
        <v>600.0</v>
      </c>
      <c r="B601" s="25" t="s">
        <v>2938</v>
      </c>
      <c r="C601" s="26" t="s">
        <v>5559</v>
      </c>
      <c r="D601" s="26" t="s">
        <v>4677</v>
      </c>
      <c r="E601" s="9">
        <v>1.0</v>
      </c>
    </row>
    <row r="602" ht="15.75" customHeight="1">
      <c r="A602" s="24">
        <v>601.0</v>
      </c>
      <c r="B602" s="25" t="s">
        <v>3367</v>
      </c>
      <c r="C602" s="26" t="s">
        <v>5560</v>
      </c>
      <c r="D602" s="26" t="s">
        <v>4684</v>
      </c>
      <c r="E602" s="9">
        <v>1.0</v>
      </c>
    </row>
    <row r="603" ht="15.75" customHeight="1">
      <c r="A603" s="24">
        <v>602.0</v>
      </c>
      <c r="B603" s="25" t="s">
        <v>2939</v>
      </c>
      <c r="C603" s="26" t="s">
        <v>5561</v>
      </c>
      <c r="D603" s="26" t="s">
        <v>4684</v>
      </c>
      <c r="E603" s="9">
        <v>1.0</v>
      </c>
    </row>
    <row r="604" ht="15.75" customHeight="1">
      <c r="A604" s="24">
        <v>603.0</v>
      </c>
      <c r="B604" s="25" t="s">
        <v>5562</v>
      </c>
      <c r="C604" s="26" t="s">
        <v>5563</v>
      </c>
      <c r="D604" s="26" t="s">
        <v>4671</v>
      </c>
      <c r="E604" s="9">
        <v>1.0</v>
      </c>
    </row>
    <row r="605" ht="15.75" customHeight="1">
      <c r="A605" s="24">
        <v>604.0</v>
      </c>
      <c r="B605" s="25" t="s">
        <v>3389</v>
      </c>
      <c r="C605" s="26" t="s">
        <v>5564</v>
      </c>
      <c r="D605" s="26" t="s">
        <v>4679</v>
      </c>
      <c r="E605" s="9">
        <v>1.0</v>
      </c>
    </row>
    <row r="606" ht="15.75" customHeight="1">
      <c r="A606" s="24">
        <v>605.0</v>
      </c>
      <c r="B606" s="25" t="s">
        <v>5565</v>
      </c>
      <c r="C606" s="26" t="s">
        <v>5566</v>
      </c>
      <c r="D606" s="26" t="s">
        <v>4668</v>
      </c>
      <c r="E606" s="9">
        <v>1.0</v>
      </c>
    </row>
    <row r="607" ht="15.75" customHeight="1">
      <c r="A607" s="24">
        <v>606.0</v>
      </c>
      <c r="B607" s="25" t="s">
        <v>5567</v>
      </c>
      <c r="C607" s="26" t="s">
        <v>5568</v>
      </c>
      <c r="D607" s="26" t="s">
        <v>4668</v>
      </c>
      <c r="E607" s="9">
        <v>1.0</v>
      </c>
    </row>
    <row r="608" ht="15.75" customHeight="1">
      <c r="A608" s="24">
        <v>607.0</v>
      </c>
      <c r="B608" s="25" t="s">
        <v>4261</v>
      </c>
      <c r="C608" s="26" t="s">
        <v>5569</v>
      </c>
      <c r="D608" s="26" t="s">
        <v>4679</v>
      </c>
      <c r="E608" s="9">
        <v>1.0</v>
      </c>
    </row>
    <row r="609" ht="15.75" customHeight="1">
      <c r="A609" s="24">
        <v>608.0</v>
      </c>
      <c r="B609" s="25" t="s">
        <v>5570</v>
      </c>
      <c r="C609" s="26" t="s">
        <v>5571</v>
      </c>
      <c r="D609" s="26" t="s">
        <v>4668</v>
      </c>
      <c r="E609" s="9">
        <v>1.0</v>
      </c>
    </row>
    <row r="610" ht="15.75" customHeight="1">
      <c r="A610" s="24">
        <v>609.0</v>
      </c>
      <c r="B610" s="25" t="s">
        <v>5572</v>
      </c>
      <c r="C610" s="26" t="s">
        <v>5573</v>
      </c>
      <c r="D610" s="26" t="s">
        <v>4671</v>
      </c>
      <c r="E610" s="9">
        <v>1.0</v>
      </c>
    </row>
    <row r="611" ht="15.75" customHeight="1">
      <c r="A611" s="24">
        <v>610.0</v>
      </c>
      <c r="B611" s="25" t="s">
        <v>5574</v>
      </c>
      <c r="C611" s="26" t="s">
        <v>5575</v>
      </c>
      <c r="D611" s="26" t="s">
        <v>4671</v>
      </c>
      <c r="E611" s="9">
        <v>1.0</v>
      </c>
    </row>
    <row r="612" ht="15.75" customHeight="1">
      <c r="A612" s="24">
        <v>611.0</v>
      </c>
      <c r="B612" s="25" t="s">
        <v>5576</v>
      </c>
      <c r="C612" s="26" t="s">
        <v>5577</v>
      </c>
      <c r="D612" s="26" t="s">
        <v>4671</v>
      </c>
      <c r="E612" s="9">
        <v>1.0</v>
      </c>
    </row>
    <row r="613" ht="15.75" customHeight="1">
      <c r="A613" s="24">
        <v>612.0</v>
      </c>
      <c r="B613" s="25" t="s">
        <v>3649</v>
      </c>
      <c r="C613" s="26" t="s">
        <v>5578</v>
      </c>
      <c r="D613" s="26" t="s">
        <v>4677</v>
      </c>
      <c r="E613" s="9">
        <v>1.0</v>
      </c>
    </row>
    <row r="614" ht="15.75" customHeight="1">
      <c r="A614" s="24">
        <v>613.0</v>
      </c>
      <c r="B614" s="25" t="s">
        <v>5579</v>
      </c>
      <c r="C614" s="26" t="s">
        <v>5580</v>
      </c>
      <c r="D614" s="26" t="s">
        <v>4668</v>
      </c>
      <c r="E614" s="9">
        <v>1.0</v>
      </c>
    </row>
    <row r="615" ht="15.75" customHeight="1">
      <c r="A615" s="24">
        <v>614.0</v>
      </c>
      <c r="B615" s="25" t="s">
        <v>5581</v>
      </c>
      <c r="C615" s="26" t="s">
        <v>5582</v>
      </c>
      <c r="D615" s="26" t="s">
        <v>4668</v>
      </c>
      <c r="E615" s="9">
        <v>1.0</v>
      </c>
    </row>
    <row r="616" ht="15.75" customHeight="1">
      <c r="A616" s="24">
        <v>615.0</v>
      </c>
      <c r="B616" s="25" t="s">
        <v>3740</v>
      </c>
      <c r="C616" s="26" t="s">
        <v>5583</v>
      </c>
      <c r="D616" s="26" t="s">
        <v>4668</v>
      </c>
      <c r="E616" s="9">
        <v>1.0</v>
      </c>
    </row>
    <row r="617" ht="15.75" customHeight="1">
      <c r="A617" s="24">
        <v>616.0</v>
      </c>
      <c r="B617" s="25" t="s">
        <v>4188</v>
      </c>
      <c r="C617" s="26" t="s">
        <v>5584</v>
      </c>
      <c r="D617" s="26" t="s">
        <v>4668</v>
      </c>
      <c r="E617" s="9">
        <v>1.0</v>
      </c>
    </row>
    <row r="618" ht="15.75" customHeight="1">
      <c r="A618" s="24">
        <v>617.0</v>
      </c>
      <c r="B618" s="25" t="s">
        <v>3323</v>
      </c>
      <c r="C618" s="26" t="s">
        <v>5585</v>
      </c>
      <c r="D618" s="26" t="s">
        <v>4677</v>
      </c>
      <c r="E618" s="9">
        <v>1.0</v>
      </c>
    </row>
    <row r="619" ht="15.75" customHeight="1">
      <c r="A619" s="24">
        <v>618.0</v>
      </c>
      <c r="B619" s="25" t="s">
        <v>4173</v>
      </c>
      <c r="C619" s="26" t="s">
        <v>5586</v>
      </c>
      <c r="D619" s="26" t="s">
        <v>4679</v>
      </c>
      <c r="E619" s="9">
        <v>1.0</v>
      </c>
    </row>
    <row r="620" ht="15.75" customHeight="1">
      <c r="A620" s="24">
        <v>619.0</v>
      </c>
      <c r="B620" s="25" t="s">
        <v>5587</v>
      </c>
      <c r="C620" s="26" t="s">
        <v>5588</v>
      </c>
      <c r="D620" s="26" t="s">
        <v>4668</v>
      </c>
      <c r="E620" s="9">
        <v>1.0</v>
      </c>
    </row>
    <row r="621" ht="15.75" customHeight="1">
      <c r="A621" s="24">
        <v>620.0</v>
      </c>
      <c r="B621" s="25" t="s">
        <v>5589</v>
      </c>
      <c r="C621" s="26" t="s">
        <v>5590</v>
      </c>
      <c r="D621" s="26" t="s">
        <v>4671</v>
      </c>
      <c r="E621" s="9">
        <v>1.0</v>
      </c>
    </row>
    <row r="622" ht="15.75" customHeight="1">
      <c r="A622" s="24">
        <v>621.0</v>
      </c>
      <c r="B622" s="25" t="s">
        <v>5591</v>
      </c>
      <c r="C622" s="26" t="s">
        <v>5592</v>
      </c>
      <c r="D622" s="26" t="s">
        <v>4668</v>
      </c>
      <c r="E622" s="9">
        <v>1.0</v>
      </c>
    </row>
    <row r="623" ht="15.75" customHeight="1">
      <c r="A623" s="24">
        <v>622.0</v>
      </c>
      <c r="B623" s="25" t="s">
        <v>5593</v>
      </c>
      <c r="C623" s="26" t="s">
        <v>5594</v>
      </c>
      <c r="D623" s="26" t="s">
        <v>4668</v>
      </c>
      <c r="E623" s="9">
        <v>1.0</v>
      </c>
    </row>
    <row r="624" ht="15.75" customHeight="1">
      <c r="A624" s="24">
        <v>623.0</v>
      </c>
      <c r="B624" s="25" t="s">
        <v>3079</v>
      </c>
      <c r="C624" s="26" t="s">
        <v>5595</v>
      </c>
      <c r="D624" s="26" t="s">
        <v>4679</v>
      </c>
      <c r="E624" s="9">
        <v>1.0</v>
      </c>
    </row>
    <row r="625" ht="15.75" customHeight="1">
      <c r="A625" s="24">
        <v>624.0</v>
      </c>
      <c r="B625" s="25" t="s">
        <v>5596</v>
      </c>
      <c r="C625" s="26" t="s">
        <v>5597</v>
      </c>
      <c r="D625" s="26" t="s">
        <v>4671</v>
      </c>
      <c r="E625" s="9">
        <v>1.0</v>
      </c>
    </row>
    <row r="626" ht="15.75" customHeight="1">
      <c r="A626" s="24">
        <v>625.0</v>
      </c>
      <c r="B626" s="25" t="s">
        <v>3813</v>
      </c>
      <c r="C626" s="26" t="s">
        <v>5598</v>
      </c>
      <c r="D626" s="26" t="s">
        <v>4679</v>
      </c>
      <c r="E626" s="9">
        <v>1.0</v>
      </c>
    </row>
    <row r="627" ht="15.75" customHeight="1">
      <c r="A627" s="24">
        <v>626.0</v>
      </c>
      <c r="B627" s="25" t="s">
        <v>5599</v>
      </c>
      <c r="C627" s="26" t="s">
        <v>5600</v>
      </c>
      <c r="D627" s="26" t="s">
        <v>4668</v>
      </c>
      <c r="E627" s="9">
        <v>1.0</v>
      </c>
    </row>
    <row r="628" ht="15.75" customHeight="1">
      <c r="A628" s="24">
        <v>627.0</v>
      </c>
      <c r="B628" s="25" t="s">
        <v>4242</v>
      </c>
      <c r="C628" s="26" t="s">
        <v>5601</v>
      </c>
      <c r="D628" s="26" t="s">
        <v>4668</v>
      </c>
      <c r="E628" s="9">
        <v>1.0</v>
      </c>
    </row>
    <row r="629" ht="15.75" customHeight="1">
      <c r="A629" s="24">
        <v>628.0</v>
      </c>
      <c r="B629" s="25" t="s">
        <v>5602</v>
      </c>
      <c r="C629" s="26" t="s">
        <v>5603</v>
      </c>
      <c r="D629" s="26" t="s">
        <v>4671</v>
      </c>
      <c r="E629" s="9">
        <v>1.0</v>
      </c>
    </row>
    <row r="630" ht="15.75" customHeight="1">
      <c r="A630" s="24">
        <v>629.0</v>
      </c>
      <c r="B630" s="25" t="s">
        <v>5604</v>
      </c>
      <c r="C630" s="26" t="s">
        <v>5605</v>
      </c>
      <c r="D630" s="26" t="s">
        <v>4671</v>
      </c>
      <c r="E630" s="9">
        <v>1.0</v>
      </c>
    </row>
    <row r="631" ht="15.75" customHeight="1">
      <c r="A631" s="24">
        <v>630.0</v>
      </c>
      <c r="B631" s="25" t="s">
        <v>3295</v>
      </c>
      <c r="C631" s="26" t="s">
        <v>5606</v>
      </c>
      <c r="D631" s="26" t="s">
        <v>4677</v>
      </c>
      <c r="E631" s="9">
        <v>1.0</v>
      </c>
    </row>
    <row r="632" ht="15.75" customHeight="1">
      <c r="A632" s="24">
        <v>631.0</v>
      </c>
      <c r="B632" s="25" t="s">
        <v>3401</v>
      </c>
      <c r="C632" s="26" t="s">
        <v>5607</v>
      </c>
      <c r="D632" s="26" t="s">
        <v>4679</v>
      </c>
      <c r="E632" s="9">
        <v>1.0</v>
      </c>
    </row>
    <row r="633" ht="15.75" customHeight="1">
      <c r="A633" s="24">
        <v>632.0</v>
      </c>
      <c r="B633" s="25" t="s">
        <v>4151</v>
      </c>
      <c r="C633" s="26" t="s">
        <v>5608</v>
      </c>
      <c r="D633" s="26" t="s">
        <v>4668</v>
      </c>
      <c r="E633" s="9">
        <v>1.0</v>
      </c>
    </row>
    <row r="634" ht="15.75" customHeight="1">
      <c r="A634" s="24">
        <v>633.0</v>
      </c>
      <c r="B634" s="25" t="s">
        <v>3779</v>
      </c>
      <c r="C634" s="26" t="s">
        <v>5609</v>
      </c>
      <c r="D634" s="26" t="s">
        <v>4677</v>
      </c>
      <c r="E634" s="9">
        <v>1.0</v>
      </c>
    </row>
    <row r="635" ht="15.75" customHeight="1">
      <c r="A635" s="24">
        <v>634.0</v>
      </c>
      <c r="B635" s="25" t="s">
        <v>3736</v>
      </c>
      <c r="C635" s="26" t="s">
        <v>5610</v>
      </c>
      <c r="D635" s="26" t="s">
        <v>4684</v>
      </c>
      <c r="E635" s="9">
        <v>1.0</v>
      </c>
    </row>
    <row r="636" ht="15.75" customHeight="1">
      <c r="A636" s="24">
        <v>635.0</v>
      </c>
      <c r="B636" s="25" t="s">
        <v>3216</v>
      </c>
      <c r="C636" s="26" t="s">
        <v>5611</v>
      </c>
      <c r="D636" s="26" t="s">
        <v>4679</v>
      </c>
      <c r="E636" s="9">
        <v>1.0</v>
      </c>
    </row>
    <row r="637" ht="15.75" customHeight="1">
      <c r="A637" s="24">
        <v>636.0</v>
      </c>
      <c r="B637" s="25" t="s">
        <v>5612</v>
      </c>
      <c r="C637" s="26" t="s">
        <v>5613</v>
      </c>
      <c r="D637" s="26" t="s">
        <v>4671</v>
      </c>
      <c r="E637" s="9">
        <v>1.0</v>
      </c>
    </row>
    <row r="638" ht="15.75" customHeight="1">
      <c r="A638" s="24">
        <v>637.0</v>
      </c>
      <c r="B638" s="25" t="s">
        <v>5614</v>
      </c>
      <c r="C638" s="26" t="s">
        <v>5615</v>
      </c>
      <c r="D638" s="26" t="s">
        <v>4668</v>
      </c>
      <c r="E638" s="9">
        <v>1.0</v>
      </c>
    </row>
    <row r="639" ht="15.75" customHeight="1">
      <c r="A639" s="24">
        <v>638.0</v>
      </c>
      <c r="B639" s="25" t="s">
        <v>5616</v>
      </c>
      <c r="C639" s="26" t="s">
        <v>5617</v>
      </c>
      <c r="D639" s="26" t="s">
        <v>4671</v>
      </c>
      <c r="E639" s="9">
        <v>1.0</v>
      </c>
    </row>
    <row r="640" ht="15.75" customHeight="1">
      <c r="A640" s="24">
        <v>639.0</v>
      </c>
      <c r="B640" s="25" t="s">
        <v>3564</v>
      </c>
      <c r="C640" s="26" t="s">
        <v>5618</v>
      </c>
      <c r="D640" s="26" t="s">
        <v>4671</v>
      </c>
      <c r="E640" s="9">
        <v>1.0</v>
      </c>
    </row>
    <row r="641" ht="15.75" customHeight="1">
      <c r="A641" s="24">
        <v>640.0</v>
      </c>
      <c r="B641" s="25" t="s">
        <v>3343</v>
      </c>
      <c r="C641" s="26" t="s">
        <v>5619</v>
      </c>
      <c r="D641" s="26" t="s">
        <v>4677</v>
      </c>
      <c r="E641" s="9">
        <v>1.0</v>
      </c>
    </row>
    <row r="642" ht="15.75" customHeight="1">
      <c r="A642" s="24">
        <v>641.0</v>
      </c>
      <c r="B642" s="25" t="s">
        <v>3617</v>
      </c>
      <c r="C642" s="26" t="s">
        <v>5620</v>
      </c>
      <c r="D642" s="26" t="s">
        <v>4677</v>
      </c>
      <c r="E642" s="9">
        <v>1.0</v>
      </c>
    </row>
    <row r="643" ht="15.75" customHeight="1">
      <c r="A643" s="24">
        <v>642.0</v>
      </c>
      <c r="B643" s="25" t="s">
        <v>4132</v>
      </c>
      <c r="C643" s="26" t="s">
        <v>5621</v>
      </c>
      <c r="D643" s="26" t="s">
        <v>4677</v>
      </c>
      <c r="E643" s="9">
        <v>1.0</v>
      </c>
    </row>
    <row r="644" ht="15.75" customHeight="1">
      <c r="A644" s="24">
        <v>643.0</v>
      </c>
      <c r="B644" s="25" t="s">
        <v>5622</v>
      </c>
      <c r="C644" s="26" t="s">
        <v>5623</v>
      </c>
      <c r="D644" s="26" t="s">
        <v>4671</v>
      </c>
      <c r="E644" s="9">
        <v>1.0</v>
      </c>
    </row>
    <row r="645" ht="15.75" customHeight="1">
      <c r="A645" s="24">
        <v>644.0</v>
      </c>
      <c r="B645" s="25" t="s">
        <v>3703</v>
      </c>
      <c r="C645" s="26" t="s">
        <v>5624</v>
      </c>
      <c r="D645" s="26" t="s">
        <v>4668</v>
      </c>
      <c r="E645" s="9">
        <v>1.0</v>
      </c>
    </row>
    <row r="646" ht="15.75" customHeight="1">
      <c r="A646" s="24">
        <v>645.0</v>
      </c>
      <c r="B646" s="25" t="s">
        <v>3161</v>
      </c>
      <c r="C646" s="26" t="s">
        <v>5625</v>
      </c>
      <c r="D646" s="26" t="s">
        <v>4679</v>
      </c>
      <c r="E646" s="9">
        <v>1.0</v>
      </c>
    </row>
    <row r="647" ht="15.75" customHeight="1">
      <c r="A647" s="24">
        <v>646.0</v>
      </c>
      <c r="B647" s="25" t="s">
        <v>4069</v>
      </c>
      <c r="C647" s="26" t="s">
        <v>5626</v>
      </c>
      <c r="D647" s="26" t="s">
        <v>4679</v>
      </c>
      <c r="E647" s="9">
        <v>1.0</v>
      </c>
    </row>
    <row r="648" ht="15.75" customHeight="1">
      <c r="A648" s="24">
        <v>647.0</v>
      </c>
      <c r="B648" s="25" t="s">
        <v>3356</v>
      </c>
      <c r="C648" s="26" t="s">
        <v>5627</v>
      </c>
      <c r="D648" s="26" t="s">
        <v>4677</v>
      </c>
      <c r="E648" s="9">
        <v>1.0</v>
      </c>
    </row>
    <row r="649" ht="15.75" customHeight="1">
      <c r="A649" s="24">
        <v>648.0</v>
      </c>
      <c r="B649" s="25" t="s">
        <v>3027</v>
      </c>
      <c r="C649" s="26" t="s">
        <v>5628</v>
      </c>
      <c r="D649" s="26" t="s">
        <v>4677</v>
      </c>
      <c r="E649" s="9">
        <v>1.0</v>
      </c>
    </row>
    <row r="650" ht="15.75" customHeight="1">
      <c r="A650" s="24">
        <v>649.0</v>
      </c>
      <c r="B650" s="25" t="s">
        <v>2874</v>
      </c>
      <c r="C650" s="26" t="s">
        <v>5629</v>
      </c>
      <c r="D650" s="26" t="s">
        <v>4677</v>
      </c>
      <c r="E650" s="9">
        <v>1.0</v>
      </c>
    </row>
    <row r="651" ht="15.75" customHeight="1">
      <c r="A651" s="24">
        <v>650.0</v>
      </c>
      <c r="B651" s="25" t="s">
        <v>5630</v>
      </c>
      <c r="C651" s="26" t="s">
        <v>5631</v>
      </c>
      <c r="D651" s="26" t="s">
        <v>4671</v>
      </c>
      <c r="E651" s="9">
        <v>1.0</v>
      </c>
    </row>
    <row r="652" ht="15.75" customHeight="1">
      <c r="A652" s="24">
        <v>651.0</v>
      </c>
      <c r="B652" s="25" t="s">
        <v>5632</v>
      </c>
      <c r="C652" s="26" t="s">
        <v>5633</v>
      </c>
      <c r="D652" s="26" t="s">
        <v>4671</v>
      </c>
      <c r="E652" s="9">
        <v>1.0</v>
      </c>
    </row>
    <row r="653" ht="15.75" customHeight="1">
      <c r="A653" s="24">
        <v>652.0</v>
      </c>
      <c r="B653" s="25" t="s">
        <v>4458</v>
      </c>
      <c r="C653" s="26" t="s">
        <v>5634</v>
      </c>
      <c r="D653" s="26" t="s">
        <v>4684</v>
      </c>
      <c r="E653" s="9">
        <v>1.0</v>
      </c>
    </row>
    <row r="654" ht="15.75" customHeight="1">
      <c r="A654" s="24">
        <v>653.0</v>
      </c>
      <c r="B654" s="25" t="s">
        <v>4248</v>
      </c>
      <c r="C654" s="26" t="s">
        <v>5635</v>
      </c>
      <c r="D654" s="26" t="s">
        <v>4677</v>
      </c>
      <c r="E654" s="9">
        <v>1.0</v>
      </c>
    </row>
    <row r="655" ht="15.75" customHeight="1">
      <c r="A655" s="24">
        <v>654.0</v>
      </c>
      <c r="B655" s="25" t="s">
        <v>3120</v>
      </c>
      <c r="C655" s="26" t="s">
        <v>5636</v>
      </c>
      <c r="D655" s="26" t="s">
        <v>4677</v>
      </c>
      <c r="E655" s="9">
        <v>1.0</v>
      </c>
    </row>
    <row r="656" ht="15.75" customHeight="1">
      <c r="A656" s="24">
        <v>655.0</v>
      </c>
      <c r="B656" s="25" t="s">
        <v>3351</v>
      </c>
      <c r="C656" s="26" t="s">
        <v>5637</v>
      </c>
      <c r="D656" s="26" t="s">
        <v>4677</v>
      </c>
      <c r="E656" s="9">
        <v>1.0</v>
      </c>
    </row>
    <row r="657" ht="15.75" customHeight="1">
      <c r="A657" s="24">
        <v>656.0</v>
      </c>
      <c r="B657" s="25" t="s">
        <v>4050</v>
      </c>
      <c r="C657" s="26" t="s">
        <v>5638</v>
      </c>
      <c r="D657" s="26" t="s">
        <v>4677</v>
      </c>
      <c r="E657" s="9">
        <v>1.0</v>
      </c>
    </row>
    <row r="658" ht="15.75" customHeight="1">
      <c r="A658" s="24">
        <v>657.0</v>
      </c>
      <c r="B658" s="25" t="s">
        <v>5639</v>
      </c>
      <c r="C658" s="26" t="s">
        <v>5640</v>
      </c>
      <c r="D658" s="26" t="s">
        <v>4668</v>
      </c>
      <c r="E658" s="9">
        <v>1.0</v>
      </c>
    </row>
    <row r="659" ht="15.75" customHeight="1">
      <c r="A659" s="24">
        <v>658.0</v>
      </c>
      <c r="B659" s="25" t="s">
        <v>5641</v>
      </c>
      <c r="C659" s="26" t="s">
        <v>5642</v>
      </c>
      <c r="D659" s="26" t="s">
        <v>4668</v>
      </c>
      <c r="E659" s="9">
        <v>1.0</v>
      </c>
    </row>
    <row r="660" ht="15.75" customHeight="1">
      <c r="A660" s="24">
        <v>659.0</v>
      </c>
      <c r="B660" s="25" t="s">
        <v>5643</v>
      </c>
      <c r="C660" s="26" t="s">
        <v>5644</v>
      </c>
      <c r="D660" s="26" t="s">
        <v>4668</v>
      </c>
      <c r="E660" s="9">
        <v>1.0</v>
      </c>
    </row>
    <row r="661" ht="15.75" customHeight="1">
      <c r="A661" s="24">
        <v>660.0</v>
      </c>
      <c r="B661" s="25" t="s">
        <v>5645</v>
      </c>
      <c r="C661" s="26" t="s">
        <v>5646</v>
      </c>
      <c r="D661" s="26" t="s">
        <v>4668</v>
      </c>
      <c r="E661" s="9">
        <v>1.0</v>
      </c>
    </row>
    <row r="662" ht="15.75" customHeight="1">
      <c r="A662" s="24">
        <v>661.0</v>
      </c>
      <c r="B662" s="25" t="s">
        <v>5647</v>
      </c>
      <c r="C662" s="26" t="s">
        <v>5648</v>
      </c>
      <c r="D662" s="26" t="s">
        <v>4668</v>
      </c>
      <c r="E662" s="9">
        <v>1.0</v>
      </c>
    </row>
    <row r="663" ht="15.75" customHeight="1">
      <c r="A663" s="24">
        <v>662.0</v>
      </c>
      <c r="B663" s="25" t="s">
        <v>5649</v>
      </c>
      <c r="C663" s="26" t="s">
        <v>5650</v>
      </c>
      <c r="D663" s="26" t="s">
        <v>4668</v>
      </c>
      <c r="E663" s="9">
        <v>1.0</v>
      </c>
    </row>
    <row r="664" ht="15.75" customHeight="1">
      <c r="A664" s="24">
        <v>663.0</v>
      </c>
      <c r="B664" s="25" t="s">
        <v>3996</v>
      </c>
      <c r="C664" s="26" t="s">
        <v>5651</v>
      </c>
      <c r="D664" s="26" t="s">
        <v>4677</v>
      </c>
      <c r="E664" s="9">
        <v>1.0</v>
      </c>
    </row>
    <row r="665" ht="15.75" customHeight="1">
      <c r="A665" s="24">
        <v>664.0</v>
      </c>
      <c r="B665" s="25" t="s">
        <v>4599</v>
      </c>
      <c r="C665" s="26" t="s">
        <v>5652</v>
      </c>
      <c r="D665" s="26" t="s">
        <v>4677</v>
      </c>
      <c r="E665" s="9">
        <v>1.0</v>
      </c>
    </row>
    <row r="666" ht="15.75" customHeight="1">
      <c r="A666" s="24">
        <v>665.0</v>
      </c>
      <c r="B666" s="25" t="s">
        <v>4182</v>
      </c>
      <c r="C666" s="26" t="s">
        <v>5653</v>
      </c>
      <c r="D666" s="26" t="s">
        <v>4668</v>
      </c>
      <c r="E666" s="9">
        <v>1.0</v>
      </c>
    </row>
    <row r="667" ht="15.75" customHeight="1">
      <c r="A667" s="24">
        <v>666.0</v>
      </c>
      <c r="B667" s="25" t="s">
        <v>3657</v>
      </c>
      <c r="C667" s="26" t="s">
        <v>5654</v>
      </c>
      <c r="D667" s="26" t="s">
        <v>4679</v>
      </c>
      <c r="E667" s="9">
        <v>1.0</v>
      </c>
    </row>
    <row r="668" ht="15.75" customHeight="1">
      <c r="A668" s="24">
        <v>667.0</v>
      </c>
      <c r="B668" s="25" t="s">
        <v>4001</v>
      </c>
      <c r="C668" s="26" t="s">
        <v>5655</v>
      </c>
      <c r="D668" s="26" t="s">
        <v>4671</v>
      </c>
      <c r="E668" s="9">
        <v>1.0</v>
      </c>
    </row>
    <row r="669" ht="15.75" customHeight="1">
      <c r="A669" s="24">
        <v>668.0</v>
      </c>
      <c r="B669" s="25" t="s">
        <v>3542</v>
      </c>
      <c r="C669" s="26" t="s">
        <v>5656</v>
      </c>
      <c r="D669" s="26" t="s">
        <v>4677</v>
      </c>
      <c r="E669" s="9">
        <v>1.0</v>
      </c>
    </row>
    <row r="670" ht="15.75" customHeight="1">
      <c r="A670" s="24">
        <v>669.0</v>
      </c>
      <c r="B670" s="25" t="s">
        <v>4141</v>
      </c>
      <c r="C670" s="26" t="s">
        <v>5657</v>
      </c>
      <c r="D670" s="26" t="s">
        <v>4679</v>
      </c>
      <c r="E670" s="9">
        <v>1.0</v>
      </c>
    </row>
    <row r="671" ht="15.75" customHeight="1">
      <c r="A671" s="24">
        <v>670.0</v>
      </c>
      <c r="B671" s="25" t="s">
        <v>2852</v>
      </c>
      <c r="C671" s="26" t="s">
        <v>5658</v>
      </c>
      <c r="D671" s="26" t="s">
        <v>4679</v>
      </c>
      <c r="E671" s="9">
        <v>1.0</v>
      </c>
    </row>
    <row r="672" ht="15.75" customHeight="1">
      <c r="A672" s="24">
        <v>671.0</v>
      </c>
      <c r="B672" s="25" t="s">
        <v>5659</v>
      </c>
      <c r="C672" s="26" t="s">
        <v>5660</v>
      </c>
      <c r="D672" s="26" t="s">
        <v>4671</v>
      </c>
      <c r="E672" s="9">
        <v>1.0</v>
      </c>
    </row>
    <row r="673" ht="15.75" customHeight="1">
      <c r="A673" s="24">
        <v>672.0</v>
      </c>
      <c r="B673" s="25" t="s">
        <v>4175</v>
      </c>
      <c r="C673" s="26" t="s">
        <v>5661</v>
      </c>
      <c r="D673" s="26" t="s">
        <v>4677</v>
      </c>
      <c r="E673" s="9">
        <v>1.0</v>
      </c>
    </row>
    <row r="674" ht="15.75" customHeight="1">
      <c r="A674" s="24">
        <v>673.0</v>
      </c>
      <c r="B674" s="25" t="s">
        <v>3359</v>
      </c>
      <c r="C674" s="26" t="s">
        <v>5662</v>
      </c>
      <c r="D674" s="26" t="s">
        <v>4679</v>
      </c>
      <c r="E674" s="9">
        <v>1.0</v>
      </c>
    </row>
    <row r="675" ht="15.75" customHeight="1">
      <c r="A675" s="24">
        <v>674.0</v>
      </c>
      <c r="B675" s="25" t="s">
        <v>5663</v>
      </c>
      <c r="C675" s="26" t="s">
        <v>5664</v>
      </c>
      <c r="D675" s="26" t="s">
        <v>4671</v>
      </c>
      <c r="E675" s="9">
        <v>1.0</v>
      </c>
    </row>
    <row r="676" ht="15.75" customHeight="1">
      <c r="A676" s="24">
        <v>675.0</v>
      </c>
      <c r="B676" s="25" t="s">
        <v>3701</v>
      </c>
      <c r="C676" s="26" t="s">
        <v>5665</v>
      </c>
      <c r="D676" s="26" t="s">
        <v>4677</v>
      </c>
      <c r="E676" s="9">
        <v>1.0</v>
      </c>
    </row>
    <row r="677" ht="15.75" customHeight="1">
      <c r="A677" s="24">
        <v>676.0</v>
      </c>
      <c r="B677" s="25" t="s">
        <v>2909</v>
      </c>
      <c r="C677" s="26" t="s">
        <v>5666</v>
      </c>
      <c r="D677" s="26" t="s">
        <v>4679</v>
      </c>
      <c r="E677" s="9">
        <v>1.0</v>
      </c>
    </row>
    <row r="678" ht="15.75" customHeight="1">
      <c r="A678" s="24">
        <v>677.0</v>
      </c>
      <c r="B678" s="25" t="s">
        <v>5667</v>
      </c>
      <c r="C678" s="26" t="s">
        <v>5668</v>
      </c>
      <c r="D678" s="26" t="s">
        <v>4668</v>
      </c>
      <c r="E678" s="9">
        <v>1.0</v>
      </c>
    </row>
    <row r="679" ht="15.75" customHeight="1">
      <c r="A679" s="24">
        <v>678.0</v>
      </c>
      <c r="B679" s="25" t="s">
        <v>5669</v>
      </c>
      <c r="C679" s="26" t="s">
        <v>5670</v>
      </c>
      <c r="D679" s="26" t="s">
        <v>4668</v>
      </c>
      <c r="E679" s="9">
        <v>1.0</v>
      </c>
    </row>
    <row r="680" ht="15.75" customHeight="1">
      <c r="A680" s="24">
        <v>679.0</v>
      </c>
      <c r="B680" s="25" t="s">
        <v>3973</v>
      </c>
      <c r="C680" s="26" t="s">
        <v>5671</v>
      </c>
      <c r="D680" s="26" t="s">
        <v>4679</v>
      </c>
      <c r="E680" s="9">
        <v>1.0</v>
      </c>
    </row>
    <row r="681" ht="15.75" customHeight="1">
      <c r="A681" s="24">
        <v>680.0</v>
      </c>
      <c r="B681" s="25" t="s">
        <v>3297</v>
      </c>
      <c r="C681" s="26" t="s">
        <v>5672</v>
      </c>
      <c r="D681" s="26" t="s">
        <v>4677</v>
      </c>
      <c r="E681" s="9">
        <v>1.0</v>
      </c>
    </row>
    <row r="682" ht="15.75" customHeight="1">
      <c r="A682" s="24">
        <v>681.0</v>
      </c>
      <c r="B682" s="25" t="s">
        <v>3980</v>
      </c>
      <c r="C682" s="26" t="s">
        <v>5673</v>
      </c>
      <c r="D682" s="26" t="s">
        <v>4684</v>
      </c>
      <c r="E682" s="9">
        <v>1.0</v>
      </c>
    </row>
    <row r="683" ht="15.75" customHeight="1">
      <c r="A683" s="24">
        <v>682.0</v>
      </c>
      <c r="B683" s="25" t="s">
        <v>3199</v>
      </c>
      <c r="C683" s="26" t="s">
        <v>5674</v>
      </c>
      <c r="D683" s="26" t="s">
        <v>4684</v>
      </c>
      <c r="E683" s="9">
        <v>1.0</v>
      </c>
    </row>
    <row r="684" ht="15.75" customHeight="1">
      <c r="A684" s="24">
        <v>683.0</v>
      </c>
      <c r="B684" s="25" t="s">
        <v>5675</v>
      </c>
      <c r="C684" s="26" t="s">
        <v>5676</v>
      </c>
      <c r="D684" s="26" t="s">
        <v>4668</v>
      </c>
      <c r="E684" s="9">
        <v>1.0</v>
      </c>
    </row>
    <row r="685" ht="15.75" customHeight="1">
      <c r="A685" s="24">
        <v>684.0</v>
      </c>
      <c r="B685" s="25" t="s">
        <v>5677</v>
      </c>
      <c r="C685" s="26" t="s">
        <v>5678</v>
      </c>
      <c r="D685" s="26" t="s">
        <v>4671</v>
      </c>
      <c r="E685" s="9">
        <v>1.0</v>
      </c>
    </row>
    <row r="686" ht="15.75" customHeight="1">
      <c r="A686" s="24">
        <v>685.0</v>
      </c>
      <c r="B686" s="25" t="s">
        <v>5679</v>
      </c>
      <c r="C686" s="26" t="s">
        <v>5680</v>
      </c>
      <c r="D686" s="26" t="s">
        <v>4668</v>
      </c>
      <c r="E686" s="9">
        <v>1.0</v>
      </c>
    </row>
    <row r="687" ht="15.75" customHeight="1">
      <c r="A687" s="24">
        <v>686.0</v>
      </c>
      <c r="B687" s="25" t="s">
        <v>5681</v>
      </c>
      <c r="C687" s="26" t="s">
        <v>5682</v>
      </c>
      <c r="D687" s="26" t="s">
        <v>4671</v>
      </c>
      <c r="E687" s="9">
        <v>1.0</v>
      </c>
    </row>
    <row r="688" ht="15.75" customHeight="1">
      <c r="A688" s="24">
        <v>687.0</v>
      </c>
      <c r="B688" s="25" t="s">
        <v>2878</v>
      </c>
      <c r="C688" s="26" t="s">
        <v>5683</v>
      </c>
      <c r="D688" s="26" t="s">
        <v>4677</v>
      </c>
      <c r="E688" s="9">
        <v>1.0</v>
      </c>
    </row>
    <row r="689" ht="15.75" customHeight="1">
      <c r="A689" s="24">
        <v>688.0</v>
      </c>
      <c r="B689" s="25" t="s">
        <v>5684</v>
      </c>
      <c r="C689" s="26" t="s">
        <v>5685</v>
      </c>
      <c r="D689" s="26" t="s">
        <v>4668</v>
      </c>
      <c r="E689" s="9">
        <v>1.0</v>
      </c>
    </row>
    <row r="690" ht="15.75" customHeight="1">
      <c r="A690" s="24">
        <v>689.0</v>
      </c>
      <c r="B690" s="25" t="s">
        <v>5686</v>
      </c>
      <c r="C690" s="26" t="s">
        <v>5687</v>
      </c>
      <c r="D690" s="26" t="s">
        <v>4671</v>
      </c>
      <c r="E690" s="9">
        <v>1.0</v>
      </c>
    </row>
    <row r="691" ht="15.75" customHeight="1">
      <c r="A691" s="24">
        <v>690.0</v>
      </c>
      <c r="B691" s="25" t="s">
        <v>5688</v>
      </c>
      <c r="C691" s="26" t="s">
        <v>5689</v>
      </c>
      <c r="D691" s="26" t="s">
        <v>4668</v>
      </c>
      <c r="E691" s="9">
        <v>1.0</v>
      </c>
    </row>
    <row r="692" ht="15.75" customHeight="1">
      <c r="A692" s="24">
        <v>691.0</v>
      </c>
      <c r="B692" s="25" t="s">
        <v>3463</v>
      </c>
      <c r="C692" s="26" t="s">
        <v>5690</v>
      </c>
      <c r="D692" s="26" t="s">
        <v>4677</v>
      </c>
      <c r="E692" s="9">
        <v>1.0</v>
      </c>
    </row>
    <row r="693" ht="15.75" customHeight="1">
      <c r="A693" s="24">
        <v>692.0</v>
      </c>
      <c r="B693" s="25" t="s">
        <v>5691</v>
      </c>
      <c r="C693" s="26" t="s">
        <v>5692</v>
      </c>
      <c r="D693" s="26" t="s">
        <v>4668</v>
      </c>
      <c r="E693" s="9">
        <v>1.0</v>
      </c>
    </row>
    <row r="694" ht="15.75" customHeight="1">
      <c r="A694" s="24">
        <v>693.0</v>
      </c>
      <c r="B694" s="25" t="s">
        <v>5693</v>
      </c>
      <c r="C694" s="26" t="s">
        <v>5694</v>
      </c>
      <c r="D694" s="26" t="s">
        <v>4668</v>
      </c>
      <c r="E694" s="9">
        <v>1.0</v>
      </c>
    </row>
    <row r="695" ht="15.75" customHeight="1">
      <c r="A695" s="24">
        <v>694.0</v>
      </c>
      <c r="B695" s="25" t="s">
        <v>5695</v>
      </c>
      <c r="C695" s="26" t="s">
        <v>5696</v>
      </c>
      <c r="D695" s="26" t="s">
        <v>4668</v>
      </c>
      <c r="E695" s="9">
        <v>1.0</v>
      </c>
    </row>
    <row r="696" ht="15.75" customHeight="1">
      <c r="A696" s="24">
        <v>695.0</v>
      </c>
      <c r="B696" s="25" t="s">
        <v>3269</v>
      </c>
      <c r="C696" s="26" t="s">
        <v>5697</v>
      </c>
      <c r="D696" s="26" t="s">
        <v>4679</v>
      </c>
      <c r="E696" s="9">
        <v>1.0</v>
      </c>
    </row>
    <row r="697" ht="15.75" customHeight="1">
      <c r="A697" s="24">
        <v>696.0</v>
      </c>
      <c r="B697" s="25" t="s">
        <v>5698</v>
      </c>
      <c r="C697" s="26" t="s">
        <v>5699</v>
      </c>
      <c r="D697" s="26" t="s">
        <v>4668</v>
      </c>
      <c r="E697" s="9">
        <v>1.0</v>
      </c>
    </row>
    <row r="698" ht="15.75" customHeight="1">
      <c r="A698" s="24">
        <v>697.0</v>
      </c>
      <c r="B698" s="25" t="s">
        <v>3338</v>
      </c>
      <c r="C698" s="26" t="s">
        <v>5700</v>
      </c>
      <c r="D698" s="26" t="s">
        <v>4684</v>
      </c>
      <c r="E698" s="9">
        <v>1.0</v>
      </c>
    </row>
    <row r="699" ht="15.75" customHeight="1">
      <c r="A699" s="24">
        <v>698.0</v>
      </c>
      <c r="B699" s="25" t="s">
        <v>5701</v>
      </c>
      <c r="C699" s="26" t="s">
        <v>5702</v>
      </c>
      <c r="D699" s="26" t="s">
        <v>4671</v>
      </c>
      <c r="E699" s="9">
        <v>1.0</v>
      </c>
    </row>
    <row r="700" ht="15.75" customHeight="1">
      <c r="A700" s="24">
        <v>699.0</v>
      </c>
      <c r="B700" s="25" t="s">
        <v>5703</v>
      </c>
      <c r="C700" s="26" t="s">
        <v>5704</v>
      </c>
      <c r="D700" s="26" t="s">
        <v>4671</v>
      </c>
      <c r="E700" s="9">
        <v>1.0</v>
      </c>
    </row>
    <row r="701" ht="15.75" customHeight="1">
      <c r="A701" s="24">
        <v>700.0</v>
      </c>
      <c r="B701" s="25" t="s">
        <v>3910</v>
      </c>
      <c r="C701" s="26" t="s">
        <v>5705</v>
      </c>
      <c r="D701" s="26" t="s">
        <v>4677</v>
      </c>
      <c r="E701" s="9">
        <v>1.0</v>
      </c>
    </row>
    <row r="702" ht="15.75" customHeight="1">
      <c r="A702" s="24">
        <v>701.0</v>
      </c>
      <c r="B702" s="25" t="s">
        <v>5706</v>
      </c>
      <c r="C702" s="26" t="s">
        <v>5707</v>
      </c>
      <c r="D702" s="26" t="s">
        <v>4671</v>
      </c>
      <c r="E702" s="9">
        <v>1.0</v>
      </c>
    </row>
    <row r="703" ht="15.75" customHeight="1">
      <c r="A703" s="24">
        <v>702.0</v>
      </c>
      <c r="B703" s="25" t="s">
        <v>4554</v>
      </c>
      <c r="C703" s="26" t="s">
        <v>5708</v>
      </c>
      <c r="D703" s="26" t="s">
        <v>4668</v>
      </c>
      <c r="E703" s="9">
        <v>1.0</v>
      </c>
    </row>
    <row r="704" ht="15.75" customHeight="1">
      <c r="A704" s="24">
        <v>703.0</v>
      </c>
      <c r="B704" s="25" t="s">
        <v>5709</v>
      </c>
      <c r="C704" s="26" t="s">
        <v>5710</v>
      </c>
      <c r="D704" s="26" t="s">
        <v>4671</v>
      </c>
      <c r="E704" s="9">
        <v>1.0</v>
      </c>
    </row>
    <row r="705" ht="15.75" customHeight="1">
      <c r="A705" s="24">
        <v>704.0</v>
      </c>
      <c r="B705" s="25" t="s">
        <v>5711</v>
      </c>
      <c r="C705" s="26" t="s">
        <v>5712</v>
      </c>
      <c r="D705" s="26" t="s">
        <v>4671</v>
      </c>
      <c r="E705" s="9">
        <v>1.0</v>
      </c>
    </row>
    <row r="706" ht="15.75" customHeight="1">
      <c r="A706" s="24">
        <v>705.0</v>
      </c>
      <c r="B706" s="25" t="s">
        <v>4488</v>
      </c>
      <c r="C706" s="26" t="s">
        <v>5713</v>
      </c>
      <c r="D706" s="26" t="s">
        <v>4668</v>
      </c>
      <c r="E706" s="9">
        <v>1.0</v>
      </c>
    </row>
    <row r="707" ht="15.75" customHeight="1">
      <c r="A707" s="24">
        <v>706.0</v>
      </c>
      <c r="B707" s="25" t="s">
        <v>5714</v>
      </c>
      <c r="C707" s="26" t="s">
        <v>5715</v>
      </c>
      <c r="D707" s="26" t="s">
        <v>4671</v>
      </c>
      <c r="E707" s="9">
        <v>1.0</v>
      </c>
    </row>
    <row r="708" ht="15.75" customHeight="1">
      <c r="A708" s="24">
        <v>707.0</v>
      </c>
      <c r="B708" s="25" t="s">
        <v>3509</v>
      </c>
      <c r="C708" s="26" t="s">
        <v>5716</v>
      </c>
      <c r="D708" s="26" t="s">
        <v>4684</v>
      </c>
      <c r="E708" s="9">
        <v>1.0</v>
      </c>
    </row>
    <row r="709" ht="15.75" customHeight="1">
      <c r="A709" s="24">
        <v>708.0</v>
      </c>
      <c r="B709" s="25" t="s">
        <v>5717</v>
      </c>
      <c r="C709" s="26" t="s">
        <v>5718</v>
      </c>
      <c r="D709" s="26" t="s">
        <v>4671</v>
      </c>
      <c r="E709" s="9">
        <v>1.0</v>
      </c>
    </row>
    <row r="710" ht="15.75" customHeight="1">
      <c r="A710" s="24">
        <v>709.0</v>
      </c>
      <c r="B710" s="25" t="s">
        <v>5719</v>
      </c>
      <c r="C710" s="26" t="s">
        <v>5720</v>
      </c>
      <c r="D710" s="26" t="s">
        <v>4668</v>
      </c>
      <c r="E710" s="9">
        <v>1.0</v>
      </c>
    </row>
    <row r="711" ht="15.75" customHeight="1">
      <c r="A711" s="24">
        <v>710.0</v>
      </c>
      <c r="B711" s="25" t="s">
        <v>3547</v>
      </c>
      <c r="C711" s="26" t="s">
        <v>5721</v>
      </c>
      <c r="D711" s="26" t="s">
        <v>4668</v>
      </c>
      <c r="E711" s="9">
        <v>1.0</v>
      </c>
    </row>
    <row r="712" ht="15.75" customHeight="1">
      <c r="A712" s="24">
        <v>711.0</v>
      </c>
      <c r="B712" s="25" t="s">
        <v>5722</v>
      </c>
      <c r="C712" s="26" t="s">
        <v>5723</v>
      </c>
      <c r="D712" s="26" t="s">
        <v>4671</v>
      </c>
      <c r="E712" s="9">
        <v>1.0</v>
      </c>
    </row>
    <row r="713" ht="15.75" customHeight="1">
      <c r="A713" s="24">
        <v>712.0</v>
      </c>
      <c r="B713" s="25" t="s">
        <v>3809</v>
      </c>
      <c r="C713" s="26" t="s">
        <v>5724</v>
      </c>
      <c r="D713" s="26" t="s">
        <v>4677</v>
      </c>
      <c r="E713" s="9">
        <v>1.0</v>
      </c>
    </row>
    <row r="714" ht="15.75" customHeight="1">
      <c r="A714" s="24">
        <v>713.0</v>
      </c>
      <c r="B714" s="25" t="s">
        <v>3266</v>
      </c>
      <c r="C714" s="26" t="s">
        <v>5725</v>
      </c>
      <c r="D714" s="26" t="s">
        <v>4679</v>
      </c>
      <c r="E714" s="9">
        <v>1.0</v>
      </c>
    </row>
    <row r="715" ht="15.75" customHeight="1">
      <c r="A715" s="24">
        <v>714.0</v>
      </c>
      <c r="B715" s="25" t="s">
        <v>4642</v>
      </c>
      <c r="C715" s="26" t="s">
        <v>5726</v>
      </c>
      <c r="D715" s="26" t="s">
        <v>4668</v>
      </c>
      <c r="E715" s="9">
        <v>1.0</v>
      </c>
    </row>
    <row r="716" ht="15.75" customHeight="1">
      <c r="A716" s="24">
        <v>715.0</v>
      </c>
      <c r="B716" s="25" t="s">
        <v>3538</v>
      </c>
      <c r="C716" s="26" t="s">
        <v>5727</v>
      </c>
      <c r="D716" s="26" t="s">
        <v>4677</v>
      </c>
      <c r="E716" s="9">
        <v>1.0</v>
      </c>
    </row>
    <row r="717" ht="15.75" customHeight="1">
      <c r="A717" s="24">
        <v>716.0</v>
      </c>
      <c r="B717" s="25" t="s">
        <v>3640</v>
      </c>
      <c r="C717" s="26" t="s">
        <v>5728</v>
      </c>
      <c r="D717" s="26" t="s">
        <v>4677</v>
      </c>
      <c r="E717" s="9">
        <v>1.0</v>
      </c>
    </row>
    <row r="718" ht="15.75" customHeight="1">
      <c r="A718" s="24">
        <v>717.0</v>
      </c>
      <c r="B718" s="25" t="s">
        <v>5729</v>
      </c>
      <c r="C718" s="26" t="s">
        <v>5730</v>
      </c>
      <c r="D718" s="26" t="s">
        <v>4671</v>
      </c>
      <c r="E718" s="9">
        <v>1.0</v>
      </c>
    </row>
    <row r="719" ht="15.75" customHeight="1">
      <c r="A719" s="24">
        <v>718.0</v>
      </c>
      <c r="B719" s="25" t="s">
        <v>5731</v>
      </c>
      <c r="C719" s="26" t="s">
        <v>5732</v>
      </c>
      <c r="D719" s="26" t="s">
        <v>4671</v>
      </c>
      <c r="E719" s="9">
        <v>1.0</v>
      </c>
    </row>
    <row r="720" ht="15.75" customHeight="1">
      <c r="A720" s="24">
        <v>719.0</v>
      </c>
      <c r="B720" s="25" t="s">
        <v>5733</v>
      </c>
      <c r="C720" s="26" t="s">
        <v>5734</v>
      </c>
      <c r="D720" s="26" t="s">
        <v>4668</v>
      </c>
      <c r="E720" s="9">
        <v>1.0</v>
      </c>
    </row>
    <row r="721" ht="15.75" customHeight="1">
      <c r="A721" s="24">
        <v>720.0</v>
      </c>
      <c r="B721" s="25" t="s">
        <v>5735</v>
      </c>
      <c r="C721" s="26" t="s">
        <v>5736</v>
      </c>
      <c r="D721" s="26" t="s">
        <v>4671</v>
      </c>
      <c r="E721" s="9">
        <v>1.0</v>
      </c>
    </row>
    <row r="722" ht="15.75" customHeight="1">
      <c r="A722" s="24">
        <v>721.0</v>
      </c>
      <c r="B722" s="25" t="s">
        <v>5737</v>
      </c>
      <c r="C722" s="26" t="s">
        <v>5738</v>
      </c>
      <c r="D722" s="26" t="s">
        <v>4668</v>
      </c>
      <c r="E722" s="9">
        <v>1.0</v>
      </c>
    </row>
    <row r="723" ht="15.75" customHeight="1">
      <c r="A723" s="24">
        <v>722.0</v>
      </c>
      <c r="B723" s="25" t="s">
        <v>4491</v>
      </c>
      <c r="C723" s="26" t="s">
        <v>5739</v>
      </c>
      <c r="D723" s="26" t="s">
        <v>4677</v>
      </c>
      <c r="E723" s="9">
        <v>1.0</v>
      </c>
    </row>
    <row r="724" ht="15.75" customHeight="1">
      <c r="A724" s="24">
        <v>723.0</v>
      </c>
      <c r="B724" s="25" t="s">
        <v>2879</v>
      </c>
      <c r="C724" s="26" t="s">
        <v>5740</v>
      </c>
      <c r="D724" s="26" t="s">
        <v>4679</v>
      </c>
      <c r="E724" s="9">
        <v>1.0</v>
      </c>
    </row>
    <row r="725" ht="15.75" customHeight="1">
      <c r="A725" s="24">
        <v>724.0</v>
      </c>
      <c r="B725" s="25" t="s">
        <v>5741</v>
      </c>
      <c r="C725" s="26" t="s">
        <v>5742</v>
      </c>
      <c r="D725" s="26" t="s">
        <v>4671</v>
      </c>
      <c r="E725" s="9">
        <v>1.0</v>
      </c>
    </row>
    <row r="726" ht="15.75" customHeight="1">
      <c r="A726" s="24">
        <v>725.0</v>
      </c>
      <c r="B726" s="25" t="s">
        <v>5743</v>
      </c>
      <c r="C726" s="26" t="s">
        <v>5744</v>
      </c>
      <c r="D726" s="26" t="s">
        <v>4668</v>
      </c>
      <c r="E726" s="9">
        <v>1.0</v>
      </c>
    </row>
    <row r="727" ht="15.75" customHeight="1">
      <c r="A727" s="24">
        <v>726.0</v>
      </c>
      <c r="B727" s="25" t="s">
        <v>5745</v>
      </c>
      <c r="C727" s="26" t="s">
        <v>5746</v>
      </c>
      <c r="D727" s="26" t="s">
        <v>4671</v>
      </c>
      <c r="E727" s="9">
        <v>1.0</v>
      </c>
    </row>
    <row r="728" ht="15.75" customHeight="1">
      <c r="A728" s="24">
        <v>727.0</v>
      </c>
      <c r="B728" s="25" t="s">
        <v>3873</v>
      </c>
      <c r="C728" s="26" t="s">
        <v>5747</v>
      </c>
      <c r="D728" s="26" t="s">
        <v>4677</v>
      </c>
      <c r="E728" s="9">
        <v>1.0</v>
      </c>
    </row>
    <row r="729" ht="15.75" customHeight="1">
      <c r="A729" s="24">
        <v>728.0</v>
      </c>
      <c r="B729" s="25" t="s">
        <v>4000</v>
      </c>
      <c r="C729" s="26" t="s">
        <v>5748</v>
      </c>
      <c r="D729" s="26" t="s">
        <v>4677</v>
      </c>
      <c r="E729" s="9">
        <v>1.0</v>
      </c>
    </row>
    <row r="730" ht="15.75" customHeight="1">
      <c r="A730" s="24">
        <v>729.0</v>
      </c>
      <c r="B730" s="25" t="s">
        <v>5749</v>
      </c>
      <c r="C730" s="26" t="s">
        <v>5750</v>
      </c>
      <c r="D730" s="26" t="s">
        <v>4668</v>
      </c>
      <c r="E730" s="9">
        <v>1.0</v>
      </c>
    </row>
    <row r="731" ht="15.75" customHeight="1">
      <c r="A731" s="24">
        <v>730.0</v>
      </c>
      <c r="B731" s="25" t="s">
        <v>4395</v>
      </c>
      <c r="C731" s="26" t="s">
        <v>5751</v>
      </c>
      <c r="D731" s="26" t="s">
        <v>4677</v>
      </c>
      <c r="E731" s="9">
        <v>1.0</v>
      </c>
    </row>
    <row r="732" ht="15.75" customHeight="1">
      <c r="A732" s="24">
        <v>731.0</v>
      </c>
      <c r="B732" s="25" t="s">
        <v>4523</v>
      </c>
      <c r="C732" s="26" t="s">
        <v>5752</v>
      </c>
      <c r="D732" s="26" t="s">
        <v>4668</v>
      </c>
      <c r="E732" s="9">
        <v>1.0</v>
      </c>
    </row>
    <row r="733" ht="15.75" customHeight="1">
      <c r="A733" s="24">
        <v>732.0</v>
      </c>
      <c r="B733" s="25" t="s">
        <v>3462</v>
      </c>
      <c r="C733" s="26" t="s">
        <v>5753</v>
      </c>
      <c r="D733" s="26" t="s">
        <v>4684</v>
      </c>
      <c r="E733" s="9">
        <v>1.0</v>
      </c>
    </row>
    <row r="734" ht="15.75" customHeight="1">
      <c r="A734" s="24">
        <v>733.0</v>
      </c>
      <c r="B734" s="25" t="s">
        <v>5754</v>
      </c>
      <c r="C734" s="26" t="s">
        <v>5755</v>
      </c>
      <c r="D734" s="26" t="s">
        <v>4671</v>
      </c>
      <c r="E734" s="9">
        <v>1.0</v>
      </c>
    </row>
    <row r="735" ht="15.75" customHeight="1">
      <c r="A735" s="24">
        <v>734.0</v>
      </c>
      <c r="B735" s="25" t="s">
        <v>3479</v>
      </c>
      <c r="C735" s="26" t="s">
        <v>5756</v>
      </c>
      <c r="D735" s="26" t="s">
        <v>4677</v>
      </c>
      <c r="E735" s="9">
        <v>1.0</v>
      </c>
    </row>
    <row r="736" ht="15.75" customHeight="1">
      <c r="A736" s="24">
        <v>735.0</v>
      </c>
      <c r="B736" s="25" t="s">
        <v>4329</v>
      </c>
      <c r="C736" s="26" t="s">
        <v>5757</v>
      </c>
      <c r="D736" s="26" t="s">
        <v>4677</v>
      </c>
      <c r="E736" s="9">
        <v>1.0</v>
      </c>
    </row>
    <row r="737" ht="15.75" customHeight="1">
      <c r="A737" s="24">
        <v>736.0</v>
      </c>
      <c r="B737" s="25" t="s">
        <v>3314</v>
      </c>
      <c r="C737" s="26" t="s">
        <v>5758</v>
      </c>
      <c r="D737" s="26" t="s">
        <v>4668</v>
      </c>
      <c r="E737" s="9">
        <v>1.0</v>
      </c>
    </row>
    <row r="738" ht="15.75" customHeight="1">
      <c r="A738" s="24">
        <v>737.0</v>
      </c>
      <c r="B738" s="25" t="s">
        <v>5759</v>
      </c>
      <c r="C738" s="26" t="s">
        <v>5760</v>
      </c>
      <c r="D738" s="26" t="s">
        <v>4668</v>
      </c>
      <c r="E738" s="9">
        <v>1.0</v>
      </c>
    </row>
    <row r="739" ht="15.75" customHeight="1">
      <c r="A739" s="24">
        <v>738.0</v>
      </c>
      <c r="B739" s="25" t="s">
        <v>4359</v>
      </c>
      <c r="C739" s="26" t="s">
        <v>5761</v>
      </c>
      <c r="D739" s="26" t="s">
        <v>4677</v>
      </c>
      <c r="E739" s="9">
        <v>1.0</v>
      </c>
    </row>
    <row r="740" ht="15.75" customHeight="1">
      <c r="A740" s="24">
        <v>739.0</v>
      </c>
      <c r="B740" s="25" t="s">
        <v>3887</v>
      </c>
      <c r="C740" s="26" t="s">
        <v>5762</v>
      </c>
      <c r="D740" s="26" t="s">
        <v>4677</v>
      </c>
      <c r="E740" s="9">
        <v>1.0</v>
      </c>
    </row>
    <row r="741" ht="15.75" customHeight="1">
      <c r="A741" s="24">
        <v>740.0</v>
      </c>
      <c r="B741" s="25" t="s">
        <v>3552</v>
      </c>
      <c r="C741" s="26" t="s">
        <v>5763</v>
      </c>
      <c r="D741" s="26" t="s">
        <v>4677</v>
      </c>
      <c r="E741" s="9">
        <v>1.0</v>
      </c>
    </row>
    <row r="742" ht="15.75" customHeight="1">
      <c r="A742" s="24">
        <v>741.0</v>
      </c>
      <c r="B742" s="25" t="s">
        <v>4366</v>
      </c>
      <c r="C742" s="26" t="s">
        <v>5764</v>
      </c>
      <c r="D742" s="26" t="s">
        <v>4677</v>
      </c>
      <c r="E742" s="9">
        <v>1.0</v>
      </c>
    </row>
    <row r="743" ht="15.75" customHeight="1">
      <c r="A743" s="24">
        <v>742.0</v>
      </c>
      <c r="B743" s="25" t="s">
        <v>2880</v>
      </c>
      <c r="C743" s="26" t="s">
        <v>5765</v>
      </c>
      <c r="D743" s="26" t="s">
        <v>4684</v>
      </c>
      <c r="E743" s="9">
        <v>1.0</v>
      </c>
    </row>
    <row r="744" ht="15.75" customHeight="1">
      <c r="A744" s="24">
        <v>743.0</v>
      </c>
      <c r="B744" s="25" t="s">
        <v>4234</v>
      </c>
      <c r="C744" s="26" t="s">
        <v>5766</v>
      </c>
      <c r="D744" s="26" t="s">
        <v>4668</v>
      </c>
      <c r="E744" s="9">
        <v>1.0</v>
      </c>
    </row>
    <row r="745" ht="15.75" customHeight="1">
      <c r="A745" s="24">
        <v>744.0</v>
      </c>
      <c r="B745" s="25" t="s">
        <v>3738</v>
      </c>
      <c r="C745" s="26" t="s">
        <v>5767</v>
      </c>
      <c r="D745" s="26" t="s">
        <v>4668</v>
      </c>
      <c r="E745" s="9">
        <v>1.0</v>
      </c>
    </row>
    <row r="746" ht="15.75" customHeight="1">
      <c r="A746" s="24">
        <v>745.0</v>
      </c>
      <c r="B746" s="25" t="s">
        <v>3291</v>
      </c>
      <c r="C746" s="26" t="s">
        <v>5768</v>
      </c>
      <c r="D746" s="26" t="s">
        <v>4677</v>
      </c>
      <c r="E746" s="9">
        <v>1.0</v>
      </c>
    </row>
    <row r="747" ht="15.75" customHeight="1">
      <c r="A747" s="24">
        <v>746.0</v>
      </c>
      <c r="B747" s="25" t="s">
        <v>5769</v>
      </c>
      <c r="C747" s="26" t="s">
        <v>5770</v>
      </c>
      <c r="D747" s="26" t="s">
        <v>4668</v>
      </c>
      <c r="E747" s="9">
        <v>1.0</v>
      </c>
    </row>
    <row r="748" ht="15.75" customHeight="1">
      <c r="A748" s="24">
        <v>747.0</v>
      </c>
      <c r="B748" s="25" t="s">
        <v>5771</v>
      </c>
      <c r="C748" s="26" t="s">
        <v>5772</v>
      </c>
      <c r="D748" s="26" t="s">
        <v>4668</v>
      </c>
      <c r="E748" s="9">
        <v>1.0</v>
      </c>
    </row>
    <row r="749" ht="15.75" customHeight="1">
      <c r="A749" s="24">
        <v>748.0</v>
      </c>
      <c r="B749" s="25" t="s">
        <v>4074</v>
      </c>
      <c r="C749" s="26" t="s">
        <v>5773</v>
      </c>
      <c r="D749" s="26" t="s">
        <v>4677</v>
      </c>
      <c r="E749" s="9">
        <v>1.0</v>
      </c>
    </row>
    <row r="750" ht="15.75" customHeight="1">
      <c r="A750" s="24">
        <v>749.0</v>
      </c>
      <c r="B750" s="25" t="s">
        <v>3745</v>
      </c>
      <c r="C750" s="26" t="s">
        <v>5774</v>
      </c>
      <c r="D750" s="26" t="s">
        <v>4668</v>
      </c>
      <c r="E750" s="9">
        <v>1.0</v>
      </c>
    </row>
    <row r="751" ht="15.75" customHeight="1">
      <c r="A751" s="24">
        <v>750.0</v>
      </c>
      <c r="B751" s="25" t="s">
        <v>3927</v>
      </c>
      <c r="C751" s="26" t="s">
        <v>5775</v>
      </c>
      <c r="D751" s="26" t="s">
        <v>4677</v>
      </c>
      <c r="E751" s="9">
        <v>1.0</v>
      </c>
    </row>
    <row r="752" ht="15.75" customHeight="1">
      <c r="A752" s="24">
        <v>751.0</v>
      </c>
      <c r="B752" s="25" t="s">
        <v>5776</v>
      </c>
      <c r="C752" s="26" t="s">
        <v>5777</v>
      </c>
      <c r="D752" s="26" t="s">
        <v>4668</v>
      </c>
      <c r="E752" s="9">
        <v>1.0</v>
      </c>
    </row>
    <row r="753" ht="15.75" customHeight="1">
      <c r="A753" s="24">
        <v>752.0</v>
      </c>
      <c r="B753" s="25" t="s">
        <v>5778</v>
      </c>
      <c r="C753" s="26" t="s">
        <v>5779</v>
      </c>
      <c r="D753" s="26" t="s">
        <v>4668</v>
      </c>
      <c r="E753" s="9">
        <v>1.0</v>
      </c>
    </row>
    <row r="754" ht="15.75" customHeight="1">
      <c r="A754" s="24">
        <v>753.0</v>
      </c>
      <c r="B754" s="25" t="s">
        <v>5780</v>
      </c>
      <c r="C754" s="26" t="s">
        <v>5781</v>
      </c>
      <c r="D754" s="26" t="s">
        <v>4671</v>
      </c>
      <c r="E754" s="9">
        <v>1.0</v>
      </c>
    </row>
    <row r="755" ht="15.75" customHeight="1">
      <c r="A755" s="24">
        <v>754.0</v>
      </c>
      <c r="B755" s="25" t="s">
        <v>5782</v>
      </c>
      <c r="C755" s="26" t="s">
        <v>5783</v>
      </c>
      <c r="D755" s="26" t="s">
        <v>4668</v>
      </c>
      <c r="E755" s="9">
        <v>1.0</v>
      </c>
    </row>
    <row r="756" ht="15.75" customHeight="1">
      <c r="A756" s="24">
        <v>755.0</v>
      </c>
      <c r="B756" s="25" t="s">
        <v>5784</v>
      </c>
      <c r="C756" s="26" t="s">
        <v>5785</v>
      </c>
      <c r="D756" s="26" t="s">
        <v>4668</v>
      </c>
      <c r="E756" s="9">
        <v>1.0</v>
      </c>
    </row>
    <row r="757" ht="15.75" customHeight="1">
      <c r="A757" s="24">
        <v>756.0</v>
      </c>
      <c r="B757" s="25" t="s">
        <v>5786</v>
      </c>
      <c r="C757" s="26" t="s">
        <v>5787</v>
      </c>
      <c r="D757" s="26" t="s">
        <v>4668</v>
      </c>
      <c r="E757" s="9">
        <v>1.0</v>
      </c>
    </row>
    <row r="758" ht="15.75" customHeight="1">
      <c r="A758" s="24">
        <v>757.0</v>
      </c>
      <c r="B758" s="25" t="s">
        <v>5788</v>
      </c>
      <c r="C758" s="26" t="s">
        <v>5789</v>
      </c>
      <c r="D758" s="26" t="s">
        <v>4668</v>
      </c>
      <c r="E758" s="9">
        <v>1.0</v>
      </c>
    </row>
    <row r="759" ht="15.75" customHeight="1">
      <c r="A759" s="24">
        <v>758.0</v>
      </c>
      <c r="B759" s="25" t="s">
        <v>5790</v>
      </c>
      <c r="C759" s="26" t="s">
        <v>5791</v>
      </c>
      <c r="D759" s="26" t="s">
        <v>4668</v>
      </c>
      <c r="E759" s="9">
        <v>1.0</v>
      </c>
    </row>
    <row r="760" ht="15.75" customHeight="1">
      <c r="A760" s="24">
        <v>759.0</v>
      </c>
      <c r="B760" s="25" t="s">
        <v>3862</v>
      </c>
      <c r="C760" s="26" t="s">
        <v>5792</v>
      </c>
      <c r="D760" s="26" t="s">
        <v>4677</v>
      </c>
      <c r="E760" s="9">
        <v>1.0</v>
      </c>
    </row>
    <row r="761" ht="15.75" customHeight="1">
      <c r="A761" s="24">
        <v>760.0</v>
      </c>
      <c r="B761" s="25" t="s">
        <v>5793</v>
      </c>
      <c r="C761" s="26" t="s">
        <v>5794</v>
      </c>
      <c r="D761" s="26" t="s">
        <v>4668</v>
      </c>
      <c r="E761" s="9">
        <v>1.0</v>
      </c>
    </row>
    <row r="762" ht="15.75" customHeight="1">
      <c r="A762" s="24">
        <v>761.0</v>
      </c>
      <c r="B762" s="25" t="s">
        <v>5795</v>
      </c>
      <c r="C762" s="26" t="s">
        <v>5796</v>
      </c>
      <c r="D762" s="26" t="s">
        <v>4668</v>
      </c>
      <c r="E762" s="9">
        <v>1.0</v>
      </c>
    </row>
    <row r="763" ht="15.75" customHeight="1">
      <c r="A763" s="24">
        <v>762.0</v>
      </c>
      <c r="B763" s="25" t="s">
        <v>5797</v>
      </c>
      <c r="C763" s="26" t="s">
        <v>5798</v>
      </c>
      <c r="D763" s="26" t="s">
        <v>4671</v>
      </c>
      <c r="E763" s="9">
        <v>1.0</v>
      </c>
    </row>
    <row r="764" ht="15.75" customHeight="1">
      <c r="A764" s="24">
        <v>763.0</v>
      </c>
      <c r="B764" s="25" t="s">
        <v>4155</v>
      </c>
      <c r="C764" s="26" t="s">
        <v>5799</v>
      </c>
      <c r="D764" s="26" t="s">
        <v>4677</v>
      </c>
      <c r="E764" s="9">
        <v>1.0</v>
      </c>
    </row>
    <row r="765" ht="15.75" customHeight="1">
      <c r="A765" s="24">
        <v>764.0</v>
      </c>
      <c r="B765" s="25" t="s">
        <v>4343</v>
      </c>
      <c r="C765" s="26" t="s">
        <v>5800</v>
      </c>
      <c r="D765" s="26" t="s">
        <v>4677</v>
      </c>
      <c r="E765" s="9">
        <v>1.0</v>
      </c>
    </row>
    <row r="766" ht="15.75" customHeight="1">
      <c r="A766" s="24">
        <v>765.0</v>
      </c>
      <c r="B766" s="25" t="s">
        <v>3532</v>
      </c>
      <c r="C766" s="26" t="s">
        <v>5801</v>
      </c>
      <c r="D766" s="26" t="s">
        <v>4684</v>
      </c>
      <c r="E766" s="9">
        <v>1.0</v>
      </c>
    </row>
    <row r="767" ht="15.75" customHeight="1">
      <c r="A767" s="24">
        <v>766.0</v>
      </c>
      <c r="B767" s="25" t="s">
        <v>2833</v>
      </c>
      <c r="C767" s="26" t="s">
        <v>5802</v>
      </c>
      <c r="D767" s="26" t="s">
        <v>4684</v>
      </c>
      <c r="E767" s="9">
        <v>1.0</v>
      </c>
    </row>
    <row r="768" ht="15.75" customHeight="1">
      <c r="A768" s="24">
        <v>767.0</v>
      </c>
      <c r="B768" s="25" t="s">
        <v>4587</v>
      </c>
      <c r="C768" s="26" t="s">
        <v>5803</v>
      </c>
      <c r="D768" s="26" t="s">
        <v>4671</v>
      </c>
      <c r="E768" s="9">
        <v>1.0</v>
      </c>
    </row>
    <row r="769" ht="15.75" customHeight="1">
      <c r="A769" s="24">
        <v>768.0</v>
      </c>
      <c r="B769" s="25" t="s">
        <v>3652</v>
      </c>
      <c r="C769" s="26" t="s">
        <v>5804</v>
      </c>
      <c r="D769" s="26" t="s">
        <v>4679</v>
      </c>
      <c r="E769" s="9">
        <v>1.0</v>
      </c>
    </row>
    <row r="770" ht="15.75" customHeight="1">
      <c r="A770" s="24">
        <v>769.0</v>
      </c>
      <c r="B770" s="25" t="s">
        <v>3871</v>
      </c>
      <c r="C770" s="26" t="s">
        <v>5805</v>
      </c>
      <c r="D770" s="26" t="s">
        <v>4677</v>
      </c>
      <c r="E770" s="9">
        <v>1.0</v>
      </c>
    </row>
    <row r="771" ht="15.75" customHeight="1">
      <c r="A771" s="24">
        <v>770.0</v>
      </c>
      <c r="B771" s="25" t="s">
        <v>5806</v>
      </c>
      <c r="C771" s="26" t="s">
        <v>5807</v>
      </c>
      <c r="D771" s="26" t="s">
        <v>4671</v>
      </c>
      <c r="E771" s="9">
        <v>1.0</v>
      </c>
    </row>
    <row r="772" ht="15.75" customHeight="1">
      <c r="A772" s="24">
        <v>771.0</v>
      </c>
      <c r="B772" s="25" t="s">
        <v>5808</v>
      </c>
      <c r="C772" s="26" t="s">
        <v>5809</v>
      </c>
      <c r="D772" s="26" t="s">
        <v>4671</v>
      </c>
      <c r="E772" s="9">
        <v>1.0</v>
      </c>
    </row>
    <row r="773" ht="15.75" customHeight="1">
      <c r="A773" s="24">
        <v>772.0</v>
      </c>
      <c r="B773" s="25" t="s">
        <v>5810</v>
      </c>
      <c r="C773" s="26" t="s">
        <v>5811</v>
      </c>
      <c r="D773" s="26" t="s">
        <v>4671</v>
      </c>
      <c r="E773" s="9">
        <v>1.0</v>
      </c>
    </row>
    <row r="774" ht="15.75" customHeight="1">
      <c r="A774" s="24">
        <v>773.0</v>
      </c>
      <c r="B774" s="25" t="s">
        <v>3005</v>
      </c>
      <c r="C774" s="26" t="s">
        <v>5812</v>
      </c>
      <c r="D774" s="26" t="s">
        <v>4679</v>
      </c>
      <c r="E774" s="9">
        <v>1.0</v>
      </c>
    </row>
    <row r="775" ht="15.75" customHeight="1">
      <c r="A775" s="24">
        <v>774.0</v>
      </c>
      <c r="B775" s="25" t="s">
        <v>3299</v>
      </c>
      <c r="C775" s="26" t="s">
        <v>5813</v>
      </c>
      <c r="D775" s="26" t="s">
        <v>4677</v>
      </c>
      <c r="E775" s="9">
        <v>1.0</v>
      </c>
    </row>
    <row r="776" ht="15.75" customHeight="1">
      <c r="A776" s="24">
        <v>775.0</v>
      </c>
      <c r="B776" s="25" t="s">
        <v>5814</v>
      </c>
      <c r="C776" s="26" t="s">
        <v>5815</v>
      </c>
      <c r="D776" s="26" t="s">
        <v>4671</v>
      </c>
      <c r="E776" s="9">
        <v>1.0</v>
      </c>
    </row>
    <row r="777" ht="15.75" customHeight="1">
      <c r="A777" s="24">
        <v>776.0</v>
      </c>
      <c r="B777" s="25" t="s">
        <v>3016</v>
      </c>
      <c r="C777" s="26" t="s">
        <v>5816</v>
      </c>
      <c r="D777" s="26" t="s">
        <v>4679</v>
      </c>
      <c r="E777" s="9">
        <v>1.0</v>
      </c>
    </row>
    <row r="778" ht="15.75" customHeight="1">
      <c r="A778" s="24">
        <v>777.0</v>
      </c>
      <c r="B778" s="25" t="s">
        <v>4116</v>
      </c>
      <c r="C778" s="26" t="s">
        <v>5817</v>
      </c>
      <c r="D778" s="26" t="s">
        <v>4677</v>
      </c>
      <c r="E778" s="9">
        <v>1.0</v>
      </c>
    </row>
    <row r="779" ht="15.75" customHeight="1">
      <c r="A779" s="24">
        <v>778.0</v>
      </c>
      <c r="B779" s="25" t="s">
        <v>5818</v>
      </c>
      <c r="C779" s="26" t="s">
        <v>5819</v>
      </c>
      <c r="D779" s="26" t="s">
        <v>4671</v>
      </c>
      <c r="E779" s="9">
        <v>1.0</v>
      </c>
    </row>
    <row r="780" ht="15.75" customHeight="1">
      <c r="A780" s="24">
        <v>779.0</v>
      </c>
      <c r="B780" s="25" t="s">
        <v>3038</v>
      </c>
      <c r="C780" s="26" t="s">
        <v>5820</v>
      </c>
      <c r="D780" s="26" t="s">
        <v>4679</v>
      </c>
      <c r="E780" s="9">
        <v>1.0</v>
      </c>
    </row>
    <row r="781" ht="15.75" customHeight="1">
      <c r="A781" s="24">
        <v>780.0</v>
      </c>
      <c r="B781" s="25" t="s">
        <v>2881</v>
      </c>
      <c r="C781" s="26" t="s">
        <v>5821</v>
      </c>
      <c r="D781" s="26" t="s">
        <v>4679</v>
      </c>
      <c r="E781" s="9">
        <v>1.0</v>
      </c>
    </row>
    <row r="782" ht="15.75" customHeight="1">
      <c r="A782" s="24">
        <v>781.0</v>
      </c>
      <c r="B782" s="25" t="s">
        <v>4539</v>
      </c>
      <c r="C782" s="26" t="s">
        <v>5822</v>
      </c>
      <c r="D782" s="26" t="s">
        <v>4677</v>
      </c>
      <c r="E782" s="9">
        <v>1.0</v>
      </c>
    </row>
    <row r="783" ht="15.75" customHeight="1">
      <c r="A783" s="24">
        <v>782.0</v>
      </c>
      <c r="B783" s="25" t="s">
        <v>5823</v>
      </c>
      <c r="C783" s="26" t="s">
        <v>5824</v>
      </c>
      <c r="D783" s="26" t="s">
        <v>4671</v>
      </c>
      <c r="E783" s="9">
        <v>1.0</v>
      </c>
    </row>
    <row r="784" ht="15.75" customHeight="1">
      <c r="A784" s="24">
        <v>783.0</v>
      </c>
      <c r="B784" s="25" t="s">
        <v>3765</v>
      </c>
      <c r="C784" s="26" t="s">
        <v>5825</v>
      </c>
      <c r="D784" s="26" t="s">
        <v>4679</v>
      </c>
      <c r="E784" s="9">
        <v>1.0</v>
      </c>
    </row>
    <row r="785" ht="15.75" customHeight="1">
      <c r="A785" s="24">
        <v>784.0</v>
      </c>
      <c r="B785" s="25" t="s">
        <v>4345</v>
      </c>
      <c r="C785" s="26" t="s">
        <v>5826</v>
      </c>
      <c r="D785" s="26" t="s">
        <v>4677</v>
      </c>
      <c r="E785" s="9">
        <v>1.0</v>
      </c>
    </row>
    <row r="786" ht="15.75" customHeight="1">
      <c r="A786" s="24">
        <v>785.0</v>
      </c>
      <c r="B786" s="25" t="s">
        <v>3854</v>
      </c>
      <c r="C786" s="26" t="s">
        <v>5827</v>
      </c>
      <c r="D786" s="26" t="s">
        <v>4679</v>
      </c>
      <c r="E786" s="9">
        <v>1.0</v>
      </c>
    </row>
    <row r="787" ht="15.75" customHeight="1">
      <c r="A787" s="24">
        <v>786.0</v>
      </c>
      <c r="B787" s="25" t="s">
        <v>4360</v>
      </c>
      <c r="C787" s="26" t="s">
        <v>5828</v>
      </c>
      <c r="D787" s="26" t="s">
        <v>4684</v>
      </c>
      <c r="E787" s="9">
        <v>1.0</v>
      </c>
    </row>
    <row r="788" ht="15.75" customHeight="1">
      <c r="A788" s="24">
        <v>787.0</v>
      </c>
      <c r="B788" s="25" t="s">
        <v>4626</v>
      </c>
      <c r="C788" s="26" t="s">
        <v>5829</v>
      </c>
      <c r="D788" s="26" t="s">
        <v>4677</v>
      </c>
      <c r="E788" s="9">
        <v>1.0</v>
      </c>
    </row>
    <row r="789" ht="15.75" customHeight="1">
      <c r="A789" s="24">
        <v>788.0</v>
      </c>
      <c r="B789" s="25" t="s">
        <v>3311</v>
      </c>
      <c r="C789" s="26" t="s">
        <v>5830</v>
      </c>
      <c r="D789" s="26" t="s">
        <v>4677</v>
      </c>
      <c r="E789" s="9">
        <v>1.0</v>
      </c>
    </row>
    <row r="790" ht="15.75" customHeight="1">
      <c r="A790" s="24">
        <v>789.0</v>
      </c>
      <c r="B790" s="25" t="s">
        <v>3645</v>
      </c>
      <c r="C790" s="26" t="s">
        <v>5831</v>
      </c>
      <c r="D790" s="26" t="s">
        <v>4679</v>
      </c>
      <c r="E790" s="9">
        <v>1.0</v>
      </c>
    </row>
    <row r="791" ht="15.75" customHeight="1">
      <c r="A791" s="24">
        <v>790.0</v>
      </c>
      <c r="B791" s="25" t="s">
        <v>4198</v>
      </c>
      <c r="C791" s="26" t="s">
        <v>5832</v>
      </c>
      <c r="D791" s="26" t="s">
        <v>4677</v>
      </c>
      <c r="E791" s="9">
        <v>1.0</v>
      </c>
    </row>
    <row r="792" ht="15.75" customHeight="1">
      <c r="A792" s="24">
        <v>791.0</v>
      </c>
      <c r="B792" s="25" t="s">
        <v>4340</v>
      </c>
      <c r="C792" s="26" t="s">
        <v>5833</v>
      </c>
      <c r="D792" s="26" t="s">
        <v>4668</v>
      </c>
      <c r="E792" s="9">
        <v>1.0</v>
      </c>
    </row>
    <row r="793" ht="15.75" customHeight="1">
      <c r="A793" s="24">
        <v>792.0</v>
      </c>
      <c r="B793" s="25" t="s">
        <v>3028</v>
      </c>
      <c r="C793" s="26" t="s">
        <v>5834</v>
      </c>
      <c r="D793" s="26" t="s">
        <v>4684</v>
      </c>
      <c r="E793" s="9">
        <v>1.0</v>
      </c>
    </row>
    <row r="794" ht="15.75" customHeight="1">
      <c r="A794" s="24">
        <v>793.0</v>
      </c>
      <c r="B794" s="25" t="s">
        <v>4291</v>
      </c>
      <c r="C794" s="26" t="s">
        <v>5835</v>
      </c>
      <c r="D794" s="26" t="s">
        <v>4677</v>
      </c>
      <c r="E794" s="9">
        <v>1.0</v>
      </c>
    </row>
    <row r="795" ht="15.75" customHeight="1">
      <c r="A795" s="24">
        <v>794.0</v>
      </c>
      <c r="B795" s="25" t="s">
        <v>5836</v>
      </c>
      <c r="C795" s="26" t="s">
        <v>5837</v>
      </c>
      <c r="D795" s="26" t="s">
        <v>4671</v>
      </c>
      <c r="E795" s="9">
        <v>1.0</v>
      </c>
    </row>
    <row r="796" ht="15.75" customHeight="1">
      <c r="A796" s="24">
        <v>795.0</v>
      </c>
      <c r="B796" s="25" t="s">
        <v>5838</v>
      </c>
      <c r="C796" s="26" t="s">
        <v>5839</v>
      </c>
      <c r="D796" s="26" t="s">
        <v>4668</v>
      </c>
      <c r="E796" s="9">
        <v>1.0</v>
      </c>
    </row>
    <row r="797" ht="15.75" customHeight="1">
      <c r="A797" s="24">
        <v>796.0</v>
      </c>
      <c r="B797" s="25" t="s">
        <v>4235</v>
      </c>
      <c r="C797" s="26" t="s">
        <v>5840</v>
      </c>
      <c r="D797" s="26" t="s">
        <v>4668</v>
      </c>
      <c r="E797" s="9">
        <v>1.0</v>
      </c>
    </row>
    <row r="798" ht="15.75" customHeight="1">
      <c r="A798" s="24">
        <v>797.0</v>
      </c>
      <c r="B798" s="25" t="s">
        <v>3768</v>
      </c>
      <c r="C798" s="26" t="s">
        <v>5841</v>
      </c>
      <c r="D798" s="26" t="s">
        <v>4679</v>
      </c>
      <c r="E798" s="9">
        <v>1.0</v>
      </c>
    </row>
    <row r="799" ht="15.75" customHeight="1">
      <c r="A799" s="24">
        <v>798.0</v>
      </c>
      <c r="B799" s="25" t="s">
        <v>5842</v>
      </c>
      <c r="C799" s="26" t="s">
        <v>5843</v>
      </c>
      <c r="D799" s="26" t="s">
        <v>4671</v>
      </c>
      <c r="E799" s="9">
        <v>1.0</v>
      </c>
    </row>
    <row r="800" ht="15.75" customHeight="1">
      <c r="A800" s="24">
        <v>799.0</v>
      </c>
      <c r="B800" s="25" t="s">
        <v>5844</v>
      </c>
      <c r="C800" s="26" t="s">
        <v>5845</v>
      </c>
      <c r="D800" s="26" t="s">
        <v>4671</v>
      </c>
      <c r="E800" s="9">
        <v>1.0</v>
      </c>
    </row>
    <row r="801" ht="15.75" customHeight="1">
      <c r="A801" s="24">
        <v>800.0</v>
      </c>
      <c r="B801" s="25" t="s">
        <v>4529</v>
      </c>
      <c r="C801" s="26" t="s">
        <v>5846</v>
      </c>
      <c r="D801" s="26" t="s">
        <v>4677</v>
      </c>
      <c r="E801" s="9">
        <v>1.0</v>
      </c>
    </row>
    <row r="802" ht="15.75" customHeight="1">
      <c r="A802" s="24">
        <v>801.0</v>
      </c>
      <c r="B802" s="25" t="s">
        <v>2940</v>
      </c>
      <c r="C802" s="26" t="s">
        <v>5847</v>
      </c>
      <c r="D802" s="26" t="s">
        <v>4684</v>
      </c>
      <c r="E802" s="9">
        <v>1.0</v>
      </c>
    </row>
    <row r="803" ht="15.75" customHeight="1">
      <c r="A803" s="24">
        <v>802.0</v>
      </c>
      <c r="B803" s="25" t="s">
        <v>5848</v>
      </c>
      <c r="C803" s="26" t="s">
        <v>5849</v>
      </c>
      <c r="D803" s="26" t="s">
        <v>4671</v>
      </c>
      <c r="E803" s="9">
        <v>1.0</v>
      </c>
    </row>
    <row r="804" ht="15.75" customHeight="1">
      <c r="A804" s="24">
        <v>803.0</v>
      </c>
      <c r="B804" s="25" t="s">
        <v>4402</v>
      </c>
      <c r="C804" s="26" t="s">
        <v>5850</v>
      </c>
      <c r="D804" s="26" t="s">
        <v>4684</v>
      </c>
      <c r="E804" s="9">
        <v>1.0</v>
      </c>
    </row>
    <row r="805" ht="15.75" customHeight="1">
      <c r="A805" s="24">
        <v>804.0</v>
      </c>
      <c r="B805" s="25" t="s">
        <v>4583</v>
      </c>
      <c r="C805" s="26" t="s">
        <v>5851</v>
      </c>
      <c r="D805" s="26" t="s">
        <v>4677</v>
      </c>
      <c r="E805" s="9">
        <v>1.0</v>
      </c>
    </row>
    <row r="806" ht="15.75" customHeight="1">
      <c r="A806" s="24">
        <v>805.0</v>
      </c>
      <c r="B806" s="25" t="s">
        <v>5852</v>
      </c>
      <c r="C806" s="26" t="s">
        <v>5853</v>
      </c>
      <c r="D806" s="26" t="s">
        <v>4668</v>
      </c>
      <c r="E806" s="9">
        <v>1.0</v>
      </c>
    </row>
    <row r="807" ht="15.75" customHeight="1">
      <c r="A807" s="24">
        <v>806.0</v>
      </c>
      <c r="B807" s="25" t="s">
        <v>3526</v>
      </c>
      <c r="C807" s="26" t="s">
        <v>5854</v>
      </c>
      <c r="D807" s="26" t="s">
        <v>4684</v>
      </c>
      <c r="E807" s="9">
        <v>1.0</v>
      </c>
    </row>
    <row r="808" ht="15.75" customHeight="1">
      <c r="A808" s="24">
        <v>807.0</v>
      </c>
      <c r="B808" s="25" t="s">
        <v>3294</v>
      </c>
      <c r="C808" s="26" t="s">
        <v>5855</v>
      </c>
      <c r="D808" s="26" t="s">
        <v>4677</v>
      </c>
      <c r="E808" s="9">
        <v>1.0</v>
      </c>
    </row>
    <row r="809" ht="15.75" customHeight="1">
      <c r="A809" s="24">
        <v>808.0</v>
      </c>
      <c r="B809" s="25" t="s">
        <v>4431</v>
      </c>
      <c r="C809" s="26" t="s">
        <v>5856</v>
      </c>
      <c r="D809" s="26" t="s">
        <v>4677</v>
      </c>
      <c r="E809" s="9">
        <v>1.0</v>
      </c>
    </row>
    <row r="810" ht="15.75" customHeight="1">
      <c r="A810" s="24">
        <v>809.0</v>
      </c>
      <c r="B810" s="25" t="s">
        <v>5857</v>
      </c>
      <c r="C810" s="26" t="s">
        <v>5858</v>
      </c>
      <c r="D810" s="26" t="s">
        <v>4671</v>
      </c>
      <c r="E810" s="9">
        <v>1.0</v>
      </c>
    </row>
    <row r="811" ht="15.75" customHeight="1">
      <c r="A811" s="24">
        <v>810.0</v>
      </c>
      <c r="B811" s="25" t="s">
        <v>4115</v>
      </c>
      <c r="C811" s="26" t="s">
        <v>5859</v>
      </c>
      <c r="D811" s="26" t="s">
        <v>4684</v>
      </c>
      <c r="E811" s="9">
        <v>1.0</v>
      </c>
    </row>
    <row r="812" ht="15.75" customHeight="1">
      <c r="A812" s="24">
        <v>811.0</v>
      </c>
      <c r="B812" s="25" t="s">
        <v>3685</v>
      </c>
      <c r="C812" s="26" t="s">
        <v>5860</v>
      </c>
      <c r="D812" s="26" t="s">
        <v>4679</v>
      </c>
      <c r="E812" s="9">
        <v>1.0</v>
      </c>
    </row>
    <row r="813" ht="15.75" customHeight="1">
      <c r="A813" s="24">
        <v>812.0</v>
      </c>
      <c r="B813" s="25" t="s">
        <v>3599</v>
      </c>
      <c r="C813" s="26" t="s">
        <v>5861</v>
      </c>
      <c r="D813" s="26" t="s">
        <v>4668</v>
      </c>
      <c r="E813" s="9">
        <v>1.0</v>
      </c>
    </row>
    <row r="814" ht="15.75" customHeight="1">
      <c r="A814" s="24">
        <v>813.0</v>
      </c>
      <c r="B814" s="25" t="s">
        <v>4563</v>
      </c>
      <c r="C814" s="26" t="s">
        <v>5862</v>
      </c>
      <c r="D814" s="26" t="s">
        <v>4677</v>
      </c>
      <c r="E814" s="9">
        <v>1.0</v>
      </c>
    </row>
    <row r="815" ht="15.75" customHeight="1">
      <c r="A815" s="24">
        <v>814.0</v>
      </c>
      <c r="B815" s="25" t="s">
        <v>5863</v>
      </c>
      <c r="C815" s="26" t="s">
        <v>5864</v>
      </c>
      <c r="D815" s="26" t="s">
        <v>4671</v>
      </c>
      <c r="E815" s="9">
        <v>1.0</v>
      </c>
    </row>
    <row r="816" ht="15.75" customHeight="1">
      <c r="A816" s="24">
        <v>815.0</v>
      </c>
      <c r="B816" s="25" t="s">
        <v>5865</v>
      </c>
      <c r="C816" s="26" t="s">
        <v>5866</v>
      </c>
      <c r="D816" s="26" t="s">
        <v>4668</v>
      </c>
      <c r="E816" s="9">
        <v>1.0</v>
      </c>
    </row>
    <row r="817" ht="15.75" customHeight="1">
      <c r="A817" s="24">
        <v>816.0</v>
      </c>
      <c r="B817" s="25" t="s">
        <v>5867</v>
      </c>
      <c r="C817" s="26" t="s">
        <v>5868</v>
      </c>
      <c r="D817" s="26" t="s">
        <v>4671</v>
      </c>
      <c r="E817" s="9">
        <v>1.0</v>
      </c>
    </row>
    <row r="818" ht="15.75" customHeight="1">
      <c r="A818" s="24">
        <v>817.0</v>
      </c>
      <c r="B818" s="25" t="s">
        <v>2882</v>
      </c>
      <c r="C818" s="26" t="s">
        <v>5869</v>
      </c>
      <c r="D818" s="26" t="s">
        <v>4679</v>
      </c>
      <c r="E818" s="9">
        <v>1.0</v>
      </c>
    </row>
    <row r="819" ht="15.75" customHeight="1">
      <c r="A819" s="24">
        <v>818.0</v>
      </c>
      <c r="B819" s="25" t="s">
        <v>3739</v>
      </c>
      <c r="C819" s="26" t="s">
        <v>5870</v>
      </c>
      <c r="D819" s="26" t="s">
        <v>4677</v>
      </c>
      <c r="E819" s="9">
        <v>1.0</v>
      </c>
    </row>
    <row r="820" ht="15.75" customHeight="1">
      <c r="A820" s="24">
        <v>819.0</v>
      </c>
      <c r="B820" s="25" t="s">
        <v>5871</v>
      </c>
      <c r="C820" s="26" t="s">
        <v>5872</v>
      </c>
      <c r="D820" s="26" t="s">
        <v>4671</v>
      </c>
      <c r="E820" s="9">
        <v>1.0</v>
      </c>
    </row>
    <row r="821" ht="15.75" customHeight="1">
      <c r="A821" s="24">
        <v>820.0</v>
      </c>
      <c r="B821" s="25" t="s">
        <v>5873</v>
      </c>
      <c r="C821" s="26" t="s">
        <v>5874</v>
      </c>
      <c r="D821" s="26" t="s">
        <v>4668</v>
      </c>
      <c r="E821" s="9">
        <v>1.0</v>
      </c>
    </row>
    <row r="822" ht="15.75" customHeight="1">
      <c r="A822" s="24">
        <v>821.0</v>
      </c>
      <c r="B822" s="25" t="s">
        <v>5875</v>
      </c>
      <c r="C822" s="26" t="s">
        <v>5876</v>
      </c>
      <c r="D822" s="26" t="s">
        <v>4668</v>
      </c>
      <c r="E822" s="9">
        <v>1.0</v>
      </c>
    </row>
    <row r="823" ht="15.75" customHeight="1">
      <c r="A823" s="24">
        <v>822.0</v>
      </c>
      <c r="B823" s="25" t="s">
        <v>5877</v>
      </c>
      <c r="C823" s="26" t="s">
        <v>5878</v>
      </c>
      <c r="D823" s="26" t="s">
        <v>4668</v>
      </c>
      <c r="E823" s="9">
        <v>1.0</v>
      </c>
    </row>
    <row r="824" ht="15.75" customHeight="1">
      <c r="A824" s="24">
        <v>823.0</v>
      </c>
      <c r="B824" s="25" t="s">
        <v>5879</v>
      </c>
      <c r="C824" s="26" t="s">
        <v>5880</v>
      </c>
      <c r="D824" s="26" t="s">
        <v>4668</v>
      </c>
      <c r="E824" s="9">
        <v>1.0</v>
      </c>
    </row>
    <row r="825" ht="15.75" customHeight="1">
      <c r="A825" s="24">
        <v>824.0</v>
      </c>
      <c r="B825" s="25" t="s">
        <v>5881</v>
      </c>
      <c r="C825" s="26" t="s">
        <v>5882</v>
      </c>
      <c r="D825" s="26" t="s">
        <v>4668</v>
      </c>
      <c r="E825" s="9">
        <v>1.0</v>
      </c>
    </row>
    <row r="826" ht="15.75" customHeight="1">
      <c r="A826" s="24">
        <v>825.0</v>
      </c>
      <c r="B826" s="25" t="s">
        <v>5883</v>
      </c>
      <c r="C826" s="26" t="s">
        <v>5884</v>
      </c>
      <c r="D826" s="26" t="s">
        <v>4668</v>
      </c>
      <c r="E826" s="9">
        <v>1.0</v>
      </c>
    </row>
    <row r="827" ht="15.75" customHeight="1">
      <c r="A827" s="24">
        <v>826.0</v>
      </c>
      <c r="B827" s="25" t="s">
        <v>5885</v>
      </c>
      <c r="C827" s="26" t="s">
        <v>5886</v>
      </c>
      <c r="D827" s="26" t="s">
        <v>4668</v>
      </c>
      <c r="E827" s="9">
        <v>1.0</v>
      </c>
    </row>
    <row r="828" ht="15.75" customHeight="1">
      <c r="A828" s="24">
        <v>827.0</v>
      </c>
      <c r="B828" s="25" t="s">
        <v>5887</v>
      </c>
      <c r="C828" s="26" t="s">
        <v>5888</v>
      </c>
      <c r="D828" s="26" t="s">
        <v>4668</v>
      </c>
      <c r="E828" s="9">
        <v>1.0</v>
      </c>
    </row>
    <row r="829" ht="15.75" customHeight="1">
      <c r="A829" s="24">
        <v>828.0</v>
      </c>
      <c r="B829" s="25" t="s">
        <v>5889</v>
      </c>
      <c r="C829" s="26" t="s">
        <v>5890</v>
      </c>
      <c r="D829" s="26" t="s">
        <v>4668</v>
      </c>
      <c r="E829" s="9">
        <v>1.0</v>
      </c>
    </row>
    <row r="830" ht="15.75" customHeight="1">
      <c r="A830" s="24">
        <v>829.0</v>
      </c>
      <c r="B830" s="25" t="s">
        <v>5891</v>
      </c>
      <c r="C830" s="26" t="s">
        <v>5892</v>
      </c>
      <c r="D830" s="26" t="s">
        <v>4668</v>
      </c>
      <c r="E830" s="9">
        <v>1.0</v>
      </c>
    </row>
    <row r="831" ht="15.75" customHeight="1">
      <c r="A831" s="24">
        <v>830.0</v>
      </c>
      <c r="B831" s="25" t="s">
        <v>5893</v>
      </c>
      <c r="C831" s="26" t="s">
        <v>5894</v>
      </c>
      <c r="D831" s="26" t="s">
        <v>4668</v>
      </c>
      <c r="E831" s="9">
        <v>1.0</v>
      </c>
    </row>
    <row r="832" ht="15.75" customHeight="1">
      <c r="A832" s="24">
        <v>831.0</v>
      </c>
      <c r="B832" s="25" t="s">
        <v>5895</v>
      </c>
      <c r="C832" s="26" t="s">
        <v>5896</v>
      </c>
      <c r="D832" s="26" t="s">
        <v>4668</v>
      </c>
      <c r="E832" s="9">
        <v>1.0</v>
      </c>
    </row>
    <row r="833" ht="15.75" customHeight="1">
      <c r="A833" s="24">
        <v>832.0</v>
      </c>
      <c r="B833" s="25" t="s">
        <v>5897</v>
      </c>
      <c r="C833" s="26" t="s">
        <v>5898</v>
      </c>
      <c r="D833" s="26" t="s">
        <v>4668</v>
      </c>
      <c r="E833" s="9">
        <v>1.0</v>
      </c>
    </row>
    <row r="834" ht="15.75" customHeight="1">
      <c r="A834" s="24">
        <v>833.0</v>
      </c>
      <c r="B834" s="25" t="s">
        <v>5899</v>
      </c>
      <c r="C834" s="26" t="s">
        <v>5900</v>
      </c>
      <c r="D834" s="26" t="s">
        <v>4668</v>
      </c>
      <c r="E834" s="9">
        <v>1.0</v>
      </c>
    </row>
    <row r="835" ht="15.75" customHeight="1">
      <c r="A835" s="24">
        <v>834.0</v>
      </c>
      <c r="B835" s="25" t="s">
        <v>5901</v>
      </c>
      <c r="C835" s="26" t="s">
        <v>5902</v>
      </c>
      <c r="D835" s="26" t="s">
        <v>4668</v>
      </c>
      <c r="E835" s="9">
        <v>1.0</v>
      </c>
    </row>
    <row r="836" ht="15.75" customHeight="1">
      <c r="A836" s="24">
        <v>835.0</v>
      </c>
      <c r="B836" s="25" t="s">
        <v>5903</v>
      </c>
      <c r="C836" s="26" t="s">
        <v>5904</v>
      </c>
      <c r="D836" s="26" t="s">
        <v>4668</v>
      </c>
      <c r="E836" s="9">
        <v>1.0</v>
      </c>
    </row>
    <row r="837" ht="15.75" customHeight="1">
      <c r="A837" s="24">
        <v>836.0</v>
      </c>
      <c r="B837" s="25" t="s">
        <v>5905</v>
      </c>
      <c r="C837" s="26" t="s">
        <v>5906</v>
      </c>
      <c r="D837" s="26" t="s">
        <v>4671</v>
      </c>
      <c r="E837" s="9">
        <v>1.0</v>
      </c>
    </row>
    <row r="838" ht="15.75" customHeight="1">
      <c r="A838" s="24">
        <v>837.0</v>
      </c>
      <c r="B838" s="25" t="s">
        <v>5907</v>
      </c>
      <c r="C838" s="26" t="s">
        <v>5908</v>
      </c>
      <c r="D838" s="26" t="s">
        <v>4668</v>
      </c>
      <c r="E838" s="9">
        <v>1.0</v>
      </c>
    </row>
    <row r="839" ht="15.75" customHeight="1">
      <c r="A839" s="24">
        <v>838.0</v>
      </c>
      <c r="B839" s="25" t="s">
        <v>5909</v>
      </c>
      <c r="C839" s="26" t="s">
        <v>5910</v>
      </c>
      <c r="D839" s="26" t="s">
        <v>4668</v>
      </c>
      <c r="E839" s="9">
        <v>1.0</v>
      </c>
    </row>
    <row r="840" ht="15.75" customHeight="1">
      <c r="A840" s="24">
        <v>839.0</v>
      </c>
      <c r="B840" s="25" t="s">
        <v>5911</v>
      </c>
      <c r="C840" s="26" t="s">
        <v>5912</v>
      </c>
      <c r="D840" s="26" t="s">
        <v>4668</v>
      </c>
      <c r="E840" s="9">
        <v>1.0</v>
      </c>
    </row>
    <row r="841" ht="15.75" customHeight="1">
      <c r="A841" s="24">
        <v>840.0</v>
      </c>
      <c r="B841" s="25" t="s">
        <v>5913</v>
      </c>
      <c r="C841" s="26" t="s">
        <v>5914</v>
      </c>
      <c r="D841" s="26" t="s">
        <v>4668</v>
      </c>
      <c r="E841" s="9">
        <v>1.0</v>
      </c>
    </row>
    <row r="842" ht="15.75" customHeight="1">
      <c r="A842" s="24">
        <v>841.0</v>
      </c>
      <c r="B842" s="25" t="s">
        <v>4542</v>
      </c>
      <c r="C842" s="26" t="s">
        <v>5915</v>
      </c>
      <c r="D842" s="26" t="s">
        <v>4677</v>
      </c>
      <c r="E842" s="9">
        <v>1.0</v>
      </c>
    </row>
    <row r="843" ht="15.75" customHeight="1">
      <c r="A843" s="24">
        <v>842.0</v>
      </c>
      <c r="B843" s="25" t="s">
        <v>5916</v>
      </c>
      <c r="C843" s="26" t="s">
        <v>5917</v>
      </c>
      <c r="D843" s="26" t="s">
        <v>4668</v>
      </c>
      <c r="E843" s="9">
        <v>1.0</v>
      </c>
    </row>
    <row r="844" ht="15.75" customHeight="1">
      <c r="A844" s="24">
        <v>843.0</v>
      </c>
      <c r="B844" s="25" t="s">
        <v>3329</v>
      </c>
      <c r="C844" s="26" t="s">
        <v>5918</v>
      </c>
      <c r="D844" s="26" t="s">
        <v>4677</v>
      </c>
      <c r="E844" s="9">
        <v>1.0</v>
      </c>
    </row>
    <row r="845" ht="15.75" customHeight="1">
      <c r="A845" s="24">
        <v>844.0</v>
      </c>
      <c r="B845" s="25" t="s">
        <v>5919</v>
      </c>
      <c r="C845" s="26" t="s">
        <v>5920</v>
      </c>
      <c r="D845" s="26" t="s">
        <v>4671</v>
      </c>
      <c r="E845" s="9">
        <v>1.0</v>
      </c>
    </row>
    <row r="846" ht="15.75" customHeight="1">
      <c r="A846" s="24">
        <v>845.0</v>
      </c>
      <c r="B846" s="25" t="s">
        <v>5921</v>
      </c>
      <c r="C846" s="26" t="s">
        <v>5922</v>
      </c>
      <c r="D846" s="26" t="s">
        <v>4668</v>
      </c>
      <c r="E846" s="9">
        <v>1.0</v>
      </c>
    </row>
    <row r="847" ht="15.75" customHeight="1">
      <c r="A847" s="24">
        <v>846.0</v>
      </c>
      <c r="B847" s="25" t="s">
        <v>5923</v>
      </c>
      <c r="C847" s="26" t="s">
        <v>5924</v>
      </c>
      <c r="D847" s="26" t="s">
        <v>4668</v>
      </c>
      <c r="E847" s="9">
        <v>1.0</v>
      </c>
    </row>
    <row r="848" ht="15.75" customHeight="1">
      <c r="A848" s="24">
        <v>847.0</v>
      </c>
      <c r="B848" s="25" t="s">
        <v>4584</v>
      </c>
      <c r="C848" s="26" t="s">
        <v>5925</v>
      </c>
      <c r="D848" s="26" t="s">
        <v>4684</v>
      </c>
      <c r="E848" s="9">
        <v>1.0</v>
      </c>
    </row>
    <row r="849" ht="15.75" customHeight="1">
      <c r="A849" s="24">
        <v>848.0</v>
      </c>
      <c r="B849" s="25" t="s">
        <v>3804</v>
      </c>
      <c r="C849" s="26" t="s">
        <v>5926</v>
      </c>
      <c r="D849" s="26" t="s">
        <v>4668</v>
      </c>
      <c r="E849" s="9">
        <v>1.0</v>
      </c>
    </row>
    <row r="850" ht="15.75" customHeight="1">
      <c r="A850" s="24">
        <v>849.0</v>
      </c>
      <c r="B850" s="25" t="s">
        <v>5927</v>
      </c>
      <c r="C850" s="26" t="s">
        <v>5928</v>
      </c>
      <c r="D850" s="26" t="s">
        <v>4671</v>
      </c>
      <c r="E850" s="9">
        <v>1.0</v>
      </c>
    </row>
    <row r="851" ht="15.75" customHeight="1">
      <c r="A851" s="24">
        <v>850.0</v>
      </c>
      <c r="B851" s="25" t="s">
        <v>4630</v>
      </c>
      <c r="C851" s="26" t="s">
        <v>5929</v>
      </c>
      <c r="D851" s="26" t="s">
        <v>4684</v>
      </c>
      <c r="E851" s="9">
        <v>1.0</v>
      </c>
    </row>
    <row r="852" ht="15.75" customHeight="1">
      <c r="A852" s="24">
        <v>851.0</v>
      </c>
      <c r="B852" s="25" t="s">
        <v>4245</v>
      </c>
      <c r="C852" s="26" t="s">
        <v>5930</v>
      </c>
      <c r="D852" s="26" t="s">
        <v>4677</v>
      </c>
      <c r="E852" s="9">
        <v>1.0</v>
      </c>
    </row>
    <row r="853" ht="15.75" customHeight="1">
      <c r="A853" s="24">
        <v>852.0</v>
      </c>
      <c r="B853" s="25" t="s">
        <v>3245</v>
      </c>
      <c r="C853" s="26" t="s">
        <v>5931</v>
      </c>
      <c r="D853" s="26" t="s">
        <v>4679</v>
      </c>
      <c r="E853" s="9">
        <v>1.0</v>
      </c>
    </row>
    <row r="854" ht="15.75" customHeight="1">
      <c r="A854" s="24">
        <v>853.0</v>
      </c>
      <c r="B854" s="25" t="s">
        <v>5932</v>
      </c>
      <c r="C854" s="26" t="s">
        <v>5933</v>
      </c>
      <c r="D854" s="26" t="s">
        <v>4671</v>
      </c>
      <c r="E854" s="9">
        <v>1.0</v>
      </c>
    </row>
    <row r="855" ht="15.75" customHeight="1">
      <c r="A855" s="24">
        <v>854.0</v>
      </c>
      <c r="B855" s="25" t="s">
        <v>5934</v>
      </c>
      <c r="C855" s="26" t="s">
        <v>5935</v>
      </c>
      <c r="D855" s="26" t="s">
        <v>4671</v>
      </c>
      <c r="E855" s="9">
        <v>1.0</v>
      </c>
    </row>
    <row r="856" ht="15.75" customHeight="1">
      <c r="A856" s="24">
        <v>855.0</v>
      </c>
      <c r="B856" s="25" t="s">
        <v>5936</v>
      </c>
      <c r="C856" s="26" t="s">
        <v>5937</v>
      </c>
      <c r="D856" s="26" t="s">
        <v>4671</v>
      </c>
      <c r="E856" s="9">
        <v>1.0</v>
      </c>
    </row>
    <row r="857" ht="15.75" customHeight="1">
      <c r="A857" s="24">
        <v>856.0</v>
      </c>
      <c r="B857" s="25" t="s">
        <v>5938</v>
      </c>
      <c r="C857" s="26" t="s">
        <v>5939</v>
      </c>
      <c r="D857" s="26" t="s">
        <v>4668</v>
      </c>
      <c r="E857" s="9">
        <v>1.0</v>
      </c>
    </row>
    <row r="858" ht="15.75" customHeight="1">
      <c r="A858" s="24">
        <v>857.0</v>
      </c>
      <c r="B858" s="25" t="s">
        <v>4464</v>
      </c>
      <c r="C858" s="26" t="s">
        <v>5940</v>
      </c>
      <c r="D858" s="26" t="s">
        <v>4677</v>
      </c>
      <c r="E858" s="9">
        <v>1.0</v>
      </c>
    </row>
    <row r="859" ht="15.75" customHeight="1">
      <c r="A859" s="24">
        <v>858.0</v>
      </c>
      <c r="B859" s="25" t="s">
        <v>4614</v>
      </c>
      <c r="C859" s="26" t="s">
        <v>5941</v>
      </c>
      <c r="D859" s="26" t="s">
        <v>4677</v>
      </c>
      <c r="E859" s="9">
        <v>1.0</v>
      </c>
    </row>
    <row r="860" ht="15.75" customHeight="1">
      <c r="A860" s="24">
        <v>859.0</v>
      </c>
      <c r="B860" s="25" t="s">
        <v>4311</v>
      </c>
      <c r="C860" s="26" t="s">
        <v>5942</v>
      </c>
      <c r="D860" s="26" t="s">
        <v>4677</v>
      </c>
      <c r="E860" s="9">
        <v>1.0</v>
      </c>
    </row>
    <row r="861" ht="15.75" customHeight="1">
      <c r="A861" s="24">
        <v>860.0</v>
      </c>
      <c r="B861" s="25" t="s">
        <v>4474</v>
      </c>
      <c r="C861" s="26" t="s">
        <v>5943</v>
      </c>
      <c r="D861" s="26" t="s">
        <v>4668</v>
      </c>
      <c r="E861" s="9">
        <v>1.0</v>
      </c>
    </row>
    <row r="862" ht="15.75" customHeight="1">
      <c r="A862" s="24">
        <v>861.0</v>
      </c>
      <c r="B862" s="25" t="s">
        <v>4557</v>
      </c>
      <c r="C862" s="26" t="s">
        <v>5944</v>
      </c>
      <c r="D862" s="26" t="s">
        <v>4668</v>
      </c>
      <c r="E862" s="9">
        <v>1.0</v>
      </c>
    </row>
    <row r="863" ht="15.75" customHeight="1">
      <c r="A863" s="24">
        <v>862.0</v>
      </c>
      <c r="B863" s="25" t="s">
        <v>3447</v>
      </c>
      <c r="C863" s="26" t="s">
        <v>5945</v>
      </c>
      <c r="D863" s="26" t="s">
        <v>4679</v>
      </c>
      <c r="E863" s="9">
        <v>1.0</v>
      </c>
    </row>
    <row r="864" ht="15.75" customHeight="1">
      <c r="A864" s="24">
        <v>863.0</v>
      </c>
      <c r="B864" s="25" t="s">
        <v>3762</v>
      </c>
      <c r="C864" s="26" t="s">
        <v>5946</v>
      </c>
      <c r="D864" s="26" t="s">
        <v>4677</v>
      </c>
      <c r="E864" s="9">
        <v>1.0</v>
      </c>
    </row>
    <row r="865" ht="15.75" customHeight="1">
      <c r="A865" s="24">
        <v>864.0</v>
      </c>
      <c r="B865" s="25" t="s">
        <v>5947</v>
      </c>
      <c r="C865" s="26" t="s">
        <v>5948</v>
      </c>
      <c r="D865" s="26" t="s">
        <v>4671</v>
      </c>
      <c r="E865" s="9">
        <v>1.0</v>
      </c>
    </row>
    <row r="866" ht="15.75" customHeight="1">
      <c r="A866" s="24">
        <v>865.0</v>
      </c>
      <c r="B866" s="25" t="s">
        <v>2883</v>
      </c>
      <c r="C866" s="26" t="s">
        <v>5949</v>
      </c>
      <c r="D866" s="26" t="s">
        <v>4684</v>
      </c>
      <c r="E866" s="9">
        <v>1.0</v>
      </c>
    </row>
    <row r="867" ht="15.75" customHeight="1">
      <c r="A867" s="24">
        <v>866.0</v>
      </c>
      <c r="B867" s="25" t="s">
        <v>4598</v>
      </c>
      <c r="C867" s="26" t="s">
        <v>5950</v>
      </c>
      <c r="D867" s="26" t="s">
        <v>4679</v>
      </c>
      <c r="E867" s="9">
        <v>1.0</v>
      </c>
    </row>
    <row r="868" ht="15.75" customHeight="1">
      <c r="A868" s="24">
        <v>867.0</v>
      </c>
      <c r="B868" s="25" t="s">
        <v>5951</v>
      </c>
      <c r="C868" s="26" t="s">
        <v>5952</v>
      </c>
      <c r="D868" s="26" t="s">
        <v>4671</v>
      </c>
      <c r="E868" s="9">
        <v>1.0</v>
      </c>
    </row>
    <row r="869" ht="15.75" customHeight="1">
      <c r="A869" s="24">
        <v>868.0</v>
      </c>
      <c r="B869" s="25" t="s">
        <v>3076</v>
      </c>
      <c r="C869" s="26" t="s">
        <v>5953</v>
      </c>
      <c r="D869" s="26" t="s">
        <v>4679</v>
      </c>
      <c r="E869" s="9">
        <v>1.0</v>
      </c>
    </row>
    <row r="870" ht="15.75" customHeight="1">
      <c r="A870" s="24">
        <v>869.0</v>
      </c>
      <c r="B870" s="25" t="s">
        <v>3344</v>
      </c>
      <c r="C870" s="26" t="s">
        <v>5954</v>
      </c>
      <c r="D870" s="26" t="s">
        <v>4677</v>
      </c>
      <c r="E870" s="9">
        <v>1.0</v>
      </c>
    </row>
    <row r="871" ht="15.75" customHeight="1">
      <c r="A871" s="24">
        <v>870.0</v>
      </c>
      <c r="B871" s="25" t="s">
        <v>3971</v>
      </c>
      <c r="C871" s="26" t="s">
        <v>5955</v>
      </c>
      <c r="D871" s="26" t="s">
        <v>4677</v>
      </c>
      <c r="E871" s="9">
        <v>1.0</v>
      </c>
    </row>
    <row r="872" ht="15.75" customHeight="1">
      <c r="A872" s="24">
        <v>871.0</v>
      </c>
      <c r="B872" s="25" t="s">
        <v>4535</v>
      </c>
      <c r="C872" s="26" t="s">
        <v>5956</v>
      </c>
      <c r="D872" s="26" t="s">
        <v>4677</v>
      </c>
      <c r="E872" s="9">
        <v>1.0</v>
      </c>
    </row>
    <row r="873" ht="15.75" customHeight="1">
      <c r="A873" s="24">
        <v>872.0</v>
      </c>
      <c r="B873" s="25" t="s">
        <v>4033</v>
      </c>
      <c r="C873" s="26" t="s">
        <v>5957</v>
      </c>
      <c r="D873" s="26" t="s">
        <v>4668</v>
      </c>
      <c r="E873" s="9">
        <v>1.0</v>
      </c>
    </row>
    <row r="874" ht="15.75" customHeight="1">
      <c r="A874" s="24">
        <v>873.0</v>
      </c>
      <c r="B874" s="25" t="s">
        <v>4533</v>
      </c>
      <c r="C874" s="26" t="s">
        <v>5958</v>
      </c>
      <c r="D874" s="26" t="s">
        <v>4668</v>
      </c>
      <c r="E874" s="9">
        <v>1.0</v>
      </c>
    </row>
    <row r="875" ht="15.75" customHeight="1">
      <c r="A875" s="24">
        <v>874.0</v>
      </c>
      <c r="B875" s="25" t="s">
        <v>5959</v>
      </c>
      <c r="C875" s="26" t="s">
        <v>5960</v>
      </c>
      <c r="D875" s="26" t="s">
        <v>4671</v>
      </c>
      <c r="E875" s="9">
        <v>1.0</v>
      </c>
    </row>
    <row r="876" ht="15.75" customHeight="1">
      <c r="A876" s="24">
        <v>875.0</v>
      </c>
      <c r="B876" s="25" t="s">
        <v>2941</v>
      </c>
      <c r="C876" s="26" t="s">
        <v>5961</v>
      </c>
      <c r="D876" s="26" t="s">
        <v>4684</v>
      </c>
      <c r="E876" s="9">
        <v>1.0</v>
      </c>
    </row>
    <row r="877" ht="15.75" customHeight="1">
      <c r="A877" s="24">
        <v>876.0</v>
      </c>
      <c r="B877" s="25" t="s">
        <v>5962</v>
      </c>
      <c r="C877" s="26" t="s">
        <v>5963</v>
      </c>
      <c r="D877" s="26" t="s">
        <v>4671</v>
      </c>
      <c r="E877" s="9">
        <v>1.0</v>
      </c>
    </row>
    <row r="878" ht="15.75" customHeight="1">
      <c r="A878" s="24">
        <v>877.0</v>
      </c>
      <c r="B878" s="25" t="s">
        <v>3354</v>
      </c>
      <c r="C878" s="26" t="s">
        <v>5964</v>
      </c>
      <c r="D878" s="26" t="s">
        <v>4684</v>
      </c>
      <c r="E878" s="9">
        <v>1.0</v>
      </c>
    </row>
    <row r="879" ht="15.75" customHeight="1">
      <c r="A879" s="24">
        <v>878.0</v>
      </c>
      <c r="B879" s="25" t="s">
        <v>5965</v>
      </c>
      <c r="C879" s="26" t="s">
        <v>5966</v>
      </c>
      <c r="D879" s="26" t="s">
        <v>4671</v>
      </c>
      <c r="E879" s="9">
        <v>1.0</v>
      </c>
    </row>
    <row r="880" ht="15.75" customHeight="1">
      <c r="A880" s="24">
        <v>879.0</v>
      </c>
      <c r="B880" s="25" t="s">
        <v>5967</v>
      </c>
      <c r="C880" s="26" t="s">
        <v>5968</v>
      </c>
      <c r="D880" s="26" t="s">
        <v>4671</v>
      </c>
      <c r="E880" s="9">
        <v>1.0</v>
      </c>
    </row>
    <row r="881" ht="15.75" customHeight="1">
      <c r="A881" s="24">
        <v>880.0</v>
      </c>
      <c r="B881" s="25" t="s">
        <v>5969</v>
      </c>
      <c r="C881" s="26" t="s">
        <v>5970</v>
      </c>
      <c r="D881" s="26" t="s">
        <v>4668</v>
      </c>
      <c r="E881" s="9">
        <v>1.0</v>
      </c>
    </row>
    <row r="882" ht="15.75" customHeight="1">
      <c r="A882" s="24">
        <v>881.0</v>
      </c>
      <c r="B882" s="25" t="s">
        <v>5971</v>
      </c>
      <c r="C882" s="26" t="s">
        <v>5972</v>
      </c>
      <c r="D882" s="26" t="s">
        <v>4671</v>
      </c>
      <c r="E882" s="9">
        <v>1.0</v>
      </c>
    </row>
    <row r="883" ht="15.75" customHeight="1">
      <c r="A883" s="24">
        <v>882.0</v>
      </c>
      <c r="B883" s="25" t="s">
        <v>5973</v>
      </c>
      <c r="C883" s="26" t="s">
        <v>5974</v>
      </c>
      <c r="D883" s="26" t="s">
        <v>4671</v>
      </c>
      <c r="E883" s="9">
        <v>1.0</v>
      </c>
    </row>
    <row r="884" ht="15.75" customHeight="1">
      <c r="A884" s="24">
        <v>883.0</v>
      </c>
      <c r="B884" s="25" t="s">
        <v>5975</v>
      </c>
      <c r="C884" s="26" t="s">
        <v>5976</v>
      </c>
      <c r="D884" s="26" t="s">
        <v>4668</v>
      </c>
      <c r="E884" s="9">
        <v>1.0</v>
      </c>
    </row>
    <row r="885" ht="15.75" customHeight="1">
      <c r="A885" s="24">
        <v>884.0</v>
      </c>
      <c r="B885" s="25" t="s">
        <v>3381</v>
      </c>
      <c r="C885" s="26" t="s">
        <v>5977</v>
      </c>
      <c r="D885" s="26" t="s">
        <v>4677</v>
      </c>
      <c r="E885" s="9">
        <v>1.0</v>
      </c>
    </row>
    <row r="886" ht="15.75" customHeight="1">
      <c r="A886" s="24">
        <v>885.0</v>
      </c>
      <c r="B886" s="25" t="s">
        <v>5978</v>
      </c>
      <c r="C886" s="26" t="s">
        <v>5979</v>
      </c>
      <c r="D886" s="26" t="s">
        <v>4671</v>
      </c>
      <c r="E886" s="9">
        <v>1.0</v>
      </c>
    </row>
    <row r="887" ht="15.75" customHeight="1">
      <c r="A887" s="24">
        <v>886.0</v>
      </c>
      <c r="B887" s="25" t="s">
        <v>5980</v>
      </c>
      <c r="C887" s="26" t="s">
        <v>5981</v>
      </c>
      <c r="D887" s="26" t="s">
        <v>4671</v>
      </c>
      <c r="E887" s="9">
        <v>1.0</v>
      </c>
    </row>
    <row r="888" ht="15.75" customHeight="1">
      <c r="A888" s="24">
        <v>887.0</v>
      </c>
      <c r="B888" s="25" t="s">
        <v>3891</v>
      </c>
      <c r="C888" s="26" t="s">
        <v>5982</v>
      </c>
      <c r="D888" s="26" t="s">
        <v>4677</v>
      </c>
      <c r="E888" s="9">
        <v>1.0</v>
      </c>
    </row>
    <row r="889" ht="15.75" customHeight="1">
      <c r="A889" s="24">
        <v>888.0</v>
      </c>
      <c r="B889" s="25" t="s">
        <v>3362</v>
      </c>
      <c r="C889" s="26" t="s">
        <v>5983</v>
      </c>
      <c r="D889" s="26" t="s">
        <v>4684</v>
      </c>
      <c r="E889" s="9">
        <v>1.0</v>
      </c>
    </row>
    <row r="890" ht="15.75" customHeight="1">
      <c r="A890" s="24">
        <v>889.0</v>
      </c>
      <c r="B890" s="25" t="s">
        <v>5984</v>
      </c>
      <c r="C890" s="26" t="s">
        <v>5985</v>
      </c>
      <c r="D890" s="26" t="s">
        <v>4671</v>
      </c>
      <c r="E890" s="9">
        <v>1.0</v>
      </c>
    </row>
    <row r="891" ht="15.75" customHeight="1">
      <c r="A891" s="24">
        <v>890.0</v>
      </c>
      <c r="B891" s="25" t="s">
        <v>3974</v>
      </c>
      <c r="C891" s="26" t="s">
        <v>5986</v>
      </c>
      <c r="D891" s="26" t="s">
        <v>4677</v>
      </c>
      <c r="E891" s="9">
        <v>1.0</v>
      </c>
    </row>
    <row r="892" ht="15.75" customHeight="1">
      <c r="A892" s="24">
        <v>891.0</v>
      </c>
      <c r="B892" s="25" t="s">
        <v>5987</v>
      </c>
      <c r="C892" s="26" t="s">
        <v>5988</v>
      </c>
      <c r="D892" s="26" t="s">
        <v>4671</v>
      </c>
      <c r="E892" s="9">
        <v>1.0</v>
      </c>
    </row>
    <row r="893" ht="15.75" customHeight="1">
      <c r="A893" s="24">
        <v>892.0</v>
      </c>
      <c r="B893" s="25" t="s">
        <v>3772</v>
      </c>
      <c r="C893" s="26" t="s">
        <v>5989</v>
      </c>
      <c r="D893" s="26" t="s">
        <v>4679</v>
      </c>
      <c r="E893" s="9">
        <v>1.0</v>
      </c>
    </row>
    <row r="894" ht="15.75" customHeight="1">
      <c r="A894" s="24">
        <v>893.0</v>
      </c>
      <c r="B894" s="25" t="s">
        <v>5990</v>
      </c>
      <c r="C894" s="26" t="s">
        <v>5991</v>
      </c>
      <c r="D894" s="26" t="s">
        <v>4668</v>
      </c>
      <c r="E894" s="9">
        <v>1.0</v>
      </c>
    </row>
    <row r="895" ht="15.75" customHeight="1">
      <c r="A895" s="24">
        <v>894.0</v>
      </c>
      <c r="B895" s="25" t="s">
        <v>3489</v>
      </c>
      <c r="C895" s="26" t="s">
        <v>5992</v>
      </c>
      <c r="D895" s="26" t="s">
        <v>4668</v>
      </c>
      <c r="E895" s="9">
        <v>1.0</v>
      </c>
    </row>
    <row r="896" ht="15.75" customHeight="1">
      <c r="A896" s="24">
        <v>895.0</v>
      </c>
      <c r="B896" s="25" t="s">
        <v>3841</v>
      </c>
      <c r="C896" s="26" t="s">
        <v>5993</v>
      </c>
      <c r="D896" s="26" t="s">
        <v>4677</v>
      </c>
      <c r="E896" s="9">
        <v>1.0</v>
      </c>
    </row>
    <row r="897" ht="15.75" customHeight="1">
      <c r="A897" s="24">
        <v>896.0</v>
      </c>
      <c r="B897" s="25" t="s">
        <v>3869</v>
      </c>
      <c r="C897" s="26" t="s">
        <v>5994</v>
      </c>
      <c r="D897" s="26" t="s">
        <v>4677</v>
      </c>
      <c r="E897" s="9">
        <v>1.0</v>
      </c>
    </row>
    <row r="898" ht="15.75" customHeight="1">
      <c r="A898" s="24">
        <v>897.0</v>
      </c>
      <c r="B898" s="25" t="s">
        <v>4031</v>
      </c>
      <c r="C898" s="26" t="s">
        <v>5995</v>
      </c>
      <c r="D898" s="26" t="s">
        <v>4677</v>
      </c>
      <c r="E898" s="9">
        <v>1.0</v>
      </c>
    </row>
    <row r="899" ht="15.75" customHeight="1">
      <c r="A899" s="24">
        <v>898.0</v>
      </c>
      <c r="B899" s="25" t="s">
        <v>5996</v>
      </c>
      <c r="C899" s="26" t="s">
        <v>5997</v>
      </c>
      <c r="D899" s="26" t="s">
        <v>4671</v>
      </c>
      <c r="E899" s="9">
        <v>1.0</v>
      </c>
    </row>
    <row r="900" ht="15.75" customHeight="1">
      <c r="A900" s="24">
        <v>899.0</v>
      </c>
      <c r="B900" s="25" t="s">
        <v>5998</v>
      </c>
      <c r="C900" s="26" t="s">
        <v>5999</v>
      </c>
      <c r="D900" s="26" t="s">
        <v>4671</v>
      </c>
      <c r="E900" s="9">
        <v>1.0</v>
      </c>
    </row>
    <row r="901" ht="15.75" customHeight="1">
      <c r="A901" s="24">
        <v>900.0</v>
      </c>
      <c r="B901" s="25" t="s">
        <v>4486</v>
      </c>
      <c r="C901" s="26" t="s">
        <v>6000</v>
      </c>
      <c r="D901" s="26" t="s">
        <v>4677</v>
      </c>
      <c r="E901" s="9">
        <v>1.0</v>
      </c>
    </row>
    <row r="902" ht="15.75" customHeight="1">
      <c r="A902" s="24">
        <v>901.0</v>
      </c>
      <c r="B902" s="25" t="s">
        <v>3948</v>
      </c>
      <c r="C902" s="26" t="s">
        <v>6001</v>
      </c>
      <c r="D902" s="26" t="s">
        <v>4677</v>
      </c>
      <c r="E902" s="9">
        <v>1.0</v>
      </c>
    </row>
    <row r="903" ht="15.75" customHeight="1">
      <c r="A903" s="24">
        <v>902.0</v>
      </c>
      <c r="B903" s="25" t="s">
        <v>6002</v>
      </c>
      <c r="C903" s="26" t="s">
        <v>6003</v>
      </c>
      <c r="D903" s="26" t="s">
        <v>4671</v>
      </c>
      <c r="E903" s="9">
        <v>1.0</v>
      </c>
    </row>
    <row r="904" ht="15.75" customHeight="1">
      <c r="A904" s="24">
        <v>903.0</v>
      </c>
      <c r="B904" s="25" t="s">
        <v>6004</v>
      </c>
      <c r="C904" s="26" t="s">
        <v>6005</v>
      </c>
      <c r="D904" s="26" t="s">
        <v>4671</v>
      </c>
      <c r="E904" s="9">
        <v>1.0</v>
      </c>
    </row>
    <row r="905" ht="15.75" customHeight="1">
      <c r="A905" s="24">
        <v>904.0</v>
      </c>
      <c r="B905" s="25" t="s">
        <v>6006</v>
      </c>
      <c r="C905" s="26" t="s">
        <v>6007</v>
      </c>
      <c r="D905" s="26" t="s">
        <v>4671</v>
      </c>
      <c r="E905" s="9">
        <v>1.0</v>
      </c>
    </row>
    <row r="906" ht="15.75" customHeight="1">
      <c r="A906" s="24">
        <v>905.0</v>
      </c>
      <c r="B906" s="25" t="s">
        <v>6008</v>
      </c>
      <c r="C906" s="26" t="s">
        <v>6009</v>
      </c>
      <c r="D906" s="26" t="s">
        <v>4671</v>
      </c>
      <c r="E906" s="9">
        <v>1.0</v>
      </c>
    </row>
    <row r="907" ht="15.75" customHeight="1">
      <c r="A907" s="24">
        <v>906.0</v>
      </c>
      <c r="B907" s="25" t="s">
        <v>6010</v>
      </c>
      <c r="C907" s="26" t="s">
        <v>6011</v>
      </c>
      <c r="D907" s="26" t="s">
        <v>4668</v>
      </c>
      <c r="E907" s="9">
        <v>1.0</v>
      </c>
    </row>
    <row r="908" ht="15.75" customHeight="1">
      <c r="A908" s="24">
        <v>907.0</v>
      </c>
      <c r="B908" s="25" t="s">
        <v>6012</v>
      </c>
      <c r="C908" s="26" t="s">
        <v>6013</v>
      </c>
      <c r="D908" s="26" t="s">
        <v>4671</v>
      </c>
      <c r="E908" s="9">
        <v>1.0</v>
      </c>
    </row>
    <row r="909" ht="15.75" customHeight="1">
      <c r="A909" s="24">
        <v>908.0</v>
      </c>
      <c r="B909" s="25" t="s">
        <v>6014</v>
      </c>
      <c r="C909" s="26" t="s">
        <v>6015</v>
      </c>
      <c r="D909" s="26" t="s">
        <v>4668</v>
      </c>
      <c r="E909" s="9">
        <v>1.0</v>
      </c>
    </row>
    <row r="910" ht="15.75" customHeight="1">
      <c r="A910" s="24">
        <v>909.0</v>
      </c>
      <c r="B910" s="25" t="s">
        <v>3786</v>
      </c>
      <c r="C910" s="26" t="s">
        <v>6016</v>
      </c>
      <c r="D910" s="26" t="s">
        <v>4679</v>
      </c>
      <c r="E910" s="9">
        <v>1.0</v>
      </c>
    </row>
    <row r="911" ht="15.75" customHeight="1">
      <c r="A911" s="24">
        <v>910.0</v>
      </c>
      <c r="B911" s="25" t="s">
        <v>4332</v>
      </c>
      <c r="C911" s="26" t="s">
        <v>6017</v>
      </c>
      <c r="D911" s="26" t="s">
        <v>4679</v>
      </c>
      <c r="E911" s="9">
        <v>1.0</v>
      </c>
    </row>
    <row r="912" ht="15.75" customHeight="1">
      <c r="A912" s="24">
        <v>911.0</v>
      </c>
      <c r="B912" s="25" t="s">
        <v>6018</v>
      </c>
      <c r="C912" s="26" t="s">
        <v>6019</v>
      </c>
      <c r="D912" s="26" t="s">
        <v>4671</v>
      </c>
      <c r="E912" s="9">
        <v>1.0</v>
      </c>
    </row>
    <row r="913" ht="15.75" customHeight="1">
      <c r="A913" s="24">
        <v>912.0</v>
      </c>
      <c r="B913" s="25" t="s">
        <v>6020</v>
      </c>
      <c r="C913" s="26" t="s">
        <v>6021</v>
      </c>
      <c r="D913" s="26" t="s">
        <v>4671</v>
      </c>
      <c r="E913" s="9">
        <v>1.0</v>
      </c>
    </row>
    <row r="914" ht="15.75" customHeight="1">
      <c r="A914" s="24">
        <v>913.0</v>
      </c>
      <c r="B914" s="25" t="s">
        <v>6022</v>
      </c>
      <c r="C914" s="26" t="s">
        <v>6023</v>
      </c>
      <c r="D914" s="26" t="s">
        <v>4668</v>
      </c>
      <c r="E914" s="9">
        <v>1.0</v>
      </c>
    </row>
    <row r="915" ht="15.75" customHeight="1">
      <c r="A915" s="24">
        <v>914.0</v>
      </c>
      <c r="B915" s="25" t="s">
        <v>6024</v>
      </c>
      <c r="C915" s="26" t="s">
        <v>6025</v>
      </c>
      <c r="D915" s="26" t="s">
        <v>4671</v>
      </c>
      <c r="E915" s="9">
        <v>1.0</v>
      </c>
    </row>
    <row r="916" ht="15.75" customHeight="1">
      <c r="A916" s="24">
        <v>915.0</v>
      </c>
      <c r="B916" s="25" t="s">
        <v>6026</v>
      </c>
      <c r="C916" s="26" t="s">
        <v>6027</v>
      </c>
      <c r="D916" s="26" t="s">
        <v>4671</v>
      </c>
      <c r="E916" s="9">
        <v>1.0</v>
      </c>
    </row>
    <row r="917" ht="15.75" customHeight="1">
      <c r="A917" s="24">
        <v>916.0</v>
      </c>
      <c r="B917" s="25" t="s">
        <v>6028</v>
      </c>
      <c r="C917" s="26" t="s">
        <v>6029</v>
      </c>
      <c r="D917" s="26" t="s">
        <v>4668</v>
      </c>
      <c r="E917" s="9">
        <v>1.0</v>
      </c>
    </row>
    <row r="918" ht="15.75" customHeight="1">
      <c r="A918" s="24">
        <v>917.0</v>
      </c>
      <c r="B918" s="25" t="s">
        <v>3337</v>
      </c>
      <c r="C918" s="26" t="s">
        <v>6030</v>
      </c>
      <c r="D918" s="26" t="s">
        <v>4677</v>
      </c>
      <c r="E918" s="9">
        <v>1.0</v>
      </c>
    </row>
    <row r="919" ht="15.75" customHeight="1">
      <c r="A919" s="24">
        <v>918.0</v>
      </c>
      <c r="B919" s="25" t="s">
        <v>4396</v>
      </c>
      <c r="C919" s="26" t="s">
        <v>6031</v>
      </c>
      <c r="D919" s="26" t="s">
        <v>4677</v>
      </c>
      <c r="E919" s="9">
        <v>1.0</v>
      </c>
    </row>
    <row r="920" ht="15.75" customHeight="1">
      <c r="A920" s="24">
        <v>919.0</v>
      </c>
      <c r="B920" s="25" t="s">
        <v>6032</v>
      </c>
      <c r="C920" s="26" t="s">
        <v>6033</v>
      </c>
      <c r="D920" s="26" t="s">
        <v>4668</v>
      </c>
      <c r="E920" s="9">
        <v>1.0</v>
      </c>
    </row>
    <row r="921" ht="15.75" customHeight="1">
      <c r="A921" s="24">
        <v>920.0</v>
      </c>
      <c r="B921" s="25" t="s">
        <v>4162</v>
      </c>
      <c r="C921" s="26" t="s">
        <v>6034</v>
      </c>
      <c r="D921" s="26" t="s">
        <v>4677</v>
      </c>
      <c r="E921" s="9">
        <v>1.0</v>
      </c>
    </row>
    <row r="922" ht="15.75" customHeight="1">
      <c r="A922" s="24">
        <v>921.0</v>
      </c>
      <c r="B922" s="25" t="s">
        <v>4009</v>
      </c>
      <c r="C922" s="26" t="s">
        <v>6035</v>
      </c>
      <c r="D922" s="26" t="s">
        <v>4679</v>
      </c>
      <c r="E922" s="9">
        <v>1.0</v>
      </c>
    </row>
    <row r="923" ht="15.75" customHeight="1">
      <c r="A923" s="24">
        <v>922.0</v>
      </c>
      <c r="B923" s="25" t="s">
        <v>3941</v>
      </c>
      <c r="C923" s="26" t="s">
        <v>6036</v>
      </c>
      <c r="D923" s="26" t="s">
        <v>4679</v>
      </c>
      <c r="E923" s="9">
        <v>1.0</v>
      </c>
    </row>
    <row r="924" ht="15.75" customHeight="1">
      <c r="A924" s="24">
        <v>923.0</v>
      </c>
      <c r="B924" s="25" t="s">
        <v>4255</v>
      </c>
      <c r="C924" s="26" t="s">
        <v>6037</v>
      </c>
      <c r="D924" s="26" t="s">
        <v>4677</v>
      </c>
      <c r="E924" s="9">
        <v>1.0</v>
      </c>
    </row>
    <row r="925" ht="15.75" customHeight="1">
      <c r="A925" s="24">
        <v>924.0</v>
      </c>
      <c r="B925" s="25" t="s">
        <v>2840</v>
      </c>
      <c r="C925" s="26" t="s">
        <v>6038</v>
      </c>
      <c r="D925" s="26" t="s">
        <v>4679</v>
      </c>
      <c r="E925" s="9">
        <v>1.0</v>
      </c>
    </row>
    <row r="926" ht="15.75" customHeight="1">
      <c r="A926" s="24">
        <v>925.0</v>
      </c>
      <c r="B926" s="25" t="s">
        <v>3651</v>
      </c>
      <c r="C926" s="26" t="s">
        <v>6039</v>
      </c>
      <c r="D926" s="26" t="s">
        <v>4668</v>
      </c>
      <c r="E926" s="9">
        <v>1.0</v>
      </c>
    </row>
    <row r="927" ht="15.75" customHeight="1">
      <c r="A927" s="24">
        <v>926.0</v>
      </c>
      <c r="B927" s="25" t="s">
        <v>6040</v>
      </c>
      <c r="C927" s="26" t="s">
        <v>6041</v>
      </c>
      <c r="D927" s="26" t="s">
        <v>4671</v>
      </c>
      <c r="E927" s="9">
        <v>1.0</v>
      </c>
    </row>
    <row r="928" ht="15.75" customHeight="1">
      <c r="A928" s="24">
        <v>927.0</v>
      </c>
      <c r="B928" s="25" t="s">
        <v>3341</v>
      </c>
      <c r="C928" s="26" t="s">
        <v>6042</v>
      </c>
      <c r="D928" s="26" t="s">
        <v>4668</v>
      </c>
      <c r="E928" s="9">
        <v>1.0</v>
      </c>
    </row>
    <row r="929" ht="15.75" customHeight="1">
      <c r="A929" s="24">
        <v>928.0</v>
      </c>
      <c r="B929" s="25" t="s">
        <v>4482</v>
      </c>
      <c r="C929" s="26" t="s">
        <v>6043</v>
      </c>
      <c r="D929" s="26" t="s">
        <v>4677</v>
      </c>
      <c r="E929" s="9">
        <v>1.0</v>
      </c>
    </row>
    <row r="930" ht="15.75" customHeight="1">
      <c r="A930" s="24">
        <v>929.0</v>
      </c>
      <c r="B930" s="25" t="s">
        <v>6044</v>
      </c>
      <c r="C930" s="26" t="s">
        <v>6045</v>
      </c>
      <c r="D930" s="26" t="s">
        <v>4671</v>
      </c>
      <c r="E930" s="9">
        <v>1.0</v>
      </c>
    </row>
    <row r="931" ht="15.75" customHeight="1">
      <c r="A931" s="24">
        <v>930.0</v>
      </c>
      <c r="B931" s="25" t="s">
        <v>6046</v>
      </c>
      <c r="C931" s="26" t="s">
        <v>6047</v>
      </c>
      <c r="D931" s="26" t="s">
        <v>4668</v>
      </c>
      <c r="E931" s="9">
        <v>1.0</v>
      </c>
    </row>
    <row r="932" ht="15.75" customHeight="1">
      <c r="A932" s="24">
        <v>931.0</v>
      </c>
      <c r="B932" s="25" t="s">
        <v>3663</v>
      </c>
      <c r="C932" s="26" t="s">
        <v>6048</v>
      </c>
      <c r="D932" s="26" t="s">
        <v>4677</v>
      </c>
      <c r="E932" s="9">
        <v>1.0</v>
      </c>
    </row>
    <row r="933" ht="15.75" customHeight="1">
      <c r="A933" s="24">
        <v>932.0</v>
      </c>
      <c r="B933" s="25" t="s">
        <v>3621</v>
      </c>
      <c r="C933" s="26" t="s">
        <v>6049</v>
      </c>
      <c r="D933" s="26" t="s">
        <v>4677</v>
      </c>
      <c r="E933" s="9">
        <v>1.0</v>
      </c>
    </row>
    <row r="934" ht="15.75" customHeight="1">
      <c r="A934" s="24">
        <v>933.0</v>
      </c>
      <c r="B934" s="25" t="s">
        <v>4263</v>
      </c>
      <c r="C934" s="26" t="s">
        <v>6050</v>
      </c>
      <c r="D934" s="26" t="s">
        <v>4677</v>
      </c>
      <c r="E934" s="9">
        <v>1.0</v>
      </c>
    </row>
    <row r="935" ht="15.75" customHeight="1">
      <c r="A935" s="24">
        <v>934.0</v>
      </c>
      <c r="B935" s="25" t="s">
        <v>4091</v>
      </c>
      <c r="C935" s="26" t="s">
        <v>6051</v>
      </c>
      <c r="D935" s="26" t="s">
        <v>4684</v>
      </c>
      <c r="E935" s="9">
        <v>1.0</v>
      </c>
    </row>
    <row r="936" ht="15.75" customHeight="1">
      <c r="A936" s="24">
        <v>935.0</v>
      </c>
      <c r="B936" s="25" t="s">
        <v>4473</v>
      </c>
      <c r="C936" s="26" t="s">
        <v>6052</v>
      </c>
      <c r="D936" s="26" t="s">
        <v>4679</v>
      </c>
      <c r="E936" s="9">
        <v>1.0</v>
      </c>
    </row>
    <row r="937" ht="15.75" customHeight="1">
      <c r="A937" s="24">
        <v>936.0</v>
      </c>
      <c r="B937" s="25" t="s">
        <v>6053</v>
      </c>
      <c r="C937" s="26" t="s">
        <v>6054</v>
      </c>
      <c r="D937" s="26" t="s">
        <v>4668</v>
      </c>
      <c r="E937" s="9">
        <v>1.0</v>
      </c>
    </row>
    <row r="938" ht="15.75" customHeight="1">
      <c r="A938" s="24">
        <v>937.0</v>
      </c>
      <c r="B938" s="25" t="s">
        <v>4006</v>
      </c>
      <c r="C938" s="26" t="s">
        <v>6055</v>
      </c>
      <c r="D938" s="26" t="s">
        <v>4679</v>
      </c>
      <c r="E938" s="9">
        <v>1.0</v>
      </c>
    </row>
    <row r="939" ht="15.75" customHeight="1">
      <c r="A939" s="24">
        <v>938.0</v>
      </c>
      <c r="B939" s="25" t="s">
        <v>3788</v>
      </c>
      <c r="C939" s="26" t="s">
        <v>6056</v>
      </c>
      <c r="D939" s="26" t="s">
        <v>4677</v>
      </c>
      <c r="E939" s="9">
        <v>1.0</v>
      </c>
    </row>
    <row r="940" ht="15.75" customHeight="1">
      <c r="A940" s="24">
        <v>939.0</v>
      </c>
      <c r="B940" s="25" t="s">
        <v>2884</v>
      </c>
      <c r="C940" s="26" t="s">
        <v>6057</v>
      </c>
      <c r="D940" s="26" t="s">
        <v>4679</v>
      </c>
      <c r="E940" s="9">
        <v>1.0</v>
      </c>
    </row>
    <row r="941" ht="15.75" customHeight="1">
      <c r="A941" s="24">
        <v>940.0</v>
      </c>
      <c r="B941" s="25" t="s">
        <v>6058</v>
      </c>
      <c r="C941" s="26" t="s">
        <v>6059</v>
      </c>
      <c r="D941" s="26" t="s">
        <v>4671</v>
      </c>
      <c r="E941" s="9">
        <v>1.0</v>
      </c>
    </row>
    <row r="942" ht="15.75" customHeight="1">
      <c r="A942" s="24">
        <v>941.0</v>
      </c>
      <c r="B942" s="25" t="s">
        <v>3672</v>
      </c>
      <c r="C942" s="26" t="s">
        <v>6060</v>
      </c>
      <c r="D942" s="26" t="s">
        <v>4677</v>
      </c>
      <c r="E942" s="9">
        <v>1.0</v>
      </c>
    </row>
    <row r="943" ht="15.75" customHeight="1">
      <c r="A943" s="24">
        <v>942.0</v>
      </c>
      <c r="B943" s="25" t="s">
        <v>6061</v>
      </c>
      <c r="C943" s="26" t="s">
        <v>6062</v>
      </c>
      <c r="D943" s="26" t="s">
        <v>4668</v>
      </c>
      <c r="E943" s="9">
        <v>1.0</v>
      </c>
    </row>
    <row r="944" ht="15.75" customHeight="1">
      <c r="A944" s="24">
        <v>943.0</v>
      </c>
      <c r="B944" s="25" t="s">
        <v>6063</v>
      </c>
      <c r="C944" s="26" t="s">
        <v>6064</v>
      </c>
      <c r="D944" s="26" t="s">
        <v>4668</v>
      </c>
      <c r="E944" s="9">
        <v>1.0</v>
      </c>
    </row>
    <row r="945" ht="15.75" customHeight="1">
      <c r="A945" s="24">
        <v>944.0</v>
      </c>
      <c r="B945" s="25" t="s">
        <v>3656</v>
      </c>
      <c r="C945" s="26" t="s">
        <v>6065</v>
      </c>
      <c r="D945" s="26" t="s">
        <v>4677</v>
      </c>
      <c r="E945" s="9">
        <v>1.0</v>
      </c>
    </row>
    <row r="946" ht="15.75" customHeight="1">
      <c r="A946" s="24">
        <v>945.0</v>
      </c>
      <c r="B946" s="25" t="s">
        <v>6066</v>
      </c>
      <c r="C946" s="26" t="s">
        <v>6067</v>
      </c>
      <c r="D946" s="26" t="s">
        <v>4668</v>
      </c>
      <c r="E946" s="9">
        <v>1.0</v>
      </c>
    </row>
    <row r="947" ht="15.75" customHeight="1">
      <c r="A947" s="24">
        <v>946.0</v>
      </c>
      <c r="B947" s="25" t="s">
        <v>2841</v>
      </c>
      <c r="C947" s="26" t="s">
        <v>6068</v>
      </c>
      <c r="D947" s="26" t="s">
        <v>4679</v>
      </c>
      <c r="E947" s="9">
        <v>1.0</v>
      </c>
    </row>
    <row r="948" ht="15.75" customHeight="1">
      <c r="A948" s="24">
        <v>947.0</v>
      </c>
      <c r="B948" s="25" t="s">
        <v>6069</v>
      </c>
      <c r="C948" s="26" t="s">
        <v>6070</v>
      </c>
      <c r="D948" s="26" t="s">
        <v>4671</v>
      </c>
      <c r="E948" s="9">
        <v>1.0</v>
      </c>
    </row>
    <row r="949" ht="15.75" customHeight="1">
      <c r="A949" s="24">
        <v>948.0</v>
      </c>
      <c r="B949" s="25" t="s">
        <v>6071</v>
      </c>
      <c r="C949" s="26" t="s">
        <v>6072</v>
      </c>
      <c r="D949" s="26" t="s">
        <v>4668</v>
      </c>
      <c r="E949" s="9">
        <v>1.0</v>
      </c>
    </row>
    <row r="950" ht="15.75" customHeight="1">
      <c r="A950" s="24">
        <v>949.0</v>
      </c>
      <c r="B950" s="25" t="s">
        <v>3313</v>
      </c>
      <c r="C950" s="26" t="s">
        <v>6073</v>
      </c>
      <c r="D950" s="26" t="s">
        <v>4677</v>
      </c>
      <c r="E950" s="9">
        <v>1.0</v>
      </c>
    </row>
    <row r="951" ht="15.75" customHeight="1">
      <c r="A951" s="24">
        <v>950.0</v>
      </c>
      <c r="B951" s="25" t="s">
        <v>6074</v>
      </c>
      <c r="C951" s="26" t="s">
        <v>6075</v>
      </c>
      <c r="D951" s="26" t="s">
        <v>4671</v>
      </c>
      <c r="E951" s="9">
        <v>1.0</v>
      </c>
    </row>
    <row r="952" ht="15.75" customHeight="1">
      <c r="A952" s="24">
        <v>951.0</v>
      </c>
      <c r="B952" s="25" t="s">
        <v>6076</v>
      </c>
      <c r="C952" s="26" t="s">
        <v>6077</v>
      </c>
      <c r="D952" s="26" t="s">
        <v>4668</v>
      </c>
      <c r="E952" s="9">
        <v>1.0</v>
      </c>
    </row>
    <row r="953" ht="15.75" customHeight="1">
      <c r="A953" s="24">
        <v>952.0</v>
      </c>
      <c r="B953" s="25" t="s">
        <v>4189</v>
      </c>
      <c r="C953" s="26" t="s">
        <v>6078</v>
      </c>
      <c r="D953" s="26" t="s">
        <v>4677</v>
      </c>
      <c r="E953" s="9">
        <v>1.0</v>
      </c>
    </row>
    <row r="954" ht="15.75" customHeight="1">
      <c r="A954" s="24">
        <v>953.0</v>
      </c>
      <c r="B954" s="25" t="s">
        <v>4451</v>
      </c>
      <c r="C954" s="26" t="s">
        <v>6079</v>
      </c>
      <c r="D954" s="26" t="s">
        <v>4679</v>
      </c>
      <c r="E954" s="9">
        <v>1.0</v>
      </c>
    </row>
    <row r="955" ht="15.75" customHeight="1">
      <c r="A955" s="24">
        <v>954.0</v>
      </c>
      <c r="B955" s="25" t="s">
        <v>3159</v>
      </c>
      <c r="C955" s="26" t="s">
        <v>6080</v>
      </c>
      <c r="D955" s="26" t="s">
        <v>4677</v>
      </c>
      <c r="E955" s="9">
        <v>1.0</v>
      </c>
    </row>
    <row r="956" ht="15.75" customHeight="1">
      <c r="A956" s="24">
        <v>955.0</v>
      </c>
      <c r="B956" s="25" t="s">
        <v>6081</v>
      </c>
      <c r="C956" s="26" t="s">
        <v>6082</v>
      </c>
      <c r="D956" s="26" t="s">
        <v>4671</v>
      </c>
      <c r="E956" s="9">
        <v>1.0</v>
      </c>
    </row>
    <row r="957" ht="15.75" customHeight="1">
      <c r="A957" s="24">
        <v>956.0</v>
      </c>
      <c r="B957" s="25" t="s">
        <v>6083</v>
      </c>
      <c r="C957" s="26" t="s">
        <v>6084</v>
      </c>
      <c r="D957" s="26" t="s">
        <v>4668</v>
      </c>
      <c r="E957" s="9">
        <v>1.0</v>
      </c>
    </row>
    <row r="958" ht="15.75" customHeight="1">
      <c r="A958" s="24">
        <v>957.0</v>
      </c>
      <c r="B958" s="25" t="s">
        <v>4385</v>
      </c>
      <c r="C958" s="26" t="s">
        <v>6085</v>
      </c>
      <c r="D958" s="26" t="s">
        <v>4677</v>
      </c>
      <c r="E958" s="9">
        <v>1.0</v>
      </c>
    </row>
    <row r="959" ht="15.75" customHeight="1">
      <c r="A959" s="24">
        <v>958.0</v>
      </c>
      <c r="B959" s="25" t="s">
        <v>4399</v>
      </c>
      <c r="C959" s="26" t="s">
        <v>6086</v>
      </c>
      <c r="D959" s="26" t="s">
        <v>4677</v>
      </c>
      <c r="E959" s="9">
        <v>1.0</v>
      </c>
    </row>
    <row r="960" ht="15.75" customHeight="1">
      <c r="A960" s="24">
        <v>959.0</v>
      </c>
      <c r="B960" s="25" t="s">
        <v>4122</v>
      </c>
      <c r="C960" s="26" t="s">
        <v>6087</v>
      </c>
      <c r="D960" s="26" t="s">
        <v>4677</v>
      </c>
      <c r="E960" s="9">
        <v>1.0</v>
      </c>
    </row>
    <row r="961" ht="15.75" customHeight="1">
      <c r="A961" s="24">
        <v>960.0</v>
      </c>
      <c r="B961" s="25" t="s">
        <v>6088</v>
      </c>
      <c r="C961" s="26" t="s">
        <v>6089</v>
      </c>
      <c r="D961" s="26" t="s">
        <v>4668</v>
      </c>
      <c r="E961" s="9">
        <v>1.0</v>
      </c>
    </row>
    <row r="962" ht="15.75" customHeight="1">
      <c r="A962" s="24">
        <v>961.0</v>
      </c>
      <c r="B962" s="25" t="s">
        <v>6090</v>
      </c>
      <c r="C962" s="26" t="s">
        <v>6091</v>
      </c>
      <c r="D962" s="26" t="s">
        <v>4671</v>
      </c>
      <c r="E962" s="9">
        <v>1.0</v>
      </c>
    </row>
    <row r="963" ht="15.75" customHeight="1">
      <c r="A963" s="24">
        <v>962.0</v>
      </c>
      <c r="B963" s="25" t="s">
        <v>4102</v>
      </c>
      <c r="C963" s="26" t="s">
        <v>6092</v>
      </c>
      <c r="D963" s="26" t="s">
        <v>4677</v>
      </c>
      <c r="E963" s="9">
        <v>1.0</v>
      </c>
    </row>
    <row r="964" ht="15.75" customHeight="1">
      <c r="A964" s="24">
        <v>963.0</v>
      </c>
      <c r="B964" s="25" t="s">
        <v>4223</v>
      </c>
      <c r="C964" s="26" t="s">
        <v>6093</v>
      </c>
      <c r="D964" s="26" t="s">
        <v>4677</v>
      </c>
      <c r="E964" s="9">
        <v>1.0</v>
      </c>
    </row>
    <row r="965" ht="15.75" customHeight="1">
      <c r="A965" s="24">
        <v>964.0</v>
      </c>
      <c r="B965" s="25" t="s">
        <v>4527</v>
      </c>
      <c r="C965" s="26" t="s">
        <v>6094</v>
      </c>
      <c r="D965" s="26" t="s">
        <v>4677</v>
      </c>
      <c r="E965" s="9">
        <v>1.0</v>
      </c>
    </row>
    <row r="966" ht="15.75" customHeight="1">
      <c r="A966" s="24">
        <v>965.0</v>
      </c>
      <c r="B966" s="25" t="s">
        <v>6095</v>
      </c>
      <c r="C966" s="26" t="s">
        <v>6096</v>
      </c>
      <c r="D966" s="26" t="s">
        <v>4668</v>
      </c>
      <c r="E966" s="9">
        <v>1.0</v>
      </c>
    </row>
    <row r="967" ht="15.75" customHeight="1">
      <c r="A967" s="24">
        <v>966.0</v>
      </c>
      <c r="B967" s="25" t="s">
        <v>6097</v>
      </c>
      <c r="C967" s="26" t="s">
        <v>6098</v>
      </c>
      <c r="D967" s="26" t="s">
        <v>4671</v>
      </c>
      <c r="E967" s="9">
        <v>1.0</v>
      </c>
    </row>
    <row r="968" ht="15.75" customHeight="1">
      <c r="A968" s="24">
        <v>967.0</v>
      </c>
      <c r="B968" s="25" t="s">
        <v>6099</v>
      </c>
      <c r="C968" s="26" t="s">
        <v>6100</v>
      </c>
      <c r="D968" s="26" t="s">
        <v>4671</v>
      </c>
      <c r="E968" s="9">
        <v>1.0</v>
      </c>
    </row>
    <row r="969" ht="15.75" customHeight="1">
      <c r="A969" s="24">
        <v>968.0</v>
      </c>
      <c r="B969" s="25" t="s">
        <v>6101</v>
      </c>
      <c r="C969" s="26" t="s">
        <v>6102</v>
      </c>
      <c r="D969" s="26" t="s">
        <v>4668</v>
      </c>
      <c r="E969" s="9">
        <v>1.0</v>
      </c>
    </row>
    <row r="970" ht="15.75" customHeight="1">
      <c r="A970" s="24">
        <v>969.0</v>
      </c>
      <c r="B970" s="25" t="s">
        <v>6103</v>
      </c>
      <c r="C970" s="26" t="s">
        <v>6104</v>
      </c>
      <c r="D970" s="26" t="s">
        <v>4671</v>
      </c>
      <c r="E970" s="9">
        <v>1.0</v>
      </c>
    </row>
    <row r="971" ht="15.75" customHeight="1">
      <c r="A971" s="24">
        <v>970.0</v>
      </c>
      <c r="B971" s="25" t="s">
        <v>6105</v>
      </c>
      <c r="C971" s="26" t="s">
        <v>6106</v>
      </c>
      <c r="D971" s="26" t="s">
        <v>4671</v>
      </c>
      <c r="E971" s="9">
        <v>1.0</v>
      </c>
    </row>
    <row r="972" ht="15.75" customHeight="1">
      <c r="A972" s="24">
        <v>971.0</v>
      </c>
      <c r="B972" s="25" t="s">
        <v>3829</v>
      </c>
      <c r="C972" s="26" t="s">
        <v>6107</v>
      </c>
      <c r="D972" s="26" t="s">
        <v>4679</v>
      </c>
      <c r="E972" s="9">
        <v>1.0</v>
      </c>
    </row>
    <row r="973" ht="15.75" customHeight="1">
      <c r="A973" s="24">
        <v>972.0</v>
      </c>
      <c r="B973" s="25" t="s">
        <v>3610</v>
      </c>
      <c r="C973" s="26" t="s">
        <v>6108</v>
      </c>
      <c r="D973" s="26" t="s">
        <v>4677</v>
      </c>
      <c r="E973" s="9">
        <v>1.0</v>
      </c>
    </row>
    <row r="974" ht="15.75" customHeight="1">
      <c r="A974" s="24">
        <v>973.0</v>
      </c>
      <c r="B974" s="25" t="s">
        <v>6109</v>
      </c>
      <c r="C974" s="26" t="s">
        <v>6110</v>
      </c>
      <c r="D974" s="26" t="s">
        <v>4668</v>
      </c>
      <c r="E974" s="9">
        <v>1.0</v>
      </c>
    </row>
    <row r="975" ht="15.75" customHeight="1">
      <c r="A975" s="24">
        <v>974.0</v>
      </c>
      <c r="B975" s="25" t="s">
        <v>4639</v>
      </c>
      <c r="C975" s="26" t="s">
        <v>6111</v>
      </c>
      <c r="D975" s="26" t="s">
        <v>4677</v>
      </c>
      <c r="E975" s="9">
        <v>1.0</v>
      </c>
    </row>
    <row r="976" ht="15.75" customHeight="1">
      <c r="A976" s="24">
        <v>975.0</v>
      </c>
      <c r="B976" s="25" t="s">
        <v>6112</v>
      </c>
      <c r="C976" s="26" t="s">
        <v>6113</v>
      </c>
      <c r="D976" s="26" t="s">
        <v>4671</v>
      </c>
      <c r="E976" s="9">
        <v>1.0</v>
      </c>
    </row>
    <row r="977" ht="15.75" customHeight="1">
      <c r="A977" s="24">
        <v>976.0</v>
      </c>
      <c r="B977" s="25" t="s">
        <v>6114</v>
      </c>
      <c r="C977" s="26" t="s">
        <v>6115</v>
      </c>
      <c r="D977" s="26" t="s">
        <v>4671</v>
      </c>
      <c r="E977" s="9">
        <v>1.0</v>
      </c>
    </row>
    <row r="978" ht="15.75" customHeight="1">
      <c r="A978" s="24">
        <v>977.0</v>
      </c>
      <c r="B978" s="25" t="s">
        <v>4645</v>
      </c>
      <c r="C978" s="26" t="s">
        <v>6116</v>
      </c>
      <c r="D978" s="26" t="s">
        <v>4677</v>
      </c>
      <c r="E978" s="9">
        <v>1.0</v>
      </c>
    </row>
    <row r="979" ht="15.75" customHeight="1">
      <c r="A979" s="24">
        <v>978.0</v>
      </c>
      <c r="B979" s="25" t="s">
        <v>6117</v>
      </c>
      <c r="C979" s="26" t="s">
        <v>6118</v>
      </c>
      <c r="D979" s="26" t="s">
        <v>4668</v>
      </c>
      <c r="E979" s="9">
        <v>1.0</v>
      </c>
    </row>
    <row r="980" ht="15.75" customHeight="1">
      <c r="A980" s="24">
        <v>979.0</v>
      </c>
      <c r="B980" s="25" t="s">
        <v>6119</v>
      </c>
      <c r="C980" s="26" t="s">
        <v>6120</v>
      </c>
      <c r="D980" s="26" t="s">
        <v>4671</v>
      </c>
      <c r="E980" s="9">
        <v>1.0</v>
      </c>
    </row>
    <row r="981" ht="15.75" customHeight="1">
      <c r="A981" s="24">
        <v>980.0</v>
      </c>
      <c r="B981" s="25" t="s">
        <v>3388</v>
      </c>
      <c r="C981" s="26" t="s">
        <v>6121</v>
      </c>
      <c r="D981" s="26" t="s">
        <v>4679</v>
      </c>
      <c r="E981" s="9">
        <v>1.0</v>
      </c>
    </row>
    <row r="982" ht="15.75" customHeight="1">
      <c r="A982" s="24">
        <v>981.0</v>
      </c>
      <c r="B982" s="25" t="s">
        <v>6122</v>
      </c>
      <c r="C982" s="26" t="s">
        <v>6123</v>
      </c>
      <c r="D982" s="26" t="s">
        <v>4671</v>
      </c>
      <c r="E982" s="9">
        <v>1.0</v>
      </c>
    </row>
    <row r="983" ht="15.75" customHeight="1">
      <c r="A983" s="24">
        <v>982.0</v>
      </c>
      <c r="B983" s="25" t="s">
        <v>3131</v>
      </c>
      <c r="C983" s="26" t="s">
        <v>6124</v>
      </c>
      <c r="D983" s="26" t="s">
        <v>4684</v>
      </c>
      <c r="E983" s="9">
        <v>1.0</v>
      </c>
    </row>
    <row r="984" ht="15.75" customHeight="1">
      <c r="A984" s="24">
        <v>983.0</v>
      </c>
      <c r="B984" s="25" t="s">
        <v>4561</v>
      </c>
      <c r="C984" s="26" t="s">
        <v>6125</v>
      </c>
      <c r="D984" s="26" t="s">
        <v>4668</v>
      </c>
      <c r="E984" s="9">
        <v>1.0</v>
      </c>
    </row>
    <row r="985" ht="15.75" customHeight="1">
      <c r="A985" s="24">
        <v>984.0</v>
      </c>
      <c r="B985" s="25" t="s">
        <v>6126</v>
      </c>
      <c r="C985" s="26" t="s">
        <v>6127</v>
      </c>
      <c r="D985" s="26" t="s">
        <v>4668</v>
      </c>
      <c r="E985" s="9">
        <v>1.0</v>
      </c>
    </row>
    <row r="986" ht="15.75" customHeight="1">
      <c r="A986" s="24">
        <v>985.0</v>
      </c>
      <c r="B986" s="25" t="s">
        <v>4623</v>
      </c>
      <c r="C986" s="26" t="s">
        <v>6128</v>
      </c>
      <c r="D986" s="26" t="s">
        <v>4677</v>
      </c>
      <c r="E986" s="9">
        <v>1.0</v>
      </c>
    </row>
    <row r="987" ht="15.75" customHeight="1">
      <c r="A987" s="24">
        <v>986.0</v>
      </c>
      <c r="B987" s="25" t="s">
        <v>6129</v>
      </c>
      <c r="C987" s="26" t="s">
        <v>6130</v>
      </c>
      <c r="D987" s="26" t="s">
        <v>4668</v>
      </c>
      <c r="E987" s="9">
        <v>1.0</v>
      </c>
    </row>
    <row r="988" ht="15.75" customHeight="1">
      <c r="A988" s="24">
        <v>987.0</v>
      </c>
      <c r="B988" s="25" t="s">
        <v>3916</v>
      </c>
      <c r="C988" s="26" t="s">
        <v>6131</v>
      </c>
      <c r="D988" s="26" t="s">
        <v>4679</v>
      </c>
      <c r="E988" s="9">
        <v>1.0</v>
      </c>
    </row>
    <row r="989" ht="15.75" customHeight="1">
      <c r="A989" s="24">
        <v>988.0</v>
      </c>
      <c r="B989" s="25" t="s">
        <v>6132</v>
      </c>
      <c r="C989" s="26" t="s">
        <v>6133</v>
      </c>
      <c r="D989" s="26" t="s">
        <v>4668</v>
      </c>
      <c r="E989" s="9">
        <v>1.0</v>
      </c>
    </row>
    <row r="990" ht="15.75" customHeight="1">
      <c r="A990" s="24">
        <v>989.0</v>
      </c>
      <c r="B990" s="25" t="s">
        <v>6134</v>
      </c>
      <c r="C990" s="26" t="s">
        <v>6135</v>
      </c>
      <c r="D990" s="26" t="s">
        <v>4668</v>
      </c>
      <c r="E990" s="9">
        <v>1.0</v>
      </c>
    </row>
    <row r="991" ht="15.75" customHeight="1">
      <c r="A991" s="24">
        <v>990.0</v>
      </c>
      <c r="B991" s="25" t="s">
        <v>6136</v>
      </c>
      <c r="C991" s="26" t="s">
        <v>6137</v>
      </c>
      <c r="D991" s="26" t="s">
        <v>4668</v>
      </c>
      <c r="E991" s="9">
        <v>1.0</v>
      </c>
    </row>
    <row r="992" ht="15.75" customHeight="1">
      <c r="A992" s="24">
        <v>991.0</v>
      </c>
      <c r="B992" s="25" t="s">
        <v>6138</v>
      </c>
      <c r="C992" s="26" t="s">
        <v>6139</v>
      </c>
      <c r="D992" s="26" t="s">
        <v>4668</v>
      </c>
      <c r="E992" s="9">
        <v>1.0</v>
      </c>
    </row>
    <row r="993" ht="15.75" customHeight="1">
      <c r="A993" s="24">
        <v>992.0</v>
      </c>
      <c r="B993" s="25" t="s">
        <v>6140</v>
      </c>
      <c r="C993" s="26" t="s">
        <v>6141</v>
      </c>
      <c r="D993" s="26" t="s">
        <v>4671</v>
      </c>
      <c r="E993" s="9">
        <v>1.0</v>
      </c>
    </row>
    <row r="994" ht="15.75" customHeight="1">
      <c r="A994" s="24">
        <v>993.0</v>
      </c>
      <c r="B994" s="25" t="s">
        <v>6142</v>
      </c>
      <c r="C994" s="26" t="s">
        <v>6143</v>
      </c>
      <c r="D994" s="26" t="s">
        <v>4668</v>
      </c>
      <c r="E994" s="9">
        <v>1.0</v>
      </c>
    </row>
    <row r="995" ht="15.75" customHeight="1">
      <c r="A995" s="24">
        <v>994.0</v>
      </c>
      <c r="B995" s="25" t="s">
        <v>3611</v>
      </c>
      <c r="C995" s="26" t="s">
        <v>6144</v>
      </c>
      <c r="D995" s="26" t="s">
        <v>4677</v>
      </c>
      <c r="E995" s="9">
        <v>1.0</v>
      </c>
    </row>
    <row r="996" ht="15.75" customHeight="1">
      <c r="A996" s="24">
        <v>995.0</v>
      </c>
      <c r="B996" s="25" t="s">
        <v>6145</v>
      </c>
      <c r="C996" s="26" t="s">
        <v>6146</v>
      </c>
      <c r="D996" s="26" t="s">
        <v>4668</v>
      </c>
      <c r="E996" s="9">
        <v>1.0</v>
      </c>
    </row>
    <row r="997" ht="15.75" customHeight="1">
      <c r="A997" s="24">
        <v>996.0</v>
      </c>
      <c r="B997" s="25" t="s">
        <v>3930</v>
      </c>
      <c r="C997" s="26" t="s">
        <v>6147</v>
      </c>
      <c r="D997" s="26" t="s">
        <v>4679</v>
      </c>
      <c r="E997" s="9">
        <v>1.0</v>
      </c>
    </row>
    <row r="998" ht="15.75" customHeight="1">
      <c r="A998" s="24">
        <v>997.0</v>
      </c>
      <c r="B998" s="25" t="s">
        <v>6148</v>
      </c>
      <c r="C998" s="26" t="s">
        <v>6149</v>
      </c>
      <c r="D998" s="26" t="s">
        <v>4671</v>
      </c>
      <c r="E998" s="9">
        <v>1.0</v>
      </c>
    </row>
    <row r="999" ht="15.75" customHeight="1">
      <c r="A999" s="24">
        <v>998.0</v>
      </c>
      <c r="B999" s="25" t="s">
        <v>6150</v>
      </c>
      <c r="C999" s="26" t="s">
        <v>6151</v>
      </c>
      <c r="D999" s="26" t="s">
        <v>4668</v>
      </c>
      <c r="E999" s="9">
        <v>1.0</v>
      </c>
    </row>
    <row r="1000" ht="15.75" customHeight="1">
      <c r="A1000" s="24">
        <v>999.0</v>
      </c>
      <c r="B1000" s="25" t="s">
        <v>6152</v>
      </c>
      <c r="C1000" s="26" t="s">
        <v>6153</v>
      </c>
      <c r="D1000" s="26" t="s">
        <v>4671</v>
      </c>
      <c r="E1000" s="9">
        <v>1.0</v>
      </c>
    </row>
    <row r="1001" ht="15.75" customHeight="1">
      <c r="A1001" s="24">
        <v>1000.0</v>
      </c>
      <c r="B1001" s="25" t="s">
        <v>3394</v>
      </c>
      <c r="C1001" s="26" t="s">
        <v>6154</v>
      </c>
      <c r="D1001" s="26" t="s">
        <v>4677</v>
      </c>
      <c r="E1001" s="9">
        <v>1.0</v>
      </c>
    </row>
    <row r="1002" ht="15.75" customHeight="1">
      <c r="A1002" s="24">
        <v>1001.0</v>
      </c>
      <c r="B1002" s="25" t="s">
        <v>4161</v>
      </c>
      <c r="C1002" s="26" t="s">
        <v>6155</v>
      </c>
      <c r="D1002" s="26" t="s">
        <v>4668</v>
      </c>
      <c r="E1002" s="9">
        <v>1.0</v>
      </c>
    </row>
    <row r="1003" ht="15.75" customHeight="1">
      <c r="A1003" s="24">
        <v>1002.0</v>
      </c>
      <c r="B1003" s="25" t="s">
        <v>4154</v>
      </c>
      <c r="C1003" s="26" t="s">
        <v>6156</v>
      </c>
      <c r="D1003" s="26" t="s">
        <v>4677</v>
      </c>
      <c r="E1003" s="9">
        <v>1.0</v>
      </c>
    </row>
    <row r="1004" ht="15.75" customHeight="1">
      <c r="A1004" s="24">
        <v>1003.0</v>
      </c>
      <c r="B1004" s="25" t="s">
        <v>6157</v>
      </c>
      <c r="C1004" s="26" t="s">
        <v>6158</v>
      </c>
      <c r="D1004" s="26" t="s">
        <v>4671</v>
      </c>
      <c r="E1004" s="9">
        <v>1.0</v>
      </c>
    </row>
    <row r="1005" ht="15.75" customHeight="1">
      <c r="A1005" s="24">
        <v>1004.0</v>
      </c>
      <c r="B1005" s="25" t="s">
        <v>3834</v>
      </c>
      <c r="C1005" s="26" t="s">
        <v>6159</v>
      </c>
      <c r="D1005" s="26" t="s">
        <v>4677</v>
      </c>
      <c r="E1005" s="9">
        <v>1.0</v>
      </c>
    </row>
    <row r="1006" ht="15.75" customHeight="1">
      <c r="A1006" s="24">
        <v>1005.0</v>
      </c>
      <c r="B1006" s="25" t="s">
        <v>6160</v>
      </c>
      <c r="C1006" s="26" t="s">
        <v>6161</v>
      </c>
      <c r="D1006" s="26" t="s">
        <v>4671</v>
      </c>
      <c r="E1006" s="9">
        <v>1.0</v>
      </c>
    </row>
    <row r="1007" ht="15.75" customHeight="1">
      <c r="A1007" s="24">
        <v>1006.0</v>
      </c>
      <c r="B1007" s="25" t="s">
        <v>6162</v>
      </c>
      <c r="C1007" s="26" t="s">
        <v>6163</v>
      </c>
      <c r="D1007" s="26" t="s">
        <v>4671</v>
      </c>
      <c r="E1007" s="9">
        <v>1.0</v>
      </c>
    </row>
    <row r="1008" ht="15.75" customHeight="1">
      <c r="A1008" s="24">
        <v>1007.0</v>
      </c>
      <c r="B1008" s="25" t="s">
        <v>6164</v>
      </c>
      <c r="C1008" s="26" t="s">
        <v>6165</v>
      </c>
      <c r="D1008" s="26" t="s">
        <v>4668</v>
      </c>
      <c r="E1008" s="9">
        <v>1.0</v>
      </c>
    </row>
    <row r="1009" ht="15.75" customHeight="1">
      <c r="A1009" s="24">
        <v>1008.0</v>
      </c>
      <c r="B1009" s="25" t="s">
        <v>6166</v>
      </c>
      <c r="C1009" s="26" t="s">
        <v>6167</v>
      </c>
      <c r="D1009" s="26" t="s">
        <v>4668</v>
      </c>
      <c r="E1009" s="9">
        <v>1.0</v>
      </c>
    </row>
    <row r="1010" ht="15.75" customHeight="1">
      <c r="A1010" s="24">
        <v>1009.0</v>
      </c>
      <c r="B1010" s="25" t="s">
        <v>6168</v>
      </c>
      <c r="C1010" s="26" t="s">
        <v>6169</v>
      </c>
      <c r="D1010" s="26" t="s">
        <v>4668</v>
      </c>
      <c r="E1010" s="9">
        <v>1.0</v>
      </c>
    </row>
    <row r="1011" ht="15.75" customHeight="1">
      <c r="A1011" s="24">
        <v>1010.0</v>
      </c>
      <c r="B1011" s="25" t="s">
        <v>6170</v>
      </c>
      <c r="C1011" s="26" t="s">
        <v>6171</v>
      </c>
      <c r="D1011" s="26" t="s">
        <v>4671</v>
      </c>
      <c r="E1011" s="9">
        <v>1.0</v>
      </c>
    </row>
    <row r="1012" ht="15.75" customHeight="1">
      <c r="A1012" s="24">
        <v>1011.0</v>
      </c>
      <c r="B1012" s="25" t="s">
        <v>6172</v>
      </c>
      <c r="C1012" s="26" t="s">
        <v>6173</v>
      </c>
      <c r="D1012" s="26" t="s">
        <v>4668</v>
      </c>
      <c r="E1012" s="9">
        <v>1.0</v>
      </c>
    </row>
    <row r="1013" ht="15.75" customHeight="1">
      <c r="A1013" s="24">
        <v>1012.0</v>
      </c>
      <c r="B1013" s="25" t="s">
        <v>6174</v>
      </c>
      <c r="C1013" s="26" t="s">
        <v>6175</v>
      </c>
      <c r="D1013" s="26" t="s">
        <v>4668</v>
      </c>
      <c r="E1013" s="9">
        <v>1.0</v>
      </c>
    </row>
    <row r="1014" ht="15.75" customHeight="1">
      <c r="A1014" s="24">
        <v>1013.0</v>
      </c>
      <c r="B1014" s="25" t="s">
        <v>6176</v>
      </c>
      <c r="C1014" s="26" t="s">
        <v>6177</v>
      </c>
      <c r="D1014" s="26" t="s">
        <v>4668</v>
      </c>
      <c r="E1014" s="9">
        <v>1.0</v>
      </c>
    </row>
    <row r="1015" ht="15.75" customHeight="1">
      <c r="A1015" s="24">
        <v>1014.0</v>
      </c>
      <c r="B1015" s="25" t="s">
        <v>6178</v>
      </c>
      <c r="C1015" s="26" t="s">
        <v>6179</v>
      </c>
      <c r="D1015" s="26" t="s">
        <v>4668</v>
      </c>
      <c r="E1015" s="9">
        <v>1.0</v>
      </c>
    </row>
    <row r="1016" ht="15.75" customHeight="1">
      <c r="A1016" s="24">
        <v>1015.0</v>
      </c>
      <c r="B1016" s="25" t="s">
        <v>6180</v>
      </c>
      <c r="C1016" s="26" t="s">
        <v>6181</v>
      </c>
      <c r="D1016" s="26" t="s">
        <v>4668</v>
      </c>
      <c r="E1016" s="9">
        <v>1.0</v>
      </c>
    </row>
    <row r="1017" ht="15.75" customHeight="1">
      <c r="A1017" s="24">
        <v>1016.0</v>
      </c>
      <c r="B1017" s="25" t="s">
        <v>6182</v>
      </c>
      <c r="C1017" s="26" t="s">
        <v>6183</v>
      </c>
      <c r="D1017" s="26" t="s">
        <v>4668</v>
      </c>
      <c r="E1017" s="9">
        <v>1.0</v>
      </c>
    </row>
    <row r="1018" ht="15.75" customHeight="1">
      <c r="A1018" s="24">
        <v>1017.0</v>
      </c>
      <c r="B1018" s="25" t="s">
        <v>6184</v>
      </c>
      <c r="C1018" s="26" t="s">
        <v>6185</v>
      </c>
      <c r="D1018" s="26" t="s">
        <v>4668</v>
      </c>
      <c r="E1018" s="9">
        <v>1.0</v>
      </c>
    </row>
    <row r="1019" ht="15.75" customHeight="1">
      <c r="A1019" s="24">
        <v>1018.0</v>
      </c>
      <c r="B1019" s="25" t="s">
        <v>6186</v>
      </c>
      <c r="C1019" s="26" t="s">
        <v>6187</v>
      </c>
      <c r="D1019" s="26" t="s">
        <v>4668</v>
      </c>
      <c r="E1019" s="9">
        <v>1.0</v>
      </c>
    </row>
    <row r="1020" ht="15.75" customHeight="1">
      <c r="A1020" s="24">
        <v>1019.0</v>
      </c>
      <c r="B1020" s="25" t="s">
        <v>6188</v>
      </c>
      <c r="C1020" s="26" t="s">
        <v>6189</v>
      </c>
      <c r="D1020" s="26" t="s">
        <v>4668</v>
      </c>
      <c r="E1020" s="9">
        <v>1.0</v>
      </c>
    </row>
    <row r="1021" ht="15.75" customHeight="1">
      <c r="A1021" s="24">
        <v>1020.0</v>
      </c>
      <c r="B1021" s="25" t="s">
        <v>4573</v>
      </c>
      <c r="C1021" s="26" t="s">
        <v>6190</v>
      </c>
      <c r="D1021" s="26" t="s">
        <v>4684</v>
      </c>
      <c r="E1021" s="9">
        <v>1.0</v>
      </c>
    </row>
    <row r="1022" ht="15.75" customHeight="1">
      <c r="A1022" s="24">
        <v>1021.0</v>
      </c>
      <c r="B1022" s="25" t="s">
        <v>6191</v>
      </c>
      <c r="C1022" s="26" t="s">
        <v>6192</v>
      </c>
      <c r="D1022" s="26" t="s">
        <v>4671</v>
      </c>
      <c r="E1022" s="9">
        <v>1.0</v>
      </c>
    </row>
    <row r="1023" ht="15.75" customHeight="1">
      <c r="A1023" s="24">
        <v>1022.0</v>
      </c>
      <c r="B1023" s="25" t="s">
        <v>6193</v>
      </c>
      <c r="C1023" s="26" t="s">
        <v>6194</v>
      </c>
      <c r="D1023" s="26" t="s">
        <v>4668</v>
      </c>
      <c r="E1023" s="9">
        <v>1.0</v>
      </c>
    </row>
    <row r="1024" ht="15.75" customHeight="1">
      <c r="A1024" s="24">
        <v>1023.0</v>
      </c>
      <c r="B1024" s="25" t="s">
        <v>2832</v>
      </c>
      <c r="C1024" s="26" t="s">
        <v>6195</v>
      </c>
      <c r="D1024" s="26" t="s">
        <v>4679</v>
      </c>
      <c r="E1024" s="9">
        <v>1.0</v>
      </c>
    </row>
    <row r="1025" ht="15.75" customHeight="1">
      <c r="A1025" s="24">
        <v>1024.0</v>
      </c>
      <c r="B1025" s="25" t="s">
        <v>6196</v>
      </c>
      <c r="C1025" s="26" t="s">
        <v>6197</v>
      </c>
      <c r="D1025" s="26" t="s">
        <v>4671</v>
      </c>
      <c r="E1025" s="9">
        <v>1.0</v>
      </c>
    </row>
    <row r="1026" ht="15.75" customHeight="1">
      <c r="A1026" s="24">
        <v>1025.0</v>
      </c>
      <c r="B1026" s="25" t="s">
        <v>6198</v>
      </c>
      <c r="C1026" s="26" t="s">
        <v>6199</v>
      </c>
      <c r="D1026" s="26" t="s">
        <v>4671</v>
      </c>
      <c r="E1026" s="9">
        <v>1.0</v>
      </c>
    </row>
    <row r="1027" ht="15.75" customHeight="1">
      <c r="A1027" s="24">
        <v>1026.0</v>
      </c>
      <c r="B1027" s="25" t="s">
        <v>6200</v>
      </c>
      <c r="C1027" s="26" t="s">
        <v>6201</v>
      </c>
      <c r="D1027" s="26" t="s">
        <v>4671</v>
      </c>
      <c r="E1027" s="9">
        <v>1.0</v>
      </c>
    </row>
    <row r="1028" ht="15.75" customHeight="1">
      <c r="A1028" s="24">
        <v>1027.0</v>
      </c>
      <c r="B1028" s="25" t="s">
        <v>4259</v>
      </c>
      <c r="C1028" s="26" t="s">
        <v>6202</v>
      </c>
      <c r="D1028" s="26" t="s">
        <v>4684</v>
      </c>
      <c r="E1028" s="9">
        <v>1.0</v>
      </c>
    </row>
    <row r="1029" ht="15.75" customHeight="1">
      <c r="A1029" s="24">
        <v>1028.0</v>
      </c>
      <c r="B1029" s="25" t="s">
        <v>4502</v>
      </c>
      <c r="C1029" s="26" t="s">
        <v>6203</v>
      </c>
      <c r="D1029" s="26" t="s">
        <v>4677</v>
      </c>
      <c r="E1029" s="9">
        <v>1.0</v>
      </c>
    </row>
    <row r="1030" ht="15.75" customHeight="1">
      <c r="A1030" s="24">
        <v>1029.0</v>
      </c>
      <c r="B1030" s="25" t="s">
        <v>6204</v>
      </c>
      <c r="C1030" s="26" t="s">
        <v>6205</v>
      </c>
      <c r="D1030" s="26" t="s">
        <v>4668</v>
      </c>
      <c r="E1030" s="9">
        <v>1.0</v>
      </c>
    </row>
    <row r="1031" ht="15.75" customHeight="1">
      <c r="A1031" s="24">
        <v>1030.0</v>
      </c>
      <c r="B1031" s="25" t="s">
        <v>6206</v>
      </c>
      <c r="C1031" s="26" t="s">
        <v>6207</v>
      </c>
      <c r="D1031" s="26" t="s">
        <v>4671</v>
      </c>
      <c r="E1031" s="9">
        <v>1.0</v>
      </c>
    </row>
    <row r="1032" ht="15.75" customHeight="1">
      <c r="A1032" s="24">
        <v>1031.0</v>
      </c>
      <c r="B1032" s="25" t="s">
        <v>3147</v>
      </c>
      <c r="C1032" s="26" t="s">
        <v>6208</v>
      </c>
      <c r="D1032" s="26" t="s">
        <v>4684</v>
      </c>
      <c r="E1032" s="9">
        <v>1.0</v>
      </c>
    </row>
    <row r="1033" ht="15.75" customHeight="1">
      <c r="A1033" s="24">
        <v>1032.0</v>
      </c>
      <c r="B1033" s="25" t="s">
        <v>6209</v>
      </c>
      <c r="C1033" s="26" t="s">
        <v>6210</v>
      </c>
      <c r="D1033" s="26" t="s">
        <v>4671</v>
      </c>
      <c r="E1033" s="9">
        <v>1.0</v>
      </c>
    </row>
    <row r="1034" ht="15.75" customHeight="1">
      <c r="A1034" s="24">
        <v>1033.0</v>
      </c>
      <c r="B1034" s="25" t="s">
        <v>4258</v>
      </c>
      <c r="C1034" s="26" t="s">
        <v>6211</v>
      </c>
      <c r="D1034" s="26" t="s">
        <v>4677</v>
      </c>
      <c r="E1034" s="9">
        <v>1.0</v>
      </c>
    </row>
    <row r="1035" ht="15.75" customHeight="1">
      <c r="A1035" s="24">
        <v>1034.0</v>
      </c>
      <c r="B1035" s="25" t="s">
        <v>6212</v>
      </c>
      <c r="C1035" s="26" t="s">
        <v>6213</v>
      </c>
      <c r="D1035" s="26" t="s">
        <v>4671</v>
      </c>
      <c r="E1035" s="9">
        <v>1.0</v>
      </c>
    </row>
    <row r="1036" ht="15.75" customHeight="1">
      <c r="A1036" s="24">
        <v>1035.0</v>
      </c>
      <c r="B1036" s="25" t="s">
        <v>4574</v>
      </c>
      <c r="C1036" s="26" t="s">
        <v>6214</v>
      </c>
      <c r="D1036" s="26" t="s">
        <v>4684</v>
      </c>
      <c r="E1036" s="9">
        <v>1.0</v>
      </c>
    </row>
    <row r="1037" ht="15.75" customHeight="1">
      <c r="A1037" s="24">
        <v>1036.0</v>
      </c>
      <c r="B1037" s="25" t="s">
        <v>2885</v>
      </c>
      <c r="C1037" s="26" t="s">
        <v>6215</v>
      </c>
      <c r="D1037" s="26" t="s">
        <v>4679</v>
      </c>
      <c r="E1037" s="9">
        <v>1.0</v>
      </c>
    </row>
    <row r="1038" ht="15.75" customHeight="1">
      <c r="A1038" s="24">
        <v>1037.0</v>
      </c>
      <c r="B1038" s="25" t="s">
        <v>2828</v>
      </c>
      <c r="C1038" s="26" t="s">
        <v>6216</v>
      </c>
      <c r="D1038" s="26" t="s">
        <v>4679</v>
      </c>
      <c r="E1038" s="9">
        <v>1.0</v>
      </c>
    </row>
    <row r="1039" ht="15.75" customHeight="1">
      <c r="A1039" s="24">
        <v>1038.0</v>
      </c>
      <c r="B1039" s="25" t="s">
        <v>6217</v>
      </c>
      <c r="C1039" s="26" t="s">
        <v>6218</v>
      </c>
      <c r="D1039" s="26" t="s">
        <v>4671</v>
      </c>
      <c r="E1039" s="9">
        <v>1.0</v>
      </c>
    </row>
    <row r="1040" ht="15.75" customHeight="1">
      <c r="A1040" s="24">
        <v>1039.0</v>
      </c>
      <c r="B1040" s="25" t="s">
        <v>4620</v>
      </c>
      <c r="C1040" s="26" t="s">
        <v>6219</v>
      </c>
      <c r="D1040" s="26" t="s">
        <v>4679</v>
      </c>
      <c r="E1040" s="9">
        <v>1.0</v>
      </c>
    </row>
    <row r="1041" ht="15.75" customHeight="1">
      <c r="A1041" s="24">
        <v>1040.0</v>
      </c>
      <c r="B1041" s="25" t="s">
        <v>3574</v>
      </c>
      <c r="C1041" s="26" t="s">
        <v>6220</v>
      </c>
      <c r="D1041" s="26" t="s">
        <v>4684</v>
      </c>
      <c r="E1041" s="9">
        <v>1.0</v>
      </c>
    </row>
    <row r="1042" ht="15.75" customHeight="1">
      <c r="A1042" s="24">
        <v>1041.0</v>
      </c>
      <c r="B1042" s="25" t="s">
        <v>3606</v>
      </c>
      <c r="C1042" s="26" t="s">
        <v>6221</v>
      </c>
      <c r="D1042" s="26" t="s">
        <v>4677</v>
      </c>
      <c r="E1042" s="9">
        <v>1.0</v>
      </c>
    </row>
    <row r="1043" ht="15.75" customHeight="1">
      <c r="A1043" s="24">
        <v>1042.0</v>
      </c>
      <c r="B1043" s="25" t="s">
        <v>6222</v>
      </c>
      <c r="C1043" s="26" t="s">
        <v>6223</v>
      </c>
      <c r="D1043" s="26" t="s">
        <v>4668</v>
      </c>
      <c r="E1043" s="9">
        <v>1.0</v>
      </c>
    </row>
    <row r="1044" ht="15.75" customHeight="1">
      <c r="A1044" s="24">
        <v>1043.0</v>
      </c>
      <c r="B1044" s="25" t="s">
        <v>6224</v>
      </c>
      <c r="C1044" s="26" t="s">
        <v>6225</v>
      </c>
      <c r="D1044" s="26" t="s">
        <v>4671</v>
      </c>
      <c r="E1044" s="9">
        <v>1.0</v>
      </c>
    </row>
    <row r="1045" ht="15.75" customHeight="1">
      <c r="A1045" s="24">
        <v>1044.0</v>
      </c>
      <c r="B1045" s="25" t="s">
        <v>4643</v>
      </c>
      <c r="C1045" s="26" t="s">
        <v>6226</v>
      </c>
      <c r="D1045" s="26" t="s">
        <v>4677</v>
      </c>
      <c r="E1045" s="9">
        <v>1.0</v>
      </c>
    </row>
    <row r="1046" ht="15.75" customHeight="1">
      <c r="A1046" s="24">
        <v>1045.0</v>
      </c>
      <c r="B1046" s="25" t="s">
        <v>6227</v>
      </c>
      <c r="C1046" s="26" t="s">
        <v>6228</v>
      </c>
      <c r="D1046" s="26" t="s">
        <v>4671</v>
      </c>
      <c r="E1046" s="9">
        <v>1.0</v>
      </c>
    </row>
    <row r="1047" ht="15.75" customHeight="1">
      <c r="A1047" s="24">
        <v>1046.0</v>
      </c>
      <c r="B1047" s="25" t="s">
        <v>4545</v>
      </c>
      <c r="C1047" s="26" t="s">
        <v>6229</v>
      </c>
      <c r="D1047" s="26" t="s">
        <v>4668</v>
      </c>
      <c r="E1047" s="9">
        <v>1.0</v>
      </c>
    </row>
    <row r="1048" ht="15.75" customHeight="1">
      <c r="A1048" s="24">
        <v>1047.0</v>
      </c>
      <c r="B1048" s="25" t="s">
        <v>6230</v>
      </c>
      <c r="C1048" s="26" t="s">
        <v>6231</v>
      </c>
      <c r="D1048" s="26" t="s">
        <v>4671</v>
      </c>
      <c r="E1048" s="9">
        <v>1.0</v>
      </c>
    </row>
    <row r="1049" ht="15.75" customHeight="1">
      <c r="A1049" s="24">
        <v>1048.0</v>
      </c>
      <c r="B1049" s="25" t="s">
        <v>6232</v>
      </c>
      <c r="C1049" s="26" t="s">
        <v>6233</v>
      </c>
      <c r="D1049" s="26" t="s">
        <v>4671</v>
      </c>
      <c r="E1049" s="9">
        <v>1.0</v>
      </c>
    </row>
    <row r="1050" ht="15.75" customHeight="1">
      <c r="A1050" s="24">
        <v>1049.0</v>
      </c>
      <c r="B1050" s="25" t="s">
        <v>6234</v>
      </c>
      <c r="C1050" s="26" t="s">
        <v>6235</v>
      </c>
      <c r="D1050" s="26" t="s">
        <v>4668</v>
      </c>
      <c r="E1050" s="9">
        <v>1.0</v>
      </c>
    </row>
    <row r="1051" ht="15.75" customHeight="1">
      <c r="A1051" s="24">
        <v>1050.0</v>
      </c>
      <c r="B1051" s="25" t="s">
        <v>6236</v>
      </c>
      <c r="C1051" s="26" t="s">
        <v>6237</v>
      </c>
      <c r="D1051" s="26" t="s">
        <v>4668</v>
      </c>
      <c r="E1051" s="9">
        <v>1.0</v>
      </c>
    </row>
    <row r="1052" ht="15.75" customHeight="1">
      <c r="A1052" s="24">
        <v>1051.0</v>
      </c>
      <c r="B1052" s="25" t="s">
        <v>4087</v>
      </c>
      <c r="C1052" s="26" t="s">
        <v>6238</v>
      </c>
      <c r="D1052" s="26" t="s">
        <v>4677</v>
      </c>
      <c r="E1052" s="9">
        <v>1.0</v>
      </c>
    </row>
    <row r="1053" ht="15.75" customHeight="1">
      <c r="A1053" s="24">
        <v>1052.0</v>
      </c>
      <c r="B1053" s="25" t="s">
        <v>3907</v>
      </c>
      <c r="C1053" s="26" t="s">
        <v>6239</v>
      </c>
      <c r="D1053" s="26" t="s">
        <v>4679</v>
      </c>
      <c r="E1053" s="9">
        <v>1.0</v>
      </c>
    </row>
    <row r="1054" ht="15.75" customHeight="1">
      <c r="A1054" s="24">
        <v>1053.0</v>
      </c>
      <c r="B1054" s="25" t="s">
        <v>6240</v>
      </c>
      <c r="C1054" s="26" t="s">
        <v>6241</v>
      </c>
      <c r="D1054" s="26" t="s">
        <v>4671</v>
      </c>
      <c r="E1054" s="9">
        <v>1.0</v>
      </c>
    </row>
    <row r="1055" ht="15.75" customHeight="1">
      <c r="A1055" s="24">
        <v>1054.0</v>
      </c>
      <c r="B1055" s="25" t="s">
        <v>6242</v>
      </c>
      <c r="C1055" s="26" t="s">
        <v>6243</v>
      </c>
      <c r="D1055" s="26" t="s">
        <v>4668</v>
      </c>
      <c r="E1055" s="9">
        <v>1.0</v>
      </c>
    </row>
    <row r="1056" ht="15.75" customHeight="1">
      <c r="A1056" s="24">
        <v>1055.0</v>
      </c>
      <c r="B1056" s="25" t="s">
        <v>2927</v>
      </c>
      <c r="C1056" s="26" t="s">
        <v>6244</v>
      </c>
      <c r="D1056" s="26" t="s">
        <v>4679</v>
      </c>
      <c r="E1056" s="9">
        <v>1.0</v>
      </c>
    </row>
    <row r="1057" ht="15.75" customHeight="1">
      <c r="A1057" s="24">
        <v>1056.0</v>
      </c>
      <c r="B1057" s="25" t="s">
        <v>4088</v>
      </c>
      <c r="C1057" s="26" t="s">
        <v>6245</v>
      </c>
      <c r="D1057" s="26" t="s">
        <v>4668</v>
      </c>
      <c r="E1057" s="9">
        <v>1.0</v>
      </c>
    </row>
    <row r="1058" ht="15.75" customHeight="1">
      <c r="A1058" s="24">
        <v>1057.0</v>
      </c>
      <c r="B1058" s="25" t="s">
        <v>4131</v>
      </c>
      <c r="C1058" s="26" t="s">
        <v>6246</v>
      </c>
      <c r="D1058" s="26" t="s">
        <v>4677</v>
      </c>
      <c r="E1058" s="9">
        <v>1.0</v>
      </c>
    </row>
    <row r="1059" ht="15.75" customHeight="1">
      <c r="A1059" s="24">
        <v>1058.0</v>
      </c>
      <c r="B1059" s="25" t="s">
        <v>3408</v>
      </c>
      <c r="C1059" s="26" t="s">
        <v>6247</v>
      </c>
      <c r="D1059" s="26" t="s">
        <v>4668</v>
      </c>
      <c r="E1059" s="9">
        <v>1.0</v>
      </c>
    </row>
    <row r="1060" ht="15.75" customHeight="1">
      <c r="A1060" s="24">
        <v>1059.0</v>
      </c>
      <c r="B1060" s="25" t="s">
        <v>4098</v>
      </c>
      <c r="C1060" s="26" t="s">
        <v>6248</v>
      </c>
      <c r="D1060" s="26" t="s">
        <v>4668</v>
      </c>
      <c r="E1060" s="9">
        <v>1.0</v>
      </c>
    </row>
    <row r="1061" ht="15.75" customHeight="1">
      <c r="A1061" s="24">
        <v>1060.0</v>
      </c>
      <c r="B1061" s="25" t="s">
        <v>6249</v>
      </c>
      <c r="C1061" s="26" t="s">
        <v>6250</v>
      </c>
      <c r="D1061" s="26" t="s">
        <v>4671</v>
      </c>
      <c r="E1061" s="9">
        <v>1.0</v>
      </c>
    </row>
    <row r="1062" ht="15.75" customHeight="1">
      <c r="A1062" s="24">
        <v>1061.0</v>
      </c>
      <c r="B1062" s="25" t="s">
        <v>4040</v>
      </c>
      <c r="C1062" s="26" t="s">
        <v>6251</v>
      </c>
      <c r="D1062" s="26" t="s">
        <v>4668</v>
      </c>
      <c r="E1062" s="9">
        <v>1.0</v>
      </c>
    </row>
    <row r="1063" ht="15.75" customHeight="1">
      <c r="A1063" s="24">
        <v>1062.0</v>
      </c>
      <c r="B1063" s="25" t="s">
        <v>6252</v>
      </c>
      <c r="C1063" s="26" t="s">
        <v>6253</v>
      </c>
      <c r="D1063" s="26" t="s">
        <v>4671</v>
      </c>
      <c r="E1063" s="9">
        <v>1.0</v>
      </c>
    </row>
    <row r="1064" ht="15.75" customHeight="1">
      <c r="A1064" s="24">
        <v>1063.0</v>
      </c>
      <c r="B1064" s="25" t="s">
        <v>4208</v>
      </c>
      <c r="C1064" s="26" t="s">
        <v>6254</v>
      </c>
      <c r="D1064" s="26" t="s">
        <v>4677</v>
      </c>
      <c r="E1064" s="9">
        <v>1.0</v>
      </c>
    </row>
    <row r="1065" ht="15.75" customHeight="1">
      <c r="A1065" s="24">
        <v>1064.0</v>
      </c>
      <c r="B1065" s="25" t="s">
        <v>3775</v>
      </c>
      <c r="C1065" s="26" t="s">
        <v>6255</v>
      </c>
      <c r="D1065" s="26" t="s">
        <v>4677</v>
      </c>
      <c r="E1065" s="9">
        <v>1.0</v>
      </c>
    </row>
    <row r="1066" ht="15.75" customHeight="1">
      <c r="A1066" s="24">
        <v>1065.0</v>
      </c>
      <c r="B1066" s="25" t="s">
        <v>6256</v>
      </c>
      <c r="C1066" s="26" t="s">
        <v>6257</v>
      </c>
      <c r="D1066" s="26" t="s">
        <v>4671</v>
      </c>
      <c r="E1066" s="9">
        <v>1.0</v>
      </c>
    </row>
    <row r="1067" ht="15.75" customHeight="1">
      <c r="A1067" s="24">
        <v>1066.0</v>
      </c>
      <c r="B1067" s="25" t="s">
        <v>4441</v>
      </c>
      <c r="C1067" s="26" t="s">
        <v>6258</v>
      </c>
      <c r="D1067" s="26" t="s">
        <v>4679</v>
      </c>
      <c r="E1067" s="9">
        <v>1.0</v>
      </c>
    </row>
    <row r="1068" ht="15.75" customHeight="1">
      <c r="A1068" s="24">
        <v>1067.0</v>
      </c>
      <c r="B1068" s="25" t="s">
        <v>3858</v>
      </c>
      <c r="C1068" s="26" t="s">
        <v>6259</v>
      </c>
      <c r="D1068" s="26" t="s">
        <v>4677</v>
      </c>
      <c r="E1068" s="9">
        <v>1.0</v>
      </c>
    </row>
    <row r="1069" ht="15.75" customHeight="1">
      <c r="A1069" s="24">
        <v>1068.0</v>
      </c>
      <c r="B1069" s="25" t="s">
        <v>6260</v>
      </c>
      <c r="C1069" s="26" t="s">
        <v>6261</v>
      </c>
      <c r="D1069" s="26" t="s">
        <v>4671</v>
      </c>
      <c r="E1069" s="9">
        <v>1.0</v>
      </c>
    </row>
    <row r="1070" ht="15.75" customHeight="1">
      <c r="A1070" s="24">
        <v>1069.0</v>
      </c>
      <c r="B1070" s="25" t="s">
        <v>6262</v>
      </c>
      <c r="C1070" s="26" t="s">
        <v>6263</v>
      </c>
      <c r="D1070" s="26" t="s">
        <v>4671</v>
      </c>
      <c r="E1070" s="9">
        <v>1.0</v>
      </c>
    </row>
    <row r="1071" ht="15.75" customHeight="1">
      <c r="A1071" s="24">
        <v>1070.0</v>
      </c>
      <c r="B1071" s="25" t="s">
        <v>3836</v>
      </c>
      <c r="C1071" s="26" t="s">
        <v>6264</v>
      </c>
      <c r="D1071" s="26" t="s">
        <v>4677</v>
      </c>
      <c r="E1071" s="9">
        <v>1.0</v>
      </c>
    </row>
    <row r="1072" ht="15.75" customHeight="1">
      <c r="A1072" s="24">
        <v>1071.0</v>
      </c>
      <c r="B1072" s="25" t="s">
        <v>6265</v>
      </c>
      <c r="C1072" s="26" t="s">
        <v>6266</v>
      </c>
      <c r="D1072" s="26" t="s">
        <v>4668</v>
      </c>
      <c r="E1072" s="9">
        <v>1.0</v>
      </c>
    </row>
    <row r="1073" ht="15.75" customHeight="1">
      <c r="A1073" s="24">
        <v>1072.0</v>
      </c>
      <c r="B1073" s="25" t="s">
        <v>6267</v>
      </c>
      <c r="C1073" s="26" t="s">
        <v>6268</v>
      </c>
      <c r="D1073" s="26" t="s">
        <v>4671</v>
      </c>
      <c r="E1073" s="9">
        <v>1.0</v>
      </c>
    </row>
    <row r="1074" ht="15.75" customHeight="1">
      <c r="A1074" s="24">
        <v>1073.0</v>
      </c>
      <c r="B1074" s="25" t="s">
        <v>6269</v>
      </c>
      <c r="C1074" s="26" t="s">
        <v>6270</v>
      </c>
      <c r="D1074" s="26" t="s">
        <v>4671</v>
      </c>
      <c r="E1074" s="9">
        <v>1.0</v>
      </c>
    </row>
    <row r="1075" ht="15.75" customHeight="1">
      <c r="A1075" s="24">
        <v>1074.0</v>
      </c>
      <c r="B1075" s="25" t="s">
        <v>6271</v>
      </c>
      <c r="C1075" s="26" t="s">
        <v>6272</v>
      </c>
      <c r="D1075" s="26" t="s">
        <v>4671</v>
      </c>
      <c r="E1075" s="9">
        <v>1.0</v>
      </c>
    </row>
    <row r="1076" ht="15.75" customHeight="1">
      <c r="A1076" s="24">
        <v>1075.0</v>
      </c>
      <c r="B1076" s="25" t="s">
        <v>4427</v>
      </c>
      <c r="C1076" s="26" t="s">
        <v>6273</v>
      </c>
      <c r="D1076" s="26" t="s">
        <v>4668</v>
      </c>
      <c r="E1076" s="9">
        <v>1.0</v>
      </c>
    </row>
    <row r="1077" ht="15.75" customHeight="1">
      <c r="A1077" s="24">
        <v>1076.0</v>
      </c>
      <c r="B1077" s="25" t="s">
        <v>6274</v>
      </c>
      <c r="C1077" s="26" t="s">
        <v>6275</v>
      </c>
      <c r="D1077" s="26" t="s">
        <v>4668</v>
      </c>
      <c r="E1077" s="9">
        <v>1.0</v>
      </c>
    </row>
    <row r="1078" ht="15.75" customHeight="1">
      <c r="A1078" s="24">
        <v>1077.0</v>
      </c>
      <c r="B1078" s="25" t="s">
        <v>6276</v>
      </c>
      <c r="C1078" s="26" t="s">
        <v>6277</v>
      </c>
      <c r="D1078" s="26" t="s">
        <v>4668</v>
      </c>
      <c r="E1078" s="9">
        <v>1.0</v>
      </c>
    </row>
    <row r="1079" ht="15.75" customHeight="1">
      <c r="A1079" s="24">
        <v>1078.0</v>
      </c>
      <c r="B1079" s="25" t="s">
        <v>6278</v>
      </c>
      <c r="C1079" s="26" t="s">
        <v>6279</v>
      </c>
      <c r="D1079" s="26" t="s">
        <v>4668</v>
      </c>
      <c r="E1079" s="9">
        <v>1.0</v>
      </c>
    </row>
    <row r="1080" ht="15.75" customHeight="1">
      <c r="A1080" s="24">
        <v>1079.0</v>
      </c>
      <c r="B1080" s="25" t="s">
        <v>3390</v>
      </c>
      <c r="C1080" s="26" t="s">
        <v>6280</v>
      </c>
      <c r="D1080" s="26" t="s">
        <v>4684</v>
      </c>
      <c r="E1080" s="9">
        <v>1.0</v>
      </c>
    </row>
    <row r="1081" ht="15.75" customHeight="1">
      <c r="A1081" s="24">
        <v>1080.0</v>
      </c>
      <c r="B1081" s="25" t="s">
        <v>6281</v>
      </c>
      <c r="C1081" s="26" t="s">
        <v>6282</v>
      </c>
      <c r="D1081" s="26" t="s">
        <v>4668</v>
      </c>
      <c r="E1081" s="9">
        <v>1.0</v>
      </c>
    </row>
    <row r="1082" ht="15.75" customHeight="1">
      <c r="A1082" s="24">
        <v>1081.0</v>
      </c>
      <c r="B1082" s="25" t="s">
        <v>4086</v>
      </c>
      <c r="C1082" s="26" t="s">
        <v>6283</v>
      </c>
      <c r="D1082" s="26" t="s">
        <v>4677</v>
      </c>
      <c r="E1082" s="9">
        <v>1.0</v>
      </c>
    </row>
    <row r="1083" ht="15.75" customHeight="1">
      <c r="A1083" s="24">
        <v>1082.0</v>
      </c>
      <c r="B1083" s="25" t="s">
        <v>6284</v>
      </c>
      <c r="C1083" s="26" t="s">
        <v>6285</v>
      </c>
      <c r="D1083" s="26" t="s">
        <v>4668</v>
      </c>
      <c r="E1083" s="9">
        <v>1.0</v>
      </c>
    </row>
    <row r="1084" ht="15.75" customHeight="1">
      <c r="A1084" s="24">
        <v>1083.0</v>
      </c>
      <c r="B1084" s="25" t="s">
        <v>3226</v>
      </c>
      <c r="C1084" s="26" t="s">
        <v>6286</v>
      </c>
      <c r="D1084" s="26" t="s">
        <v>4679</v>
      </c>
      <c r="E1084" s="9">
        <v>1.0</v>
      </c>
    </row>
    <row r="1085" ht="15.75" customHeight="1">
      <c r="A1085" s="24">
        <v>1084.0</v>
      </c>
      <c r="B1085" s="25" t="s">
        <v>4060</v>
      </c>
      <c r="C1085" s="26" t="s">
        <v>6287</v>
      </c>
      <c r="D1085" s="26" t="s">
        <v>4679</v>
      </c>
      <c r="E1085" s="9">
        <v>1.0</v>
      </c>
    </row>
    <row r="1086" ht="15.75" customHeight="1">
      <c r="A1086" s="24">
        <v>1085.0</v>
      </c>
      <c r="B1086" s="25" t="s">
        <v>6288</v>
      </c>
      <c r="C1086" s="26" t="s">
        <v>6289</v>
      </c>
      <c r="D1086" s="26" t="s">
        <v>4671</v>
      </c>
      <c r="E1086" s="9">
        <v>1.0</v>
      </c>
    </row>
    <row r="1087" ht="15.75" customHeight="1">
      <c r="A1087" s="24">
        <v>1086.0</v>
      </c>
      <c r="B1087" s="25" t="s">
        <v>2942</v>
      </c>
      <c r="C1087" s="26" t="s">
        <v>6290</v>
      </c>
      <c r="D1087" s="26" t="s">
        <v>4677</v>
      </c>
      <c r="E1087" s="9">
        <v>1.0</v>
      </c>
    </row>
    <row r="1088" ht="15.75" customHeight="1">
      <c r="A1088" s="24">
        <v>1087.0</v>
      </c>
      <c r="B1088" s="25" t="s">
        <v>6291</v>
      </c>
      <c r="C1088" s="26" t="s">
        <v>6292</v>
      </c>
      <c r="D1088" s="26" t="s">
        <v>4668</v>
      </c>
      <c r="E1088" s="9">
        <v>1.0</v>
      </c>
    </row>
    <row r="1089" ht="15.75" customHeight="1">
      <c r="A1089" s="24">
        <v>1088.0</v>
      </c>
      <c r="B1089" s="25" t="s">
        <v>6293</v>
      </c>
      <c r="C1089" s="26" t="s">
        <v>6294</v>
      </c>
      <c r="D1089" s="26" t="s">
        <v>4671</v>
      </c>
      <c r="E1089" s="9">
        <v>1.0</v>
      </c>
    </row>
    <row r="1090" ht="15.75" customHeight="1">
      <c r="A1090" s="24">
        <v>1089.0</v>
      </c>
      <c r="B1090" s="25" t="s">
        <v>6295</v>
      </c>
      <c r="C1090" s="26" t="s">
        <v>6296</v>
      </c>
      <c r="D1090" s="26" t="s">
        <v>4668</v>
      </c>
      <c r="E1090" s="9">
        <v>1.0</v>
      </c>
    </row>
    <row r="1091" ht="15.75" customHeight="1">
      <c r="A1091" s="24">
        <v>1090.0</v>
      </c>
      <c r="B1091" s="25" t="s">
        <v>6297</v>
      </c>
      <c r="C1091" s="26" t="s">
        <v>6298</v>
      </c>
      <c r="D1091" s="26" t="s">
        <v>4668</v>
      </c>
      <c r="E1091" s="9">
        <v>1.0</v>
      </c>
    </row>
    <row r="1092" ht="15.75" customHeight="1">
      <c r="A1092" s="24">
        <v>1091.0</v>
      </c>
      <c r="B1092" s="25" t="s">
        <v>6299</v>
      </c>
      <c r="C1092" s="26" t="s">
        <v>6300</v>
      </c>
      <c r="D1092" s="26" t="s">
        <v>4671</v>
      </c>
      <c r="E1092" s="9">
        <v>1.0</v>
      </c>
    </row>
    <row r="1093" ht="15.75" customHeight="1">
      <c r="A1093" s="24">
        <v>1092.0</v>
      </c>
      <c r="B1093" s="25" t="s">
        <v>6301</v>
      </c>
      <c r="C1093" s="26" t="s">
        <v>6302</v>
      </c>
      <c r="D1093" s="26" t="s">
        <v>4668</v>
      </c>
      <c r="E1093" s="9">
        <v>1.0</v>
      </c>
    </row>
    <row r="1094" ht="15.75" customHeight="1">
      <c r="A1094" s="24">
        <v>1093.0</v>
      </c>
      <c r="B1094" s="25" t="s">
        <v>6303</v>
      </c>
      <c r="C1094" s="26" t="s">
        <v>6304</v>
      </c>
      <c r="D1094" s="26" t="s">
        <v>4668</v>
      </c>
      <c r="E1094" s="9">
        <v>1.0</v>
      </c>
    </row>
    <row r="1095" ht="15.75" customHeight="1">
      <c r="A1095" s="24">
        <v>1094.0</v>
      </c>
      <c r="B1095" s="25" t="s">
        <v>6305</v>
      </c>
      <c r="C1095" s="26" t="s">
        <v>6306</v>
      </c>
      <c r="D1095" s="26" t="s">
        <v>4671</v>
      </c>
      <c r="E1095" s="9">
        <v>1.0</v>
      </c>
    </row>
    <row r="1096" ht="15.75" customHeight="1">
      <c r="A1096" s="24">
        <v>1095.0</v>
      </c>
      <c r="B1096" s="25" t="s">
        <v>3502</v>
      </c>
      <c r="C1096" s="26" t="s">
        <v>6307</v>
      </c>
      <c r="D1096" s="26" t="s">
        <v>4677</v>
      </c>
      <c r="E1096" s="9">
        <v>1.0</v>
      </c>
    </row>
    <row r="1097" ht="15.75" customHeight="1">
      <c r="A1097" s="24">
        <v>1096.0</v>
      </c>
      <c r="B1097" s="25" t="s">
        <v>6308</v>
      </c>
      <c r="C1097" s="26" t="s">
        <v>6309</v>
      </c>
      <c r="D1097" s="26" t="s">
        <v>4668</v>
      </c>
      <c r="E1097" s="9">
        <v>1.0</v>
      </c>
    </row>
    <row r="1098" ht="15.75" customHeight="1">
      <c r="A1098" s="24">
        <v>1097.0</v>
      </c>
      <c r="B1098" s="25" t="s">
        <v>4028</v>
      </c>
      <c r="C1098" s="26" t="s">
        <v>6310</v>
      </c>
      <c r="D1098" s="26" t="s">
        <v>4677</v>
      </c>
      <c r="E1098" s="9">
        <v>1.0</v>
      </c>
    </row>
    <row r="1099" ht="15.75" customHeight="1">
      <c r="A1099" s="24">
        <v>1098.0</v>
      </c>
      <c r="B1099" s="25" t="s">
        <v>6311</v>
      </c>
      <c r="C1099" s="26" t="s">
        <v>6312</v>
      </c>
      <c r="D1099" s="26" t="s">
        <v>4668</v>
      </c>
      <c r="E1099" s="9">
        <v>1.0</v>
      </c>
    </row>
    <row r="1100" ht="15.75" customHeight="1">
      <c r="A1100" s="24">
        <v>1099.0</v>
      </c>
      <c r="B1100" s="25" t="s">
        <v>6313</v>
      </c>
      <c r="C1100" s="26" t="s">
        <v>6314</v>
      </c>
      <c r="D1100" s="26" t="s">
        <v>4668</v>
      </c>
      <c r="E1100" s="9">
        <v>1.0</v>
      </c>
    </row>
    <row r="1101" ht="15.75" customHeight="1">
      <c r="A1101" s="24">
        <v>1100.0</v>
      </c>
      <c r="B1101" s="25" t="s">
        <v>6315</v>
      </c>
      <c r="C1101" s="26" t="s">
        <v>6316</v>
      </c>
      <c r="D1101" s="26" t="s">
        <v>4671</v>
      </c>
      <c r="E1101" s="9">
        <v>1.0</v>
      </c>
    </row>
    <row r="1102" ht="15.75" customHeight="1">
      <c r="A1102" s="24">
        <v>1101.0</v>
      </c>
      <c r="B1102" s="25" t="s">
        <v>6317</v>
      </c>
      <c r="C1102" s="26" t="s">
        <v>6318</v>
      </c>
      <c r="D1102" s="26" t="s">
        <v>4668</v>
      </c>
      <c r="E1102" s="9">
        <v>1.0</v>
      </c>
    </row>
    <row r="1103" ht="15.75" customHeight="1">
      <c r="A1103" s="24">
        <v>1102.0</v>
      </c>
      <c r="B1103" s="25" t="s">
        <v>6319</v>
      </c>
      <c r="C1103" s="26" t="s">
        <v>6320</v>
      </c>
      <c r="D1103" s="26" t="s">
        <v>4668</v>
      </c>
      <c r="E1103" s="9">
        <v>1.0</v>
      </c>
    </row>
    <row r="1104" ht="15.75" customHeight="1">
      <c r="A1104" s="24">
        <v>1103.0</v>
      </c>
      <c r="B1104" s="25" t="s">
        <v>6321</v>
      </c>
      <c r="C1104" s="26" t="s">
        <v>6322</v>
      </c>
      <c r="D1104" s="26" t="s">
        <v>4668</v>
      </c>
      <c r="E1104" s="9">
        <v>1.0</v>
      </c>
    </row>
    <row r="1105" ht="15.75" customHeight="1">
      <c r="A1105" s="24">
        <v>1104.0</v>
      </c>
      <c r="B1105" s="25" t="s">
        <v>6323</v>
      </c>
      <c r="C1105" s="26" t="s">
        <v>6324</v>
      </c>
      <c r="D1105" s="26" t="s">
        <v>4668</v>
      </c>
      <c r="E1105" s="9">
        <v>1.0</v>
      </c>
    </row>
    <row r="1106" ht="15.75" customHeight="1">
      <c r="A1106" s="24">
        <v>1105.0</v>
      </c>
      <c r="B1106" s="25" t="s">
        <v>6325</v>
      </c>
      <c r="C1106" s="26" t="s">
        <v>6326</v>
      </c>
      <c r="D1106" s="26" t="s">
        <v>4668</v>
      </c>
      <c r="E1106" s="9">
        <v>1.0</v>
      </c>
    </row>
    <row r="1107" ht="15.75" customHeight="1">
      <c r="A1107" s="24">
        <v>1106.0</v>
      </c>
      <c r="B1107" s="25" t="s">
        <v>6327</v>
      </c>
      <c r="C1107" s="26" t="s">
        <v>6328</v>
      </c>
      <c r="D1107" s="26" t="s">
        <v>4668</v>
      </c>
      <c r="E1107" s="9">
        <v>1.0</v>
      </c>
    </row>
    <row r="1108" ht="15.75" customHeight="1">
      <c r="A1108" s="24">
        <v>1107.0</v>
      </c>
      <c r="B1108" s="25" t="s">
        <v>2821</v>
      </c>
      <c r="C1108" s="26" t="s">
        <v>6329</v>
      </c>
      <c r="D1108" s="26" t="s">
        <v>4679</v>
      </c>
      <c r="E1108" s="9">
        <v>1.0</v>
      </c>
    </row>
    <row r="1109" ht="15.75" customHeight="1">
      <c r="A1109" s="24">
        <v>1108.0</v>
      </c>
      <c r="B1109" s="25" t="s">
        <v>6330</v>
      </c>
      <c r="C1109" s="26" t="s">
        <v>6331</v>
      </c>
      <c r="D1109" s="26" t="s">
        <v>4668</v>
      </c>
      <c r="E1109" s="9">
        <v>1.0</v>
      </c>
    </row>
    <row r="1110" ht="15.75" customHeight="1">
      <c r="A1110" s="24">
        <v>1109.0</v>
      </c>
      <c r="B1110" s="25" t="s">
        <v>6332</v>
      </c>
      <c r="C1110" s="26" t="s">
        <v>6333</v>
      </c>
      <c r="D1110" s="26" t="s">
        <v>4668</v>
      </c>
      <c r="E1110" s="9">
        <v>1.0</v>
      </c>
    </row>
    <row r="1111" ht="15.75" customHeight="1">
      <c r="A1111" s="24">
        <v>1110.0</v>
      </c>
      <c r="B1111" s="25" t="s">
        <v>6334</v>
      </c>
      <c r="C1111" s="26" t="s">
        <v>6335</v>
      </c>
      <c r="D1111" s="26" t="s">
        <v>4671</v>
      </c>
      <c r="E1111" s="9">
        <v>1.0</v>
      </c>
    </row>
    <row r="1112" ht="15.75" customHeight="1">
      <c r="A1112" s="24">
        <v>1111.0</v>
      </c>
      <c r="B1112" s="25" t="s">
        <v>6336</v>
      </c>
      <c r="C1112" s="26" t="s">
        <v>6337</v>
      </c>
      <c r="D1112" s="26" t="s">
        <v>4668</v>
      </c>
      <c r="E1112" s="9">
        <v>1.0</v>
      </c>
    </row>
    <row r="1113" ht="15.75" customHeight="1">
      <c r="A1113" s="24">
        <v>1112.0</v>
      </c>
      <c r="B1113" s="25" t="s">
        <v>6338</v>
      </c>
      <c r="C1113" s="26" t="s">
        <v>6339</v>
      </c>
      <c r="D1113" s="26" t="s">
        <v>4668</v>
      </c>
      <c r="E1113" s="9">
        <v>1.0</v>
      </c>
    </row>
    <row r="1114" ht="15.75" customHeight="1">
      <c r="A1114" s="24">
        <v>1113.0</v>
      </c>
      <c r="B1114" s="25" t="s">
        <v>3988</v>
      </c>
      <c r="C1114" s="26" t="s">
        <v>6340</v>
      </c>
      <c r="D1114" s="26" t="s">
        <v>4679</v>
      </c>
      <c r="E1114" s="9">
        <v>1.0</v>
      </c>
    </row>
    <row r="1115" ht="15.75" customHeight="1">
      <c r="A1115" s="24">
        <v>1114.0</v>
      </c>
      <c r="B1115" s="25" t="s">
        <v>6341</v>
      </c>
      <c r="C1115" s="26" t="s">
        <v>6342</v>
      </c>
      <c r="D1115" s="26" t="s">
        <v>4668</v>
      </c>
      <c r="E1115" s="9">
        <v>1.0</v>
      </c>
    </row>
    <row r="1116" ht="15.75" customHeight="1">
      <c r="A1116" s="24">
        <v>1115.0</v>
      </c>
      <c r="B1116" s="25" t="s">
        <v>6343</v>
      </c>
      <c r="C1116" s="26" t="s">
        <v>6344</v>
      </c>
      <c r="D1116" s="26" t="s">
        <v>4668</v>
      </c>
      <c r="E1116" s="9">
        <v>1.0</v>
      </c>
    </row>
    <row r="1117" ht="15.75" customHeight="1">
      <c r="A1117" s="24">
        <v>1116.0</v>
      </c>
      <c r="B1117" s="25" t="s">
        <v>2851</v>
      </c>
      <c r="C1117" s="26" t="s">
        <v>6345</v>
      </c>
      <c r="D1117" s="26" t="s">
        <v>4679</v>
      </c>
      <c r="E1117" s="9">
        <v>1.0</v>
      </c>
    </row>
    <row r="1118" ht="15.75" customHeight="1">
      <c r="A1118" s="24">
        <v>1117.0</v>
      </c>
      <c r="B1118" s="25" t="s">
        <v>6346</v>
      </c>
      <c r="C1118" s="26" t="s">
        <v>6347</v>
      </c>
      <c r="D1118" s="26" t="s">
        <v>4668</v>
      </c>
      <c r="E1118" s="9">
        <v>1.0</v>
      </c>
    </row>
    <row r="1119" ht="15.75" customHeight="1">
      <c r="A1119" s="24">
        <v>1118.0</v>
      </c>
      <c r="B1119" s="25" t="s">
        <v>3694</v>
      </c>
      <c r="C1119" s="26" t="s">
        <v>6348</v>
      </c>
      <c r="D1119" s="26" t="s">
        <v>4684</v>
      </c>
      <c r="E1119" s="9">
        <v>1.0</v>
      </c>
    </row>
    <row r="1120" ht="15.75" customHeight="1">
      <c r="A1120" s="24">
        <v>1119.0</v>
      </c>
      <c r="B1120" s="25" t="s">
        <v>6349</v>
      </c>
      <c r="C1120" s="26" t="s">
        <v>6350</v>
      </c>
      <c r="D1120" s="26" t="s">
        <v>4671</v>
      </c>
      <c r="E1120" s="9">
        <v>1.0</v>
      </c>
    </row>
    <row r="1121" ht="15.75" customHeight="1">
      <c r="A1121" s="24">
        <v>1120.0</v>
      </c>
      <c r="B1121" s="25" t="s">
        <v>6351</v>
      </c>
      <c r="C1121" s="26" t="s">
        <v>6352</v>
      </c>
      <c r="D1121" s="26" t="s">
        <v>4668</v>
      </c>
      <c r="E1121" s="9">
        <v>1.0</v>
      </c>
    </row>
    <row r="1122" ht="15.75" customHeight="1">
      <c r="A1122" s="24">
        <v>1121.0</v>
      </c>
      <c r="B1122" s="25" t="s">
        <v>4414</v>
      </c>
      <c r="C1122" s="26" t="s">
        <v>6353</v>
      </c>
      <c r="D1122" s="26" t="s">
        <v>4677</v>
      </c>
      <c r="E1122" s="9">
        <v>1.0</v>
      </c>
    </row>
    <row r="1123" ht="15.75" customHeight="1">
      <c r="A1123" s="24">
        <v>1122.0</v>
      </c>
      <c r="B1123" s="25" t="s">
        <v>4567</v>
      </c>
      <c r="C1123" s="26" t="s">
        <v>6354</v>
      </c>
      <c r="D1123" s="26" t="s">
        <v>4668</v>
      </c>
      <c r="E1123" s="9">
        <v>1.0</v>
      </c>
    </row>
    <row r="1124" ht="15.75" customHeight="1">
      <c r="A1124" s="24">
        <v>1123.0</v>
      </c>
      <c r="B1124" s="25" t="s">
        <v>2886</v>
      </c>
      <c r="C1124" s="26" t="s">
        <v>6355</v>
      </c>
      <c r="D1124" s="26" t="s">
        <v>4679</v>
      </c>
      <c r="E1124" s="9">
        <v>1.0</v>
      </c>
    </row>
    <row r="1125" ht="15.75" customHeight="1">
      <c r="A1125" s="24">
        <v>1124.0</v>
      </c>
      <c r="B1125" s="25" t="s">
        <v>2887</v>
      </c>
      <c r="C1125" s="26" t="s">
        <v>6356</v>
      </c>
      <c r="D1125" s="26" t="s">
        <v>4679</v>
      </c>
      <c r="E1125" s="9">
        <v>1.0</v>
      </c>
    </row>
    <row r="1126" ht="15.75" customHeight="1">
      <c r="A1126" s="24">
        <v>1125.0</v>
      </c>
      <c r="B1126" s="25" t="s">
        <v>2888</v>
      </c>
      <c r="C1126" s="26" t="s">
        <v>6357</v>
      </c>
      <c r="D1126" s="26" t="s">
        <v>4677</v>
      </c>
      <c r="E1126" s="9">
        <v>1.0</v>
      </c>
    </row>
    <row r="1127" ht="15.75" customHeight="1">
      <c r="A1127" s="24">
        <v>1126.0</v>
      </c>
      <c r="B1127" s="25" t="s">
        <v>6358</v>
      </c>
      <c r="C1127" s="26" t="s">
        <v>6359</v>
      </c>
      <c r="D1127" s="26" t="s">
        <v>4671</v>
      </c>
      <c r="E1127" s="9">
        <v>1.0</v>
      </c>
    </row>
    <row r="1128" ht="15.75" customHeight="1">
      <c r="A1128" s="24">
        <v>1127.0</v>
      </c>
      <c r="B1128" s="25" t="s">
        <v>3053</v>
      </c>
      <c r="C1128" s="26" t="s">
        <v>6360</v>
      </c>
      <c r="D1128" s="26" t="s">
        <v>4668</v>
      </c>
      <c r="E1128" s="9">
        <v>1.0</v>
      </c>
    </row>
    <row r="1129" ht="15.75" customHeight="1">
      <c r="A1129" s="24">
        <v>1128.0</v>
      </c>
      <c r="B1129" s="25" t="s">
        <v>4037</v>
      </c>
      <c r="C1129" s="26" t="s">
        <v>6361</v>
      </c>
      <c r="D1129" s="26" t="s">
        <v>4677</v>
      </c>
      <c r="E1129" s="9">
        <v>1.0</v>
      </c>
    </row>
    <row r="1130" ht="15.75" customHeight="1">
      <c r="A1130" s="24">
        <v>1129.0</v>
      </c>
      <c r="B1130" s="25" t="s">
        <v>4226</v>
      </c>
      <c r="C1130" s="26" t="s">
        <v>6362</v>
      </c>
      <c r="D1130" s="26" t="s">
        <v>4668</v>
      </c>
      <c r="E1130" s="9">
        <v>1.0</v>
      </c>
    </row>
    <row r="1131" ht="15.75" customHeight="1">
      <c r="A1131" s="24">
        <v>1130.0</v>
      </c>
      <c r="B1131" s="25" t="s">
        <v>4443</v>
      </c>
      <c r="C1131" s="26" t="s">
        <v>6363</v>
      </c>
      <c r="D1131" s="26" t="s">
        <v>4668</v>
      </c>
      <c r="E1131" s="9">
        <v>1.0</v>
      </c>
    </row>
    <row r="1132" ht="15.75" customHeight="1">
      <c r="A1132" s="24">
        <v>1131.0</v>
      </c>
      <c r="B1132" s="25" t="s">
        <v>3455</v>
      </c>
      <c r="C1132" s="26" t="s">
        <v>6364</v>
      </c>
      <c r="D1132" s="26" t="s">
        <v>4677</v>
      </c>
      <c r="E1132" s="9">
        <v>1.0</v>
      </c>
    </row>
    <row r="1133" ht="15.75" customHeight="1">
      <c r="A1133" s="24">
        <v>1132.0</v>
      </c>
      <c r="B1133" s="25" t="s">
        <v>3487</v>
      </c>
      <c r="C1133" s="26" t="s">
        <v>6365</v>
      </c>
      <c r="D1133" s="26" t="s">
        <v>4677</v>
      </c>
      <c r="E1133" s="9">
        <v>1.0</v>
      </c>
    </row>
    <row r="1134" ht="15.75" customHeight="1">
      <c r="A1134" s="24">
        <v>1133.0</v>
      </c>
      <c r="B1134" s="25" t="s">
        <v>6366</v>
      </c>
      <c r="C1134" s="26" t="s">
        <v>6367</v>
      </c>
      <c r="D1134" s="26" t="s">
        <v>4671</v>
      </c>
      <c r="E1134" s="9">
        <v>1.0</v>
      </c>
    </row>
    <row r="1135" ht="15.75" customHeight="1">
      <c r="A1135" s="24">
        <v>1134.0</v>
      </c>
      <c r="B1135" s="25" t="s">
        <v>3434</v>
      </c>
      <c r="C1135" s="26" t="s">
        <v>6368</v>
      </c>
      <c r="D1135" s="26" t="s">
        <v>4677</v>
      </c>
      <c r="E1135" s="9">
        <v>1.0</v>
      </c>
    </row>
    <row r="1136" ht="15.75" customHeight="1">
      <c r="A1136" s="24">
        <v>1135.0</v>
      </c>
      <c r="B1136" s="25" t="s">
        <v>3029</v>
      </c>
      <c r="C1136" s="26" t="s">
        <v>6369</v>
      </c>
      <c r="D1136" s="26" t="s">
        <v>4684</v>
      </c>
      <c r="E1136" s="9">
        <v>1.0</v>
      </c>
    </row>
    <row r="1137" ht="15.75" customHeight="1">
      <c r="A1137" s="24">
        <v>1136.0</v>
      </c>
      <c r="B1137" s="25" t="s">
        <v>4233</v>
      </c>
      <c r="C1137" s="26" t="s">
        <v>6370</v>
      </c>
      <c r="D1137" s="26" t="s">
        <v>4679</v>
      </c>
      <c r="E1137" s="9">
        <v>1.0</v>
      </c>
    </row>
    <row r="1138" ht="15.75" customHeight="1">
      <c r="A1138" s="24">
        <v>1137.0</v>
      </c>
      <c r="B1138" s="25" t="s">
        <v>6371</v>
      </c>
      <c r="C1138" s="26" t="s">
        <v>6372</v>
      </c>
      <c r="D1138" s="26" t="s">
        <v>4671</v>
      </c>
      <c r="E1138" s="9">
        <v>1.0</v>
      </c>
    </row>
    <row r="1139" ht="15.75" customHeight="1">
      <c r="A1139" s="24">
        <v>1138.0</v>
      </c>
      <c r="B1139" s="25" t="s">
        <v>3567</v>
      </c>
      <c r="C1139" s="26" t="s">
        <v>6373</v>
      </c>
      <c r="D1139" s="26" t="s">
        <v>4677</v>
      </c>
      <c r="E1139" s="9">
        <v>1.0</v>
      </c>
    </row>
    <row r="1140" ht="15.75" customHeight="1">
      <c r="A1140" s="24">
        <v>1139.0</v>
      </c>
      <c r="B1140" s="25" t="s">
        <v>4339</v>
      </c>
      <c r="C1140" s="26" t="s">
        <v>6374</v>
      </c>
      <c r="D1140" s="26" t="s">
        <v>4668</v>
      </c>
      <c r="E1140" s="9">
        <v>1.0</v>
      </c>
    </row>
    <row r="1141" ht="15.75" customHeight="1">
      <c r="A1141" s="24">
        <v>1140.0</v>
      </c>
      <c r="B1141" s="25" t="s">
        <v>6375</v>
      </c>
      <c r="C1141" s="26" t="s">
        <v>6376</v>
      </c>
      <c r="D1141" s="26" t="s">
        <v>4671</v>
      </c>
      <c r="E1141" s="9">
        <v>1.0</v>
      </c>
    </row>
    <row r="1142" ht="15.75" customHeight="1">
      <c r="A1142" s="24">
        <v>1141.0</v>
      </c>
      <c r="B1142" s="25" t="s">
        <v>3042</v>
      </c>
      <c r="C1142" s="26" t="s">
        <v>6377</v>
      </c>
      <c r="D1142" s="26" t="s">
        <v>4684</v>
      </c>
      <c r="E1142" s="9">
        <v>1.0</v>
      </c>
    </row>
    <row r="1143" ht="15.75" customHeight="1">
      <c r="A1143" s="24">
        <v>1142.0</v>
      </c>
      <c r="B1143" s="25" t="s">
        <v>3881</v>
      </c>
      <c r="C1143" s="26" t="s">
        <v>6378</v>
      </c>
      <c r="D1143" s="26" t="s">
        <v>4677</v>
      </c>
      <c r="E1143" s="9">
        <v>1.0</v>
      </c>
    </row>
    <row r="1144" ht="15.75" customHeight="1">
      <c r="A1144" s="24">
        <v>1143.0</v>
      </c>
      <c r="B1144" s="25" t="s">
        <v>6379</v>
      </c>
      <c r="C1144" s="26" t="s">
        <v>6380</v>
      </c>
      <c r="D1144" s="26" t="s">
        <v>4671</v>
      </c>
      <c r="E1144" s="9">
        <v>1.0</v>
      </c>
    </row>
    <row r="1145" ht="15.75" customHeight="1">
      <c r="A1145" s="24">
        <v>1144.0</v>
      </c>
      <c r="B1145" s="25" t="s">
        <v>4521</v>
      </c>
      <c r="C1145" s="26" t="s">
        <v>6381</v>
      </c>
      <c r="D1145" s="26" t="s">
        <v>4668</v>
      </c>
      <c r="E1145" s="9">
        <v>1.0</v>
      </c>
    </row>
    <row r="1146" ht="15.75" customHeight="1">
      <c r="A1146" s="24">
        <v>1145.0</v>
      </c>
      <c r="B1146" s="25" t="s">
        <v>3452</v>
      </c>
      <c r="C1146" s="26" t="s">
        <v>6382</v>
      </c>
      <c r="D1146" s="26" t="s">
        <v>4677</v>
      </c>
      <c r="E1146" s="9">
        <v>1.0</v>
      </c>
    </row>
    <row r="1147" ht="15.75" customHeight="1">
      <c r="A1147" s="24">
        <v>1146.0</v>
      </c>
      <c r="B1147" s="25" t="s">
        <v>4510</v>
      </c>
      <c r="C1147" s="26" t="s">
        <v>6383</v>
      </c>
      <c r="D1147" s="26" t="s">
        <v>4677</v>
      </c>
      <c r="E1147" s="9">
        <v>1.0</v>
      </c>
    </row>
    <row r="1148" ht="15.75" customHeight="1">
      <c r="A1148" s="24">
        <v>1147.0</v>
      </c>
      <c r="B1148" s="25" t="s">
        <v>3782</v>
      </c>
      <c r="C1148" s="26" t="s">
        <v>6384</v>
      </c>
      <c r="D1148" s="26" t="s">
        <v>4684</v>
      </c>
      <c r="E1148" s="9">
        <v>1.0</v>
      </c>
    </row>
    <row r="1149" ht="15.75" customHeight="1">
      <c r="A1149" s="24">
        <v>1148.0</v>
      </c>
      <c r="B1149" s="25" t="s">
        <v>6385</v>
      </c>
      <c r="C1149" s="26" t="s">
        <v>6386</v>
      </c>
      <c r="D1149" s="26" t="s">
        <v>4671</v>
      </c>
      <c r="E1149" s="9">
        <v>1.0</v>
      </c>
    </row>
    <row r="1150" ht="15.75" customHeight="1">
      <c r="A1150" s="24">
        <v>1149.0</v>
      </c>
      <c r="B1150" s="25" t="s">
        <v>2975</v>
      </c>
      <c r="C1150" s="26" t="s">
        <v>6387</v>
      </c>
      <c r="D1150" s="26" t="s">
        <v>4679</v>
      </c>
      <c r="E1150" s="9">
        <v>1.0</v>
      </c>
    </row>
    <row r="1151" ht="15.75" customHeight="1">
      <c r="A1151" s="24">
        <v>1150.0</v>
      </c>
      <c r="B1151" s="25" t="s">
        <v>6388</v>
      </c>
      <c r="C1151" s="26" t="s">
        <v>6389</v>
      </c>
      <c r="D1151" s="26" t="s">
        <v>4668</v>
      </c>
      <c r="E1151" s="9">
        <v>1.0</v>
      </c>
    </row>
    <row r="1152" ht="15.75" customHeight="1">
      <c r="A1152" s="24">
        <v>1151.0</v>
      </c>
      <c r="B1152" s="25" t="s">
        <v>6390</v>
      </c>
      <c r="C1152" s="26" t="s">
        <v>6391</v>
      </c>
      <c r="D1152" s="26" t="s">
        <v>4671</v>
      </c>
      <c r="E1152" s="9">
        <v>1.0</v>
      </c>
    </row>
    <row r="1153" ht="15.75" customHeight="1">
      <c r="A1153" s="24">
        <v>1152.0</v>
      </c>
      <c r="B1153" s="25" t="s">
        <v>3250</v>
      </c>
      <c r="C1153" s="26" t="s">
        <v>6392</v>
      </c>
      <c r="D1153" s="26" t="s">
        <v>4679</v>
      </c>
      <c r="E1153" s="9">
        <v>1.0</v>
      </c>
    </row>
    <row r="1154" ht="15.75" customHeight="1">
      <c r="A1154" s="24">
        <v>1153.0</v>
      </c>
      <c r="B1154" s="25" t="s">
        <v>6393</v>
      </c>
      <c r="C1154" s="26" t="s">
        <v>6394</v>
      </c>
      <c r="D1154" s="26" t="s">
        <v>4671</v>
      </c>
      <c r="E1154" s="9">
        <v>1.0</v>
      </c>
    </row>
    <row r="1155" ht="15.75" customHeight="1">
      <c r="A1155" s="24">
        <v>1154.0</v>
      </c>
      <c r="B1155" s="25" t="s">
        <v>6395</v>
      </c>
      <c r="C1155" s="26" t="s">
        <v>6396</v>
      </c>
      <c r="D1155" s="26" t="s">
        <v>4671</v>
      </c>
      <c r="E1155" s="9">
        <v>1.0</v>
      </c>
    </row>
    <row r="1156" ht="15.75" customHeight="1">
      <c r="A1156" s="24">
        <v>1155.0</v>
      </c>
      <c r="B1156" s="25" t="s">
        <v>6397</v>
      </c>
      <c r="C1156" s="26" t="s">
        <v>6398</v>
      </c>
      <c r="D1156" s="26" t="s">
        <v>4668</v>
      </c>
      <c r="E1156" s="9">
        <v>1.0</v>
      </c>
    </row>
    <row r="1157" ht="15.75" customHeight="1">
      <c r="A1157" s="24">
        <v>1156.0</v>
      </c>
      <c r="B1157" s="25" t="s">
        <v>3634</v>
      </c>
      <c r="C1157" s="26" t="s">
        <v>6399</v>
      </c>
      <c r="D1157" s="26" t="s">
        <v>4677</v>
      </c>
      <c r="E1157" s="9">
        <v>1.0</v>
      </c>
    </row>
    <row r="1158" ht="15.75" customHeight="1">
      <c r="A1158" s="24">
        <v>1157.0</v>
      </c>
      <c r="B1158" s="25" t="s">
        <v>6400</v>
      </c>
      <c r="C1158" s="26" t="s">
        <v>6401</v>
      </c>
      <c r="D1158" s="26" t="s">
        <v>4671</v>
      </c>
      <c r="E1158" s="9">
        <v>1.0</v>
      </c>
    </row>
    <row r="1159" ht="15.75" customHeight="1">
      <c r="A1159" s="24">
        <v>1158.0</v>
      </c>
      <c r="B1159" s="25" t="s">
        <v>3387</v>
      </c>
      <c r="C1159" s="26" t="s">
        <v>6402</v>
      </c>
      <c r="D1159" s="26" t="s">
        <v>4677</v>
      </c>
      <c r="E1159" s="9">
        <v>1.0</v>
      </c>
    </row>
    <row r="1160" ht="15.75" customHeight="1">
      <c r="A1160" s="24">
        <v>1159.0</v>
      </c>
      <c r="B1160" s="25" t="s">
        <v>3700</v>
      </c>
      <c r="C1160" s="26" t="s">
        <v>6403</v>
      </c>
      <c r="D1160" s="26" t="s">
        <v>4677</v>
      </c>
      <c r="E1160" s="9">
        <v>1.0</v>
      </c>
    </row>
    <row r="1161" ht="15.75" customHeight="1">
      <c r="A1161" s="24">
        <v>1160.0</v>
      </c>
      <c r="B1161" s="25" t="s">
        <v>4206</v>
      </c>
      <c r="C1161" s="26" t="s">
        <v>6404</v>
      </c>
      <c r="D1161" s="26" t="s">
        <v>4677</v>
      </c>
      <c r="E1161" s="9">
        <v>1.0</v>
      </c>
    </row>
    <row r="1162" ht="15.75" customHeight="1">
      <c r="A1162" s="24">
        <v>1161.0</v>
      </c>
      <c r="B1162" s="25" t="s">
        <v>3842</v>
      </c>
      <c r="C1162" s="26" t="s">
        <v>6405</v>
      </c>
      <c r="D1162" s="26" t="s">
        <v>4677</v>
      </c>
      <c r="E1162" s="9">
        <v>1.0</v>
      </c>
    </row>
    <row r="1163" ht="15.75" customHeight="1">
      <c r="A1163" s="24">
        <v>1162.0</v>
      </c>
      <c r="B1163" s="25" t="s">
        <v>6406</v>
      </c>
      <c r="C1163" s="26" t="s">
        <v>6407</v>
      </c>
      <c r="D1163" s="26" t="s">
        <v>4668</v>
      </c>
      <c r="E1163" s="9">
        <v>1.0</v>
      </c>
    </row>
    <row r="1164" ht="15.75" customHeight="1">
      <c r="A1164" s="24">
        <v>1163.0</v>
      </c>
      <c r="B1164" s="25" t="s">
        <v>4364</v>
      </c>
      <c r="C1164" s="26" t="s">
        <v>6408</v>
      </c>
      <c r="D1164" s="26" t="s">
        <v>4677</v>
      </c>
      <c r="E1164" s="9">
        <v>1.0</v>
      </c>
    </row>
    <row r="1165" ht="15.75" customHeight="1">
      <c r="A1165" s="24">
        <v>1164.0</v>
      </c>
      <c r="B1165" s="25" t="s">
        <v>3877</v>
      </c>
      <c r="C1165" s="26" t="s">
        <v>6409</v>
      </c>
      <c r="D1165" s="26" t="s">
        <v>4677</v>
      </c>
      <c r="E1165" s="9">
        <v>1.0</v>
      </c>
    </row>
    <row r="1166" ht="15.75" customHeight="1">
      <c r="A1166" s="24">
        <v>1165.0</v>
      </c>
      <c r="B1166" s="25" t="s">
        <v>6410</v>
      </c>
      <c r="C1166" s="26" t="s">
        <v>6411</v>
      </c>
      <c r="D1166" s="26" t="s">
        <v>4668</v>
      </c>
      <c r="E1166" s="9">
        <v>1.0</v>
      </c>
    </row>
    <row r="1167" ht="15.75" customHeight="1">
      <c r="A1167" s="24">
        <v>1166.0</v>
      </c>
      <c r="B1167" s="25" t="s">
        <v>4418</v>
      </c>
      <c r="C1167" s="26" t="s">
        <v>6412</v>
      </c>
      <c r="D1167" s="26" t="s">
        <v>4677</v>
      </c>
      <c r="E1167" s="9">
        <v>1.0</v>
      </c>
    </row>
    <row r="1168" ht="15.75" customHeight="1">
      <c r="A1168" s="24">
        <v>1167.0</v>
      </c>
      <c r="B1168" s="25" t="s">
        <v>3302</v>
      </c>
      <c r="C1168" s="26" t="s">
        <v>6413</v>
      </c>
      <c r="D1168" s="26" t="s">
        <v>4677</v>
      </c>
      <c r="E1168" s="9">
        <v>1.0</v>
      </c>
    </row>
    <row r="1169" ht="15.75" customHeight="1">
      <c r="A1169" s="24">
        <v>1168.0</v>
      </c>
      <c r="B1169" s="25" t="s">
        <v>3034</v>
      </c>
      <c r="C1169" s="26" t="s">
        <v>6414</v>
      </c>
      <c r="D1169" s="26" t="s">
        <v>4684</v>
      </c>
      <c r="E1169" s="9">
        <v>1.0</v>
      </c>
    </row>
    <row r="1170" ht="15.75" customHeight="1">
      <c r="A1170" s="24">
        <v>1169.0</v>
      </c>
      <c r="B1170" s="25" t="s">
        <v>4207</v>
      </c>
      <c r="C1170" s="26" t="s">
        <v>6415</v>
      </c>
      <c r="D1170" s="26" t="s">
        <v>4677</v>
      </c>
      <c r="E1170" s="9">
        <v>1.0</v>
      </c>
    </row>
    <row r="1171" ht="15.75" customHeight="1">
      <c r="A1171" s="24">
        <v>1170.0</v>
      </c>
      <c r="B1171" s="25" t="s">
        <v>3486</v>
      </c>
      <c r="C1171" s="26" t="s">
        <v>6416</v>
      </c>
      <c r="D1171" s="26" t="s">
        <v>4677</v>
      </c>
      <c r="E1171" s="9">
        <v>1.0</v>
      </c>
    </row>
    <row r="1172" ht="15.75" customHeight="1">
      <c r="A1172" s="24">
        <v>1171.0</v>
      </c>
      <c r="B1172" s="25" t="s">
        <v>4085</v>
      </c>
      <c r="C1172" s="26" t="s">
        <v>6417</v>
      </c>
      <c r="D1172" s="26" t="s">
        <v>4668</v>
      </c>
      <c r="E1172" s="9">
        <v>1.0</v>
      </c>
    </row>
    <row r="1173" ht="15.75" customHeight="1">
      <c r="A1173" s="24">
        <v>1172.0</v>
      </c>
      <c r="B1173" s="25" t="s">
        <v>3796</v>
      </c>
      <c r="C1173" s="26" t="s">
        <v>6418</v>
      </c>
      <c r="D1173" s="26" t="s">
        <v>4677</v>
      </c>
      <c r="E1173" s="9">
        <v>1.0</v>
      </c>
    </row>
    <row r="1174" ht="15.75" customHeight="1">
      <c r="A1174" s="24">
        <v>1173.0</v>
      </c>
      <c r="B1174" s="25" t="s">
        <v>4548</v>
      </c>
      <c r="C1174" s="26" t="s">
        <v>6419</v>
      </c>
      <c r="D1174" s="26" t="s">
        <v>4668</v>
      </c>
      <c r="E1174" s="9">
        <v>1.0</v>
      </c>
    </row>
    <row r="1175" ht="15.75" customHeight="1">
      <c r="A1175" s="24">
        <v>1174.0</v>
      </c>
      <c r="B1175" s="25" t="s">
        <v>4552</v>
      </c>
      <c r="C1175" s="26" t="s">
        <v>6420</v>
      </c>
      <c r="D1175" s="26" t="s">
        <v>4668</v>
      </c>
      <c r="E1175" s="9">
        <v>1.0</v>
      </c>
    </row>
    <row r="1176" ht="15.75" customHeight="1">
      <c r="A1176" s="24">
        <v>1175.0</v>
      </c>
      <c r="B1176" s="25" t="s">
        <v>6421</v>
      </c>
      <c r="C1176" s="26" t="s">
        <v>6422</v>
      </c>
      <c r="D1176" s="26" t="s">
        <v>4671</v>
      </c>
      <c r="E1176" s="9">
        <v>1.0</v>
      </c>
    </row>
    <row r="1177" ht="15.75" customHeight="1">
      <c r="A1177" s="24">
        <v>1176.0</v>
      </c>
      <c r="B1177" s="25" t="s">
        <v>6423</v>
      </c>
      <c r="C1177" s="26" t="s">
        <v>6424</v>
      </c>
      <c r="D1177" s="26" t="s">
        <v>4671</v>
      </c>
      <c r="E1177" s="9">
        <v>1.0</v>
      </c>
    </row>
    <row r="1178" ht="15.75" customHeight="1">
      <c r="A1178" s="24">
        <v>1177.0</v>
      </c>
      <c r="B1178" s="25" t="s">
        <v>3410</v>
      </c>
      <c r="C1178" s="26" t="s">
        <v>6425</v>
      </c>
      <c r="D1178" s="26" t="s">
        <v>4684</v>
      </c>
      <c r="E1178" s="9">
        <v>1.0</v>
      </c>
    </row>
    <row r="1179" ht="15.75" customHeight="1">
      <c r="A1179" s="24">
        <v>1178.0</v>
      </c>
      <c r="B1179" s="25" t="s">
        <v>6426</v>
      </c>
      <c r="C1179" s="26" t="s">
        <v>6427</v>
      </c>
      <c r="D1179" s="26" t="s">
        <v>4671</v>
      </c>
      <c r="E1179" s="9">
        <v>1.0</v>
      </c>
    </row>
    <row r="1180" ht="15.75" customHeight="1">
      <c r="A1180" s="24">
        <v>1179.0</v>
      </c>
      <c r="B1180" s="25" t="s">
        <v>4566</v>
      </c>
      <c r="C1180" s="26" t="s">
        <v>6428</v>
      </c>
      <c r="D1180" s="26" t="s">
        <v>4668</v>
      </c>
      <c r="E1180" s="9">
        <v>1.0</v>
      </c>
    </row>
    <row r="1181" ht="15.75" customHeight="1">
      <c r="A1181" s="24">
        <v>1180.0</v>
      </c>
      <c r="B1181" s="25" t="s">
        <v>3864</v>
      </c>
      <c r="C1181" s="26" t="s">
        <v>6429</v>
      </c>
      <c r="D1181" s="26" t="s">
        <v>4677</v>
      </c>
      <c r="E1181" s="9">
        <v>1.0</v>
      </c>
    </row>
    <row r="1182" ht="15.75" customHeight="1">
      <c r="A1182" s="24">
        <v>1181.0</v>
      </c>
      <c r="B1182" s="25" t="s">
        <v>4310</v>
      </c>
      <c r="C1182" s="26" t="s">
        <v>6430</v>
      </c>
      <c r="D1182" s="26" t="s">
        <v>4677</v>
      </c>
      <c r="E1182" s="9">
        <v>1.0</v>
      </c>
    </row>
    <row r="1183" ht="15.75" customHeight="1">
      <c r="A1183" s="24">
        <v>1182.0</v>
      </c>
      <c r="B1183" s="25" t="s">
        <v>3598</v>
      </c>
      <c r="C1183" s="26" t="s">
        <v>6431</v>
      </c>
      <c r="D1183" s="26" t="s">
        <v>4668</v>
      </c>
      <c r="E1183" s="9">
        <v>1.0</v>
      </c>
    </row>
    <row r="1184" ht="15.75" customHeight="1">
      <c r="A1184" s="24">
        <v>1183.0</v>
      </c>
      <c r="B1184" s="25" t="s">
        <v>3035</v>
      </c>
      <c r="C1184" s="26" t="s">
        <v>6432</v>
      </c>
      <c r="D1184" s="26" t="s">
        <v>4684</v>
      </c>
      <c r="E1184" s="9">
        <v>1.0</v>
      </c>
    </row>
    <row r="1185" ht="15.75" customHeight="1">
      <c r="A1185" s="24">
        <v>1184.0</v>
      </c>
      <c r="B1185" s="25" t="s">
        <v>6433</v>
      </c>
      <c r="C1185" s="26" t="s">
        <v>6434</v>
      </c>
      <c r="D1185" s="26" t="s">
        <v>4668</v>
      </c>
      <c r="E1185" s="9">
        <v>1.0</v>
      </c>
    </row>
    <row r="1186" ht="15.75" customHeight="1">
      <c r="A1186" s="24">
        <v>1185.0</v>
      </c>
      <c r="B1186" s="25" t="s">
        <v>6435</v>
      </c>
      <c r="C1186" s="26" t="s">
        <v>6436</v>
      </c>
      <c r="D1186" s="26" t="s">
        <v>4671</v>
      </c>
      <c r="E1186" s="9">
        <v>1.0</v>
      </c>
    </row>
    <row r="1187" ht="15.75" customHeight="1">
      <c r="A1187" s="24">
        <v>1186.0</v>
      </c>
      <c r="B1187" s="25" t="s">
        <v>3781</v>
      </c>
      <c r="C1187" s="26" t="s">
        <v>6437</v>
      </c>
      <c r="D1187" s="26" t="s">
        <v>4677</v>
      </c>
      <c r="E1187" s="9">
        <v>1.0</v>
      </c>
    </row>
    <row r="1188" ht="15.75" customHeight="1">
      <c r="A1188" s="24">
        <v>1187.0</v>
      </c>
      <c r="B1188" s="25" t="s">
        <v>6438</v>
      </c>
      <c r="C1188" s="26" t="s">
        <v>6439</v>
      </c>
      <c r="D1188" s="26" t="s">
        <v>4668</v>
      </c>
      <c r="E1188" s="9">
        <v>1.0</v>
      </c>
    </row>
    <row r="1189" ht="15.75" customHeight="1">
      <c r="A1189" s="24">
        <v>1188.0</v>
      </c>
      <c r="B1189" s="25" t="s">
        <v>4296</v>
      </c>
      <c r="C1189" s="26" t="s">
        <v>6440</v>
      </c>
      <c r="D1189" s="26" t="s">
        <v>4677</v>
      </c>
      <c r="E1189" s="9">
        <v>1.0</v>
      </c>
    </row>
    <row r="1190" ht="15.75" customHeight="1">
      <c r="A1190" s="24">
        <v>1189.0</v>
      </c>
      <c r="B1190" s="25" t="s">
        <v>4468</v>
      </c>
      <c r="C1190" s="26" t="s">
        <v>6441</v>
      </c>
      <c r="D1190" s="26" t="s">
        <v>4679</v>
      </c>
      <c r="E1190" s="9">
        <v>1.0</v>
      </c>
    </row>
    <row r="1191" ht="15.75" customHeight="1">
      <c r="A1191" s="24">
        <v>1190.0</v>
      </c>
      <c r="B1191" s="25" t="s">
        <v>4320</v>
      </c>
      <c r="C1191" s="26" t="s">
        <v>6442</v>
      </c>
      <c r="D1191" s="26" t="s">
        <v>4677</v>
      </c>
      <c r="E1191" s="9">
        <v>1.0</v>
      </c>
    </row>
    <row r="1192" ht="15.75" customHeight="1">
      <c r="A1192" s="24">
        <v>1191.0</v>
      </c>
      <c r="B1192" s="25" t="s">
        <v>3890</v>
      </c>
      <c r="C1192" s="26" t="s">
        <v>6443</v>
      </c>
      <c r="D1192" s="26" t="s">
        <v>4679</v>
      </c>
      <c r="E1192" s="9">
        <v>1.0</v>
      </c>
    </row>
    <row r="1193" ht="15.75" customHeight="1">
      <c r="A1193" s="24">
        <v>1192.0</v>
      </c>
      <c r="B1193" s="25" t="s">
        <v>6444</v>
      </c>
      <c r="C1193" s="26" t="s">
        <v>6445</v>
      </c>
      <c r="D1193" s="26" t="s">
        <v>4671</v>
      </c>
      <c r="E1193" s="9">
        <v>1.0</v>
      </c>
    </row>
    <row r="1194" ht="15.75" customHeight="1">
      <c r="A1194" s="24">
        <v>1193.0</v>
      </c>
      <c r="B1194" s="25" t="s">
        <v>4195</v>
      </c>
      <c r="C1194" s="26" t="s">
        <v>6446</v>
      </c>
      <c r="D1194" s="26" t="s">
        <v>4679</v>
      </c>
      <c r="E1194" s="9">
        <v>1.0</v>
      </c>
    </row>
    <row r="1195" ht="15.75" customHeight="1">
      <c r="A1195" s="24">
        <v>1194.0</v>
      </c>
      <c r="B1195" s="25" t="s">
        <v>6447</v>
      </c>
      <c r="C1195" s="26" t="s">
        <v>6448</v>
      </c>
      <c r="D1195" s="26" t="s">
        <v>4668</v>
      </c>
      <c r="E1195" s="9">
        <v>1.0</v>
      </c>
    </row>
    <row r="1196" ht="15.75" customHeight="1">
      <c r="A1196" s="24">
        <v>1195.0</v>
      </c>
      <c r="B1196" s="25" t="s">
        <v>4257</v>
      </c>
      <c r="C1196" s="26" t="s">
        <v>6449</v>
      </c>
      <c r="D1196" s="26" t="s">
        <v>4679</v>
      </c>
      <c r="E1196" s="9">
        <v>1.0</v>
      </c>
    </row>
    <row r="1197" ht="15.75" customHeight="1">
      <c r="A1197" s="24">
        <v>1196.0</v>
      </c>
      <c r="B1197" s="25" t="s">
        <v>6450</v>
      </c>
      <c r="C1197" s="26" t="s">
        <v>6451</v>
      </c>
      <c r="D1197" s="26" t="s">
        <v>4671</v>
      </c>
      <c r="E1197" s="9">
        <v>1.0</v>
      </c>
    </row>
    <row r="1198" ht="15.75" customHeight="1">
      <c r="A1198" s="24">
        <v>1197.0</v>
      </c>
      <c r="B1198" s="25" t="s">
        <v>6452</v>
      </c>
      <c r="C1198" s="26" t="s">
        <v>6453</v>
      </c>
      <c r="D1198" s="26" t="s">
        <v>4668</v>
      </c>
      <c r="E1198" s="9">
        <v>1.0</v>
      </c>
    </row>
    <row r="1199" ht="15.75" customHeight="1">
      <c r="A1199" s="24">
        <v>1198.0</v>
      </c>
      <c r="B1199" s="25" t="s">
        <v>6454</v>
      </c>
      <c r="C1199" s="26" t="s">
        <v>6455</v>
      </c>
      <c r="D1199" s="26" t="s">
        <v>4671</v>
      </c>
      <c r="E1199" s="9">
        <v>1.0</v>
      </c>
    </row>
    <row r="1200" ht="15.75" customHeight="1">
      <c r="A1200" s="24">
        <v>1199.0</v>
      </c>
      <c r="B1200" s="25" t="s">
        <v>6456</v>
      </c>
      <c r="C1200" s="26" t="s">
        <v>6457</v>
      </c>
      <c r="D1200" s="26" t="s">
        <v>4668</v>
      </c>
      <c r="E1200" s="9">
        <v>1.0</v>
      </c>
    </row>
    <row r="1201" ht="15.75" customHeight="1">
      <c r="A1201" s="24">
        <v>1200.0</v>
      </c>
      <c r="B1201" s="25" t="s">
        <v>3349</v>
      </c>
      <c r="C1201" s="26" t="s">
        <v>6458</v>
      </c>
      <c r="D1201" s="26" t="s">
        <v>4677</v>
      </c>
      <c r="E1201" s="9">
        <v>1.0</v>
      </c>
    </row>
    <row r="1202" ht="15.75" customHeight="1">
      <c r="A1202" s="24">
        <v>1201.0</v>
      </c>
      <c r="B1202" s="25" t="s">
        <v>4327</v>
      </c>
      <c r="C1202" s="26" t="s">
        <v>6459</v>
      </c>
      <c r="D1202" s="26" t="s">
        <v>4679</v>
      </c>
      <c r="E1202" s="9">
        <v>1.0</v>
      </c>
    </row>
    <row r="1203" ht="15.75" customHeight="1">
      <c r="A1203" s="24">
        <v>1202.0</v>
      </c>
      <c r="B1203" s="25" t="s">
        <v>6460</v>
      </c>
      <c r="C1203" s="26" t="s">
        <v>6461</v>
      </c>
      <c r="D1203" s="26" t="s">
        <v>4668</v>
      </c>
      <c r="E1203" s="9">
        <v>1.0</v>
      </c>
    </row>
    <row r="1204" ht="15.75" customHeight="1">
      <c r="A1204" s="24">
        <v>1203.0</v>
      </c>
      <c r="B1204" s="25" t="s">
        <v>4648</v>
      </c>
      <c r="C1204" s="26" t="s">
        <v>6462</v>
      </c>
      <c r="D1204" s="26" t="s">
        <v>4677</v>
      </c>
      <c r="E1204" s="9">
        <v>1.0</v>
      </c>
    </row>
    <row r="1205" ht="15.75" customHeight="1">
      <c r="A1205" s="24">
        <v>1204.0</v>
      </c>
      <c r="B1205" s="25" t="s">
        <v>6463</v>
      </c>
      <c r="C1205" s="26" t="s">
        <v>6464</v>
      </c>
      <c r="D1205" s="26" t="s">
        <v>4668</v>
      </c>
      <c r="E1205" s="9">
        <v>1.0</v>
      </c>
    </row>
    <row r="1206" ht="15.75" customHeight="1">
      <c r="A1206" s="24">
        <v>1205.0</v>
      </c>
      <c r="B1206" s="25" t="s">
        <v>6465</v>
      </c>
      <c r="C1206" s="26" t="s">
        <v>6466</v>
      </c>
      <c r="D1206" s="26" t="s">
        <v>4671</v>
      </c>
      <c r="E1206" s="9">
        <v>1.0</v>
      </c>
    </row>
    <row r="1207" ht="15.75" customHeight="1">
      <c r="A1207" s="24">
        <v>1206.0</v>
      </c>
      <c r="B1207" s="25" t="s">
        <v>3990</v>
      </c>
      <c r="C1207" s="26" t="s">
        <v>6467</v>
      </c>
      <c r="D1207" s="26" t="s">
        <v>4668</v>
      </c>
      <c r="E1207" s="9">
        <v>1.0</v>
      </c>
    </row>
    <row r="1208" ht="15.75" customHeight="1">
      <c r="A1208" s="24">
        <v>1207.0</v>
      </c>
      <c r="B1208" s="25" t="s">
        <v>3577</v>
      </c>
      <c r="C1208" s="26" t="s">
        <v>6468</v>
      </c>
      <c r="D1208" s="26" t="s">
        <v>4677</v>
      </c>
      <c r="E1208" s="9">
        <v>1.0</v>
      </c>
    </row>
    <row r="1209" ht="15.75" customHeight="1">
      <c r="A1209" s="24">
        <v>1208.0</v>
      </c>
      <c r="B1209" s="25" t="s">
        <v>2943</v>
      </c>
      <c r="C1209" s="26" t="s">
        <v>6469</v>
      </c>
      <c r="D1209" s="26" t="s">
        <v>4684</v>
      </c>
      <c r="E1209" s="9">
        <v>1.0</v>
      </c>
    </row>
    <row r="1210" ht="15.75" customHeight="1">
      <c r="A1210" s="24">
        <v>1209.0</v>
      </c>
      <c r="B1210" s="25" t="s">
        <v>6470</v>
      </c>
      <c r="C1210" s="26" t="s">
        <v>6471</v>
      </c>
      <c r="D1210" s="26" t="s">
        <v>4671</v>
      </c>
      <c r="E1210" s="9">
        <v>1.0</v>
      </c>
    </row>
    <row r="1211" ht="15.75" customHeight="1">
      <c r="A1211" s="24">
        <v>1210.0</v>
      </c>
      <c r="B1211" s="25" t="s">
        <v>4111</v>
      </c>
      <c r="C1211" s="26" t="s">
        <v>6472</v>
      </c>
      <c r="D1211" s="26" t="s">
        <v>4677</v>
      </c>
      <c r="E1211" s="9">
        <v>1.0</v>
      </c>
    </row>
    <row r="1212" ht="15.75" customHeight="1">
      <c r="A1212" s="24">
        <v>1211.0</v>
      </c>
      <c r="B1212" s="25" t="s">
        <v>6473</v>
      </c>
      <c r="C1212" s="26" t="s">
        <v>6474</v>
      </c>
      <c r="D1212" s="26" t="s">
        <v>4671</v>
      </c>
      <c r="E1212" s="9">
        <v>1.0</v>
      </c>
    </row>
    <row r="1213" ht="15.75" customHeight="1">
      <c r="A1213" s="24">
        <v>1212.0</v>
      </c>
      <c r="B1213" s="25" t="s">
        <v>3300</v>
      </c>
      <c r="C1213" s="26" t="s">
        <v>6475</v>
      </c>
      <c r="D1213" s="26" t="s">
        <v>4668</v>
      </c>
      <c r="E1213" s="9">
        <v>1.0</v>
      </c>
    </row>
    <row r="1214" ht="15.75" customHeight="1">
      <c r="A1214" s="24">
        <v>1213.0</v>
      </c>
      <c r="B1214" s="25" t="s">
        <v>3482</v>
      </c>
      <c r="C1214" s="26" t="s">
        <v>6476</v>
      </c>
      <c r="D1214" s="26" t="s">
        <v>4668</v>
      </c>
      <c r="E1214" s="9">
        <v>1.0</v>
      </c>
    </row>
    <row r="1215" ht="15.75" customHeight="1">
      <c r="A1215" s="24">
        <v>1214.0</v>
      </c>
      <c r="B1215" s="25" t="s">
        <v>4144</v>
      </c>
      <c r="C1215" s="26" t="s">
        <v>6477</v>
      </c>
      <c r="D1215" s="26" t="s">
        <v>4684</v>
      </c>
      <c r="E1215" s="9">
        <v>1.0</v>
      </c>
    </row>
    <row r="1216" ht="15.75" customHeight="1">
      <c r="A1216" s="24">
        <v>1215.0</v>
      </c>
      <c r="B1216" s="25" t="s">
        <v>6478</v>
      </c>
      <c r="C1216" s="26" t="s">
        <v>6479</v>
      </c>
      <c r="D1216" s="26" t="s">
        <v>4671</v>
      </c>
      <c r="E1216" s="9">
        <v>1.0</v>
      </c>
    </row>
    <row r="1217" ht="15.75" customHeight="1">
      <c r="A1217" s="24">
        <v>1216.0</v>
      </c>
      <c r="B1217" s="25" t="s">
        <v>3212</v>
      </c>
      <c r="C1217" s="26" t="s">
        <v>6480</v>
      </c>
      <c r="D1217" s="26" t="s">
        <v>4677</v>
      </c>
      <c r="E1217" s="9">
        <v>1.0</v>
      </c>
    </row>
    <row r="1218" ht="15.75" customHeight="1">
      <c r="A1218" s="24">
        <v>1217.0</v>
      </c>
      <c r="B1218" s="25" t="s">
        <v>3600</v>
      </c>
      <c r="C1218" s="26" t="s">
        <v>6481</v>
      </c>
      <c r="D1218" s="26" t="s">
        <v>4677</v>
      </c>
      <c r="E1218" s="9">
        <v>1.0</v>
      </c>
    </row>
    <row r="1219" ht="15.75" customHeight="1">
      <c r="A1219" s="24">
        <v>1218.0</v>
      </c>
      <c r="B1219" s="25" t="s">
        <v>3259</v>
      </c>
      <c r="C1219" s="26" t="s">
        <v>6482</v>
      </c>
      <c r="D1219" s="26" t="s">
        <v>4684</v>
      </c>
      <c r="E1219" s="9">
        <v>1.0</v>
      </c>
    </row>
    <row r="1220" ht="15.75" customHeight="1">
      <c r="A1220" s="24">
        <v>1219.0</v>
      </c>
      <c r="B1220" s="25" t="s">
        <v>6483</v>
      </c>
      <c r="C1220" s="26" t="s">
        <v>6484</v>
      </c>
      <c r="D1220" s="26" t="s">
        <v>4671</v>
      </c>
      <c r="E1220" s="9">
        <v>1.0</v>
      </c>
    </row>
    <row r="1221" ht="15.75" customHeight="1">
      <c r="A1221" s="24">
        <v>1220.0</v>
      </c>
      <c r="B1221" s="25" t="s">
        <v>3985</v>
      </c>
      <c r="C1221" s="26" t="s">
        <v>6485</v>
      </c>
      <c r="D1221" s="26" t="s">
        <v>4684</v>
      </c>
      <c r="E1221" s="9">
        <v>1.0</v>
      </c>
    </row>
    <row r="1222" ht="15.75" customHeight="1">
      <c r="A1222" s="24">
        <v>1221.0</v>
      </c>
      <c r="B1222" s="25" t="s">
        <v>4409</v>
      </c>
      <c r="C1222" s="26" t="s">
        <v>6486</v>
      </c>
      <c r="D1222" s="26" t="s">
        <v>4668</v>
      </c>
      <c r="E1222" s="9">
        <v>1.0</v>
      </c>
    </row>
    <row r="1223" ht="15.75" customHeight="1">
      <c r="A1223" s="24">
        <v>1222.0</v>
      </c>
      <c r="B1223" s="25" t="s">
        <v>3247</v>
      </c>
      <c r="C1223" s="26" t="s">
        <v>6487</v>
      </c>
      <c r="D1223" s="26" t="s">
        <v>4668</v>
      </c>
      <c r="E1223" s="9">
        <v>1.0</v>
      </c>
    </row>
    <row r="1224" ht="15.75" customHeight="1">
      <c r="A1224" s="24">
        <v>1223.0</v>
      </c>
      <c r="B1224" s="25" t="s">
        <v>6488</v>
      </c>
      <c r="C1224" s="26" t="s">
        <v>6489</v>
      </c>
      <c r="D1224" s="26" t="s">
        <v>4671</v>
      </c>
      <c r="E1224" s="9">
        <v>1.0</v>
      </c>
    </row>
    <row r="1225" ht="15.75" customHeight="1">
      <c r="A1225" s="24">
        <v>1224.0</v>
      </c>
      <c r="B1225" s="25" t="s">
        <v>6490</v>
      </c>
      <c r="C1225" s="26" t="s">
        <v>6491</v>
      </c>
      <c r="D1225" s="26" t="s">
        <v>4671</v>
      </c>
      <c r="E1225" s="9">
        <v>1.0</v>
      </c>
    </row>
    <row r="1226" ht="15.75" customHeight="1">
      <c r="A1226" s="24">
        <v>1225.0</v>
      </c>
      <c r="B1226" s="25" t="s">
        <v>6492</v>
      </c>
      <c r="C1226" s="26" t="s">
        <v>6493</v>
      </c>
      <c r="D1226" s="26" t="s">
        <v>4671</v>
      </c>
      <c r="E1226" s="9">
        <v>1.0</v>
      </c>
    </row>
    <row r="1227" ht="15.75" customHeight="1">
      <c r="A1227" s="24">
        <v>1226.0</v>
      </c>
      <c r="B1227" s="25" t="s">
        <v>6494</v>
      </c>
      <c r="C1227" s="26" t="s">
        <v>6495</v>
      </c>
      <c r="D1227" s="26" t="s">
        <v>4671</v>
      </c>
      <c r="E1227" s="9">
        <v>1.0</v>
      </c>
    </row>
    <row r="1228" ht="15.75" customHeight="1">
      <c r="A1228" s="24">
        <v>1227.0</v>
      </c>
      <c r="B1228" s="25" t="s">
        <v>6496</v>
      </c>
      <c r="C1228" s="26" t="s">
        <v>6497</v>
      </c>
      <c r="D1228" s="26" t="s">
        <v>4671</v>
      </c>
      <c r="E1228" s="9">
        <v>1.0</v>
      </c>
    </row>
    <row r="1229" ht="15.75" customHeight="1">
      <c r="A1229" s="24">
        <v>1228.0</v>
      </c>
      <c r="B1229" s="25" t="s">
        <v>4236</v>
      </c>
      <c r="C1229" s="26" t="s">
        <v>6498</v>
      </c>
      <c r="D1229" s="26" t="s">
        <v>4677</v>
      </c>
      <c r="E1229" s="9">
        <v>1.0</v>
      </c>
    </row>
    <row r="1230" ht="15.75" customHeight="1">
      <c r="A1230" s="24">
        <v>1229.0</v>
      </c>
      <c r="B1230" s="25" t="s">
        <v>3972</v>
      </c>
      <c r="C1230" s="26" t="s">
        <v>6499</v>
      </c>
      <c r="D1230" s="26" t="s">
        <v>4677</v>
      </c>
      <c r="E1230" s="9">
        <v>1.0</v>
      </c>
    </row>
    <row r="1231" ht="15.75" customHeight="1">
      <c r="A1231" s="24">
        <v>1230.0</v>
      </c>
      <c r="B1231" s="25" t="s">
        <v>6500</v>
      </c>
      <c r="C1231" s="26" t="s">
        <v>6501</v>
      </c>
      <c r="D1231" s="26" t="s">
        <v>4671</v>
      </c>
      <c r="E1231" s="9">
        <v>1.0</v>
      </c>
    </row>
    <row r="1232" ht="15.75" customHeight="1">
      <c r="A1232" s="24">
        <v>1231.0</v>
      </c>
      <c r="B1232" s="25" t="s">
        <v>3592</v>
      </c>
      <c r="C1232" s="26" t="s">
        <v>6502</v>
      </c>
      <c r="D1232" s="26" t="s">
        <v>4677</v>
      </c>
      <c r="E1232" s="9">
        <v>1.0</v>
      </c>
    </row>
    <row r="1233" ht="15.75" customHeight="1">
      <c r="A1233" s="24">
        <v>1232.0</v>
      </c>
      <c r="B1233" s="25" t="s">
        <v>2944</v>
      </c>
      <c r="C1233" s="26" t="s">
        <v>6503</v>
      </c>
      <c r="D1233" s="26" t="s">
        <v>4677</v>
      </c>
      <c r="E1233" s="9">
        <v>1.0</v>
      </c>
    </row>
    <row r="1234" ht="15.75" customHeight="1">
      <c r="A1234" s="24">
        <v>1233.0</v>
      </c>
      <c r="B1234" s="25" t="s">
        <v>2889</v>
      </c>
      <c r="C1234" s="26" t="s">
        <v>6504</v>
      </c>
      <c r="D1234" s="26" t="s">
        <v>4679</v>
      </c>
      <c r="E1234" s="9">
        <v>1.0</v>
      </c>
    </row>
    <row r="1235" ht="15.75" customHeight="1">
      <c r="A1235" s="24">
        <v>1234.0</v>
      </c>
      <c r="B1235" s="25" t="s">
        <v>6505</v>
      </c>
      <c r="C1235" s="26" t="s">
        <v>6506</v>
      </c>
      <c r="D1235" s="26" t="s">
        <v>4671</v>
      </c>
      <c r="E1235" s="9">
        <v>1.0</v>
      </c>
    </row>
    <row r="1236" ht="15.75" customHeight="1">
      <c r="A1236" s="24">
        <v>1235.0</v>
      </c>
      <c r="B1236" s="25" t="s">
        <v>3309</v>
      </c>
      <c r="C1236" s="26" t="s">
        <v>6507</v>
      </c>
      <c r="D1236" s="26" t="s">
        <v>4677</v>
      </c>
      <c r="E1236" s="9">
        <v>1.0</v>
      </c>
    </row>
    <row r="1237" ht="15.75" customHeight="1">
      <c r="A1237" s="24">
        <v>1236.0</v>
      </c>
      <c r="B1237" s="25" t="s">
        <v>3707</v>
      </c>
      <c r="C1237" s="26" t="s">
        <v>6508</v>
      </c>
      <c r="D1237" s="26" t="s">
        <v>4684</v>
      </c>
      <c r="E1237" s="9">
        <v>1.0</v>
      </c>
    </row>
    <row r="1238" ht="15.75" customHeight="1">
      <c r="A1238" s="24">
        <v>1237.0</v>
      </c>
      <c r="B1238" s="25" t="s">
        <v>4618</v>
      </c>
      <c r="C1238" s="26" t="s">
        <v>6509</v>
      </c>
      <c r="D1238" s="26" t="s">
        <v>4684</v>
      </c>
      <c r="E1238" s="9">
        <v>1.0</v>
      </c>
    </row>
    <row r="1239" ht="15.75" customHeight="1">
      <c r="A1239" s="24">
        <v>1238.0</v>
      </c>
      <c r="B1239" s="25" t="s">
        <v>3609</v>
      </c>
      <c r="C1239" s="26" t="s">
        <v>6510</v>
      </c>
      <c r="D1239" s="26" t="s">
        <v>4677</v>
      </c>
      <c r="E1239" s="9">
        <v>1.0</v>
      </c>
    </row>
    <row r="1240" ht="15.75" customHeight="1">
      <c r="A1240" s="24">
        <v>1239.0</v>
      </c>
      <c r="B1240" s="25" t="s">
        <v>6511</v>
      </c>
      <c r="C1240" s="26" t="s">
        <v>6512</v>
      </c>
      <c r="D1240" s="26" t="s">
        <v>4668</v>
      </c>
      <c r="E1240" s="9">
        <v>1.0</v>
      </c>
    </row>
    <row r="1241" ht="15.75" customHeight="1">
      <c r="A1241" s="24">
        <v>1240.0</v>
      </c>
      <c r="B1241" s="25" t="s">
        <v>4391</v>
      </c>
      <c r="C1241" s="26" t="s">
        <v>6513</v>
      </c>
      <c r="D1241" s="26" t="s">
        <v>4679</v>
      </c>
      <c r="E1241" s="9">
        <v>1.0</v>
      </c>
    </row>
    <row r="1242" ht="15.75" customHeight="1">
      <c r="A1242" s="24">
        <v>1241.0</v>
      </c>
      <c r="B1242" s="25" t="s">
        <v>4024</v>
      </c>
      <c r="C1242" s="26" t="s">
        <v>6514</v>
      </c>
      <c r="D1242" s="26" t="s">
        <v>4677</v>
      </c>
      <c r="E1242" s="9">
        <v>1.0</v>
      </c>
    </row>
    <row r="1243" ht="15.75" customHeight="1">
      <c r="A1243" s="24">
        <v>1242.0</v>
      </c>
      <c r="B1243" s="25" t="s">
        <v>6515</v>
      </c>
      <c r="C1243" s="26" t="s">
        <v>6516</v>
      </c>
      <c r="D1243" s="26" t="s">
        <v>4668</v>
      </c>
      <c r="E1243" s="9">
        <v>1.0</v>
      </c>
    </row>
    <row r="1244" ht="15.75" customHeight="1">
      <c r="A1244" s="24">
        <v>1243.0</v>
      </c>
      <c r="B1244" s="25" t="s">
        <v>4032</v>
      </c>
      <c r="C1244" s="26" t="s">
        <v>6517</v>
      </c>
      <c r="D1244" s="26" t="s">
        <v>4677</v>
      </c>
      <c r="E1244" s="9">
        <v>1.0</v>
      </c>
    </row>
    <row r="1245" ht="15.75" customHeight="1">
      <c r="A1245" s="24">
        <v>1244.0</v>
      </c>
      <c r="B1245" s="25" t="s">
        <v>4224</v>
      </c>
      <c r="C1245" s="26" t="s">
        <v>6518</v>
      </c>
      <c r="D1245" s="26" t="s">
        <v>4668</v>
      </c>
      <c r="E1245" s="9">
        <v>1.0</v>
      </c>
    </row>
    <row r="1246" ht="15.75" customHeight="1">
      <c r="A1246" s="24">
        <v>1245.0</v>
      </c>
      <c r="B1246" s="25" t="s">
        <v>3624</v>
      </c>
      <c r="C1246" s="26" t="s">
        <v>6519</v>
      </c>
      <c r="D1246" s="26" t="s">
        <v>4677</v>
      </c>
      <c r="E1246" s="9">
        <v>1.0</v>
      </c>
    </row>
    <row r="1247" ht="15.75" customHeight="1">
      <c r="A1247" s="24">
        <v>1246.0</v>
      </c>
      <c r="B1247" s="25" t="s">
        <v>4148</v>
      </c>
      <c r="C1247" s="26" t="s">
        <v>6520</v>
      </c>
      <c r="D1247" s="26" t="s">
        <v>4679</v>
      </c>
      <c r="E1247" s="9">
        <v>1.0</v>
      </c>
    </row>
    <row r="1248" ht="15.75" customHeight="1">
      <c r="A1248" s="24">
        <v>1247.0</v>
      </c>
      <c r="B1248" s="25" t="s">
        <v>3899</v>
      </c>
      <c r="C1248" s="26" t="s">
        <v>6521</v>
      </c>
      <c r="D1248" s="26" t="s">
        <v>4677</v>
      </c>
      <c r="E1248" s="9">
        <v>1.0</v>
      </c>
    </row>
    <row r="1249" ht="15.75" customHeight="1">
      <c r="A1249" s="24">
        <v>1248.0</v>
      </c>
      <c r="B1249" s="25" t="s">
        <v>6522</v>
      </c>
      <c r="C1249" s="26" t="s">
        <v>6523</v>
      </c>
      <c r="D1249" s="26" t="s">
        <v>4668</v>
      </c>
      <c r="E1249" s="9">
        <v>1.0</v>
      </c>
    </row>
    <row r="1250" ht="15.75" customHeight="1">
      <c r="A1250" s="24">
        <v>1249.0</v>
      </c>
      <c r="B1250" s="25" t="s">
        <v>2946</v>
      </c>
      <c r="C1250" s="26" t="s">
        <v>6524</v>
      </c>
      <c r="D1250" s="26" t="s">
        <v>4677</v>
      </c>
      <c r="E1250" s="9">
        <v>1.0</v>
      </c>
    </row>
    <row r="1251" ht="15.75" customHeight="1">
      <c r="A1251" s="24">
        <v>1250.0</v>
      </c>
      <c r="B1251" s="25" t="s">
        <v>3277</v>
      </c>
      <c r="C1251" s="26" t="s">
        <v>6525</v>
      </c>
      <c r="D1251" s="26" t="s">
        <v>4677</v>
      </c>
      <c r="E1251" s="9">
        <v>1.0</v>
      </c>
    </row>
    <row r="1252" ht="15.75" customHeight="1">
      <c r="A1252" s="24">
        <v>1251.0</v>
      </c>
      <c r="B1252" s="25" t="s">
        <v>3608</v>
      </c>
      <c r="C1252" s="26" t="s">
        <v>6526</v>
      </c>
      <c r="D1252" s="26" t="s">
        <v>4677</v>
      </c>
      <c r="E1252" s="9">
        <v>1.0</v>
      </c>
    </row>
    <row r="1253" ht="15.75" customHeight="1">
      <c r="A1253" s="24">
        <v>1252.0</v>
      </c>
      <c r="B1253" s="25" t="s">
        <v>4103</v>
      </c>
      <c r="C1253" s="26" t="s">
        <v>6527</v>
      </c>
      <c r="D1253" s="26" t="s">
        <v>4668</v>
      </c>
      <c r="E1253" s="9">
        <v>1.0</v>
      </c>
    </row>
    <row r="1254" ht="15.75" customHeight="1">
      <c r="A1254" s="24">
        <v>1253.0</v>
      </c>
      <c r="B1254" s="25" t="s">
        <v>6528</v>
      </c>
      <c r="C1254" s="26" t="s">
        <v>6529</v>
      </c>
      <c r="D1254" s="26" t="s">
        <v>4671</v>
      </c>
      <c r="E1254" s="9">
        <v>1.0</v>
      </c>
    </row>
    <row r="1255" ht="15.75" customHeight="1">
      <c r="A1255" s="24">
        <v>1254.0</v>
      </c>
      <c r="B1255" s="25" t="s">
        <v>6530</v>
      </c>
      <c r="C1255" s="26" t="s">
        <v>6531</v>
      </c>
      <c r="D1255" s="26" t="s">
        <v>4671</v>
      </c>
      <c r="E1255" s="9">
        <v>1.0</v>
      </c>
    </row>
    <row r="1256" ht="15.75" customHeight="1">
      <c r="A1256" s="24">
        <v>1255.0</v>
      </c>
      <c r="B1256" s="25" t="s">
        <v>6532</v>
      </c>
      <c r="C1256" s="26" t="s">
        <v>6533</v>
      </c>
      <c r="D1256" s="26" t="s">
        <v>4668</v>
      </c>
      <c r="E1256" s="9">
        <v>1.0</v>
      </c>
    </row>
    <row r="1257" ht="15.75" customHeight="1">
      <c r="A1257" s="24">
        <v>1256.0</v>
      </c>
      <c r="B1257" s="25" t="s">
        <v>6534</v>
      </c>
      <c r="C1257" s="26" t="s">
        <v>6535</v>
      </c>
      <c r="D1257" s="26" t="s">
        <v>4671</v>
      </c>
      <c r="E1257" s="9">
        <v>1.0</v>
      </c>
    </row>
    <row r="1258" ht="15.75" customHeight="1">
      <c r="A1258" s="24">
        <v>1257.0</v>
      </c>
      <c r="B1258" s="25" t="s">
        <v>6536</v>
      </c>
      <c r="C1258" s="26" t="s">
        <v>6537</v>
      </c>
      <c r="D1258" s="26" t="s">
        <v>4668</v>
      </c>
      <c r="E1258" s="9">
        <v>1.0</v>
      </c>
    </row>
    <row r="1259" ht="15.75" customHeight="1">
      <c r="A1259" s="24">
        <v>1258.0</v>
      </c>
      <c r="B1259" s="25" t="s">
        <v>6538</v>
      </c>
      <c r="C1259" s="26" t="s">
        <v>6539</v>
      </c>
      <c r="D1259" s="26" t="s">
        <v>4668</v>
      </c>
      <c r="E1259" s="9">
        <v>1.0</v>
      </c>
    </row>
    <row r="1260" ht="15.75" customHeight="1">
      <c r="A1260" s="24">
        <v>1259.0</v>
      </c>
      <c r="B1260" s="25" t="s">
        <v>6540</v>
      </c>
      <c r="C1260" s="26" t="s">
        <v>6541</v>
      </c>
      <c r="D1260" s="26" t="s">
        <v>4668</v>
      </c>
      <c r="E1260" s="9">
        <v>1.0</v>
      </c>
    </row>
    <row r="1261" ht="15.75" customHeight="1">
      <c r="A1261" s="24">
        <v>1260.0</v>
      </c>
      <c r="B1261" s="25" t="s">
        <v>6542</v>
      </c>
      <c r="C1261" s="26" t="s">
        <v>6543</v>
      </c>
      <c r="D1261" s="26" t="s">
        <v>4668</v>
      </c>
      <c r="E1261" s="9">
        <v>1.0</v>
      </c>
    </row>
    <row r="1262" ht="15.75" customHeight="1">
      <c r="A1262" s="24">
        <v>1261.0</v>
      </c>
      <c r="B1262" s="25" t="s">
        <v>6544</v>
      </c>
      <c r="C1262" s="26" t="s">
        <v>6545</v>
      </c>
      <c r="D1262" s="26" t="s">
        <v>4668</v>
      </c>
      <c r="E1262" s="9">
        <v>1.0</v>
      </c>
    </row>
    <row r="1263" ht="15.75" customHeight="1">
      <c r="A1263" s="24">
        <v>1262.0</v>
      </c>
      <c r="B1263" s="25" t="s">
        <v>6546</v>
      </c>
      <c r="C1263" s="26" t="s">
        <v>6547</v>
      </c>
      <c r="D1263" s="26" t="s">
        <v>4671</v>
      </c>
      <c r="E1263" s="9">
        <v>1.0</v>
      </c>
    </row>
    <row r="1264" ht="15.75" customHeight="1">
      <c r="A1264" s="24">
        <v>1263.0</v>
      </c>
      <c r="B1264" s="25" t="s">
        <v>6548</v>
      </c>
      <c r="C1264" s="26" t="s">
        <v>6549</v>
      </c>
      <c r="D1264" s="26" t="s">
        <v>4668</v>
      </c>
      <c r="E1264" s="9">
        <v>1.0</v>
      </c>
    </row>
    <row r="1265" ht="15.75" customHeight="1">
      <c r="A1265" s="24">
        <v>1264.0</v>
      </c>
      <c r="B1265" s="25" t="s">
        <v>6550</v>
      </c>
      <c r="C1265" s="26" t="s">
        <v>6551</v>
      </c>
      <c r="D1265" s="26" t="s">
        <v>4668</v>
      </c>
      <c r="E1265" s="9">
        <v>1.0</v>
      </c>
    </row>
    <row r="1266" ht="15.75" customHeight="1">
      <c r="A1266" s="24">
        <v>1265.0</v>
      </c>
      <c r="B1266" s="25" t="s">
        <v>6552</v>
      </c>
      <c r="C1266" s="26" t="s">
        <v>6553</v>
      </c>
      <c r="D1266" s="26" t="s">
        <v>4668</v>
      </c>
      <c r="E1266" s="9">
        <v>1.0</v>
      </c>
    </row>
    <row r="1267" ht="15.75" customHeight="1">
      <c r="A1267" s="24">
        <v>1266.0</v>
      </c>
      <c r="B1267" s="25" t="s">
        <v>6554</v>
      </c>
      <c r="C1267" s="26" t="s">
        <v>6555</v>
      </c>
      <c r="D1267" s="26" t="s">
        <v>4668</v>
      </c>
      <c r="E1267" s="9">
        <v>1.0</v>
      </c>
    </row>
    <row r="1268" ht="15.75" customHeight="1">
      <c r="A1268" s="24">
        <v>1267.0</v>
      </c>
      <c r="B1268" s="25" t="s">
        <v>3198</v>
      </c>
      <c r="C1268" s="26" t="s">
        <v>6556</v>
      </c>
      <c r="D1268" s="26" t="s">
        <v>4684</v>
      </c>
      <c r="E1268" s="9">
        <v>1.0</v>
      </c>
    </row>
    <row r="1269" ht="15.75" customHeight="1">
      <c r="A1269" s="24">
        <v>1268.0</v>
      </c>
      <c r="B1269" s="25" t="s">
        <v>6557</v>
      </c>
      <c r="C1269" s="26" t="s">
        <v>6558</v>
      </c>
      <c r="D1269" s="26" t="s">
        <v>4668</v>
      </c>
      <c r="E1269" s="9">
        <v>1.0</v>
      </c>
    </row>
    <row r="1270" ht="15.75" customHeight="1">
      <c r="A1270" s="24">
        <v>1269.0</v>
      </c>
      <c r="B1270" s="25" t="s">
        <v>6559</v>
      </c>
      <c r="C1270" s="26" t="s">
        <v>6560</v>
      </c>
      <c r="D1270" s="26" t="s">
        <v>4668</v>
      </c>
      <c r="E1270" s="9">
        <v>1.0</v>
      </c>
    </row>
    <row r="1271" ht="15.75" customHeight="1">
      <c r="A1271" s="24">
        <v>1270.0</v>
      </c>
      <c r="B1271" s="25" t="s">
        <v>6561</v>
      </c>
      <c r="C1271" s="26" t="s">
        <v>6562</v>
      </c>
      <c r="D1271" s="26" t="s">
        <v>4668</v>
      </c>
      <c r="E1271" s="9">
        <v>1.0</v>
      </c>
    </row>
    <row r="1272" ht="15.75" customHeight="1">
      <c r="A1272" s="24">
        <v>1271.0</v>
      </c>
      <c r="B1272" s="25" t="s">
        <v>6563</v>
      </c>
      <c r="C1272" s="26" t="s">
        <v>6564</v>
      </c>
      <c r="D1272" s="26" t="s">
        <v>4668</v>
      </c>
      <c r="E1272" s="9">
        <v>1.0</v>
      </c>
    </row>
    <row r="1273" ht="15.75" customHeight="1">
      <c r="A1273" s="24">
        <v>1272.0</v>
      </c>
      <c r="B1273" s="25" t="s">
        <v>6565</v>
      </c>
      <c r="C1273" s="26" t="s">
        <v>6566</v>
      </c>
      <c r="D1273" s="26" t="s">
        <v>4668</v>
      </c>
      <c r="E1273" s="9">
        <v>1.0</v>
      </c>
    </row>
    <row r="1274" ht="15.75" customHeight="1">
      <c r="A1274" s="24">
        <v>1273.0</v>
      </c>
      <c r="B1274" s="25" t="s">
        <v>6567</v>
      </c>
      <c r="C1274" s="26" t="s">
        <v>6568</v>
      </c>
      <c r="D1274" s="26" t="s">
        <v>4668</v>
      </c>
      <c r="E1274" s="9">
        <v>1.0</v>
      </c>
    </row>
    <row r="1275" ht="15.75" customHeight="1">
      <c r="A1275" s="24">
        <v>1274.0</v>
      </c>
      <c r="B1275" s="25" t="s">
        <v>3153</v>
      </c>
      <c r="C1275" s="26" t="s">
        <v>6569</v>
      </c>
      <c r="D1275" s="26" t="s">
        <v>4677</v>
      </c>
      <c r="E1275" s="9">
        <v>1.0</v>
      </c>
    </row>
    <row r="1276" ht="15.75" customHeight="1">
      <c r="A1276" s="24">
        <v>1275.0</v>
      </c>
      <c r="B1276" s="25" t="s">
        <v>6570</v>
      </c>
      <c r="C1276" s="26" t="s">
        <v>6571</v>
      </c>
      <c r="D1276" s="26" t="s">
        <v>4671</v>
      </c>
      <c r="E1276" s="9">
        <v>1.0</v>
      </c>
    </row>
    <row r="1277" ht="15.75" customHeight="1">
      <c r="A1277" s="24">
        <v>1276.0</v>
      </c>
      <c r="B1277" s="25" t="s">
        <v>6572</v>
      </c>
      <c r="C1277" s="26" t="s">
        <v>6573</v>
      </c>
      <c r="D1277" s="26" t="s">
        <v>4671</v>
      </c>
      <c r="E1277" s="9">
        <v>1.0</v>
      </c>
    </row>
    <row r="1278" ht="15.75" customHeight="1">
      <c r="A1278" s="24">
        <v>1277.0</v>
      </c>
      <c r="B1278" s="25" t="s">
        <v>6574</v>
      </c>
      <c r="C1278" s="26" t="s">
        <v>6575</v>
      </c>
      <c r="D1278" s="26" t="s">
        <v>4668</v>
      </c>
      <c r="E1278" s="9">
        <v>1.0</v>
      </c>
    </row>
    <row r="1279" ht="15.75" customHeight="1">
      <c r="A1279" s="24">
        <v>1278.0</v>
      </c>
      <c r="B1279" s="25" t="s">
        <v>3514</v>
      </c>
      <c r="C1279" s="26" t="s">
        <v>6576</v>
      </c>
      <c r="D1279" s="26" t="s">
        <v>4677</v>
      </c>
      <c r="E1279" s="9">
        <v>1.0</v>
      </c>
    </row>
    <row r="1280" ht="15.75" customHeight="1">
      <c r="A1280" s="24">
        <v>1279.0</v>
      </c>
      <c r="B1280" s="25" t="s">
        <v>6577</v>
      </c>
      <c r="C1280" s="26" t="s">
        <v>6578</v>
      </c>
      <c r="D1280" s="26" t="s">
        <v>4671</v>
      </c>
      <c r="E1280" s="9">
        <v>1.0</v>
      </c>
    </row>
    <row r="1281" ht="15.75" customHeight="1">
      <c r="A1281" s="24">
        <v>1280.0</v>
      </c>
      <c r="B1281" s="25" t="s">
        <v>4146</v>
      </c>
      <c r="C1281" s="26" t="s">
        <v>6579</v>
      </c>
      <c r="D1281" s="26" t="s">
        <v>4677</v>
      </c>
      <c r="E1281" s="9">
        <v>1.0</v>
      </c>
    </row>
    <row r="1282" ht="15.75" customHeight="1">
      <c r="A1282" s="24">
        <v>1281.0</v>
      </c>
      <c r="B1282" s="25" t="s">
        <v>6580</v>
      </c>
      <c r="C1282" s="26" t="s">
        <v>6581</v>
      </c>
      <c r="D1282" s="26" t="s">
        <v>4668</v>
      </c>
      <c r="E1282" s="9">
        <v>1.0</v>
      </c>
    </row>
    <row r="1283" ht="15.75" customHeight="1">
      <c r="A1283" s="24">
        <v>1282.0</v>
      </c>
      <c r="B1283" s="25" t="s">
        <v>3007</v>
      </c>
      <c r="C1283" s="26" t="s">
        <v>6582</v>
      </c>
      <c r="D1283" s="26" t="s">
        <v>4679</v>
      </c>
      <c r="E1283" s="9">
        <v>1.0</v>
      </c>
    </row>
    <row r="1284" ht="15.75" customHeight="1">
      <c r="A1284" s="24">
        <v>1283.0</v>
      </c>
      <c r="B1284" s="25" t="s">
        <v>3950</v>
      </c>
      <c r="C1284" s="26" t="s">
        <v>6583</v>
      </c>
      <c r="D1284" s="26" t="s">
        <v>4677</v>
      </c>
      <c r="E1284" s="9">
        <v>1.0</v>
      </c>
    </row>
    <row r="1285" ht="15.75" customHeight="1">
      <c r="A1285" s="24">
        <v>1284.0</v>
      </c>
      <c r="B1285" s="25" t="s">
        <v>6584</v>
      </c>
      <c r="C1285" s="26" t="s">
        <v>6585</v>
      </c>
      <c r="D1285" s="26" t="s">
        <v>4671</v>
      </c>
      <c r="E1285" s="9">
        <v>1.0</v>
      </c>
    </row>
    <row r="1286" ht="15.75" customHeight="1">
      <c r="A1286" s="24">
        <v>1285.0</v>
      </c>
      <c r="B1286" s="25" t="s">
        <v>3771</v>
      </c>
      <c r="C1286" s="26" t="s">
        <v>6586</v>
      </c>
      <c r="D1286" s="26" t="s">
        <v>4677</v>
      </c>
      <c r="E1286" s="9">
        <v>1.0</v>
      </c>
    </row>
    <row r="1287" ht="15.75" customHeight="1">
      <c r="A1287" s="24">
        <v>1286.0</v>
      </c>
      <c r="B1287" s="25" t="s">
        <v>6587</v>
      </c>
      <c r="C1287" s="26" t="s">
        <v>6588</v>
      </c>
      <c r="D1287" s="26" t="s">
        <v>4671</v>
      </c>
      <c r="E1287" s="9">
        <v>1.0</v>
      </c>
    </row>
    <row r="1288" ht="15.75" customHeight="1">
      <c r="A1288" s="24">
        <v>1287.0</v>
      </c>
      <c r="B1288" s="25" t="s">
        <v>6589</v>
      </c>
      <c r="C1288" s="26" t="s">
        <v>6590</v>
      </c>
      <c r="D1288" s="26" t="s">
        <v>4668</v>
      </c>
      <c r="E1288" s="9">
        <v>1.0</v>
      </c>
    </row>
    <row r="1289" ht="15.75" customHeight="1">
      <c r="A1289" s="24">
        <v>1288.0</v>
      </c>
      <c r="B1289" s="25" t="s">
        <v>6591</v>
      </c>
      <c r="C1289" s="26" t="s">
        <v>6592</v>
      </c>
      <c r="D1289" s="26" t="s">
        <v>4671</v>
      </c>
      <c r="E1289" s="9">
        <v>1.0</v>
      </c>
    </row>
    <row r="1290" ht="15.75" customHeight="1">
      <c r="A1290" s="24">
        <v>1289.0</v>
      </c>
      <c r="B1290" s="25" t="s">
        <v>4174</v>
      </c>
      <c r="C1290" s="26" t="s">
        <v>6593</v>
      </c>
      <c r="D1290" s="26" t="s">
        <v>4677</v>
      </c>
      <c r="E1290" s="9">
        <v>1.0</v>
      </c>
    </row>
    <row r="1291" ht="15.75" customHeight="1">
      <c r="A1291" s="24">
        <v>1290.0</v>
      </c>
      <c r="B1291" s="25" t="s">
        <v>6594</v>
      </c>
      <c r="C1291" s="26" t="s">
        <v>6595</v>
      </c>
      <c r="D1291" s="26" t="s">
        <v>4671</v>
      </c>
      <c r="E1291" s="9">
        <v>1.0</v>
      </c>
    </row>
    <row r="1292" ht="15.75" customHeight="1">
      <c r="A1292" s="24">
        <v>1291.0</v>
      </c>
      <c r="B1292" s="25" t="s">
        <v>3658</v>
      </c>
      <c r="C1292" s="26" t="s">
        <v>6596</v>
      </c>
      <c r="D1292" s="26" t="s">
        <v>4677</v>
      </c>
      <c r="E1292" s="9">
        <v>1.0</v>
      </c>
    </row>
    <row r="1293" ht="15.75" customHeight="1">
      <c r="A1293" s="24">
        <v>1292.0</v>
      </c>
      <c r="B1293" s="25" t="s">
        <v>6597</v>
      </c>
      <c r="C1293" s="26" t="s">
        <v>6598</v>
      </c>
      <c r="D1293" s="26" t="s">
        <v>4668</v>
      </c>
      <c r="E1293" s="9">
        <v>1.0</v>
      </c>
    </row>
    <row r="1294" ht="15.75" customHeight="1">
      <c r="A1294" s="24">
        <v>1293.0</v>
      </c>
      <c r="B1294" s="25" t="s">
        <v>6599</v>
      </c>
      <c r="C1294" s="26" t="s">
        <v>6600</v>
      </c>
      <c r="D1294" s="26" t="s">
        <v>4668</v>
      </c>
      <c r="E1294" s="9">
        <v>1.0</v>
      </c>
    </row>
    <row r="1295" ht="15.75" customHeight="1">
      <c r="A1295" s="24">
        <v>1294.0</v>
      </c>
      <c r="B1295" s="25" t="s">
        <v>6601</v>
      </c>
      <c r="C1295" s="26" t="s">
        <v>6602</v>
      </c>
      <c r="D1295" s="26" t="s">
        <v>4668</v>
      </c>
      <c r="E1295" s="9">
        <v>1.0</v>
      </c>
    </row>
    <row r="1296" ht="15.75" customHeight="1">
      <c r="A1296" s="24">
        <v>1295.0</v>
      </c>
      <c r="B1296" s="25" t="s">
        <v>6603</v>
      </c>
      <c r="C1296" s="26" t="s">
        <v>6604</v>
      </c>
      <c r="D1296" s="26" t="s">
        <v>4671</v>
      </c>
      <c r="E1296" s="9">
        <v>1.0</v>
      </c>
    </row>
    <row r="1297" ht="15.75" customHeight="1">
      <c r="A1297" s="24">
        <v>1296.0</v>
      </c>
      <c r="B1297" s="25" t="s">
        <v>3301</v>
      </c>
      <c r="C1297" s="26" t="s">
        <v>6605</v>
      </c>
      <c r="D1297" s="26" t="s">
        <v>4677</v>
      </c>
      <c r="E1297" s="9">
        <v>1.0</v>
      </c>
    </row>
    <row r="1298" ht="15.75" customHeight="1">
      <c r="A1298" s="24">
        <v>1297.0</v>
      </c>
      <c r="B1298" s="25" t="s">
        <v>6606</v>
      </c>
      <c r="C1298" s="26" t="s">
        <v>6607</v>
      </c>
      <c r="D1298" s="26" t="s">
        <v>4671</v>
      </c>
      <c r="E1298" s="9">
        <v>1.0</v>
      </c>
    </row>
    <row r="1299" ht="15.75" customHeight="1">
      <c r="A1299" s="24">
        <v>1298.0</v>
      </c>
      <c r="B1299" s="25" t="s">
        <v>6608</v>
      </c>
      <c r="C1299" s="26" t="s">
        <v>6609</v>
      </c>
      <c r="D1299" s="26" t="s">
        <v>4668</v>
      </c>
      <c r="E1299" s="9">
        <v>1.0</v>
      </c>
    </row>
    <row r="1300" ht="15.75" customHeight="1">
      <c r="A1300" s="24">
        <v>1299.0</v>
      </c>
      <c r="B1300" s="25" t="s">
        <v>4439</v>
      </c>
      <c r="C1300" s="26" t="s">
        <v>6610</v>
      </c>
      <c r="D1300" s="26" t="s">
        <v>4668</v>
      </c>
      <c r="E1300" s="9">
        <v>1.0</v>
      </c>
    </row>
    <row r="1301" ht="15.75" customHeight="1">
      <c r="A1301" s="24">
        <v>1300.0</v>
      </c>
      <c r="B1301" s="25" t="s">
        <v>6611</v>
      </c>
      <c r="C1301" s="26" t="s">
        <v>6612</v>
      </c>
      <c r="D1301" s="26" t="s">
        <v>4671</v>
      </c>
      <c r="E1301" s="9">
        <v>1.0</v>
      </c>
    </row>
    <row r="1302" ht="15.75" customHeight="1">
      <c r="A1302" s="24">
        <v>1301.0</v>
      </c>
      <c r="B1302" s="25" t="s">
        <v>4094</v>
      </c>
      <c r="C1302" s="26" t="s">
        <v>6613</v>
      </c>
      <c r="D1302" s="26" t="s">
        <v>4677</v>
      </c>
      <c r="E1302" s="9">
        <v>1.0</v>
      </c>
    </row>
    <row r="1303" ht="15.75" customHeight="1">
      <c r="A1303" s="24">
        <v>1302.0</v>
      </c>
      <c r="B1303" s="25" t="s">
        <v>4465</v>
      </c>
      <c r="C1303" s="26" t="s">
        <v>6614</v>
      </c>
      <c r="D1303" s="26" t="s">
        <v>4679</v>
      </c>
      <c r="E1303" s="9">
        <v>1.0</v>
      </c>
    </row>
    <row r="1304" ht="15.75" customHeight="1">
      <c r="A1304" s="24">
        <v>1303.0</v>
      </c>
      <c r="B1304" s="25" t="s">
        <v>6615</v>
      </c>
      <c r="C1304" s="26" t="s">
        <v>6616</v>
      </c>
      <c r="D1304" s="26" t="s">
        <v>4671</v>
      </c>
      <c r="E1304" s="9">
        <v>1.0</v>
      </c>
    </row>
    <row r="1305" ht="15.75" customHeight="1">
      <c r="A1305" s="24">
        <v>1304.0</v>
      </c>
      <c r="B1305" s="25" t="s">
        <v>6617</v>
      </c>
      <c r="C1305" s="26" t="s">
        <v>6618</v>
      </c>
      <c r="D1305" s="26" t="s">
        <v>4671</v>
      </c>
      <c r="E1305" s="9">
        <v>1.0</v>
      </c>
    </row>
    <row r="1306" ht="15.75" customHeight="1">
      <c r="A1306" s="24">
        <v>1305.0</v>
      </c>
      <c r="B1306" s="25" t="s">
        <v>3820</v>
      </c>
      <c r="C1306" s="26" t="s">
        <v>6619</v>
      </c>
      <c r="D1306" s="26" t="s">
        <v>4679</v>
      </c>
      <c r="E1306" s="9">
        <v>1.0</v>
      </c>
    </row>
    <row r="1307" ht="15.75" customHeight="1">
      <c r="A1307" s="24">
        <v>1306.0</v>
      </c>
      <c r="B1307" s="25" t="s">
        <v>6620</v>
      </c>
      <c r="C1307" s="26" t="s">
        <v>6621</v>
      </c>
      <c r="D1307" s="26" t="s">
        <v>4668</v>
      </c>
      <c r="E1307" s="9">
        <v>1.0</v>
      </c>
    </row>
    <row r="1308" ht="15.75" customHeight="1">
      <c r="A1308" s="24">
        <v>1307.0</v>
      </c>
      <c r="B1308" s="25" t="s">
        <v>6622</v>
      </c>
      <c r="C1308" s="26" t="s">
        <v>6623</v>
      </c>
      <c r="D1308" s="26" t="s">
        <v>4671</v>
      </c>
      <c r="E1308" s="9">
        <v>1.0</v>
      </c>
    </row>
    <row r="1309" ht="15.75" customHeight="1">
      <c r="A1309" s="24">
        <v>1308.0</v>
      </c>
      <c r="B1309" s="25" t="s">
        <v>6624</v>
      </c>
      <c r="C1309" s="26" t="s">
        <v>6625</v>
      </c>
      <c r="D1309" s="26" t="s">
        <v>4671</v>
      </c>
      <c r="E1309" s="9">
        <v>1.0</v>
      </c>
    </row>
    <row r="1310" ht="15.75" customHeight="1">
      <c r="A1310" s="24">
        <v>1309.0</v>
      </c>
      <c r="B1310" s="25" t="s">
        <v>4405</v>
      </c>
      <c r="C1310" s="26" t="s">
        <v>6626</v>
      </c>
      <c r="D1310" s="26" t="s">
        <v>4677</v>
      </c>
      <c r="E1310" s="9">
        <v>1.0</v>
      </c>
    </row>
    <row r="1311" ht="15.75" customHeight="1">
      <c r="A1311" s="24">
        <v>1310.0</v>
      </c>
      <c r="B1311" s="25" t="s">
        <v>2890</v>
      </c>
      <c r="C1311" s="26" t="s">
        <v>6627</v>
      </c>
      <c r="D1311" s="26" t="s">
        <v>4679</v>
      </c>
      <c r="E1311" s="9">
        <v>1.0</v>
      </c>
    </row>
    <row r="1312" ht="15.75" customHeight="1">
      <c r="A1312" s="24">
        <v>1311.0</v>
      </c>
      <c r="B1312" s="25" t="s">
        <v>4136</v>
      </c>
      <c r="C1312" s="26" t="s">
        <v>6628</v>
      </c>
      <c r="D1312" s="26" t="s">
        <v>4668</v>
      </c>
      <c r="E1312" s="9">
        <v>1.0</v>
      </c>
    </row>
    <row r="1313" ht="15.75" customHeight="1">
      <c r="A1313" s="24">
        <v>1312.0</v>
      </c>
      <c r="B1313" s="25" t="s">
        <v>4186</v>
      </c>
      <c r="C1313" s="26" t="s">
        <v>6629</v>
      </c>
      <c r="D1313" s="26" t="s">
        <v>4677</v>
      </c>
      <c r="E1313" s="9">
        <v>1.0</v>
      </c>
    </row>
    <row r="1314" ht="15.75" customHeight="1">
      <c r="A1314" s="24">
        <v>1313.0</v>
      </c>
      <c r="B1314" s="25" t="s">
        <v>6630</v>
      </c>
      <c r="C1314" s="26" t="s">
        <v>6631</v>
      </c>
      <c r="D1314" s="26" t="s">
        <v>4671</v>
      </c>
      <c r="E1314" s="9">
        <v>1.0</v>
      </c>
    </row>
    <row r="1315" ht="15.75" customHeight="1">
      <c r="A1315" s="24">
        <v>1314.0</v>
      </c>
      <c r="B1315" s="25" t="s">
        <v>6632</v>
      </c>
      <c r="C1315" s="26" t="s">
        <v>6633</v>
      </c>
      <c r="D1315" s="26" t="s">
        <v>4671</v>
      </c>
      <c r="E1315" s="9">
        <v>1.0</v>
      </c>
    </row>
    <row r="1316" ht="15.75" customHeight="1">
      <c r="A1316" s="24">
        <v>1315.0</v>
      </c>
      <c r="B1316" s="25" t="s">
        <v>4309</v>
      </c>
      <c r="C1316" s="26" t="s">
        <v>6634</v>
      </c>
      <c r="D1316" s="26" t="s">
        <v>4677</v>
      </c>
      <c r="E1316" s="9">
        <v>1.0</v>
      </c>
    </row>
    <row r="1317" ht="15.75" customHeight="1">
      <c r="A1317" s="24">
        <v>1316.0</v>
      </c>
      <c r="B1317" s="25" t="s">
        <v>6635</v>
      </c>
      <c r="C1317" s="26" t="s">
        <v>6636</v>
      </c>
      <c r="D1317" s="26" t="s">
        <v>4668</v>
      </c>
      <c r="E1317" s="9">
        <v>1.0</v>
      </c>
    </row>
    <row r="1318" ht="15.75" customHeight="1">
      <c r="A1318" s="24">
        <v>1317.0</v>
      </c>
      <c r="B1318" s="25" t="s">
        <v>6637</v>
      </c>
      <c r="C1318" s="26" t="s">
        <v>6638</v>
      </c>
      <c r="D1318" s="26" t="s">
        <v>4671</v>
      </c>
      <c r="E1318" s="9">
        <v>1.0</v>
      </c>
    </row>
    <row r="1319" ht="15.75" customHeight="1">
      <c r="A1319" s="24">
        <v>1318.0</v>
      </c>
      <c r="B1319" s="25" t="s">
        <v>3163</v>
      </c>
      <c r="C1319" s="26" t="s">
        <v>6639</v>
      </c>
      <c r="D1319" s="26" t="s">
        <v>4679</v>
      </c>
      <c r="E1319" s="9">
        <v>1.0</v>
      </c>
    </row>
    <row r="1320" ht="15.75" customHeight="1">
      <c r="A1320" s="24">
        <v>1319.0</v>
      </c>
      <c r="B1320" s="25" t="s">
        <v>6640</v>
      </c>
      <c r="C1320" s="26" t="s">
        <v>6641</v>
      </c>
      <c r="D1320" s="26" t="s">
        <v>4671</v>
      </c>
      <c r="E1320" s="9">
        <v>1.0</v>
      </c>
    </row>
    <row r="1321" ht="15.75" customHeight="1">
      <c r="A1321" s="24">
        <v>1320.0</v>
      </c>
      <c r="B1321" s="25" t="s">
        <v>3022</v>
      </c>
      <c r="C1321" s="26" t="s">
        <v>6642</v>
      </c>
      <c r="D1321" s="26" t="s">
        <v>4677</v>
      </c>
      <c r="E1321" s="9">
        <v>1.0</v>
      </c>
    </row>
    <row r="1322" ht="15.75" customHeight="1">
      <c r="A1322" s="24">
        <v>1321.0</v>
      </c>
      <c r="B1322" s="25" t="s">
        <v>6643</v>
      </c>
      <c r="C1322" s="26" t="s">
        <v>6644</v>
      </c>
      <c r="D1322" s="26" t="s">
        <v>4671</v>
      </c>
      <c r="E1322" s="9">
        <v>1.0</v>
      </c>
    </row>
    <row r="1323" ht="15.75" customHeight="1">
      <c r="A1323" s="24">
        <v>1322.0</v>
      </c>
      <c r="B1323" s="25" t="s">
        <v>4455</v>
      </c>
      <c r="C1323" s="26" t="s">
        <v>6645</v>
      </c>
      <c r="D1323" s="26" t="s">
        <v>4679</v>
      </c>
      <c r="E1323" s="9">
        <v>1.0</v>
      </c>
    </row>
    <row r="1324" ht="15.75" customHeight="1">
      <c r="A1324" s="24">
        <v>1323.0</v>
      </c>
      <c r="B1324" s="25" t="s">
        <v>3691</v>
      </c>
      <c r="C1324" s="26" t="s">
        <v>6646</v>
      </c>
      <c r="D1324" s="26" t="s">
        <v>4677</v>
      </c>
      <c r="E1324" s="9">
        <v>1.0</v>
      </c>
    </row>
    <row r="1325" ht="15.75" customHeight="1">
      <c r="A1325" s="24">
        <v>1324.0</v>
      </c>
      <c r="B1325" s="25" t="s">
        <v>3485</v>
      </c>
      <c r="C1325" s="26" t="s">
        <v>6647</v>
      </c>
      <c r="D1325" s="26" t="s">
        <v>4677</v>
      </c>
      <c r="E1325" s="9">
        <v>1.0</v>
      </c>
    </row>
    <row r="1326" ht="15.75" customHeight="1">
      <c r="A1326" s="24">
        <v>1325.0</v>
      </c>
      <c r="B1326" s="25" t="s">
        <v>3440</v>
      </c>
      <c r="C1326" s="26" t="s">
        <v>6648</v>
      </c>
      <c r="D1326" s="26" t="s">
        <v>4668</v>
      </c>
      <c r="E1326" s="9">
        <v>1.0</v>
      </c>
    </row>
    <row r="1327" ht="15.75" customHeight="1">
      <c r="A1327" s="24">
        <v>1326.0</v>
      </c>
      <c r="B1327" s="25" t="s">
        <v>4591</v>
      </c>
      <c r="C1327" s="26" t="s">
        <v>6649</v>
      </c>
      <c r="D1327" s="26" t="s">
        <v>4677</v>
      </c>
      <c r="E1327" s="9">
        <v>1.0</v>
      </c>
    </row>
    <row r="1328" ht="15.75" customHeight="1">
      <c r="A1328" s="24">
        <v>1327.0</v>
      </c>
      <c r="B1328" s="25" t="s">
        <v>3010</v>
      </c>
      <c r="C1328" s="26" t="s">
        <v>6650</v>
      </c>
      <c r="D1328" s="26" t="s">
        <v>4679</v>
      </c>
      <c r="E1328" s="9">
        <v>1.0</v>
      </c>
    </row>
    <row r="1329" ht="15.75" customHeight="1">
      <c r="A1329" s="24">
        <v>1328.0</v>
      </c>
      <c r="B1329" s="25" t="s">
        <v>6651</v>
      </c>
      <c r="C1329" s="26" t="s">
        <v>6652</v>
      </c>
      <c r="D1329" s="26" t="s">
        <v>4668</v>
      </c>
      <c r="E1329" s="9">
        <v>1.0</v>
      </c>
    </row>
    <row r="1330" ht="15.75" customHeight="1">
      <c r="A1330" s="24">
        <v>1329.0</v>
      </c>
      <c r="B1330" s="25" t="s">
        <v>6653</v>
      </c>
      <c r="C1330" s="26" t="s">
        <v>6654</v>
      </c>
      <c r="D1330" s="26" t="s">
        <v>4668</v>
      </c>
      <c r="E1330" s="9">
        <v>1.0</v>
      </c>
    </row>
    <row r="1331" ht="15.75" customHeight="1">
      <c r="A1331" s="24">
        <v>1330.0</v>
      </c>
      <c r="B1331" s="25" t="s">
        <v>3201</v>
      </c>
      <c r="C1331" s="26" t="s">
        <v>6655</v>
      </c>
      <c r="D1331" s="26" t="s">
        <v>4684</v>
      </c>
      <c r="E1331" s="9">
        <v>1.0</v>
      </c>
    </row>
    <row r="1332" ht="15.75" customHeight="1">
      <c r="A1332" s="24">
        <v>1331.0</v>
      </c>
      <c r="B1332" s="25" t="s">
        <v>6656</v>
      </c>
      <c r="C1332" s="26" t="s">
        <v>6657</v>
      </c>
      <c r="D1332" s="26" t="s">
        <v>4671</v>
      </c>
      <c r="E1332" s="9">
        <v>1.0</v>
      </c>
    </row>
    <row r="1333" ht="15.75" customHeight="1">
      <c r="A1333" s="24">
        <v>1332.0</v>
      </c>
      <c r="B1333" s="25" t="s">
        <v>6658</v>
      </c>
      <c r="C1333" s="26" t="s">
        <v>6659</v>
      </c>
      <c r="D1333" s="26" t="s">
        <v>4668</v>
      </c>
      <c r="E1333" s="9">
        <v>1.0</v>
      </c>
    </row>
    <row r="1334" ht="15.75" customHeight="1">
      <c r="A1334" s="24">
        <v>1333.0</v>
      </c>
      <c r="B1334" s="25" t="s">
        <v>3684</v>
      </c>
      <c r="C1334" s="26" t="s">
        <v>6660</v>
      </c>
      <c r="D1334" s="26" t="s">
        <v>4677</v>
      </c>
      <c r="E1334" s="9">
        <v>1.0</v>
      </c>
    </row>
    <row r="1335" ht="15.75" customHeight="1">
      <c r="A1335" s="24">
        <v>1334.0</v>
      </c>
      <c r="B1335" s="25" t="s">
        <v>6661</v>
      </c>
      <c r="C1335" s="26" t="s">
        <v>6662</v>
      </c>
      <c r="D1335" s="26" t="s">
        <v>4671</v>
      </c>
      <c r="E1335" s="9">
        <v>1.0</v>
      </c>
    </row>
    <row r="1336" ht="15.75" customHeight="1">
      <c r="A1336" s="24">
        <v>1335.0</v>
      </c>
      <c r="B1336" s="25" t="s">
        <v>3639</v>
      </c>
      <c r="C1336" s="26" t="s">
        <v>6663</v>
      </c>
      <c r="D1336" s="26" t="s">
        <v>4679</v>
      </c>
      <c r="E1336" s="9">
        <v>1.0</v>
      </c>
    </row>
    <row r="1337" ht="15.75" customHeight="1">
      <c r="A1337" s="24">
        <v>1336.0</v>
      </c>
      <c r="B1337" s="25" t="s">
        <v>4601</v>
      </c>
      <c r="C1337" s="26" t="s">
        <v>6664</v>
      </c>
      <c r="D1337" s="26" t="s">
        <v>4668</v>
      </c>
      <c r="E1337" s="9">
        <v>1.0</v>
      </c>
    </row>
    <row r="1338" ht="15.75" customHeight="1">
      <c r="A1338" s="24">
        <v>1337.0</v>
      </c>
      <c r="B1338" s="25" t="s">
        <v>3803</v>
      </c>
      <c r="C1338" s="26" t="s">
        <v>6665</v>
      </c>
      <c r="D1338" s="26" t="s">
        <v>4679</v>
      </c>
      <c r="E1338" s="9">
        <v>1.0</v>
      </c>
    </row>
    <row r="1339" ht="15.75" customHeight="1">
      <c r="A1339" s="24">
        <v>1338.0</v>
      </c>
      <c r="B1339" s="25" t="s">
        <v>4481</v>
      </c>
      <c r="C1339" s="26" t="s">
        <v>6666</v>
      </c>
      <c r="D1339" s="26" t="s">
        <v>4668</v>
      </c>
      <c r="E1339" s="9">
        <v>1.0</v>
      </c>
    </row>
    <row r="1340" ht="15.75" customHeight="1">
      <c r="A1340" s="24">
        <v>1339.0</v>
      </c>
      <c r="B1340" s="25" t="s">
        <v>3761</v>
      </c>
      <c r="C1340" s="26" t="s">
        <v>6667</v>
      </c>
      <c r="D1340" s="26" t="s">
        <v>4679</v>
      </c>
      <c r="E1340" s="9">
        <v>1.0</v>
      </c>
    </row>
    <row r="1341" ht="15.75" customHeight="1">
      <c r="A1341" s="24">
        <v>1340.0</v>
      </c>
      <c r="B1341" s="25" t="s">
        <v>6668</v>
      </c>
      <c r="C1341" s="26" t="s">
        <v>6669</v>
      </c>
      <c r="D1341" s="26" t="s">
        <v>4671</v>
      </c>
      <c r="E1341" s="9">
        <v>1.0</v>
      </c>
    </row>
    <row r="1342" ht="15.75" customHeight="1">
      <c r="A1342" s="24">
        <v>1341.0</v>
      </c>
      <c r="B1342" s="25" t="s">
        <v>4446</v>
      </c>
      <c r="C1342" s="26" t="s">
        <v>6670</v>
      </c>
      <c r="D1342" s="26" t="s">
        <v>4677</v>
      </c>
      <c r="E1342" s="9">
        <v>1.0</v>
      </c>
    </row>
    <row r="1343" ht="15.75" customHeight="1">
      <c r="A1343" s="24">
        <v>1342.0</v>
      </c>
      <c r="B1343" s="25" t="s">
        <v>6671</v>
      </c>
      <c r="C1343" s="26" t="s">
        <v>6672</v>
      </c>
      <c r="D1343" s="26" t="s">
        <v>4671</v>
      </c>
      <c r="E1343" s="9">
        <v>1.0</v>
      </c>
    </row>
    <row r="1344" ht="15.75" customHeight="1">
      <c r="A1344" s="24">
        <v>1343.0</v>
      </c>
      <c r="B1344" s="25" t="s">
        <v>4472</v>
      </c>
      <c r="C1344" s="26" t="s">
        <v>6673</v>
      </c>
      <c r="D1344" s="26" t="s">
        <v>4679</v>
      </c>
      <c r="E1344" s="9">
        <v>1.0</v>
      </c>
    </row>
    <row r="1345" ht="15.75" customHeight="1">
      <c r="A1345" s="24">
        <v>1344.0</v>
      </c>
      <c r="B1345" s="25" t="s">
        <v>6674</v>
      </c>
      <c r="C1345" s="26" t="s">
        <v>6675</v>
      </c>
      <c r="D1345" s="26" t="s">
        <v>4671</v>
      </c>
      <c r="E1345" s="9">
        <v>1.0</v>
      </c>
    </row>
    <row r="1346" ht="15.75" customHeight="1">
      <c r="A1346" s="24">
        <v>1345.0</v>
      </c>
      <c r="B1346" s="25" t="s">
        <v>2948</v>
      </c>
      <c r="C1346" s="26" t="s">
        <v>6676</v>
      </c>
      <c r="D1346" s="26" t="s">
        <v>4684</v>
      </c>
      <c r="E1346" s="9">
        <v>1.0</v>
      </c>
    </row>
    <row r="1347" ht="15.75" customHeight="1">
      <c r="A1347" s="24">
        <v>1346.0</v>
      </c>
      <c r="B1347" s="25" t="s">
        <v>4323</v>
      </c>
      <c r="C1347" s="26" t="s">
        <v>6677</v>
      </c>
      <c r="D1347" s="26" t="s">
        <v>4668</v>
      </c>
      <c r="E1347" s="9">
        <v>1.0</v>
      </c>
    </row>
    <row r="1348" ht="15.75" customHeight="1">
      <c r="A1348" s="24">
        <v>1347.0</v>
      </c>
      <c r="B1348" s="25" t="s">
        <v>6678</v>
      </c>
      <c r="C1348" s="26" t="s">
        <v>6679</v>
      </c>
      <c r="D1348" s="26" t="s">
        <v>4668</v>
      </c>
      <c r="E1348" s="9">
        <v>1.0</v>
      </c>
    </row>
    <row r="1349" ht="15.75" customHeight="1">
      <c r="A1349" s="24">
        <v>1348.0</v>
      </c>
      <c r="B1349" s="25" t="s">
        <v>4301</v>
      </c>
      <c r="C1349" s="26" t="s">
        <v>6680</v>
      </c>
      <c r="D1349" s="26" t="s">
        <v>4677</v>
      </c>
      <c r="E1349" s="9">
        <v>1.0</v>
      </c>
    </row>
    <row r="1350" ht="15.75" customHeight="1">
      <c r="A1350" s="24">
        <v>1349.0</v>
      </c>
      <c r="B1350" s="25" t="s">
        <v>4051</v>
      </c>
      <c r="C1350" s="26" t="s">
        <v>6681</v>
      </c>
      <c r="D1350" s="26" t="s">
        <v>4668</v>
      </c>
      <c r="E1350" s="9">
        <v>1.0</v>
      </c>
    </row>
    <row r="1351" ht="15.75" customHeight="1">
      <c r="A1351" s="24">
        <v>1350.0</v>
      </c>
      <c r="B1351" s="25" t="s">
        <v>2838</v>
      </c>
      <c r="C1351" s="26" t="s">
        <v>6682</v>
      </c>
      <c r="D1351" s="26" t="s">
        <v>4679</v>
      </c>
      <c r="E1351" s="9">
        <v>1.0</v>
      </c>
    </row>
    <row r="1352" ht="15.75" customHeight="1">
      <c r="A1352" s="24">
        <v>1351.0</v>
      </c>
      <c r="B1352" s="25" t="s">
        <v>4090</v>
      </c>
      <c r="C1352" s="26" t="s">
        <v>6683</v>
      </c>
      <c r="D1352" s="26" t="s">
        <v>4668</v>
      </c>
      <c r="E1352" s="9">
        <v>1.0</v>
      </c>
    </row>
    <row r="1353" ht="15.75" customHeight="1">
      <c r="A1353" s="24">
        <v>1352.0</v>
      </c>
      <c r="B1353" s="25" t="s">
        <v>3522</v>
      </c>
      <c r="C1353" s="26" t="s">
        <v>6684</v>
      </c>
      <c r="D1353" s="26" t="s">
        <v>4679</v>
      </c>
      <c r="E1353" s="9">
        <v>1.0</v>
      </c>
    </row>
    <row r="1354" ht="15.75" customHeight="1">
      <c r="A1354" s="24">
        <v>1353.0</v>
      </c>
      <c r="B1354" s="25" t="s">
        <v>3493</v>
      </c>
      <c r="C1354" s="26" t="s">
        <v>6685</v>
      </c>
      <c r="D1354" s="26" t="s">
        <v>4677</v>
      </c>
      <c r="E1354" s="9">
        <v>1.0</v>
      </c>
    </row>
    <row r="1355" ht="15.75" customHeight="1">
      <c r="A1355" s="24">
        <v>1354.0</v>
      </c>
      <c r="B1355" s="25" t="s">
        <v>3573</v>
      </c>
      <c r="C1355" s="26" t="s">
        <v>6686</v>
      </c>
      <c r="D1355" s="26" t="s">
        <v>4677</v>
      </c>
      <c r="E1355" s="9">
        <v>1.0</v>
      </c>
    </row>
    <row r="1356" ht="15.75" customHeight="1">
      <c r="A1356" s="24">
        <v>1355.0</v>
      </c>
      <c r="B1356" s="25" t="s">
        <v>3778</v>
      </c>
      <c r="C1356" s="26" t="s">
        <v>6687</v>
      </c>
      <c r="D1356" s="26" t="s">
        <v>4677</v>
      </c>
      <c r="E1356" s="9">
        <v>1.0</v>
      </c>
    </row>
    <row r="1357" ht="15.75" customHeight="1">
      <c r="A1357" s="24">
        <v>1356.0</v>
      </c>
      <c r="B1357" s="25" t="s">
        <v>3940</v>
      </c>
      <c r="C1357" s="26" t="s">
        <v>6688</v>
      </c>
      <c r="D1357" s="26" t="s">
        <v>4679</v>
      </c>
      <c r="E1357" s="9">
        <v>1.0</v>
      </c>
    </row>
    <row r="1358" ht="15.75" customHeight="1">
      <c r="A1358" s="24">
        <v>1357.0</v>
      </c>
      <c r="B1358" s="25" t="s">
        <v>6689</v>
      </c>
      <c r="C1358" s="26" t="s">
        <v>6690</v>
      </c>
      <c r="D1358" s="26" t="s">
        <v>4671</v>
      </c>
      <c r="E1358" s="9">
        <v>1.0</v>
      </c>
    </row>
    <row r="1359" ht="15.75" customHeight="1">
      <c r="A1359" s="24">
        <v>1358.0</v>
      </c>
      <c r="B1359" s="25" t="s">
        <v>6691</v>
      </c>
      <c r="C1359" s="26" t="s">
        <v>6692</v>
      </c>
      <c r="D1359" s="26" t="s">
        <v>4668</v>
      </c>
      <c r="E1359" s="9">
        <v>1.0</v>
      </c>
    </row>
    <row r="1360" ht="15.75" customHeight="1">
      <c r="A1360" s="24">
        <v>1359.0</v>
      </c>
      <c r="B1360" s="25" t="s">
        <v>6693</v>
      </c>
      <c r="C1360" s="26" t="s">
        <v>6694</v>
      </c>
      <c r="D1360" s="26" t="s">
        <v>4671</v>
      </c>
      <c r="E1360" s="9">
        <v>1.0</v>
      </c>
    </row>
    <row r="1361" ht="15.75" customHeight="1">
      <c r="A1361" s="24">
        <v>1360.0</v>
      </c>
      <c r="B1361" s="25" t="s">
        <v>3614</v>
      </c>
      <c r="C1361" s="26" t="s">
        <v>6695</v>
      </c>
      <c r="D1361" s="26" t="s">
        <v>4677</v>
      </c>
      <c r="E1361" s="9">
        <v>1.0</v>
      </c>
    </row>
    <row r="1362" ht="15.75" customHeight="1">
      <c r="A1362" s="24">
        <v>1361.0</v>
      </c>
      <c r="B1362" s="25" t="s">
        <v>6696</v>
      </c>
      <c r="C1362" s="26" t="s">
        <v>6697</v>
      </c>
      <c r="D1362" s="26" t="s">
        <v>4668</v>
      </c>
      <c r="E1362" s="9">
        <v>1.0</v>
      </c>
    </row>
    <row r="1363" ht="15.75" customHeight="1">
      <c r="A1363" s="24">
        <v>1362.0</v>
      </c>
      <c r="B1363" s="25" t="s">
        <v>6698</v>
      </c>
      <c r="C1363" s="26" t="s">
        <v>6699</v>
      </c>
      <c r="D1363" s="26" t="s">
        <v>4668</v>
      </c>
      <c r="E1363" s="9">
        <v>1.0</v>
      </c>
    </row>
    <row r="1364" ht="15.75" customHeight="1">
      <c r="A1364" s="24">
        <v>1363.0</v>
      </c>
      <c r="B1364" s="25" t="s">
        <v>6700</v>
      </c>
      <c r="C1364" s="26" t="s">
        <v>6701</v>
      </c>
      <c r="D1364" s="26" t="s">
        <v>4668</v>
      </c>
      <c r="E1364" s="9">
        <v>1.0</v>
      </c>
    </row>
    <row r="1365" ht="15.75" customHeight="1">
      <c r="A1365" s="24">
        <v>1364.0</v>
      </c>
      <c r="B1365" s="25" t="s">
        <v>3080</v>
      </c>
      <c r="C1365" s="26" t="s">
        <v>6702</v>
      </c>
      <c r="D1365" s="26" t="s">
        <v>4684</v>
      </c>
      <c r="E1365" s="9">
        <v>1.0</v>
      </c>
    </row>
    <row r="1366" ht="15.75" customHeight="1">
      <c r="A1366" s="24">
        <v>1365.0</v>
      </c>
      <c r="B1366" s="25" t="s">
        <v>6703</v>
      </c>
      <c r="C1366" s="26" t="s">
        <v>6704</v>
      </c>
      <c r="D1366" s="26" t="s">
        <v>4668</v>
      </c>
      <c r="E1366" s="9">
        <v>1.0</v>
      </c>
    </row>
    <row r="1367" ht="15.75" customHeight="1">
      <c r="A1367" s="24">
        <v>1366.0</v>
      </c>
      <c r="B1367" s="25" t="s">
        <v>6705</v>
      </c>
      <c r="C1367" s="26" t="s">
        <v>6706</v>
      </c>
      <c r="D1367" s="26" t="s">
        <v>4668</v>
      </c>
      <c r="E1367" s="9">
        <v>1.0</v>
      </c>
    </row>
    <row r="1368" ht="15.75" customHeight="1">
      <c r="A1368" s="24">
        <v>1367.0</v>
      </c>
      <c r="B1368" s="25" t="s">
        <v>6707</v>
      </c>
      <c r="C1368" s="26" t="s">
        <v>6708</v>
      </c>
      <c r="D1368" s="26" t="s">
        <v>4668</v>
      </c>
      <c r="E1368" s="9">
        <v>1.0</v>
      </c>
    </row>
    <row r="1369" ht="15.75" customHeight="1">
      <c r="A1369" s="24">
        <v>1368.0</v>
      </c>
      <c r="B1369" s="25" t="s">
        <v>6709</v>
      </c>
      <c r="C1369" s="26" t="s">
        <v>6710</v>
      </c>
      <c r="D1369" s="26" t="s">
        <v>4668</v>
      </c>
      <c r="E1369" s="9">
        <v>1.0</v>
      </c>
    </row>
    <row r="1370" ht="15.75" customHeight="1">
      <c r="A1370" s="24">
        <v>1369.0</v>
      </c>
      <c r="B1370" s="25" t="s">
        <v>4250</v>
      </c>
      <c r="C1370" s="26" t="s">
        <v>6711</v>
      </c>
      <c r="D1370" s="26" t="s">
        <v>4668</v>
      </c>
      <c r="E1370" s="9">
        <v>1.0</v>
      </c>
    </row>
    <row r="1371" ht="15.75" customHeight="1">
      <c r="A1371" s="24">
        <v>1370.0</v>
      </c>
      <c r="B1371" s="25" t="s">
        <v>4114</v>
      </c>
      <c r="C1371" s="26" t="s">
        <v>6712</v>
      </c>
      <c r="D1371" s="26" t="s">
        <v>4677</v>
      </c>
      <c r="E1371" s="9">
        <v>1.0</v>
      </c>
    </row>
    <row r="1372" ht="15.75" customHeight="1">
      <c r="A1372" s="24">
        <v>1371.0</v>
      </c>
      <c r="B1372" s="25" t="s">
        <v>6713</v>
      </c>
      <c r="C1372" s="26" t="s">
        <v>6714</v>
      </c>
      <c r="D1372" s="26" t="s">
        <v>4668</v>
      </c>
      <c r="E1372" s="9">
        <v>1.0</v>
      </c>
    </row>
    <row r="1373" ht="15.75" customHeight="1">
      <c r="A1373" s="24">
        <v>1372.0</v>
      </c>
      <c r="B1373" s="25" t="s">
        <v>6715</v>
      </c>
      <c r="C1373" s="26" t="s">
        <v>6716</v>
      </c>
      <c r="D1373" s="26" t="s">
        <v>4671</v>
      </c>
      <c r="E1373" s="9">
        <v>1.0</v>
      </c>
    </row>
    <row r="1374" ht="15.75" customHeight="1">
      <c r="A1374" s="24">
        <v>1373.0</v>
      </c>
      <c r="B1374" s="25" t="s">
        <v>3406</v>
      </c>
      <c r="C1374" s="26" t="s">
        <v>6717</v>
      </c>
      <c r="D1374" s="26" t="s">
        <v>4677</v>
      </c>
      <c r="E1374" s="9">
        <v>1.0</v>
      </c>
    </row>
    <row r="1375" ht="15.75" customHeight="1">
      <c r="A1375" s="24">
        <v>1374.0</v>
      </c>
      <c r="B1375" s="25" t="s">
        <v>4478</v>
      </c>
      <c r="C1375" s="26" t="s">
        <v>6718</v>
      </c>
      <c r="D1375" s="26" t="s">
        <v>4679</v>
      </c>
      <c r="E1375" s="9">
        <v>1.0</v>
      </c>
    </row>
    <row r="1376" ht="15.75" customHeight="1">
      <c r="A1376" s="24">
        <v>1375.0</v>
      </c>
      <c r="B1376" s="25" t="s">
        <v>6719</v>
      </c>
      <c r="C1376" s="26" t="s">
        <v>6720</v>
      </c>
      <c r="D1376" s="26" t="s">
        <v>4671</v>
      </c>
      <c r="E1376" s="9">
        <v>1.0</v>
      </c>
    </row>
    <row r="1377" ht="15.75" customHeight="1">
      <c r="A1377" s="24">
        <v>1376.0</v>
      </c>
      <c r="B1377" s="25" t="s">
        <v>4039</v>
      </c>
      <c r="C1377" s="26" t="s">
        <v>6721</v>
      </c>
      <c r="D1377" s="26" t="s">
        <v>4679</v>
      </c>
      <c r="E1377" s="9">
        <v>1.0</v>
      </c>
    </row>
    <row r="1378" ht="15.75" customHeight="1">
      <c r="A1378" s="24">
        <v>1377.0</v>
      </c>
      <c r="B1378" s="25" t="s">
        <v>6722</v>
      </c>
      <c r="C1378" s="26" t="s">
        <v>6723</v>
      </c>
      <c r="D1378" s="26" t="s">
        <v>4671</v>
      </c>
      <c r="E1378" s="9">
        <v>1.0</v>
      </c>
    </row>
    <row r="1379" ht="15.75" customHeight="1">
      <c r="A1379" s="24">
        <v>1378.0</v>
      </c>
      <c r="B1379" s="25" t="s">
        <v>3270</v>
      </c>
      <c r="C1379" s="26" t="s">
        <v>6724</v>
      </c>
      <c r="D1379" s="26" t="s">
        <v>4684</v>
      </c>
      <c r="E1379" s="9">
        <v>1.0</v>
      </c>
    </row>
    <row r="1380" ht="15.75" customHeight="1">
      <c r="A1380" s="24">
        <v>1379.0</v>
      </c>
      <c r="B1380" s="25" t="s">
        <v>6725</v>
      </c>
      <c r="C1380" s="26" t="s">
        <v>6726</v>
      </c>
      <c r="D1380" s="26" t="s">
        <v>4671</v>
      </c>
      <c r="E1380" s="9">
        <v>1.0</v>
      </c>
    </row>
    <row r="1381" ht="15.75" customHeight="1">
      <c r="A1381" s="24">
        <v>1380.0</v>
      </c>
      <c r="B1381" s="25" t="s">
        <v>3727</v>
      </c>
      <c r="C1381" s="26" t="s">
        <v>6727</v>
      </c>
      <c r="D1381" s="26" t="s">
        <v>4679</v>
      </c>
      <c r="E1381" s="9">
        <v>1.0</v>
      </c>
    </row>
    <row r="1382" ht="15.75" customHeight="1">
      <c r="A1382" s="24">
        <v>1381.0</v>
      </c>
      <c r="B1382" s="25" t="s">
        <v>4285</v>
      </c>
      <c r="C1382" s="26" t="s">
        <v>6728</v>
      </c>
      <c r="D1382" s="26" t="s">
        <v>4677</v>
      </c>
      <c r="E1382" s="9">
        <v>1.0</v>
      </c>
    </row>
    <row r="1383" ht="15.75" customHeight="1">
      <c r="A1383" s="24">
        <v>1382.0</v>
      </c>
      <c r="B1383" s="25" t="s">
        <v>4230</v>
      </c>
      <c r="C1383" s="26" t="s">
        <v>6729</v>
      </c>
      <c r="D1383" s="26" t="s">
        <v>4668</v>
      </c>
      <c r="E1383" s="9">
        <v>1.0</v>
      </c>
    </row>
    <row r="1384" ht="15.75" customHeight="1">
      <c r="A1384" s="24">
        <v>1383.0</v>
      </c>
      <c r="B1384" s="25" t="s">
        <v>4241</v>
      </c>
      <c r="C1384" s="26" t="s">
        <v>6730</v>
      </c>
      <c r="D1384" s="26" t="s">
        <v>4677</v>
      </c>
      <c r="E1384" s="9">
        <v>1.0</v>
      </c>
    </row>
    <row r="1385" ht="15.75" customHeight="1">
      <c r="A1385" s="24">
        <v>1384.0</v>
      </c>
      <c r="B1385" s="25" t="s">
        <v>4513</v>
      </c>
      <c r="C1385" s="26" t="s">
        <v>6731</v>
      </c>
      <c r="D1385" s="26" t="s">
        <v>4677</v>
      </c>
      <c r="E1385" s="9">
        <v>1.0</v>
      </c>
    </row>
    <row r="1386" ht="15.75" customHeight="1">
      <c r="A1386" s="24">
        <v>1385.0</v>
      </c>
      <c r="B1386" s="25" t="s">
        <v>4593</v>
      </c>
      <c r="C1386" s="26" t="s">
        <v>6732</v>
      </c>
      <c r="D1386" s="26" t="s">
        <v>4668</v>
      </c>
      <c r="E1386" s="9">
        <v>1.0</v>
      </c>
    </row>
    <row r="1387" ht="15.75" customHeight="1">
      <c r="A1387" s="24">
        <v>1386.0</v>
      </c>
      <c r="B1387" s="25" t="s">
        <v>4201</v>
      </c>
      <c r="C1387" s="26" t="s">
        <v>6733</v>
      </c>
      <c r="D1387" s="26" t="s">
        <v>4677</v>
      </c>
      <c r="E1387" s="9">
        <v>1.0</v>
      </c>
    </row>
    <row r="1388" ht="15.75" customHeight="1">
      <c r="A1388" s="24">
        <v>1387.0</v>
      </c>
      <c r="B1388" s="25" t="s">
        <v>2949</v>
      </c>
      <c r="C1388" s="26" t="s">
        <v>6734</v>
      </c>
      <c r="D1388" s="26" t="s">
        <v>4677</v>
      </c>
      <c r="E1388" s="9">
        <v>1.0</v>
      </c>
    </row>
    <row r="1389" ht="15.75" customHeight="1">
      <c r="A1389" s="24">
        <v>1388.0</v>
      </c>
      <c r="B1389" s="25" t="s">
        <v>3261</v>
      </c>
      <c r="C1389" s="26" t="s">
        <v>6735</v>
      </c>
      <c r="D1389" s="26" t="s">
        <v>4684</v>
      </c>
      <c r="E1389" s="9">
        <v>1.0</v>
      </c>
    </row>
    <row r="1390" ht="15.75" customHeight="1">
      <c r="A1390" s="24">
        <v>1389.0</v>
      </c>
      <c r="B1390" s="25" t="s">
        <v>3347</v>
      </c>
      <c r="C1390" s="26" t="s">
        <v>6736</v>
      </c>
      <c r="D1390" s="26" t="s">
        <v>4677</v>
      </c>
      <c r="E1390" s="9">
        <v>1.0</v>
      </c>
    </row>
    <row r="1391" ht="15.75" customHeight="1">
      <c r="A1391" s="24">
        <v>1390.0</v>
      </c>
      <c r="B1391" s="25" t="s">
        <v>6737</v>
      </c>
      <c r="C1391" s="26" t="s">
        <v>6738</v>
      </c>
      <c r="D1391" s="26" t="s">
        <v>4668</v>
      </c>
      <c r="E1391" s="9">
        <v>1.0</v>
      </c>
    </row>
    <row r="1392" ht="15.75" customHeight="1">
      <c r="A1392" s="24">
        <v>1391.0</v>
      </c>
      <c r="B1392" s="25" t="s">
        <v>6739</v>
      </c>
      <c r="C1392" s="26" t="s">
        <v>6740</v>
      </c>
      <c r="D1392" s="26" t="s">
        <v>4668</v>
      </c>
      <c r="E1392" s="9">
        <v>1.0</v>
      </c>
    </row>
    <row r="1393" ht="15.75" customHeight="1">
      <c r="A1393" s="24">
        <v>1392.0</v>
      </c>
      <c r="B1393" s="25" t="s">
        <v>3525</v>
      </c>
      <c r="C1393" s="26" t="s">
        <v>6741</v>
      </c>
      <c r="D1393" s="26" t="s">
        <v>4677</v>
      </c>
      <c r="E1393" s="9">
        <v>1.0</v>
      </c>
    </row>
    <row r="1394" ht="15.75" customHeight="1">
      <c r="A1394" s="24">
        <v>1393.0</v>
      </c>
      <c r="B1394" s="25" t="s">
        <v>6742</v>
      </c>
      <c r="C1394" s="26" t="s">
        <v>6743</v>
      </c>
      <c r="D1394" s="26" t="s">
        <v>4668</v>
      </c>
      <c r="E1394" s="9">
        <v>1.0</v>
      </c>
    </row>
    <row r="1395" ht="15.75" customHeight="1">
      <c r="A1395" s="24">
        <v>1394.0</v>
      </c>
      <c r="B1395" s="25" t="s">
        <v>3671</v>
      </c>
      <c r="C1395" s="26" t="s">
        <v>6744</v>
      </c>
      <c r="D1395" s="26" t="s">
        <v>4679</v>
      </c>
      <c r="E1395" s="9">
        <v>1.0</v>
      </c>
    </row>
    <row r="1396" ht="15.75" customHeight="1">
      <c r="A1396" s="24">
        <v>1395.0</v>
      </c>
      <c r="B1396" s="25" t="s">
        <v>4380</v>
      </c>
      <c r="C1396" s="26" t="s">
        <v>6745</v>
      </c>
      <c r="D1396" s="26" t="s">
        <v>4684</v>
      </c>
      <c r="E1396" s="9">
        <v>1.0</v>
      </c>
    </row>
    <row r="1397" ht="15.75" customHeight="1">
      <c r="A1397" s="24">
        <v>1396.0</v>
      </c>
      <c r="B1397" s="25" t="s">
        <v>6746</v>
      </c>
      <c r="C1397" s="26" t="s">
        <v>6747</v>
      </c>
      <c r="D1397" s="26" t="s">
        <v>4671</v>
      </c>
      <c r="E1397" s="9">
        <v>1.0</v>
      </c>
    </row>
    <row r="1398" ht="15.75" customHeight="1">
      <c r="A1398" s="24">
        <v>1397.0</v>
      </c>
      <c r="B1398" s="25" t="s">
        <v>3795</v>
      </c>
      <c r="C1398" s="26" t="s">
        <v>6748</v>
      </c>
      <c r="D1398" s="26" t="s">
        <v>4679</v>
      </c>
      <c r="E1398" s="9">
        <v>1.0</v>
      </c>
    </row>
    <row r="1399" ht="15.75" customHeight="1">
      <c r="A1399" s="24">
        <v>1398.0</v>
      </c>
      <c r="B1399" s="25" t="s">
        <v>6749</v>
      </c>
      <c r="C1399" s="26" t="s">
        <v>6750</v>
      </c>
      <c r="D1399" s="26" t="s">
        <v>4668</v>
      </c>
      <c r="E1399" s="9">
        <v>1.0</v>
      </c>
    </row>
    <row r="1400" ht="15.75" customHeight="1">
      <c r="A1400" s="24">
        <v>1399.0</v>
      </c>
      <c r="B1400" s="25" t="s">
        <v>3503</v>
      </c>
      <c r="C1400" s="26" t="s">
        <v>6751</v>
      </c>
      <c r="D1400" s="26" t="s">
        <v>4684</v>
      </c>
      <c r="E1400" s="9">
        <v>1.0</v>
      </c>
    </row>
    <row r="1401" ht="15.75" customHeight="1">
      <c r="A1401" s="24">
        <v>1400.0</v>
      </c>
      <c r="B1401" s="25" t="s">
        <v>3735</v>
      </c>
      <c r="C1401" s="26" t="s">
        <v>6752</v>
      </c>
      <c r="D1401" s="26" t="s">
        <v>4668</v>
      </c>
      <c r="E1401" s="9">
        <v>1.0</v>
      </c>
    </row>
    <row r="1402" ht="15.75" customHeight="1">
      <c r="A1402" s="24">
        <v>1401.0</v>
      </c>
      <c r="B1402" s="25" t="s">
        <v>4585</v>
      </c>
      <c r="C1402" s="26" t="s">
        <v>6753</v>
      </c>
      <c r="D1402" s="26" t="s">
        <v>4677</v>
      </c>
      <c r="E1402" s="9">
        <v>1.0</v>
      </c>
    </row>
    <row r="1403" ht="15.75" customHeight="1">
      <c r="A1403" s="24">
        <v>1402.0</v>
      </c>
      <c r="B1403" s="25" t="s">
        <v>6754</v>
      </c>
      <c r="C1403" s="26" t="s">
        <v>6755</v>
      </c>
      <c r="D1403" s="26" t="s">
        <v>4668</v>
      </c>
      <c r="E1403" s="9">
        <v>1.0</v>
      </c>
    </row>
    <row r="1404" ht="15.75" customHeight="1">
      <c r="A1404" s="24">
        <v>1403.0</v>
      </c>
      <c r="B1404" s="25" t="s">
        <v>6756</v>
      </c>
      <c r="C1404" s="26" t="s">
        <v>6757</v>
      </c>
      <c r="D1404" s="26" t="s">
        <v>4671</v>
      </c>
      <c r="E1404" s="9">
        <v>1.0</v>
      </c>
    </row>
    <row r="1405" ht="15.75" customHeight="1">
      <c r="A1405" s="24">
        <v>1404.0</v>
      </c>
      <c r="B1405" s="25" t="s">
        <v>3474</v>
      </c>
      <c r="C1405" s="26" t="s">
        <v>6758</v>
      </c>
      <c r="D1405" s="26" t="s">
        <v>4684</v>
      </c>
      <c r="E1405" s="9">
        <v>1.0</v>
      </c>
    </row>
    <row r="1406" ht="15.75" customHeight="1">
      <c r="A1406" s="24">
        <v>1405.0</v>
      </c>
      <c r="B1406" s="25" t="s">
        <v>6759</v>
      </c>
      <c r="C1406" s="26" t="s">
        <v>6760</v>
      </c>
      <c r="D1406" s="26" t="s">
        <v>4671</v>
      </c>
      <c r="E1406" s="9">
        <v>1.0</v>
      </c>
    </row>
    <row r="1407" ht="15.75" customHeight="1">
      <c r="A1407" s="24">
        <v>1406.0</v>
      </c>
      <c r="B1407" s="25" t="s">
        <v>6761</v>
      </c>
      <c r="C1407" s="26" t="s">
        <v>6762</v>
      </c>
      <c r="D1407" s="26" t="s">
        <v>4668</v>
      </c>
      <c r="E1407" s="9">
        <v>1.0</v>
      </c>
    </row>
    <row r="1408" ht="15.75" customHeight="1">
      <c r="A1408" s="24">
        <v>1407.0</v>
      </c>
      <c r="B1408" s="25" t="s">
        <v>3520</v>
      </c>
      <c r="C1408" s="26" t="s">
        <v>6763</v>
      </c>
      <c r="D1408" s="26" t="s">
        <v>4668</v>
      </c>
      <c r="E1408" s="9">
        <v>1.0</v>
      </c>
    </row>
    <row r="1409" ht="15.75" customHeight="1">
      <c r="A1409" s="24">
        <v>1408.0</v>
      </c>
      <c r="B1409" s="25" t="s">
        <v>6764</v>
      </c>
      <c r="C1409" s="26" t="s">
        <v>6765</v>
      </c>
      <c r="D1409" s="26" t="s">
        <v>4671</v>
      </c>
      <c r="E1409" s="9">
        <v>1.0</v>
      </c>
    </row>
    <row r="1410" ht="15.75" customHeight="1">
      <c r="A1410" s="24">
        <v>1409.0</v>
      </c>
      <c r="B1410" s="25" t="s">
        <v>6766</v>
      </c>
      <c r="C1410" s="26" t="s">
        <v>6767</v>
      </c>
      <c r="D1410" s="26" t="s">
        <v>4671</v>
      </c>
      <c r="E1410" s="9">
        <v>1.0</v>
      </c>
    </row>
    <row r="1411" ht="15.75" customHeight="1">
      <c r="A1411" s="24">
        <v>1410.0</v>
      </c>
      <c r="B1411" s="25" t="s">
        <v>2873</v>
      </c>
      <c r="C1411" s="26" t="s">
        <v>6768</v>
      </c>
      <c r="D1411" s="26" t="s">
        <v>4677</v>
      </c>
      <c r="E1411" s="9">
        <v>1.0</v>
      </c>
    </row>
    <row r="1412" ht="15.75" customHeight="1">
      <c r="A1412" s="24">
        <v>1411.0</v>
      </c>
      <c r="B1412" s="25" t="s">
        <v>6769</v>
      </c>
      <c r="C1412" s="26" t="s">
        <v>6770</v>
      </c>
      <c r="D1412" s="26" t="s">
        <v>4671</v>
      </c>
      <c r="E1412" s="9">
        <v>1.0</v>
      </c>
    </row>
    <row r="1413" ht="15.75" customHeight="1">
      <c r="A1413" s="24">
        <v>1412.0</v>
      </c>
      <c r="B1413" s="25" t="s">
        <v>6771</v>
      </c>
      <c r="C1413" s="26" t="s">
        <v>6772</v>
      </c>
      <c r="D1413" s="26" t="s">
        <v>4671</v>
      </c>
      <c r="E1413" s="9">
        <v>1.0</v>
      </c>
    </row>
    <row r="1414" ht="15.75" customHeight="1">
      <c r="A1414" s="24">
        <v>1413.0</v>
      </c>
      <c r="B1414" s="25" t="s">
        <v>3615</v>
      </c>
      <c r="C1414" s="26" t="s">
        <v>6773</v>
      </c>
      <c r="D1414" s="26" t="s">
        <v>4677</v>
      </c>
      <c r="E1414" s="9">
        <v>1.0</v>
      </c>
    </row>
    <row r="1415" ht="15.75" customHeight="1">
      <c r="A1415" s="24">
        <v>1414.0</v>
      </c>
      <c r="B1415" s="25" t="s">
        <v>3318</v>
      </c>
      <c r="C1415" s="26" t="s">
        <v>6774</v>
      </c>
      <c r="D1415" s="26" t="s">
        <v>4679</v>
      </c>
      <c r="E1415" s="9">
        <v>1.0</v>
      </c>
    </row>
    <row r="1416" ht="15.75" customHeight="1">
      <c r="A1416" s="24">
        <v>1415.0</v>
      </c>
      <c r="B1416" s="25" t="s">
        <v>3986</v>
      </c>
      <c r="C1416" s="26" t="s">
        <v>6775</v>
      </c>
      <c r="D1416" s="26" t="s">
        <v>4668</v>
      </c>
      <c r="E1416" s="9">
        <v>1.0</v>
      </c>
    </row>
    <row r="1417" ht="15.75" customHeight="1">
      <c r="A1417" s="24">
        <v>1416.0</v>
      </c>
      <c r="B1417" s="25" t="s">
        <v>4411</v>
      </c>
      <c r="C1417" s="26" t="s">
        <v>6776</v>
      </c>
      <c r="D1417" s="26" t="s">
        <v>4677</v>
      </c>
      <c r="E1417" s="9">
        <v>1.0</v>
      </c>
    </row>
    <row r="1418" ht="15.75" customHeight="1">
      <c r="A1418" s="24">
        <v>1417.0</v>
      </c>
      <c r="B1418" s="25" t="s">
        <v>3921</v>
      </c>
      <c r="C1418" s="26" t="s">
        <v>6777</v>
      </c>
      <c r="D1418" s="26" t="s">
        <v>4679</v>
      </c>
      <c r="E1418" s="9">
        <v>1.0</v>
      </c>
    </row>
    <row r="1419" ht="15.75" customHeight="1">
      <c r="A1419" s="24">
        <v>1418.0</v>
      </c>
      <c r="B1419" s="25" t="s">
        <v>2950</v>
      </c>
      <c r="C1419" s="26" t="s">
        <v>6778</v>
      </c>
      <c r="D1419" s="26" t="s">
        <v>4677</v>
      </c>
      <c r="E1419" s="9">
        <v>1.0</v>
      </c>
    </row>
    <row r="1420" ht="15.75" customHeight="1">
      <c r="A1420" s="24">
        <v>1419.0</v>
      </c>
      <c r="B1420" s="25" t="s">
        <v>4237</v>
      </c>
      <c r="C1420" s="26" t="s">
        <v>6779</v>
      </c>
      <c r="D1420" s="26" t="s">
        <v>4677</v>
      </c>
      <c r="E1420" s="9">
        <v>1.0</v>
      </c>
    </row>
    <row r="1421" ht="15.75" customHeight="1">
      <c r="A1421" s="24">
        <v>1420.0</v>
      </c>
      <c r="B1421" s="25" t="s">
        <v>3432</v>
      </c>
      <c r="C1421" s="26" t="s">
        <v>6780</v>
      </c>
      <c r="D1421" s="26" t="s">
        <v>4677</v>
      </c>
      <c r="E1421" s="9">
        <v>1.0</v>
      </c>
    </row>
    <row r="1422" ht="15.75" customHeight="1">
      <c r="A1422" s="24">
        <v>1421.0</v>
      </c>
      <c r="B1422" s="25" t="s">
        <v>6781</v>
      </c>
      <c r="C1422" s="26" t="s">
        <v>6782</v>
      </c>
      <c r="D1422" s="26" t="s">
        <v>4668</v>
      </c>
      <c r="E1422" s="9">
        <v>1.0</v>
      </c>
    </row>
    <row r="1423" ht="15.75" customHeight="1">
      <c r="A1423" s="24">
        <v>1422.0</v>
      </c>
      <c r="B1423" s="25" t="s">
        <v>6783</v>
      </c>
      <c r="C1423" s="26" t="s">
        <v>6784</v>
      </c>
      <c r="D1423" s="26" t="s">
        <v>4671</v>
      </c>
      <c r="E1423" s="9">
        <v>1.0</v>
      </c>
    </row>
    <row r="1424" ht="15.75" customHeight="1">
      <c r="A1424" s="24">
        <v>1423.0</v>
      </c>
      <c r="B1424" s="25" t="s">
        <v>2891</v>
      </c>
      <c r="C1424" s="26" t="s">
        <v>6785</v>
      </c>
      <c r="D1424" s="26" t="s">
        <v>4679</v>
      </c>
      <c r="E1424" s="9">
        <v>1.0</v>
      </c>
    </row>
    <row r="1425" ht="15.75" customHeight="1">
      <c r="A1425" s="24">
        <v>1424.0</v>
      </c>
      <c r="B1425" s="25" t="s">
        <v>6786</v>
      </c>
      <c r="C1425" s="26" t="s">
        <v>6787</v>
      </c>
      <c r="D1425" s="26" t="s">
        <v>4668</v>
      </c>
      <c r="E1425" s="9">
        <v>1.0</v>
      </c>
    </row>
    <row r="1426" ht="15.75" customHeight="1">
      <c r="A1426" s="24">
        <v>1425.0</v>
      </c>
      <c r="B1426" s="25" t="s">
        <v>3137</v>
      </c>
      <c r="C1426" s="26" t="s">
        <v>6788</v>
      </c>
      <c r="D1426" s="26" t="s">
        <v>4677</v>
      </c>
      <c r="E1426" s="9">
        <v>1.0</v>
      </c>
    </row>
    <row r="1427" ht="15.75" customHeight="1">
      <c r="A1427" s="24">
        <v>1426.0</v>
      </c>
      <c r="B1427" s="25" t="s">
        <v>3335</v>
      </c>
      <c r="C1427" s="26" t="s">
        <v>6789</v>
      </c>
      <c r="D1427" s="26" t="s">
        <v>4684</v>
      </c>
      <c r="E1427" s="9">
        <v>1.0</v>
      </c>
    </row>
    <row r="1428" ht="15.75" customHeight="1">
      <c r="A1428" s="24">
        <v>1427.0</v>
      </c>
      <c r="B1428" s="25" t="s">
        <v>6790</v>
      </c>
      <c r="C1428" s="26" t="s">
        <v>6791</v>
      </c>
      <c r="D1428" s="26" t="s">
        <v>4668</v>
      </c>
      <c r="E1428" s="9">
        <v>1.0</v>
      </c>
    </row>
    <row r="1429" ht="15.75" customHeight="1">
      <c r="A1429" s="24">
        <v>1428.0</v>
      </c>
      <c r="B1429" s="25" t="s">
        <v>6792</v>
      </c>
      <c r="C1429" s="26" t="s">
        <v>6793</v>
      </c>
      <c r="D1429" s="26" t="s">
        <v>4668</v>
      </c>
      <c r="E1429" s="9">
        <v>1.0</v>
      </c>
    </row>
    <row r="1430" ht="15.75" customHeight="1">
      <c r="A1430" s="24">
        <v>1429.0</v>
      </c>
      <c r="B1430" s="25" t="s">
        <v>6794</v>
      </c>
      <c r="C1430" s="26" t="s">
        <v>6795</v>
      </c>
      <c r="D1430" s="26" t="s">
        <v>4671</v>
      </c>
      <c r="E1430" s="9">
        <v>1.0</v>
      </c>
    </row>
    <row r="1431" ht="15.75" customHeight="1">
      <c r="A1431" s="24">
        <v>1430.0</v>
      </c>
      <c r="B1431" s="25" t="s">
        <v>6796</v>
      </c>
      <c r="C1431" s="26" t="s">
        <v>6797</v>
      </c>
      <c r="D1431" s="26" t="s">
        <v>4668</v>
      </c>
      <c r="E1431" s="9">
        <v>1.0</v>
      </c>
    </row>
    <row r="1432" ht="15.75" customHeight="1">
      <c r="A1432" s="24">
        <v>1431.0</v>
      </c>
      <c r="B1432" s="25" t="s">
        <v>6798</v>
      </c>
      <c r="C1432" s="26" t="s">
        <v>6799</v>
      </c>
      <c r="D1432" s="26" t="s">
        <v>4671</v>
      </c>
      <c r="E1432" s="9">
        <v>1.0</v>
      </c>
    </row>
    <row r="1433" ht="15.75" customHeight="1">
      <c r="A1433" s="24">
        <v>1432.0</v>
      </c>
      <c r="B1433" s="25" t="s">
        <v>6800</v>
      </c>
      <c r="C1433" s="26" t="s">
        <v>6801</v>
      </c>
      <c r="D1433" s="26" t="s">
        <v>4668</v>
      </c>
      <c r="E1433" s="9">
        <v>1.0</v>
      </c>
    </row>
    <row r="1434" ht="15.75" customHeight="1">
      <c r="A1434" s="24">
        <v>1433.0</v>
      </c>
      <c r="B1434" s="25" t="s">
        <v>3427</v>
      </c>
      <c r="C1434" s="26" t="s">
        <v>6802</v>
      </c>
      <c r="D1434" s="26" t="s">
        <v>4684</v>
      </c>
      <c r="E1434" s="9">
        <v>1.0</v>
      </c>
    </row>
    <row r="1435" ht="15.75" customHeight="1">
      <c r="A1435" s="24">
        <v>1434.0</v>
      </c>
      <c r="B1435" s="25" t="s">
        <v>6803</v>
      </c>
      <c r="C1435" s="26" t="s">
        <v>6804</v>
      </c>
      <c r="D1435" s="26" t="s">
        <v>4668</v>
      </c>
      <c r="E1435" s="9">
        <v>1.0</v>
      </c>
    </row>
    <row r="1436" ht="15.75" customHeight="1">
      <c r="A1436" s="24">
        <v>1435.0</v>
      </c>
      <c r="B1436" s="25" t="s">
        <v>6805</v>
      </c>
      <c r="C1436" s="26" t="s">
        <v>6806</v>
      </c>
      <c r="D1436" s="26" t="s">
        <v>4668</v>
      </c>
      <c r="E1436" s="9">
        <v>1.0</v>
      </c>
    </row>
    <row r="1437" ht="15.75" customHeight="1">
      <c r="A1437" s="24">
        <v>1436.0</v>
      </c>
      <c r="B1437" s="25" t="s">
        <v>6807</v>
      </c>
      <c r="C1437" s="26" t="s">
        <v>6808</v>
      </c>
      <c r="D1437" s="26" t="s">
        <v>4668</v>
      </c>
      <c r="E1437" s="9">
        <v>1.0</v>
      </c>
    </row>
    <row r="1438" ht="15.75" customHeight="1">
      <c r="A1438" s="24">
        <v>1437.0</v>
      </c>
      <c r="B1438" s="25" t="s">
        <v>6809</v>
      </c>
      <c r="C1438" s="26" t="s">
        <v>6810</v>
      </c>
      <c r="D1438" s="26" t="s">
        <v>4668</v>
      </c>
      <c r="E1438" s="9">
        <v>1.0</v>
      </c>
    </row>
    <row r="1439" ht="15.75" customHeight="1">
      <c r="A1439" s="24">
        <v>1438.0</v>
      </c>
      <c r="B1439" s="25" t="s">
        <v>6811</v>
      </c>
      <c r="C1439" s="26" t="s">
        <v>6812</v>
      </c>
      <c r="D1439" s="26" t="s">
        <v>4668</v>
      </c>
      <c r="E1439" s="9">
        <v>1.0</v>
      </c>
    </row>
    <row r="1440" ht="15.75" customHeight="1">
      <c r="A1440" s="24">
        <v>1439.0</v>
      </c>
      <c r="B1440" s="25" t="s">
        <v>6813</v>
      </c>
      <c r="C1440" s="26" t="s">
        <v>6814</v>
      </c>
      <c r="D1440" s="26" t="s">
        <v>4668</v>
      </c>
      <c r="E1440" s="9">
        <v>1.0</v>
      </c>
    </row>
    <row r="1441" ht="15.75" customHeight="1">
      <c r="A1441" s="24">
        <v>1440.0</v>
      </c>
      <c r="B1441" s="25" t="s">
        <v>6815</v>
      </c>
      <c r="C1441" s="26" t="s">
        <v>6816</v>
      </c>
      <c r="D1441" s="26" t="s">
        <v>4668</v>
      </c>
      <c r="E1441" s="9">
        <v>1.0</v>
      </c>
    </row>
    <row r="1442" ht="15.75" customHeight="1">
      <c r="A1442" s="24">
        <v>1441.0</v>
      </c>
      <c r="B1442" s="25" t="s">
        <v>6817</v>
      </c>
      <c r="C1442" s="26" t="s">
        <v>6818</v>
      </c>
      <c r="D1442" s="26" t="s">
        <v>4668</v>
      </c>
      <c r="E1442" s="9">
        <v>1.0</v>
      </c>
    </row>
    <row r="1443" ht="15.75" customHeight="1">
      <c r="A1443" s="24">
        <v>1442.0</v>
      </c>
      <c r="B1443" s="25" t="s">
        <v>6819</v>
      </c>
      <c r="C1443" s="26" t="s">
        <v>6820</v>
      </c>
      <c r="D1443" s="26" t="s">
        <v>4668</v>
      </c>
      <c r="E1443" s="9">
        <v>1.0</v>
      </c>
    </row>
    <row r="1444" ht="15.75" customHeight="1">
      <c r="A1444" s="24">
        <v>1443.0</v>
      </c>
      <c r="B1444" s="25" t="s">
        <v>6821</v>
      </c>
      <c r="C1444" s="26" t="s">
        <v>6822</v>
      </c>
      <c r="D1444" s="26" t="s">
        <v>4668</v>
      </c>
      <c r="E1444" s="9">
        <v>1.0</v>
      </c>
    </row>
    <row r="1445" ht="15.75" customHeight="1">
      <c r="A1445" s="24">
        <v>1444.0</v>
      </c>
      <c r="B1445" s="25" t="s">
        <v>6823</v>
      </c>
      <c r="C1445" s="26" t="s">
        <v>6824</v>
      </c>
      <c r="D1445" s="26" t="s">
        <v>4668</v>
      </c>
      <c r="E1445" s="9">
        <v>1.0</v>
      </c>
    </row>
    <row r="1446" ht="15.75" customHeight="1">
      <c r="A1446" s="24">
        <v>1445.0</v>
      </c>
      <c r="B1446" s="25" t="s">
        <v>6825</v>
      </c>
      <c r="C1446" s="26" t="s">
        <v>6826</v>
      </c>
      <c r="D1446" s="26" t="s">
        <v>4668</v>
      </c>
      <c r="E1446" s="9">
        <v>1.0</v>
      </c>
    </row>
    <row r="1447" ht="15.75" customHeight="1">
      <c r="A1447" s="24">
        <v>1446.0</v>
      </c>
      <c r="B1447" s="25" t="s">
        <v>6827</v>
      </c>
      <c r="C1447" s="26" t="s">
        <v>6828</v>
      </c>
      <c r="D1447" s="26" t="s">
        <v>4671</v>
      </c>
      <c r="E1447" s="9">
        <v>1.0</v>
      </c>
    </row>
    <row r="1448" ht="15.75" customHeight="1">
      <c r="A1448" s="24">
        <v>1447.0</v>
      </c>
      <c r="B1448" s="25" t="s">
        <v>6829</v>
      </c>
      <c r="C1448" s="26" t="s">
        <v>6830</v>
      </c>
      <c r="D1448" s="26" t="s">
        <v>4671</v>
      </c>
      <c r="E1448" s="9">
        <v>1.0</v>
      </c>
    </row>
    <row r="1449" ht="15.75" customHeight="1">
      <c r="A1449" s="24">
        <v>1448.0</v>
      </c>
      <c r="B1449" s="25" t="s">
        <v>3664</v>
      </c>
      <c r="C1449" s="26" t="s">
        <v>6831</v>
      </c>
      <c r="D1449" s="26" t="s">
        <v>4684</v>
      </c>
      <c r="E1449" s="9">
        <v>1.0</v>
      </c>
    </row>
    <row r="1450" ht="15.75" customHeight="1">
      <c r="A1450" s="24">
        <v>1449.0</v>
      </c>
      <c r="B1450" s="25" t="s">
        <v>6832</v>
      </c>
      <c r="C1450" s="26" t="s">
        <v>6833</v>
      </c>
      <c r="D1450" s="26" t="s">
        <v>4671</v>
      </c>
      <c r="E1450" s="9">
        <v>1.0</v>
      </c>
    </row>
    <row r="1451" ht="15.75" customHeight="1">
      <c r="A1451" s="24">
        <v>1450.0</v>
      </c>
      <c r="B1451" s="25" t="s">
        <v>6834</v>
      </c>
      <c r="C1451" s="26" t="s">
        <v>6835</v>
      </c>
      <c r="D1451" s="26" t="s">
        <v>4671</v>
      </c>
      <c r="E1451" s="9">
        <v>1.0</v>
      </c>
    </row>
    <row r="1452" ht="15.75" customHeight="1">
      <c r="A1452" s="24">
        <v>1451.0</v>
      </c>
      <c r="B1452" s="25" t="s">
        <v>4524</v>
      </c>
      <c r="C1452" s="26" t="s">
        <v>6836</v>
      </c>
      <c r="D1452" s="26" t="s">
        <v>4668</v>
      </c>
      <c r="E1452" s="9">
        <v>1.0</v>
      </c>
    </row>
    <row r="1453" ht="15.75" customHeight="1">
      <c r="A1453" s="24">
        <v>1452.0</v>
      </c>
      <c r="B1453" s="25" t="s">
        <v>4408</v>
      </c>
      <c r="C1453" s="26" t="s">
        <v>6837</v>
      </c>
      <c r="D1453" s="26" t="s">
        <v>4677</v>
      </c>
      <c r="E1453" s="9">
        <v>1.0</v>
      </c>
    </row>
    <row r="1454" ht="15.75" customHeight="1">
      <c r="A1454" s="24">
        <v>1453.0</v>
      </c>
      <c r="B1454" s="25" t="s">
        <v>6838</v>
      </c>
      <c r="C1454" s="26" t="s">
        <v>6839</v>
      </c>
      <c r="D1454" s="26" t="s">
        <v>4671</v>
      </c>
      <c r="E1454" s="9">
        <v>1.0</v>
      </c>
    </row>
    <row r="1455" ht="15.75" customHeight="1">
      <c r="A1455" s="24">
        <v>1454.0</v>
      </c>
      <c r="B1455" s="25" t="s">
        <v>3683</v>
      </c>
      <c r="C1455" s="26" t="s">
        <v>6840</v>
      </c>
      <c r="D1455" s="26" t="s">
        <v>4677</v>
      </c>
      <c r="E1455" s="9">
        <v>1.0</v>
      </c>
    </row>
    <row r="1456" ht="15.75" customHeight="1">
      <c r="A1456" s="24">
        <v>1455.0</v>
      </c>
      <c r="B1456" s="25" t="s">
        <v>3334</v>
      </c>
      <c r="C1456" s="26" t="s">
        <v>6841</v>
      </c>
      <c r="D1456" s="26" t="s">
        <v>4677</v>
      </c>
      <c r="E1456" s="9">
        <v>1.0</v>
      </c>
    </row>
    <row r="1457" ht="15.75" customHeight="1">
      <c r="A1457" s="24">
        <v>1456.0</v>
      </c>
      <c r="B1457" s="25" t="s">
        <v>4293</v>
      </c>
      <c r="C1457" s="26" t="s">
        <v>6842</v>
      </c>
      <c r="D1457" s="26" t="s">
        <v>4677</v>
      </c>
      <c r="E1457" s="9">
        <v>1.0</v>
      </c>
    </row>
    <row r="1458" ht="15.75" customHeight="1">
      <c r="A1458" s="24">
        <v>1457.0</v>
      </c>
      <c r="B1458" s="25" t="s">
        <v>2892</v>
      </c>
      <c r="C1458" s="26" t="s">
        <v>6843</v>
      </c>
      <c r="D1458" s="26" t="s">
        <v>4679</v>
      </c>
      <c r="E1458" s="9">
        <v>1.0</v>
      </c>
    </row>
    <row r="1459" ht="15.75" customHeight="1">
      <c r="A1459" s="24">
        <v>1458.0</v>
      </c>
      <c r="B1459" s="25" t="s">
        <v>3187</v>
      </c>
      <c r="C1459" s="26" t="s">
        <v>6844</v>
      </c>
      <c r="D1459" s="26" t="s">
        <v>4679</v>
      </c>
      <c r="E1459" s="9">
        <v>1.0</v>
      </c>
    </row>
    <row r="1460" ht="15.75" customHeight="1">
      <c r="A1460" s="24">
        <v>1459.0</v>
      </c>
      <c r="B1460" s="25" t="s">
        <v>6845</v>
      </c>
      <c r="C1460" s="26" t="s">
        <v>6846</v>
      </c>
      <c r="D1460" s="26" t="s">
        <v>4671</v>
      </c>
      <c r="E1460" s="9">
        <v>1.0</v>
      </c>
    </row>
    <row r="1461" ht="15.75" customHeight="1">
      <c r="A1461" s="24">
        <v>1460.0</v>
      </c>
      <c r="B1461" s="25" t="s">
        <v>3284</v>
      </c>
      <c r="C1461" s="26" t="s">
        <v>6847</v>
      </c>
      <c r="D1461" s="26" t="s">
        <v>4679</v>
      </c>
      <c r="E1461" s="9">
        <v>1.0</v>
      </c>
    </row>
    <row r="1462" ht="15.75" customHeight="1">
      <c r="A1462" s="24">
        <v>1461.0</v>
      </c>
      <c r="B1462" s="25" t="s">
        <v>6848</v>
      </c>
      <c r="C1462" s="26" t="s">
        <v>6849</v>
      </c>
      <c r="D1462" s="26" t="s">
        <v>4671</v>
      </c>
      <c r="E1462" s="9">
        <v>1.0</v>
      </c>
    </row>
    <row r="1463" ht="15.75" customHeight="1">
      <c r="A1463" s="24">
        <v>1462.0</v>
      </c>
      <c r="B1463" s="25" t="s">
        <v>6850</v>
      </c>
      <c r="C1463" s="26" t="s">
        <v>6851</v>
      </c>
      <c r="D1463" s="26" t="s">
        <v>4671</v>
      </c>
      <c r="E1463" s="9">
        <v>1.0</v>
      </c>
    </row>
    <row r="1464" ht="15.75" customHeight="1">
      <c r="A1464" s="24">
        <v>1463.0</v>
      </c>
      <c r="B1464" s="25" t="s">
        <v>3904</v>
      </c>
      <c r="C1464" s="26" t="s">
        <v>6852</v>
      </c>
      <c r="D1464" s="26" t="s">
        <v>4684</v>
      </c>
      <c r="E1464" s="9">
        <v>1.0</v>
      </c>
    </row>
    <row r="1465" ht="15.75" customHeight="1">
      <c r="A1465" s="24">
        <v>1464.0</v>
      </c>
      <c r="B1465" s="25" t="s">
        <v>3629</v>
      </c>
      <c r="C1465" s="26" t="s">
        <v>6853</v>
      </c>
      <c r="D1465" s="26" t="s">
        <v>4677</v>
      </c>
      <c r="E1465" s="9">
        <v>1.0</v>
      </c>
    </row>
    <row r="1466" ht="15.75" customHeight="1">
      <c r="A1466" s="24">
        <v>1465.0</v>
      </c>
      <c r="B1466" s="25" t="s">
        <v>6854</v>
      </c>
      <c r="C1466" s="26" t="s">
        <v>6855</v>
      </c>
      <c r="D1466" s="26" t="s">
        <v>4668</v>
      </c>
      <c r="E1466" s="9">
        <v>1.0</v>
      </c>
    </row>
    <row r="1467" ht="15.75" customHeight="1">
      <c r="A1467" s="24">
        <v>1466.0</v>
      </c>
      <c r="B1467" s="25" t="s">
        <v>6856</v>
      </c>
      <c r="C1467" s="26" t="s">
        <v>6857</v>
      </c>
      <c r="D1467" s="26" t="s">
        <v>4671</v>
      </c>
      <c r="E1467" s="9">
        <v>1.0</v>
      </c>
    </row>
    <row r="1468" ht="15.75" customHeight="1">
      <c r="A1468" s="24">
        <v>1467.0</v>
      </c>
      <c r="B1468" s="25" t="s">
        <v>3160</v>
      </c>
      <c r="C1468" s="26" t="s">
        <v>6858</v>
      </c>
      <c r="D1468" s="26" t="s">
        <v>4677</v>
      </c>
      <c r="E1468" s="9">
        <v>1.0</v>
      </c>
    </row>
    <row r="1469" ht="15.75" customHeight="1">
      <c r="A1469" s="24">
        <v>1468.0</v>
      </c>
      <c r="B1469" s="25" t="s">
        <v>6859</v>
      </c>
      <c r="C1469" s="26" t="s">
        <v>6860</v>
      </c>
      <c r="D1469" s="26" t="s">
        <v>4668</v>
      </c>
      <c r="E1469" s="9">
        <v>1.0</v>
      </c>
    </row>
    <row r="1470" ht="15.75" customHeight="1">
      <c r="A1470" s="24">
        <v>1469.0</v>
      </c>
      <c r="B1470" s="25" t="s">
        <v>3843</v>
      </c>
      <c r="C1470" s="26" t="s">
        <v>6861</v>
      </c>
      <c r="D1470" s="26" t="s">
        <v>4679</v>
      </c>
      <c r="E1470" s="9">
        <v>1.0</v>
      </c>
    </row>
    <row r="1471" ht="15.75" customHeight="1">
      <c r="A1471" s="24">
        <v>1470.0</v>
      </c>
      <c r="B1471" s="25" t="s">
        <v>3794</v>
      </c>
      <c r="C1471" s="26" t="s">
        <v>6862</v>
      </c>
      <c r="D1471" s="26" t="s">
        <v>4677</v>
      </c>
      <c r="E1471" s="9">
        <v>1.0</v>
      </c>
    </row>
    <row r="1472" ht="15.75" customHeight="1">
      <c r="A1472" s="24">
        <v>1471.0</v>
      </c>
      <c r="B1472" s="25" t="s">
        <v>6863</v>
      </c>
      <c r="C1472" s="26" t="s">
        <v>6864</v>
      </c>
      <c r="D1472" s="26" t="s">
        <v>4668</v>
      </c>
      <c r="E1472" s="9">
        <v>1.0</v>
      </c>
    </row>
    <row r="1473" ht="15.75" customHeight="1">
      <c r="A1473" s="24">
        <v>1472.0</v>
      </c>
      <c r="B1473" s="25" t="s">
        <v>6865</v>
      </c>
      <c r="C1473" s="26" t="s">
        <v>6866</v>
      </c>
      <c r="D1473" s="26" t="s">
        <v>4668</v>
      </c>
      <c r="E1473" s="9">
        <v>1.0</v>
      </c>
    </row>
    <row r="1474" ht="15.75" customHeight="1">
      <c r="A1474" s="24">
        <v>1473.0</v>
      </c>
      <c r="B1474" s="25" t="s">
        <v>3043</v>
      </c>
      <c r="C1474" s="26" t="s">
        <v>6867</v>
      </c>
      <c r="D1474" s="26" t="s">
        <v>4679</v>
      </c>
      <c r="E1474" s="9">
        <v>1.0</v>
      </c>
    </row>
    <row r="1475" ht="15.75" customHeight="1">
      <c r="A1475" s="24">
        <v>1474.0</v>
      </c>
      <c r="B1475" s="25" t="s">
        <v>3705</v>
      </c>
      <c r="C1475" s="26" t="s">
        <v>6868</v>
      </c>
      <c r="D1475" s="26" t="s">
        <v>4668</v>
      </c>
      <c r="E1475" s="9">
        <v>1.0</v>
      </c>
    </row>
    <row r="1476" ht="15.75" customHeight="1">
      <c r="A1476" s="24">
        <v>1475.0</v>
      </c>
      <c r="B1476" s="25" t="s">
        <v>6869</v>
      </c>
      <c r="C1476" s="26" t="s">
        <v>6870</v>
      </c>
      <c r="D1476" s="26" t="s">
        <v>4668</v>
      </c>
      <c r="E1476" s="9">
        <v>1.0</v>
      </c>
    </row>
    <row r="1477" ht="15.75" customHeight="1">
      <c r="A1477" s="24">
        <v>1476.0</v>
      </c>
      <c r="B1477" s="25" t="s">
        <v>3952</v>
      </c>
      <c r="C1477" s="26" t="s">
        <v>6871</v>
      </c>
      <c r="D1477" s="26" t="s">
        <v>4677</v>
      </c>
      <c r="E1477" s="9">
        <v>1.0</v>
      </c>
    </row>
    <row r="1478" ht="15.75" customHeight="1">
      <c r="A1478" s="24">
        <v>1477.0</v>
      </c>
      <c r="B1478" s="25" t="s">
        <v>3831</v>
      </c>
      <c r="C1478" s="26" t="s">
        <v>6872</v>
      </c>
      <c r="D1478" s="26" t="s">
        <v>4677</v>
      </c>
      <c r="E1478" s="9">
        <v>1.0</v>
      </c>
    </row>
    <row r="1479" ht="15.75" customHeight="1">
      <c r="A1479" s="24">
        <v>1478.0</v>
      </c>
      <c r="B1479" s="25" t="s">
        <v>6873</v>
      </c>
      <c r="C1479" s="26" t="s">
        <v>6874</v>
      </c>
      <c r="D1479" s="26" t="s">
        <v>4671</v>
      </c>
      <c r="E1479" s="9">
        <v>1.0</v>
      </c>
    </row>
    <row r="1480" ht="15.75" customHeight="1">
      <c r="A1480" s="24">
        <v>1479.0</v>
      </c>
      <c r="B1480" s="25" t="s">
        <v>2862</v>
      </c>
      <c r="C1480" s="26" t="s">
        <v>6875</v>
      </c>
      <c r="D1480" s="26" t="s">
        <v>4679</v>
      </c>
      <c r="E1480" s="9">
        <v>1.0</v>
      </c>
    </row>
    <row r="1481" ht="15.75" customHeight="1">
      <c r="A1481" s="24">
        <v>1480.0</v>
      </c>
      <c r="B1481" s="25" t="s">
        <v>6876</v>
      </c>
      <c r="C1481" s="26" t="s">
        <v>6877</v>
      </c>
      <c r="D1481" s="26" t="s">
        <v>4671</v>
      </c>
      <c r="E1481" s="9">
        <v>1.0</v>
      </c>
    </row>
    <row r="1482" ht="15.75" customHeight="1">
      <c r="A1482" s="24">
        <v>1481.0</v>
      </c>
      <c r="B1482" s="25" t="s">
        <v>4386</v>
      </c>
      <c r="C1482" s="26" t="s">
        <v>6878</v>
      </c>
      <c r="D1482" s="26" t="s">
        <v>4671</v>
      </c>
      <c r="E1482" s="9">
        <v>1.0</v>
      </c>
    </row>
    <row r="1483" ht="15.75" customHeight="1">
      <c r="A1483" s="24">
        <v>1482.0</v>
      </c>
      <c r="B1483" s="25" t="s">
        <v>3441</v>
      </c>
      <c r="C1483" s="26" t="s">
        <v>6879</v>
      </c>
      <c r="D1483" s="26" t="s">
        <v>4679</v>
      </c>
      <c r="E1483" s="9">
        <v>1.0</v>
      </c>
    </row>
    <row r="1484" ht="15.75" customHeight="1">
      <c r="A1484" s="24">
        <v>1483.0</v>
      </c>
      <c r="B1484" s="25" t="s">
        <v>4177</v>
      </c>
      <c r="C1484" s="26" t="s">
        <v>6880</v>
      </c>
      <c r="D1484" s="26" t="s">
        <v>4684</v>
      </c>
      <c r="E1484" s="9">
        <v>1.0</v>
      </c>
    </row>
    <row r="1485" ht="15.75" customHeight="1">
      <c r="A1485" s="24">
        <v>1484.0</v>
      </c>
      <c r="B1485" s="25" t="s">
        <v>6881</v>
      </c>
      <c r="C1485" s="26" t="s">
        <v>6882</v>
      </c>
      <c r="D1485" s="26" t="s">
        <v>4671</v>
      </c>
      <c r="E1485" s="9">
        <v>1.0</v>
      </c>
    </row>
    <row r="1486" ht="15.75" customHeight="1">
      <c r="A1486" s="24">
        <v>1485.0</v>
      </c>
      <c r="B1486" s="25" t="s">
        <v>4238</v>
      </c>
      <c r="C1486" s="26" t="s">
        <v>6883</v>
      </c>
      <c r="D1486" s="26" t="s">
        <v>4677</v>
      </c>
      <c r="E1486" s="9">
        <v>1.0</v>
      </c>
    </row>
    <row r="1487" ht="15.75" customHeight="1">
      <c r="A1487" s="24">
        <v>1486.0</v>
      </c>
      <c r="B1487" s="25" t="s">
        <v>6884</v>
      </c>
      <c r="C1487" s="26" t="s">
        <v>6885</v>
      </c>
      <c r="D1487" s="26" t="s">
        <v>4671</v>
      </c>
      <c r="E1487" s="9">
        <v>1.0</v>
      </c>
    </row>
    <row r="1488" ht="15.75" customHeight="1">
      <c r="A1488" s="24">
        <v>1487.0</v>
      </c>
      <c r="B1488" s="25" t="s">
        <v>6886</v>
      </c>
      <c r="C1488" s="26" t="s">
        <v>6887</v>
      </c>
      <c r="D1488" s="26" t="s">
        <v>4668</v>
      </c>
      <c r="E1488" s="9">
        <v>1.0</v>
      </c>
    </row>
    <row r="1489" ht="15.75" customHeight="1">
      <c r="A1489" s="24">
        <v>1488.0</v>
      </c>
      <c r="B1489" s="25" t="s">
        <v>3934</v>
      </c>
      <c r="C1489" s="26" t="s">
        <v>6888</v>
      </c>
      <c r="D1489" s="26" t="s">
        <v>4668</v>
      </c>
      <c r="E1489" s="9">
        <v>1.0</v>
      </c>
    </row>
    <row r="1490" ht="15.75" customHeight="1">
      <c r="A1490" s="24">
        <v>1489.0</v>
      </c>
      <c r="B1490" s="25" t="s">
        <v>2848</v>
      </c>
      <c r="C1490" s="26" t="s">
        <v>6889</v>
      </c>
      <c r="D1490" s="26" t="s">
        <v>4668</v>
      </c>
      <c r="E1490" s="9">
        <v>1.0</v>
      </c>
    </row>
    <row r="1491" ht="15.75" customHeight="1">
      <c r="A1491" s="24">
        <v>1490.0</v>
      </c>
      <c r="B1491" s="25" t="s">
        <v>6890</v>
      </c>
      <c r="C1491" s="26" t="s">
        <v>6891</v>
      </c>
      <c r="D1491" s="26" t="s">
        <v>4671</v>
      </c>
      <c r="E1491" s="9">
        <v>1.0</v>
      </c>
    </row>
    <row r="1492" ht="15.75" customHeight="1">
      <c r="A1492" s="24">
        <v>1491.0</v>
      </c>
      <c r="B1492" s="25" t="s">
        <v>6892</v>
      </c>
      <c r="C1492" s="26" t="s">
        <v>6893</v>
      </c>
      <c r="D1492" s="26" t="s">
        <v>4668</v>
      </c>
      <c r="E1492" s="9">
        <v>1.0</v>
      </c>
    </row>
    <row r="1493" ht="15.75" customHeight="1">
      <c r="A1493" s="24">
        <v>1492.0</v>
      </c>
      <c r="B1493" s="25" t="s">
        <v>6894</v>
      </c>
      <c r="C1493" s="26" t="s">
        <v>6895</v>
      </c>
      <c r="D1493" s="26" t="s">
        <v>4668</v>
      </c>
      <c r="E1493" s="9">
        <v>1.0</v>
      </c>
    </row>
    <row r="1494" ht="15.75" customHeight="1">
      <c r="A1494" s="24">
        <v>1493.0</v>
      </c>
      <c r="B1494" s="25" t="s">
        <v>6896</v>
      </c>
      <c r="C1494" s="26" t="s">
        <v>6897</v>
      </c>
      <c r="D1494" s="26" t="s">
        <v>4668</v>
      </c>
      <c r="E1494" s="9">
        <v>1.0</v>
      </c>
    </row>
    <row r="1495" ht="15.75" customHeight="1">
      <c r="A1495" s="24">
        <v>1494.0</v>
      </c>
      <c r="B1495" s="25" t="s">
        <v>3743</v>
      </c>
      <c r="C1495" s="26" t="s">
        <v>6898</v>
      </c>
      <c r="D1495" s="26" t="s">
        <v>4668</v>
      </c>
      <c r="E1495" s="9">
        <v>1.0</v>
      </c>
    </row>
    <row r="1496" ht="15.75" customHeight="1">
      <c r="A1496" s="24">
        <v>1495.0</v>
      </c>
      <c r="B1496" s="25" t="s">
        <v>4019</v>
      </c>
      <c r="C1496" s="26" t="s">
        <v>6899</v>
      </c>
      <c r="D1496" s="26" t="s">
        <v>4677</v>
      </c>
      <c r="E1496" s="9">
        <v>1.0</v>
      </c>
    </row>
    <row r="1497" ht="15.75" customHeight="1">
      <c r="A1497" s="24">
        <v>1496.0</v>
      </c>
      <c r="B1497" s="25" t="s">
        <v>4600</v>
      </c>
      <c r="C1497" s="26" t="s">
        <v>6900</v>
      </c>
      <c r="D1497" s="26" t="s">
        <v>4679</v>
      </c>
      <c r="E1497" s="9">
        <v>1.0</v>
      </c>
    </row>
    <row r="1498" ht="15.75" customHeight="1">
      <c r="A1498" s="24">
        <v>1497.0</v>
      </c>
      <c r="B1498" s="25" t="s">
        <v>3872</v>
      </c>
      <c r="C1498" s="26" t="s">
        <v>6901</v>
      </c>
      <c r="D1498" s="26" t="s">
        <v>4677</v>
      </c>
      <c r="E1498" s="9">
        <v>1.0</v>
      </c>
    </row>
    <row r="1499" ht="15.75" customHeight="1">
      <c r="A1499" s="24">
        <v>1498.0</v>
      </c>
      <c r="B1499" s="25" t="s">
        <v>6902</v>
      </c>
      <c r="C1499" s="26" t="s">
        <v>6903</v>
      </c>
      <c r="D1499" s="26" t="s">
        <v>4671</v>
      </c>
      <c r="E1499" s="9">
        <v>1.0</v>
      </c>
    </row>
    <row r="1500" ht="15.75" customHeight="1">
      <c r="A1500" s="24">
        <v>1499.0</v>
      </c>
      <c r="B1500" s="25" t="s">
        <v>6904</v>
      </c>
      <c r="C1500" s="26" t="s">
        <v>6905</v>
      </c>
      <c r="D1500" s="26" t="s">
        <v>4668</v>
      </c>
      <c r="E1500" s="9">
        <v>1.0</v>
      </c>
    </row>
    <row r="1501" ht="15.75" customHeight="1">
      <c r="A1501" s="24">
        <v>1500.0</v>
      </c>
      <c r="B1501" s="25" t="s">
        <v>6906</v>
      </c>
      <c r="C1501" s="26" t="s">
        <v>6907</v>
      </c>
      <c r="D1501" s="26" t="s">
        <v>4668</v>
      </c>
      <c r="E1501" s="9">
        <v>1.0</v>
      </c>
    </row>
    <row r="1502" ht="15.75" customHeight="1">
      <c r="A1502" s="24">
        <v>1501.0</v>
      </c>
      <c r="B1502" s="25" t="s">
        <v>6908</v>
      </c>
      <c r="C1502" s="26" t="s">
        <v>6909</v>
      </c>
      <c r="D1502" s="26" t="s">
        <v>4668</v>
      </c>
      <c r="E1502" s="9">
        <v>1.0</v>
      </c>
    </row>
    <row r="1503" ht="15.75" customHeight="1">
      <c r="A1503" s="24">
        <v>1502.0</v>
      </c>
      <c r="B1503" s="25" t="s">
        <v>6910</v>
      </c>
      <c r="C1503" s="26" t="s">
        <v>6911</v>
      </c>
      <c r="D1503" s="26" t="s">
        <v>4671</v>
      </c>
      <c r="E1503" s="9">
        <v>1.0</v>
      </c>
    </row>
    <row r="1504" ht="15.75" customHeight="1">
      <c r="A1504" s="24">
        <v>1503.0</v>
      </c>
      <c r="B1504" s="25" t="s">
        <v>6912</v>
      </c>
      <c r="C1504" s="26" t="s">
        <v>6913</v>
      </c>
      <c r="D1504" s="26" t="s">
        <v>4668</v>
      </c>
      <c r="E1504" s="9">
        <v>1.0</v>
      </c>
    </row>
    <row r="1505" ht="15.75" customHeight="1">
      <c r="A1505" s="24">
        <v>1504.0</v>
      </c>
      <c r="B1505" s="25" t="s">
        <v>2893</v>
      </c>
      <c r="C1505" s="26" t="s">
        <v>6914</v>
      </c>
      <c r="D1505" s="26" t="s">
        <v>4679</v>
      </c>
      <c r="E1505" s="9">
        <v>1.0</v>
      </c>
    </row>
    <row r="1506" ht="15.75" customHeight="1">
      <c r="A1506" s="24">
        <v>1505.0</v>
      </c>
      <c r="B1506" s="25" t="s">
        <v>3848</v>
      </c>
      <c r="C1506" s="26" t="s">
        <v>6915</v>
      </c>
      <c r="D1506" s="26" t="s">
        <v>4684</v>
      </c>
      <c r="E1506" s="9">
        <v>1.0</v>
      </c>
    </row>
    <row r="1507" ht="15.75" customHeight="1">
      <c r="A1507" s="24">
        <v>1506.0</v>
      </c>
      <c r="B1507" s="25" t="s">
        <v>6916</v>
      </c>
      <c r="C1507" s="26" t="s">
        <v>6917</v>
      </c>
      <c r="D1507" s="26" t="s">
        <v>4671</v>
      </c>
      <c r="E1507" s="9">
        <v>1.0</v>
      </c>
    </row>
    <row r="1508" ht="15.75" customHeight="1">
      <c r="A1508" s="24">
        <v>1507.0</v>
      </c>
      <c r="B1508" s="25" t="s">
        <v>4321</v>
      </c>
      <c r="C1508" s="26" t="s">
        <v>6918</v>
      </c>
      <c r="D1508" s="26" t="s">
        <v>4677</v>
      </c>
      <c r="E1508" s="9">
        <v>1.0</v>
      </c>
    </row>
    <row r="1509" ht="15.75" customHeight="1">
      <c r="A1509" s="24">
        <v>1508.0</v>
      </c>
      <c r="B1509" s="25" t="s">
        <v>6919</v>
      </c>
      <c r="C1509" s="26" t="s">
        <v>6920</v>
      </c>
      <c r="D1509" s="26" t="s">
        <v>4668</v>
      </c>
      <c r="E1509" s="9">
        <v>1.0</v>
      </c>
    </row>
    <row r="1510" ht="15.75" customHeight="1">
      <c r="A1510" s="24">
        <v>1509.0</v>
      </c>
      <c r="B1510" s="25" t="s">
        <v>6921</v>
      </c>
      <c r="C1510" s="26" t="s">
        <v>6922</v>
      </c>
      <c r="D1510" s="26" t="s">
        <v>4668</v>
      </c>
      <c r="E1510" s="9">
        <v>1.0</v>
      </c>
    </row>
    <row r="1511" ht="15.75" customHeight="1">
      <c r="A1511" s="24">
        <v>1510.0</v>
      </c>
      <c r="B1511" s="25" t="s">
        <v>6923</v>
      </c>
      <c r="C1511" s="26" t="s">
        <v>6924</v>
      </c>
      <c r="D1511" s="26" t="s">
        <v>4668</v>
      </c>
      <c r="E1511" s="9">
        <v>1.0</v>
      </c>
    </row>
    <row r="1512" ht="15.75" customHeight="1">
      <c r="A1512" s="24">
        <v>1511.0</v>
      </c>
      <c r="B1512" s="25" t="s">
        <v>6925</v>
      </c>
      <c r="C1512" s="26" t="s">
        <v>6926</v>
      </c>
      <c r="D1512" s="26" t="s">
        <v>4668</v>
      </c>
      <c r="E1512" s="9">
        <v>1.0</v>
      </c>
    </row>
    <row r="1513" ht="15.75" customHeight="1">
      <c r="A1513" s="24">
        <v>1512.0</v>
      </c>
      <c r="B1513" s="25" t="s">
        <v>6927</v>
      </c>
      <c r="C1513" s="26" t="s">
        <v>6928</v>
      </c>
      <c r="D1513" s="26" t="s">
        <v>4671</v>
      </c>
      <c r="E1513" s="9">
        <v>1.0</v>
      </c>
    </row>
    <row r="1514" ht="15.75" customHeight="1">
      <c r="A1514" s="24">
        <v>1513.0</v>
      </c>
      <c r="B1514" s="25" t="s">
        <v>6929</v>
      </c>
      <c r="C1514" s="26" t="s">
        <v>6930</v>
      </c>
      <c r="D1514" s="26" t="s">
        <v>4668</v>
      </c>
      <c r="E1514" s="9">
        <v>1.0</v>
      </c>
    </row>
    <row r="1515" ht="15.75" customHeight="1">
      <c r="A1515" s="24">
        <v>1514.0</v>
      </c>
      <c r="B1515" s="25" t="s">
        <v>6931</v>
      </c>
      <c r="C1515" s="26" t="s">
        <v>6932</v>
      </c>
      <c r="D1515" s="26" t="s">
        <v>4668</v>
      </c>
      <c r="E1515" s="9">
        <v>1.0</v>
      </c>
    </row>
    <row r="1516" ht="15.75" customHeight="1">
      <c r="A1516" s="24">
        <v>1515.0</v>
      </c>
      <c r="B1516" s="25" t="s">
        <v>6933</v>
      </c>
      <c r="C1516" s="26" t="s">
        <v>6934</v>
      </c>
      <c r="D1516" s="26" t="s">
        <v>4668</v>
      </c>
      <c r="E1516" s="9">
        <v>1.0</v>
      </c>
    </row>
    <row r="1517" ht="15.75" customHeight="1">
      <c r="A1517" s="24">
        <v>1516.0</v>
      </c>
      <c r="B1517" s="25" t="s">
        <v>6935</v>
      </c>
      <c r="C1517" s="26" t="s">
        <v>6936</v>
      </c>
      <c r="D1517" s="26" t="s">
        <v>4668</v>
      </c>
      <c r="E1517" s="9">
        <v>1.0</v>
      </c>
    </row>
    <row r="1518" ht="15.75" customHeight="1">
      <c r="A1518" s="24">
        <v>1517.0</v>
      </c>
      <c r="B1518" s="25" t="s">
        <v>6937</v>
      </c>
      <c r="C1518" s="26" t="s">
        <v>6938</v>
      </c>
      <c r="D1518" s="26" t="s">
        <v>4668</v>
      </c>
      <c r="E1518" s="9">
        <v>1.0</v>
      </c>
    </row>
    <row r="1519" ht="15.75" customHeight="1">
      <c r="A1519" s="24">
        <v>1518.0</v>
      </c>
      <c r="B1519" s="25" t="s">
        <v>6939</v>
      </c>
      <c r="C1519" s="26" t="s">
        <v>6940</v>
      </c>
      <c r="D1519" s="26" t="s">
        <v>4668</v>
      </c>
      <c r="E1519" s="9">
        <v>1.0</v>
      </c>
    </row>
    <row r="1520" ht="15.75" customHeight="1">
      <c r="A1520" s="24">
        <v>1519.0</v>
      </c>
      <c r="B1520" s="25" t="s">
        <v>6941</v>
      </c>
      <c r="C1520" s="26" t="s">
        <v>6942</v>
      </c>
      <c r="D1520" s="26" t="s">
        <v>4668</v>
      </c>
      <c r="E1520" s="9">
        <v>1.0</v>
      </c>
    </row>
    <row r="1521" ht="15.75" customHeight="1">
      <c r="A1521" s="24">
        <v>1520.0</v>
      </c>
      <c r="B1521" s="25" t="s">
        <v>6943</v>
      </c>
      <c r="C1521" s="26" t="s">
        <v>6944</v>
      </c>
      <c r="D1521" s="26" t="s">
        <v>4668</v>
      </c>
      <c r="E1521" s="9">
        <v>1.0</v>
      </c>
    </row>
    <row r="1522" ht="15.75" customHeight="1">
      <c r="A1522" s="24">
        <v>1521.0</v>
      </c>
      <c r="B1522" s="25" t="s">
        <v>3308</v>
      </c>
      <c r="C1522" s="26" t="s">
        <v>6945</v>
      </c>
      <c r="D1522" s="26" t="s">
        <v>4677</v>
      </c>
      <c r="E1522" s="9">
        <v>1.0</v>
      </c>
    </row>
    <row r="1523" ht="15.75" customHeight="1">
      <c r="A1523" s="24">
        <v>1522.0</v>
      </c>
      <c r="B1523" s="25" t="s">
        <v>6946</v>
      </c>
      <c r="C1523" s="26" t="s">
        <v>6947</v>
      </c>
      <c r="D1523" s="26" t="s">
        <v>4668</v>
      </c>
      <c r="E1523" s="9">
        <v>1.0</v>
      </c>
    </row>
    <row r="1524" ht="15.75" customHeight="1">
      <c r="A1524" s="24">
        <v>1523.0</v>
      </c>
      <c r="B1524" s="25" t="s">
        <v>3128</v>
      </c>
      <c r="C1524" s="26" t="s">
        <v>6948</v>
      </c>
      <c r="D1524" s="26" t="s">
        <v>4684</v>
      </c>
      <c r="E1524" s="9">
        <v>1.0</v>
      </c>
    </row>
    <row r="1525" ht="15.75" customHeight="1">
      <c r="A1525" s="24">
        <v>1524.0</v>
      </c>
      <c r="B1525" s="25" t="s">
        <v>4011</v>
      </c>
      <c r="C1525" s="26" t="s">
        <v>6949</v>
      </c>
      <c r="D1525" s="26" t="s">
        <v>4677</v>
      </c>
      <c r="E1525" s="9">
        <v>1.0</v>
      </c>
    </row>
    <row r="1526" ht="15.75" customHeight="1">
      <c r="A1526" s="24">
        <v>1525.0</v>
      </c>
      <c r="B1526" s="25" t="s">
        <v>3732</v>
      </c>
      <c r="C1526" s="26" t="s">
        <v>6950</v>
      </c>
      <c r="D1526" s="26" t="s">
        <v>4677</v>
      </c>
      <c r="E1526" s="9">
        <v>1.0</v>
      </c>
    </row>
    <row r="1527" ht="15.75" customHeight="1">
      <c r="A1527" s="24">
        <v>1526.0</v>
      </c>
      <c r="B1527" s="25" t="s">
        <v>6951</v>
      </c>
      <c r="C1527" s="26" t="s">
        <v>6952</v>
      </c>
      <c r="D1527" s="26" t="s">
        <v>4668</v>
      </c>
      <c r="E1527" s="9">
        <v>1.0</v>
      </c>
    </row>
    <row r="1528" ht="15.75" customHeight="1">
      <c r="A1528" s="24">
        <v>1527.0</v>
      </c>
      <c r="B1528" s="25" t="s">
        <v>6953</v>
      </c>
      <c r="C1528" s="26" t="s">
        <v>6954</v>
      </c>
      <c r="D1528" s="26" t="s">
        <v>4671</v>
      </c>
      <c r="E1528" s="9">
        <v>1.0</v>
      </c>
    </row>
    <row r="1529" ht="15.75" customHeight="1">
      <c r="A1529" s="24">
        <v>1528.0</v>
      </c>
      <c r="B1529" s="25" t="s">
        <v>3089</v>
      </c>
      <c r="C1529" s="26" t="s">
        <v>6955</v>
      </c>
      <c r="D1529" s="26" t="s">
        <v>4679</v>
      </c>
      <c r="E1529" s="9">
        <v>1.0</v>
      </c>
    </row>
    <row r="1530" ht="15.75" customHeight="1">
      <c r="A1530" s="24">
        <v>1529.0</v>
      </c>
      <c r="B1530" s="25" t="s">
        <v>3310</v>
      </c>
      <c r="C1530" s="26" t="s">
        <v>6956</v>
      </c>
      <c r="D1530" s="26" t="s">
        <v>4684</v>
      </c>
      <c r="E1530" s="9">
        <v>1.0</v>
      </c>
    </row>
    <row r="1531" ht="15.75" customHeight="1">
      <c r="A1531" s="24">
        <v>1530.0</v>
      </c>
      <c r="B1531" s="25" t="s">
        <v>6957</v>
      </c>
      <c r="C1531" s="26" t="s">
        <v>6958</v>
      </c>
      <c r="D1531" s="26" t="s">
        <v>4671</v>
      </c>
      <c r="E1531" s="9">
        <v>1.0</v>
      </c>
    </row>
    <row r="1532" ht="15.75" customHeight="1">
      <c r="A1532" s="24">
        <v>1531.0</v>
      </c>
      <c r="B1532" s="25" t="s">
        <v>6959</v>
      </c>
      <c r="C1532" s="26" t="s">
        <v>6960</v>
      </c>
      <c r="D1532" s="26" t="s">
        <v>4668</v>
      </c>
      <c r="E1532" s="9">
        <v>1.0</v>
      </c>
    </row>
    <row r="1533" ht="15.75" customHeight="1">
      <c r="A1533" s="24">
        <v>1532.0</v>
      </c>
      <c r="B1533" s="25" t="s">
        <v>6961</v>
      </c>
      <c r="C1533" s="26" t="s">
        <v>6962</v>
      </c>
      <c r="D1533" s="26" t="s">
        <v>4671</v>
      </c>
      <c r="E1533" s="9">
        <v>1.0</v>
      </c>
    </row>
    <row r="1534" ht="15.75" customHeight="1">
      <c r="A1534" s="24">
        <v>1533.0</v>
      </c>
      <c r="B1534" s="25" t="s">
        <v>4394</v>
      </c>
      <c r="C1534" s="26" t="s">
        <v>6963</v>
      </c>
      <c r="D1534" s="26" t="s">
        <v>4679</v>
      </c>
      <c r="E1534" s="9">
        <v>1.0</v>
      </c>
    </row>
    <row r="1535" ht="15.75" customHeight="1">
      <c r="A1535" s="24">
        <v>1534.0</v>
      </c>
      <c r="B1535" s="25" t="s">
        <v>6964</v>
      </c>
      <c r="C1535" s="26" t="s">
        <v>6965</v>
      </c>
      <c r="D1535" s="26" t="s">
        <v>4668</v>
      </c>
      <c r="E1535" s="9">
        <v>1.0</v>
      </c>
    </row>
    <row r="1536" ht="15.75" customHeight="1">
      <c r="A1536" s="24">
        <v>1535.0</v>
      </c>
      <c r="B1536" s="25" t="s">
        <v>4120</v>
      </c>
      <c r="C1536" s="26" t="s">
        <v>6966</v>
      </c>
      <c r="D1536" s="26" t="s">
        <v>4679</v>
      </c>
      <c r="E1536" s="9">
        <v>1.0</v>
      </c>
    </row>
    <row r="1537" ht="15.75" customHeight="1">
      <c r="A1537" s="24">
        <v>1536.0</v>
      </c>
      <c r="B1537" s="25" t="s">
        <v>3776</v>
      </c>
      <c r="C1537" s="26" t="s">
        <v>6967</v>
      </c>
      <c r="D1537" s="26" t="s">
        <v>4668</v>
      </c>
      <c r="E1537" s="9">
        <v>1.0</v>
      </c>
    </row>
    <row r="1538" ht="15.75" customHeight="1">
      <c r="A1538" s="24">
        <v>1537.0</v>
      </c>
      <c r="B1538" s="25" t="s">
        <v>3431</v>
      </c>
      <c r="C1538" s="26" t="s">
        <v>6968</v>
      </c>
      <c r="D1538" s="26" t="s">
        <v>4679</v>
      </c>
      <c r="E1538" s="9">
        <v>1.0</v>
      </c>
    </row>
    <row r="1539" ht="15.75" customHeight="1">
      <c r="A1539" s="24">
        <v>1538.0</v>
      </c>
      <c r="B1539" s="25" t="s">
        <v>3448</v>
      </c>
      <c r="C1539" s="26" t="s">
        <v>6969</v>
      </c>
      <c r="D1539" s="26" t="s">
        <v>4668</v>
      </c>
      <c r="E1539" s="9">
        <v>1.0</v>
      </c>
    </row>
    <row r="1540" ht="15.75" customHeight="1">
      <c r="A1540" s="24">
        <v>1539.0</v>
      </c>
      <c r="B1540" s="25" t="s">
        <v>3753</v>
      </c>
      <c r="C1540" s="26" t="s">
        <v>6970</v>
      </c>
      <c r="D1540" s="26" t="s">
        <v>4684</v>
      </c>
      <c r="E1540" s="9">
        <v>1.0</v>
      </c>
    </row>
    <row r="1541" ht="15.75" customHeight="1">
      <c r="A1541" s="24">
        <v>1540.0</v>
      </c>
      <c r="B1541" s="25" t="s">
        <v>4370</v>
      </c>
      <c r="C1541" s="26" t="s">
        <v>6971</v>
      </c>
      <c r="D1541" s="26" t="s">
        <v>4668</v>
      </c>
      <c r="E1541" s="9">
        <v>1.0</v>
      </c>
    </row>
    <row r="1542" ht="15.75" customHeight="1">
      <c r="A1542" s="24">
        <v>1541.0</v>
      </c>
      <c r="B1542" s="25" t="s">
        <v>4607</v>
      </c>
      <c r="C1542" s="26" t="s">
        <v>6972</v>
      </c>
      <c r="D1542" s="26" t="s">
        <v>4684</v>
      </c>
      <c r="E1542" s="9">
        <v>1.0</v>
      </c>
    </row>
    <row r="1543" ht="15.75" customHeight="1">
      <c r="A1543" s="24">
        <v>1542.0</v>
      </c>
      <c r="B1543" s="25" t="s">
        <v>6973</v>
      </c>
      <c r="C1543" s="26" t="s">
        <v>6974</v>
      </c>
      <c r="D1543" s="26" t="s">
        <v>4668</v>
      </c>
      <c r="E1543" s="9">
        <v>1.0</v>
      </c>
    </row>
    <row r="1544" ht="15.75" customHeight="1">
      <c r="A1544" s="24">
        <v>1543.0</v>
      </c>
      <c r="B1544" s="25" t="s">
        <v>3218</v>
      </c>
      <c r="C1544" s="26" t="s">
        <v>6975</v>
      </c>
      <c r="D1544" s="26" t="s">
        <v>4677</v>
      </c>
      <c r="E1544" s="9">
        <v>1.0</v>
      </c>
    </row>
    <row r="1545" ht="15.75" customHeight="1">
      <c r="A1545" s="24">
        <v>1544.0</v>
      </c>
      <c r="B1545" s="25" t="s">
        <v>6976</v>
      </c>
      <c r="C1545" s="26" t="s">
        <v>6977</v>
      </c>
      <c r="D1545" s="26" t="s">
        <v>4671</v>
      </c>
      <c r="E1545" s="9">
        <v>1.0</v>
      </c>
    </row>
    <row r="1546" ht="15.75" customHeight="1">
      <c r="A1546" s="24">
        <v>1545.0</v>
      </c>
      <c r="B1546" s="25" t="s">
        <v>3979</v>
      </c>
      <c r="C1546" s="26" t="s">
        <v>6978</v>
      </c>
      <c r="D1546" s="26" t="s">
        <v>4668</v>
      </c>
      <c r="E1546" s="9">
        <v>1.0</v>
      </c>
    </row>
    <row r="1547" ht="15.75" customHeight="1">
      <c r="A1547" s="24">
        <v>1546.0</v>
      </c>
      <c r="B1547" s="25" t="s">
        <v>4007</v>
      </c>
      <c r="C1547" s="26" t="s">
        <v>6979</v>
      </c>
      <c r="D1547" s="26" t="s">
        <v>4684</v>
      </c>
      <c r="E1547" s="9">
        <v>1.0</v>
      </c>
    </row>
    <row r="1548" ht="15.75" customHeight="1">
      <c r="A1548" s="24">
        <v>1547.0</v>
      </c>
      <c r="B1548" s="25" t="s">
        <v>3445</v>
      </c>
      <c r="C1548" s="26" t="s">
        <v>6980</v>
      </c>
      <c r="D1548" s="26" t="s">
        <v>4668</v>
      </c>
      <c r="E1548" s="9">
        <v>1.0</v>
      </c>
    </row>
    <row r="1549" ht="15.75" customHeight="1">
      <c r="A1549" s="24">
        <v>1548.0</v>
      </c>
      <c r="B1549" s="25" t="s">
        <v>3635</v>
      </c>
      <c r="C1549" s="26" t="s">
        <v>6981</v>
      </c>
      <c r="D1549" s="26" t="s">
        <v>4684</v>
      </c>
      <c r="E1549" s="9">
        <v>1.0</v>
      </c>
    </row>
    <row r="1550" ht="15.75" customHeight="1">
      <c r="A1550" s="24">
        <v>1549.0</v>
      </c>
      <c r="B1550" s="25" t="s">
        <v>4123</v>
      </c>
      <c r="C1550" s="26" t="s">
        <v>6982</v>
      </c>
      <c r="D1550" s="26" t="s">
        <v>4684</v>
      </c>
      <c r="E1550" s="9">
        <v>1.0</v>
      </c>
    </row>
    <row r="1551" ht="15.75" customHeight="1">
      <c r="A1551" s="24">
        <v>1550.0</v>
      </c>
      <c r="B1551" s="25" t="s">
        <v>3810</v>
      </c>
      <c r="C1551" s="26" t="s">
        <v>6983</v>
      </c>
      <c r="D1551" s="26" t="s">
        <v>4668</v>
      </c>
      <c r="E1551" s="9">
        <v>1.0</v>
      </c>
    </row>
    <row r="1552" ht="15.75" customHeight="1">
      <c r="A1552" s="24">
        <v>1551.0</v>
      </c>
      <c r="B1552" s="25" t="s">
        <v>6984</v>
      </c>
      <c r="C1552" s="26" t="s">
        <v>6985</v>
      </c>
      <c r="D1552" s="26" t="s">
        <v>4668</v>
      </c>
      <c r="E1552" s="9">
        <v>1.0</v>
      </c>
    </row>
    <row r="1553" ht="15.75" customHeight="1">
      <c r="A1553" s="24">
        <v>1552.0</v>
      </c>
      <c r="B1553" s="25" t="s">
        <v>4292</v>
      </c>
      <c r="C1553" s="26" t="s">
        <v>6986</v>
      </c>
      <c r="D1553" s="26" t="s">
        <v>4677</v>
      </c>
      <c r="E1553" s="9">
        <v>1.0</v>
      </c>
    </row>
    <row r="1554" ht="15.75" customHeight="1">
      <c r="A1554" s="24">
        <v>1553.0</v>
      </c>
      <c r="B1554" s="25" t="s">
        <v>6987</v>
      </c>
      <c r="C1554" s="26" t="s">
        <v>6988</v>
      </c>
      <c r="D1554" s="26" t="s">
        <v>4671</v>
      </c>
      <c r="E1554" s="9">
        <v>1.0</v>
      </c>
    </row>
    <row r="1555" ht="15.75" customHeight="1">
      <c r="A1555" s="24">
        <v>1554.0</v>
      </c>
      <c r="B1555" s="25" t="s">
        <v>3900</v>
      </c>
      <c r="C1555" s="26" t="s">
        <v>6989</v>
      </c>
      <c r="D1555" s="26" t="s">
        <v>4677</v>
      </c>
      <c r="E1555" s="9">
        <v>1.0</v>
      </c>
    </row>
    <row r="1556" ht="15.75" customHeight="1">
      <c r="A1556" s="24">
        <v>1555.0</v>
      </c>
      <c r="B1556" s="25" t="s">
        <v>6990</v>
      </c>
      <c r="C1556" s="26" t="s">
        <v>6991</v>
      </c>
      <c r="D1556" s="26" t="s">
        <v>4671</v>
      </c>
      <c r="E1556" s="9">
        <v>1.0</v>
      </c>
    </row>
    <row r="1557" ht="15.75" customHeight="1">
      <c r="A1557" s="24">
        <v>1556.0</v>
      </c>
      <c r="B1557" s="25" t="s">
        <v>3830</v>
      </c>
      <c r="C1557" s="26" t="s">
        <v>6992</v>
      </c>
      <c r="D1557" s="26" t="s">
        <v>4684</v>
      </c>
      <c r="E1557" s="9">
        <v>1.0</v>
      </c>
    </row>
    <row r="1558" ht="15.75" customHeight="1">
      <c r="A1558" s="24">
        <v>1557.0</v>
      </c>
      <c r="B1558" s="25" t="s">
        <v>6993</v>
      </c>
      <c r="C1558" s="26" t="s">
        <v>6994</v>
      </c>
      <c r="D1558" s="26" t="s">
        <v>4671</v>
      </c>
      <c r="E1558" s="9">
        <v>1.0</v>
      </c>
    </row>
    <row r="1559" ht="15.75" customHeight="1">
      <c r="A1559" s="24">
        <v>1558.0</v>
      </c>
      <c r="B1559" s="25" t="s">
        <v>3799</v>
      </c>
      <c r="C1559" s="26" t="s">
        <v>6995</v>
      </c>
      <c r="D1559" s="26" t="s">
        <v>4684</v>
      </c>
      <c r="E1559" s="9">
        <v>1.0</v>
      </c>
    </row>
    <row r="1560" ht="15.75" customHeight="1">
      <c r="A1560" s="24">
        <v>1559.0</v>
      </c>
      <c r="B1560" s="25" t="s">
        <v>4436</v>
      </c>
      <c r="C1560" s="26" t="s">
        <v>6996</v>
      </c>
      <c r="D1560" s="26" t="s">
        <v>4668</v>
      </c>
      <c r="E1560" s="9">
        <v>1.0</v>
      </c>
    </row>
    <row r="1561" ht="15.75" customHeight="1">
      <c r="A1561" s="24">
        <v>1560.0</v>
      </c>
      <c r="B1561" s="25" t="s">
        <v>4657</v>
      </c>
      <c r="C1561" s="26" t="s">
        <v>6997</v>
      </c>
      <c r="D1561" s="26" t="s">
        <v>4677</v>
      </c>
      <c r="E1561" s="9">
        <v>1.0</v>
      </c>
    </row>
    <row r="1562" ht="15.75" customHeight="1">
      <c r="A1562" s="24">
        <v>1561.0</v>
      </c>
      <c r="B1562" s="25" t="s">
        <v>4109</v>
      </c>
      <c r="C1562" s="26" t="s">
        <v>6998</v>
      </c>
      <c r="D1562" s="26" t="s">
        <v>4677</v>
      </c>
      <c r="E1562" s="9">
        <v>1.0</v>
      </c>
    </row>
    <row r="1563" ht="15.75" customHeight="1">
      <c r="A1563" s="24">
        <v>1562.0</v>
      </c>
      <c r="B1563" s="25" t="s">
        <v>6999</v>
      </c>
      <c r="C1563" s="26" t="s">
        <v>7000</v>
      </c>
      <c r="D1563" s="26" t="s">
        <v>4671</v>
      </c>
      <c r="E1563" s="9">
        <v>1.0</v>
      </c>
    </row>
    <row r="1564" ht="15.75" customHeight="1">
      <c r="A1564" s="24">
        <v>1563.0</v>
      </c>
      <c r="B1564" s="25" t="s">
        <v>3023</v>
      </c>
      <c r="C1564" s="26" t="s">
        <v>7001</v>
      </c>
      <c r="D1564" s="26" t="s">
        <v>4679</v>
      </c>
      <c r="E1564" s="9">
        <v>1.0</v>
      </c>
    </row>
    <row r="1565" ht="15.75" customHeight="1">
      <c r="A1565" s="24">
        <v>1564.0</v>
      </c>
      <c r="B1565" s="25" t="s">
        <v>3570</v>
      </c>
      <c r="C1565" s="26" t="s">
        <v>7002</v>
      </c>
      <c r="D1565" s="26" t="s">
        <v>4677</v>
      </c>
      <c r="E1565" s="9">
        <v>1.0</v>
      </c>
    </row>
    <row r="1566" ht="15.75" customHeight="1">
      <c r="A1566" s="24">
        <v>1565.0</v>
      </c>
      <c r="B1566" s="25" t="s">
        <v>3668</v>
      </c>
      <c r="C1566" s="26" t="s">
        <v>7003</v>
      </c>
      <c r="D1566" s="26" t="s">
        <v>4684</v>
      </c>
      <c r="E1566" s="9">
        <v>1.0</v>
      </c>
    </row>
    <row r="1567" ht="15.75" customHeight="1">
      <c r="A1567" s="24">
        <v>1566.0</v>
      </c>
      <c r="B1567" s="25" t="s">
        <v>3081</v>
      </c>
      <c r="C1567" s="26" t="s">
        <v>7004</v>
      </c>
      <c r="D1567" s="26" t="s">
        <v>4684</v>
      </c>
      <c r="E1567" s="9">
        <v>1.0</v>
      </c>
    </row>
    <row r="1568" ht="15.75" customHeight="1">
      <c r="A1568" s="24">
        <v>1567.0</v>
      </c>
      <c r="B1568" s="25" t="s">
        <v>3426</v>
      </c>
      <c r="C1568" s="26" t="s">
        <v>7005</v>
      </c>
      <c r="D1568" s="26" t="s">
        <v>4677</v>
      </c>
      <c r="E1568" s="9">
        <v>1.0</v>
      </c>
    </row>
    <row r="1569" ht="15.75" customHeight="1">
      <c r="A1569" s="24">
        <v>1568.0</v>
      </c>
      <c r="B1569" s="25" t="s">
        <v>3833</v>
      </c>
      <c r="C1569" s="26" t="s">
        <v>7006</v>
      </c>
      <c r="D1569" s="26" t="s">
        <v>4684</v>
      </c>
      <c r="E1569" s="9">
        <v>1.0</v>
      </c>
    </row>
    <row r="1570" ht="15.75" customHeight="1">
      <c r="A1570" s="24">
        <v>1569.0</v>
      </c>
      <c r="B1570" s="25" t="s">
        <v>3087</v>
      </c>
      <c r="C1570" s="26" t="s">
        <v>7007</v>
      </c>
      <c r="D1570" s="26" t="s">
        <v>4684</v>
      </c>
      <c r="E1570" s="9">
        <v>1.0</v>
      </c>
    </row>
    <row r="1571" ht="15.75" customHeight="1">
      <c r="A1571" s="24">
        <v>1570.0</v>
      </c>
      <c r="B1571" s="25" t="s">
        <v>3428</v>
      </c>
      <c r="C1571" s="26" t="s">
        <v>7008</v>
      </c>
      <c r="D1571" s="26" t="s">
        <v>4677</v>
      </c>
      <c r="E1571" s="9">
        <v>1.0</v>
      </c>
    </row>
    <row r="1572" ht="15.75" customHeight="1">
      <c r="A1572" s="24">
        <v>1571.0</v>
      </c>
      <c r="B1572" s="25" t="s">
        <v>3661</v>
      </c>
      <c r="C1572" s="26" t="s">
        <v>7009</v>
      </c>
      <c r="D1572" s="26" t="s">
        <v>4677</v>
      </c>
      <c r="E1572" s="9">
        <v>1.0</v>
      </c>
    </row>
    <row r="1573" ht="15.75" customHeight="1">
      <c r="A1573" s="24">
        <v>1572.0</v>
      </c>
      <c r="B1573" s="25" t="s">
        <v>3220</v>
      </c>
      <c r="C1573" s="26" t="s">
        <v>7010</v>
      </c>
      <c r="D1573" s="26" t="s">
        <v>4684</v>
      </c>
      <c r="E1573" s="9">
        <v>1.0</v>
      </c>
    </row>
    <row r="1574" ht="15.75" customHeight="1">
      <c r="A1574" s="24">
        <v>1573.0</v>
      </c>
      <c r="B1574" s="25" t="s">
        <v>3082</v>
      </c>
      <c r="C1574" s="26" t="s">
        <v>7011</v>
      </c>
      <c r="D1574" s="26" t="s">
        <v>4684</v>
      </c>
      <c r="E1574" s="9">
        <v>1.0</v>
      </c>
    </row>
    <row r="1575" ht="15.75" customHeight="1">
      <c r="A1575" s="24">
        <v>1574.0</v>
      </c>
      <c r="B1575" s="25" t="s">
        <v>3638</v>
      </c>
      <c r="C1575" s="26" t="s">
        <v>7012</v>
      </c>
      <c r="D1575" s="26" t="s">
        <v>4677</v>
      </c>
      <c r="E1575" s="9">
        <v>1.0</v>
      </c>
    </row>
    <row r="1576" ht="15.75" customHeight="1">
      <c r="A1576" s="24">
        <v>1575.0</v>
      </c>
      <c r="B1576" s="25" t="s">
        <v>7013</v>
      </c>
      <c r="C1576" s="26" t="s">
        <v>7014</v>
      </c>
      <c r="D1576" s="26" t="s">
        <v>4671</v>
      </c>
      <c r="E1576" s="9">
        <v>1.0</v>
      </c>
    </row>
    <row r="1577" ht="15.75" customHeight="1">
      <c r="A1577" s="24">
        <v>1576.0</v>
      </c>
      <c r="B1577" s="25" t="s">
        <v>7015</v>
      </c>
      <c r="C1577" s="26" t="s">
        <v>7016</v>
      </c>
      <c r="D1577" s="26" t="s">
        <v>4668</v>
      </c>
      <c r="E1577" s="9">
        <v>1.0</v>
      </c>
    </row>
    <row r="1578" ht="15.75" customHeight="1">
      <c r="A1578" s="24">
        <v>1577.0</v>
      </c>
      <c r="B1578" s="25" t="s">
        <v>2822</v>
      </c>
      <c r="C1578" s="26" t="s">
        <v>7017</v>
      </c>
      <c r="D1578" s="26" t="s">
        <v>4679</v>
      </c>
      <c r="E1578" s="9">
        <v>1.0</v>
      </c>
    </row>
    <row r="1579" ht="15.75" customHeight="1">
      <c r="A1579" s="24">
        <v>1578.0</v>
      </c>
      <c r="B1579" s="25" t="s">
        <v>3928</v>
      </c>
      <c r="C1579" s="26" t="s">
        <v>7018</v>
      </c>
      <c r="D1579" s="26" t="s">
        <v>4677</v>
      </c>
      <c r="E1579" s="9">
        <v>1.0</v>
      </c>
    </row>
    <row r="1580" ht="15.75" customHeight="1">
      <c r="A1580" s="24">
        <v>1579.0</v>
      </c>
      <c r="B1580" s="25" t="s">
        <v>7019</v>
      </c>
      <c r="C1580" s="26" t="s">
        <v>7020</v>
      </c>
      <c r="D1580" s="26" t="s">
        <v>4668</v>
      </c>
      <c r="E1580" s="9">
        <v>1.0</v>
      </c>
    </row>
    <row r="1581" ht="15.75" customHeight="1">
      <c r="A1581" s="24">
        <v>1580.0</v>
      </c>
      <c r="B1581" s="25" t="s">
        <v>7021</v>
      </c>
      <c r="C1581" s="26" t="s">
        <v>7022</v>
      </c>
      <c r="D1581" s="26" t="s">
        <v>4671</v>
      </c>
      <c r="E1581" s="9">
        <v>1.0</v>
      </c>
    </row>
    <row r="1582" ht="15.75" customHeight="1">
      <c r="A1582" s="24">
        <v>1581.0</v>
      </c>
      <c r="B1582" s="25" t="s">
        <v>7023</v>
      </c>
      <c r="C1582" s="26" t="s">
        <v>7024</v>
      </c>
      <c r="D1582" s="26" t="s">
        <v>4668</v>
      </c>
      <c r="E1582" s="9">
        <v>1.0</v>
      </c>
    </row>
    <row r="1583" ht="15.75" customHeight="1">
      <c r="A1583" s="24">
        <v>1582.0</v>
      </c>
      <c r="B1583" s="25" t="s">
        <v>7025</v>
      </c>
      <c r="C1583" s="26" t="s">
        <v>7026</v>
      </c>
      <c r="D1583" s="26" t="s">
        <v>4668</v>
      </c>
      <c r="E1583" s="9">
        <v>1.0</v>
      </c>
    </row>
    <row r="1584" ht="15.75" customHeight="1">
      <c r="A1584" s="24">
        <v>1583.0</v>
      </c>
      <c r="B1584" s="25" t="s">
        <v>7027</v>
      </c>
      <c r="C1584" s="26" t="s">
        <v>7028</v>
      </c>
      <c r="D1584" s="26" t="s">
        <v>4668</v>
      </c>
      <c r="E1584" s="9">
        <v>1.0</v>
      </c>
    </row>
    <row r="1585" ht="15.75" customHeight="1">
      <c r="A1585" s="24">
        <v>1584.0</v>
      </c>
      <c r="B1585" s="25" t="s">
        <v>7029</v>
      </c>
      <c r="C1585" s="26" t="s">
        <v>7030</v>
      </c>
      <c r="D1585" s="26" t="s">
        <v>4668</v>
      </c>
      <c r="E1585" s="9">
        <v>1.0</v>
      </c>
    </row>
    <row r="1586" ht="15.75" customHeight="1">
      <c r="A1586" s="24">
        <v>1585.0</v>
      </c>
      <c r="B1586" s="25" t="s">
        <v>3821</v>
      </c>
      <c r="C1586" s="26" t="s">
        <v>7031</v>
      </c>
      <c r="D1586" s="26" t="s">
        <v>4684</v>
      </c>
      <c r="E1586" s="9">
        <v>1.0</v>
      </c>
    </row>
    <row r="1587" ht="15.75" customHeight="1">
      <c r="A1587" s="24">
        <v>1586.0</v>
      </c>
      <c r="B1587" s="25" t="s">
        <v>7032</v>
      </c>
      <c r="C1587" s="26" t="s">
        <v>7033</v>
      </c>
      <c r="D1587" s="26" t="s">
        <v>4668</v>
      </c>
      <c r="E1587" s="9">
        <v>1.0</v>
      </c>
    </row>
    <row r="1588" ht="15.75" customHeight="1">
      <c r="A1588" s="24">
        <v>1587.0</v>
      </c>
      <c r="B1588" s="25" t="s">
        <v>4095</v>
      </c>
      <c r="C1588" s="26" t="s">
        <v>7034</v>
      </c>
      <c r="D1588" s="26" t="s">
        <v>4677</v>
      </c>
      <c r="E1588" s="9">
        <v>1.0</v>
      </c>
    </row>
    <row r="1589" ht="15.75" customHeight="1">
      <c r="A1589" s="24">
        <v>1588.0</v>
      </c>
      <c r="B1589" s="25" t="s">
        <v>4375</v>
      </c>
      <c r="C1589" s="26" t="s">
        <v>7035</v>
      </c>
      <c r="D1589" s="26" t="s">
        <v>4677</v>
      </c>
      <c r="E1589" s="9">
        <v>1.0</v>
      </c>
    </row>
    <row r="1590" ht="15.75" customHeight="1">
      <c r="A1590" s="24">
        <v>1589.0</v>
      </c>
      <c r="B1590" s="25" t="s">
        <v>3037</v>
      </c>
      <c r="C1590" s="26" t="s">
        <v>7036</v>
      </c>
      <c r="D1590" s="26" t="s">
        <v>4684</v>
      </c>
      <c r="E1590" s="9">
        <v>1.0</v>
      </c>
    </row>
    <row r="1591" ht="15.75" customHeight="1">
      <c r="A1591" s="24">
        <v>1590.0</v>
      </c>
      <c r="B1591" s="25" t="s">
        <v>2894</v>
      </c>
      <c r="C1591" s="26" t="s">
        <v>7037</v>
      </c>
      <c r="D1591" s="26" t="s">
        <v>4679</v>
      </c>
      <c r="E1591" s="9">
        <v>1.0</v>
      </c>
    </row>
    <row r="1592" ht="15.75" customHeight="1">
      <c r="A1592" s="24">
        <v>1591.0</v>
      </c>
      <c r="B1592" s="25" t="s">
        <v>7038</v>
      </c>
      <c r="C1592" s="26" t="s">
        <v>7039</v>
      </c>
      <c r="D1592" s="26" t="s">
        <v>4671</v>
      </c>
      <c r="E1592" s="9">
        <v>1.0</v>
      </c>
    </row>
    <row r="1593" ht="15.75" customHeight="1">
      <c r="A1593" s="24">
        <v>1592.0</v>
      </c>
      <c r="B1593" s="25" t="s">
        <v>3747</v>
      </c>
      <c r="C1593" s="26" t="s">
        <v>7040</v>
      </c>
      <c r="D1593" s="26" t="s">
        <v>4677</v>
      </c>
      <c r="E1593" s="9">
        <v>1.0</v>
      </c>
    </row>
    <row r="1594" ht="15.75" customHeight="1">
      <c r="A1594" s="24">
        <v>1593.0</v>
      </c>
      <c r="B1594" s="25" t="s">
        <v>3681</v>
      </c>
      <c r="C1594" s="26" t="s">
        <v>7041</v>
      </c>
      <c r="D1594" s="26" t="s">
        <v>4684</v>
      </c>
      <c r="E1594" s="9">
        <v>1.0</v>
      </c>
    </row>
    <row r="1595" ht="15.75" customHeight="1">
      <c r="A1595" s="24">
        <v>1594.0</v>
      </c>
      <c r="B1595" s="25" t="s">
        <v>3190</v>
      </c>
      <c r="C1595" s="26" t="s">
        <v>7042</v>
      </c>
      <c r="D1595" s="26" t="s">
        <v>4679</v>
      </c>
      <c r="E1595" s="9">
        <v>1.0</v>
      </c>
    </row>
    <row r="1596" ht="15.75" customHeight="1">
      <c r="A1596" s="24">
        <v>1595.0</v>
      </c>
      <c r="B1596" s="25" t="s">
        <v>7043</v>
      </c>
      <c r="C1596" s="26" t="s">
        <v>7044</v>
      </c>
      <c r="D1596" s="26" t="s">
        <v>4671</v>
      </c>
      <c r="E1596" s="9">
        <v>1.0</v>
      </c>
    </row>
    <row r="1597" ht="15.75" customHeight="1">
      <c r="A1597" s="24">
        <v>1596.0</v>
      </c>
      <c r="B1597" s="25" t="s">
        <v>3915</v>
      </c>
      <c r="C1597" s="26" t="s">
        <v>7045</v>
      </c>
      <c r="D1597" s="26" t="s">
        <v>4677</v>
      </c>
      <c r="E1597" s="9">
        <v>1.0</v>
      </c>
    </row>
    <row r="1598" ht="15.75" customHeight="1">
      <c r="A1598" s="24">
        <v>1597.0</v>
      </c>
      <c r="B1598" s="25" t="s">
        <v>7046</v>
      </c>
      <c r="C1598" s="26" t="s">
        <v>7047</v>
      </c>
      <c r="D1598" s="26" t="s">
        <v>4668</v>
      </c>
      <c r="E1598" s="9">
        <v>1.0</v>
      </c>
    </row>
    <row r="1599" ht="15.75" customHeight="1">
      <c r="A1599" s="24">
        <v>1598.0</v>
      </c>
      <c r="B1599" s="25" t="s">
        <v>3539</v>
      </c>
      <c r="C1599" s="26" t="s">
        <v>7048</v>
      </c>
      <c r="D1599" s="26" t="s">
        <v>4677</v>
      </c>
      <c r="E1599" s="9">
        <v>1.0</v>
      </c>
    </row>
    <row r="1600" ht="15.75" customHeight="1">
      <c r="A1600" s="24">
        <v>1599.0</v>
      </c>
      <c r="B1600" s="25" t="s">
        <v>4147</v>
      </c>
      <c r="C1600" s="26" t="s">
        <v>7049</v>
      </c>
      <c r="D1600" s="26" t="s">
        <v>4668</v>
      </c>
      <c r="E1600" s="9">
        <v>1.0</v>
      </c>
    </row>
    <row r="1601" ht="15.75" customHeight="1">
      <c r="A1601" s="24">
        <v>1600.0</v>
      </c>
      <c r="B1601" s="25" t="s">
        <v>4130</v>
      </c>
      <c r="C1601" s="26" t="s">
        <v>7050</v>
      </c>
      <c r="D1601" s="26" t="s">
        <v>4679</v>
      </c>
      <c r="E1601" s="9">
        <v>1.0</v>
      </c>
    </row>
    <row r="1602" ht="15.75" customHeight="1">
      <c r="A1602" s="24">
        <v>1601.0</v>
      </c>
      <c r="B1602" s="25" t="s">
        <v>3470</v>
      </c>
      <c r="C1602" s="26" t="s">
        <v>7051</v>
      </c>
      <c r="D1602" s="26" t="s">
        <v>4684</v>
      </c>
      <c r="E1602" s="9">
        <v>1.0</v>
      </c>
    </row>
    <row r="1603" ht="15.75" customHeight="1">
      <c r="A1603" s="24">
        <v>1602.0</v>
      </c>
      <c r="B1603" s="25" t="s">
        <v>7052</v>
      </c>
      <c r="C1603" s="26" t="s">
        <v>7053</v>
      </c>
      <c r="D1603" s="26" t="s">
        <v>4671</v>
      </c>
      <c r="E1603" s="9">
        <v>1.0</v>
      </c>
    </row>
    <row r="1604" ht="15.75" customHeight="1">
      <c r="A1604" s="24">
        <v>1603.0</v>
      </c>
      <c r="B1604" s="25" t="s">
        <v>4420</v>
      </c>
      <c r="C1604" s="26" t="s">
        <v>7054</v>
      </c>
      <c r="D1604" s="26" t="s">
        <v>4677</v>
      </c>
      <c r="E1604" s="9">
        <v>1.0</v>
      </c>
    </row>
    <row r="1605" ht="15.75" customHeight="1">
      <c r="A1605" s="24">
        <v>1604.0</v>
      </c>
      <c r="B1605" s="25" t="s">
        <v>3279</v>
      </c>
      <c r="C1605" s="26" t="s">
        <v>7055</v>
      </c>
      <c r="D1605" s="26" t="s">
        <v>4679</v>
      </c>
      <c r="E1605" s="9">
        <v>1.0</v>
      </c>
    </row>
    <row r="1606" ht="15.75" customHeight="1">
      <c r="A1606" s="24">
        <v>1605.0</v>
      </c>
      <c r="B1606" s="25" t="s">
        <v>7056</v>
      </c>
      <c r="C1606" s="26" t="s">
        <v>7057</v>
      </c>
      <c r="D1606" s="26" t="s">
        <v>4671</v>
      </c>
      <c r="E1606" s="9">
        <v>1.0</v>
      </c>
    </row>
    <row r="1607" ht="15.75" customHeight="1">
      <c r="A1607" s="24">
        <v>1606.0</v>
      </c>
      <c r="B1607" s="25" t="s">
        <v>7058</v>
      </c>
      <c r="C1607" s="26" t="s">
        <v>7059</v>
      </c>
      <c r="D1607" s="26" t="s">
        <v>4671</v>
      </c>
      <c r="E1607" s="9">
        <v>1.0</v>
      </c>
    </row>
    <row r="1608" ht="15.75" customHeight="1">
      <c r="A1608" s="24">
        <v>1607.0</v>
      </c>
      <c r="B1608" s="25" t="s">
        <v>4419</v>
      </c>
      <c r="C1608" s="26" t="s">
        <v>7060</v>
      </c>
      <c r="D1608" s="26" t="s">
        <v>4677</v>
      </c>
      <c r="E1608" s="9">
        <v>1.0</v>
      </c>
    </row>
    <row r="1609" ht="15.75" customHeight="1">
      <c r="A1609" s="24">
        <v>1608.0</v>
      </c>
      <c r="B1609" s="25" t="s">
        <v>2895</v>
      </c>
      <c r="C1609" s="26" t="s">
        <v>7061</v>
      </c>
      <c r="D1609" s="26" t="s">
        <v>4679</v>
      </c>
      <c r="E1609" s="9">
        <v>1.0</v>
      </c>
    </row>
    <row r="1610" ht="15.75" customHeight="1">
      <c r="A1610" s="24">
        <v>1609.0</v>
      </c>
      <c r="B1610" s="25" t="s">
        <v>3383</v>
      </c>
      <c r="C1610" s="26" t="s">
        <v>7062</v>
      </c>
      <c r="D1610" s="26" t="s">
        <v>4679</v>
      </c>
      <c r="E1610" s="9">
        <v>1.0</v>
      </c>
    </row>
    <row r="1611" ht="15.75" customHeight="1">
      <c r="A1611" s="24">
        <v>1610.0</v>
      </c>
      <c r="B1611" s="25" t="s">
        <v>3207</v>
      </c>
      <c r="C1611" s="26" t="s">
        <v>7063</v>
      </c>
      <c r="D1611" s="26" t="s">
        <v>4677</v>
      </c>
      <c r="E1611" s="9">
        <v>1.0</v>
      </c>
    </row>
    <row r="1612" ht="15.75" customHeight="1">
      <c r="A1612" s="24">
        <v>1611.0</v>
      </c>
      <c r="B1612" s="25" t="s">
        <v>3425</v>
      </c>
      <c r="C1612" s="26" t="s">
        <v>7064</v>
      </c>
      <c r="D1612" s="26" t="s">
        <v>4684</v>
      </c>
      <c r="E1612" s="9">
        <v>1.0</v>
      </c>
    </row>
    <row r="1613" ht="15.75" customHeight="1">
      <c r="A1613" s="24">
        <v>1612.0</v>
      </c>
      <c r="B1613" s="25" t="s">
        <v>3168</v>
      </c>
      <c r="C1613" s="26" t="s">
        <v>7065</v>
      </c>
      <c r="D1613" s="26" t="s">
        <v>4679</v>
      </c>
      <c r="E1613" s="9">
        <v>1.0</v>
      </c>
    </row>
    <row r="1614" ht="15.75" customHeight="1">
      <c r="A1614" s="24">
        <v>1613.0</v>
      </c>
      <c r="B1614" s="25" t="s">
        <v>7066</v>
      </c>
      <c r="C1614" s="26" t="s">
        <v>7067</v>
      </c>
      <c r="D1614" s="26" t="s">
        <v>4671</v>
      </c>
      <c r="E1614" s="9">
        <v>1.0</v>
      </c>
    </row>
    <row r="1615" ht="15.75" customHeight="1">
      <c r="A1615" s="24">
        <v>1614.0</v>
      </c>
      <c r="B1615" s="25" t="s">
        <v>7068</v>
      </c>
      <c r="C1615" s="26" t="s">
        <v>7069</v>
      </c>
      <c r="D1615" s="26" t="s">
        <v>4671</v>
      </c>
      <c r="E1615" s="9">
        <v>1.0</v>
      </c>
    </row>
    <row r="1616" ht="15.75" customHeight="1">
      <c r="A1616" s="24">
        <v>1615.0</v>
      </c>
      <c r="B1616" s="25" t="s">
        <v>7070</v>
      </c>
      <c r="C1616" s="26" t="s">
        <v>7071</v>
      </c>
      <c r="D1616" s="26" t="s">
        <v>4668</v>
      </c>
      <c r="E1616" s="9">
        <v>1.0</v>
      </c>
    </row>
    <row r="1617" ht="15.75" customHeight="1">
      <c r="A1617" s="24">
        <v>1616.0</v>
      </c>
      <c r="B1617" s="25" t="s">
        <v>7072</v>
      </c>
      <c r="C1617" s="26" t="s">
        <v>7073</v>
      </c>
      <c r="D1617" s="26" t="s">
        <v>4671</v>
      </c>
      <c r="E1617" s="9">
        <v>1.0</v>
      </c>
    </row>
    <row r="1618" ht="15.75" customHeight="1">
      <c r="A1618" s="24">
        <v>1617.0</v>
      </c>
      <c r="B1618" s="25" t="s">
        <v>4113</v>
      </c>
      <c r="C1618" s="26" t="s">
        <v>7074</v>
      </c>
      <c r="D1618" s="26" t="s">
        <v>4677</v>
      </c>
      <c r="E1618" s="9">
        <v>1.0</v>
      </c>
    </row>
    <row r="1619" ht="15.75" customHeight="1">
      <c r="A1619" s="24">
        <v>1618.0</v>
      </c>
      <c r="B1619" s="25" t="s">
        <v>7075</v>
      </c>
      <c r="C1619" s="26" t="s">
        <v>7076</v>
      </c>
      <c r="D1619" s="26" t="s">
        <v>4668</v>
      </c>
      <c r="E1619" s="9">
        <v>1.0</v>
      </c>
    </row>
    <row r="1620" ht="15.75" customHeight="1">
      <c r="A1620" s="24">
        <v>1619.0</v>
      </c>
      <c r="B1620" s="25" t="s">
        <v>7077</v>
      </c>
      <c r="C1620" s="26" t="s">
        <v>7078</v>
      </c>
      <c r="D1620" s="26" t="s">
        <v>4668</v>
      </c>
      <c r="E1620" s="9">
        <v>1.0</v>
      </c>
    </row>
    <row r="1621" ht="15.75" customHeight="1">
      <c r="A1621" s="24">
        <v>1620.0</v>
      </c>
      <c r="B1621" s="25" t="s">
        <v>7079</v>
      </c>
      <c r="C1621" s="26" t="s">
        <v>7080</v>
      </c>
      <c r="D1621" s="26" t="s">
        <v>4668</v>
      </c>
      <c r="E1621" s="9">
        <v>1.0</v>
      </c>
    </row>
    <row r="1622" ht="15.75" customHeight="1">
      <c r="A1622" s="24">
        <v>1621.0</v>
      </c>
      <c r="B1622" s="25" t="s">
        <v>7081</v>
      </c>
      <c r="C1622" s="26" t="s">
        <v>7082</v>
      </c>
      <c r="D1622" s="26" t="s">
        <v>4668</v>
      </c>
      <c r="E1622" s="9">
        <v>1.0</v>
      </c>
    </row>
    <row r="1623" ht="15.75" customHeight="1">
      <c r="A1623" s="24">
        <v>1622.0</v>
      </c>
      <c r="B1623" s="25" t="s">
        <v>7083</v>
      </c>
      <c r="C1623" s="26" t="s">
        <v>7084</v>
      </c>
      <c r="D1623" s="26" t="s">
        <v>4668</v>
      </c>
      <c r="E1623" s="9">
        <v>1.0</v>
      </c>
    </row>
    <row r="1624" ht="15.75" customHeight="1">
      <c r="A1624" s="24">
        <v>1623.0</v>
      </c>
      <c r="B1624" s="25" t="s">
        <v>7085</v>
      </c>
      <c r="C1624" s="26" t="s">
        <v>7086</v>
      </c>
      <c r="D1624" s="26" t="s">
        <v>4671</v>
      </c>
      <c r="E1624" s="9">
        <v>1.0</v>
      </c>
    </row>
    <row r="1625" ht="15.75" customHeight="1">
      <c r="A1625" s="24">
        <v>1624.0</v>
      </c>
      <c r="B1625" s="25" t="s">
        <v>3643</v>
      </c>
      <c r="C1625" s="26" t="s">
        <v>7087</v>
      </c>
      <c r="D1625" s="26" t="s">
        <v>4684</v>
      </c>
      <c r="E1625" s="9">
        <v>1.0</v>
      </c>
    </row>
    <row r="1626" ht="15.75" customHeight="1">
      <c r="A1626" s="24">
        <v>1625.0</v>
      </c>
      <c r="B1626" s="25" t="s">
        <v>7088</v>
      </c>
      <c r="C1626" s="26" t="s">
        <v>7089</v>
      </c>
      <c r="D1626" s="26" t="s">
        <v>4671</v>
      </c>
      <c r="E1626" s="9">
        <v>1.0</v>
      </c>
    </row>
    <row r="1627" ht="15.75" customHeight="1">
      <c r="A1627" s="24">
        <v>1626.0</v>
      </c>
      <c r="B1627" s="25" t="s">
        <v>7090</v>
      </c>
      <c r="C1627" s="26" t="s">
        <v>7091</v>
      </c>
      <c r="D1627" s="26" t="s">
        <v>4668</v>
      </c>
      <c r="E1627" s="9">
        <v>1.0</v>
      </c>
    </row>
    <row r="1628" ht="15.75" customHeight="1">
      <c r="A1628" s="24">
        <v>1627.0</v>
      </c>
      <c r="B1628" s="25" t="s">
        <v>7092</v>
      </c>
      <c r="C1628" s="26" t="s">
        <v>7093</v>
      </c>
      <c r="D1628" s="26" t="s">
        <v>4668</v>
      </c>
      <c r="E1628" s="9">
        <v>1.0</v>
      </c>
    </row>
    <row r="1629" ht="15.75" customHeight="1">
      <c r="A1629" s="24">
        <v>1628.0</v>
      </c>
      <c r="B1629" s="25" t="s">
        <v>7094</v>
      </c>
      <c r="C1629" s="26" t="s">
        <v>7095</v>
      </c>
      <c r="D1629" s="26" t="s">
        <v>4668</v>
      </c>
      <c r="E1629" s="9">
        <v>1.0</v>
      </c>
    </row>
    <row r="1630" ht="15.75" customHeight="1">
      <c r="A1630" s="24">
        <v>1629.0</v>
      </c>
      <c r="B1630" s="25" t="s">
        <v>3417</v>
      </c>
      <c r="C1630" s="26" t="s">
        <v>7096</v>
      </c>
      <c r="D1630" s="26" t="s">
        <v>4679</v>
      </c>
      <c r="E1630" s="9">
        <v>1.0</v>
      </c>
    </row>
    <row r="1631" ht="15.75" customHeight="1">
      <c r="A1631" s="24">
        <v>1630.0</v>
      </c>
      <c r="B1631" s="25" t="s">
        <v>7097</v>
      </c>
      <c r="C1631" s="26" t="s">
        <v>7098</v>
      </c>
      <c r="D1631" s="26" t="s">
        <v>4671</v>
      </c>
      <c r="E1631" s="9">
        <v>1.0</v>
      </c>
    </row>
    <row r="1632" ht="15.75" customHeight="1">
      <c r="A1632" s="24">
        <v>1631.0</v>
      </c>
      <c r="B1632" s="25" t="s">
        <v>3287</v>
      </c>
      <c r="C1632" s="26" t="s">
        <v>7099</v>
      </c>
      <c r="D1632" s="26" t="s">
        <v>4677</v>
      </c>
      <c r="E1632" s="9">
        <v>1.0</v>
      </c>
    </row>
    <row r="1633" ht="15.75" customHeight="1">
      <c r="A1633" s="24">
        <v>1632.0</v>
      </c>
      <c r="B1633" s="25" t="s">
        <v>7100</v>
      </c>
      <c r="C1633" s="26" t="s">
        <v>7101</v>
      </c>
      <c r="D1633" s="26" t="s">
        <v>4671</v>
      </c>
      <c r="E1633" s="9">
        <v>1.0</v>
      </c>
    </row>
    <row r="1634" ht="15.75" customHeight="1">
      <c r="A1634" s="24">
        <v>1633.0</v>
      </c>
      <c r="B1634" s="25" t="s">
        <v>4180</v>
      </c>
      <c r="C1634" s="26" t="s">
        <v>7102</v>
      </c>
      <c r="D1634" s="26" t="s">
        <v>4677</v>
      </c>
      <c r="E1634" s="9">
        <v>1.0</v>
      </c>
    </row>
    <row r="1635" ht="15.75" customHeight="1">
      <c r="A1635" s="24">
        <v>1634.0</v>
      </c>
      <c r="B1635" s="25" t="s">
        <v>7103</v>
      </c>
      <c r="C1635" s="26" t="s">
        <v>7104</v>
      </c>
      <c r="D1635" s="26" t="s">
        <v>4671</v>
      </c>
      <c r="E1635" s="9">
        <v>1.0</v>
      </c>
    </row>
    <row r="1636" ht="15.75" customHeight="1">
      <c r="A1636" s="24">
        <v>1635.0</v>
      </c>
      <c r="B1636" s="25" t="s">
        <v>3255</v>
      </c>
      <c r="C1636" s="26" t="s">
        <v>7105</v>
      </c>
      <c r="D1636" s="26" t="s">
        <v>4677</v>
      </c>
      <c r="E1636" s="9">
        <v>1.0</v>
      </c>
    </row>
    <row r="1637" ht="15.75" customHeight="1">
      <c r="A1637" s="24">
        <v>1636.0</v>
      </c>
      <c r="B1637" s="25" t="s">
        <v>3698</v>
      </c>
      <c r="C1637" s="26" t="s">
        <v>7106</v>
      </c>
      <c r="D1637" s="26" t="s">
        <v>4677</v>
      </c>
      <c r="E1637" s="9">
        <v>1.0</v>
      </c>
    </row>
    <row r="1638" ht="15.75" customHeight="1">
      <c r="A1638" s="24">
        <v>1637.0</v>
      </c>
      <c r="B1638" s="25" t="s">
        <v>3248</v>
      </c>
      <c r="C1638" s="26" t="s">
        <v>7107</v>
      </c>
      <c r="D1638" s="26" t="s">
        <v>4679</v>
      </c>
      <c r="E1638" s="9">
        <v>1.0</v>
      </c>
    </row>
    <row r="1639" ht="15.75" customHeight="1">
      <c r="A1639" s="24">
        <v>1638.0</v>
      </c>
      <c r="B1639" s="25" t="s">
        <v>7108</v>
      </c>
      <c r="C1639" s="26" t="s">
        <v>7109</v>
      </c>
      <c r="D1639" s="26" t="s">
        <v>4671</v>
      </c>
      <c r="E1639" s="9">
        <v>1.0</v>
      </c>
    </row>
    <row r="1640" ht="15.75" customHeight="1">
      <c r="A1640" s="24">
        <v>1639.0</v>
      </c>
      <c r="B1640" s="25" t="s">
        <v>4382</v>
      </c>
      <c r="C1640" s="26" t="s">
        <v>7110</v>
      </c>
      <c r="D1640" s="26" t="s">
        <v>4677</v>
      </c>
      <c r="E1640" s="9">
        <v>1.0</v>
      </c>
    </row>
    <row r="1641" ht="15.75" customHeight="1">
      <c r="A1641" s="24">
        <v>1640.0</v>
      </c>
      <c r="B1641" s="25" t="s">
        <v>4460</v>
      </c>
      <c r="C1641" s="26" t="s">
        <v>7111</v>
      </c>
      <c r="D1641" s="26" t="s">
        <v>4677</v>
      </c>
      <c r="E1641" s="9">
        <v>1.0</v>
      </c>
    </row>
    <row r="1642" ht="15.75" customHeight="1">
      <c r="A1642" s="24">
        <v>1641.0</v>
      </c>
      <c r="B1642" s="25" t="s">
        <v>3932</v>
      </c>
      <c r="C1642" s="26" t="s">
        <v>7112</v>
      </c>
      <c r="D1642" s="26" t="s">
        <v>4677</v>
      </c>
      <c r="E1642" s="9">
        <v>1.0</v>
      </c>
    </row>
    <row r="1643" ht="15.75" customHeight="1">
      <c r="A1643" s="24">
        <v>1642.0</v>
      </c>
      <c r="B1643" s="25" t="s">
        <v>7113</v>
      </c>
      <c r="C1643" s="26" t="s">
        <v>7114</v>
      </c>
      <c r="D1643" s="26" t="s">
        <v>4668</v>
      </c>
      <c r="E1643" s="9">
        <v>1.0</v>
      </c>
    </row>
    <row r="1644" ht="15.75" customHeight="1">
      <c r="A1644" s="24">
        <v>1643.0</v>
      </c>
      <c r="B1644" s="25" t="s">
        <v>4351</v>
      </c>
      <c r="C1644" s="26" t="s">
        <v>7115</v>
      </c>
      <c r="D1644" s="26" t="s">
        <v>4677</v>
      </c>
      <c r="E1644" s="9">
        <v>1.0</v>
      </c>
    </row>
    <row r="1645" ht="15.75" customHeight="1">
      <c r="A1645" s="24">
        <v>1644.0</v>
      </c>
      <c r="B1645" s="25" t="s">
        <v>3414</v>
      </c>
      <c r="C1645" s="26" t="s">
        <v>7116</v>
      </c>
      <c r="D1645" s="26" t="s">
        <v>4677</v>
      </c>
      <c r="E1645" s="9">
        <v>1.0</v>
      </c>
    </row>
    <row r="1646" ht="15.75" customHeight="1">
      <c r="A1646" s="24">
        <v>1645.0</v>
      </c>
      <c r="B1646" s="25" t="s">
        <v>7117</v>
      </c>
      <c r="C1646" s="26" t="s">
        <v>7118</v>
      </c>
      <c r="D1646" s="26" t="s">
        <v>4668</v>
      </c>
      <c r="E1646" s="9">
        <v>1.0</v>
      </c>
    </row>
    <row r="1647" ht="15.75" customHeight="1">
      <c r="A1647" s="24">
        <v>1646.0</v>
      </c>
      <c r="B1647" s="25" t="s">
        <v>7119</v>
      </c>
      <c r="C1647" s="26" t="s">
        <v>7120</v>
      </c>
      <c r="D1647" s="26" t="s">
        <v>4671</v>
      </c>
      <c r="E1647" s="9">
        <v>1.0</v>
      </c>
    </row>
    <row r="1648" ht="15.75" customHeight="1">
      <c r="A1648" s="24">
        <v>1647.0</v>
      </c>
      <c r="B1648" s="25" t="s">
        <v>4589</v>
      </c>
      <c r="C1648" s="26" t="s">
        <v>7121</v>
      </c>
      <c r="D1648" s="26" t="s">
        <v>4677</v>
      </c>
      <c r="E1648" s="9">
        <v>1.0</v>
      </c>
    </row>
    <row r="1649" ht="15.75" customHeight="1">
      <c r="A1649" s="24">
        <v>1648.0</v>
      </c>
      <c r="B1649" s="25" t="s">
        <v>3919</v>
      </c>
      <c r="C1649" s="26" t="s">
        <v>7122</v>
      </c>
      <c r="D1649" s="26" t="s">
        <v>4677</v>
      </c>
      <c r="E1649" s="9">
        <v>1.0</v>
      </c>
    </row>
    <row r="1650" ht="15.75" customHeight="1">
      <c r="A1650" s="24">
        <v>1649.0</v>
      </c>
      <c r="B1650" s="25" t="s">
        <v>7123</v>
      </c>
      <c r="C1650" s="26" t="s">
        <v>7124</v>
      </c>
      <c r="D1650" s="26" t="s">
        <v>4671</v>
      </c>
      <c r="E1650" s="9">
        <v>1.0</v>
      </c>
    </row>
    <row r="1651" ht="15.75" customHeight="1">
      <c r="A1651" s="24">
        <v>1650.0</v>
      </c>
      <c r="B1651" s="25" t="s">
        <v>3687</v>
      </c>
      <c r="C1651" s="26" t="s">
        <v>7125</v>
      </c>
      <c r="D1651" s="26" t="s">
        <v>4677</v>
      </c>
      <c r="E1651" s="9">
        <v>1.0</v>
      </c>
    </row>
    <row r="1652" ht="15.75" customHeight="1">
      <c r="A1652" s="24">
        <v>1651.0</v>
      </c>
      <c r="B1652" s="25" t="s">
        <v>3030</v>
      </c>
      <c r="C1652" s="26" t="s">
        <v>7126</v>
      </c>
      <c r="D1652" s="26" t="s">
        <v>4679</v>
      </c>
      <c r="E1652" s="9">
        <v>1.0</v>
      </c>
    </row>
    <row r="1653" ht="15.75" customHeight="1">
      <c r="A1653" s="24">
        <v>1652.0</v>
      </c>
      <c r="B1653" s="25" t="s">
        <v>2951</v>
      </c>
      <c r="C1653" s="26" t="s">
        <v>7127</v>
      </c>
      <c r="D1653" s="26" t="s">
        <v>4677</v>
      </c>
      <c r="E1653" s="9">
        <v>1.0</v>
      </c>
    </row>
    <row r="1654" ht="15.75" customHeight="1">
      <c r="A1654" s="24">
        <v>1653.0</v>
      </c>
      <c r="B1654" s="25" t="s">
        <v>7128</v>
      </c>
      <c r="C1654" s="26" t="s">
        <v>7129</v>
      </c>
      <c r="D1654" s="26" t="s">
        <v>4671</v>
      </c>
      <c r="E1654" s="9">
        <v>1.0</v>
      </c>
    </row>
    <row r="1655" ht="15.75" customHeight="1">
      <c r="A1655" s="24">
        <v>1654.0</v>
      </c>
      <c r="B1655" s="25" t="s">
        <v>3140</v>
      </c>
      <c r="C1655" s="26" t="s">
        <v>7130</v>
      </c>
      <c r="D1655" s="26" t="s">
        <v>4677</v>
      </c>
      <c r="E1655" s="9">
        <v>1.0</v>
      </c>
    </row>
    <row r="1656" ht="15.75" customHeight="1">
      <c r="A1656" s="24">
        <v>1655.0</v>
      </c>
      <c r="B1656" s="25" t="s">
        <v>7131</v>
      </c>
      <c r="C1656" s="26" t="s">
        <v>7132</v>
      </c>
      <c r="D1656" s="26" t="s">
        <v>4671</v>
      </c>
      <c r="E1656" s="9">
        <v>1.0</v>
      </c>
    </row>
    <row r="1657" ht="15.75" customHeight="1">
      <c r="A1657" s="24">
        <v>1656.0</v>
      </c>
      <c r="B1657" s="25" t="s">
        <v>7133</v>
      </c>
      <c r="C1657" s="26" t="s">
        <v>7134</v>
      </c>
      <c r="D1657" s="26" t="s">
        <v>4671</v>
      </c>
      <c r="E1657" s="9">
        <v>1.0</v>
      </c>
    </row>
    <row r="1658" ht="15.75" customHeight="1">
      <c r="A1658" s="24">
        <v>1657.0</v>
      </c>
      <c r="B1658" s="25" t="s">
        <v>7135</v>
      </c>
      <c r="C1658" s="26" t="s">
        <v>7136</v>
      </c>
      <c r="D1658" s="26" t="s">
        <v>4671</v>
      </c>
      <c r="E1658" s="9">
        <v>1.0</v>
      </c>
    </row>
    <row r="1659" ht="15.75" customHeight="1">
      <c r="A1659" s="24">
        <v>1658.0</v>
      </c>
      <c r="B1659" s="25" t="s">
        <v>7137</v>
      </c>
      <c r="C1659" s="26" t="s">
        <v>7138</v>
      </c>
      <c r="D1659" s="26" t="s">
        <v>4668</v>
      </c>
      <c r="E1659" s="9">
        <v>1.0</v>
      </c>
    </row>
    <row r="1660" ht="15.75" customHeight="1">
      <c r="A1660" s="24">
        <v>1659.0</v>
      </c>
      <c r="B1660" s="25" t="s">
        <v>7139</v>
      </c>
      <c r="C1660" s="26" t="s">
        <v>7140</v>
      </c>
      <c r="D1660" s="26" t="s">
        <v>4668</v>
      </c>
      <c r="E1660" s="9">
        <v>1.0</v>
      </c>
    </row>
    <row r="1661" ht="15.75" customHeight="1">
      <c r="A1661" s="24">
        <v>1660.0</v>
      </c>
      <c r="B1661" s="25" t="s">
        <v>3036</v>
      </c>
      <c r="C1661" s="26" t="s">
        <v>7141</v>
      </c>
      <c r="D1661" s="26" t="s">
        <v>4677</v>
      </c>
      <c r="E1661" s="9">
        <v>1.0</v>
      </c>
    </row>
    <row r="1662" ht="15.75" customHeight="1">
      <c r="A1662" s="24">
        <v>1661.0</v>
      </c>
      <c r="B1662" s="25" t="s">
        <v>7142</v>
      </c>
      <c r="C1662" s="26" t="s">
        <v>7143</v>
      </c>
      <c r="D1662" s="26" t="s">
        <v>4671</v>
      </c>
      <c r="E1662" s="9">
        <v>1.0</v>
      </c>
    </row>
    <row r="1663" ht="15.75" customHeight="1">
      <c r="A1663" s="24">
        <v>1662.0</v>
      </c>
      <c r="B1663" s="25" t="s">
        <v>7144</v>
      </c>
      <c r="C1663" s="26" t="s">
        <v>7145</v>
      </c>
      <c r="D1663" s="26" t="s">
        <v>4668</v>
      </c>
      <c r="E1663" s="9">
        <v>1.0</v>
      </c>
    </row>
    <row r="1664" ht="15.75" customHeight="1">
      <c r="A1664" s="24">
        <v>1663.0</v>
      </c>
      <c r="B1664" s="25" t="s">
        <v>7146</v>
      </c>
      <c r="C1664" s="26" t="s">
        <v>7147</v>
      </c>
      <c r="D1664" s="26" t="s">
        <v>4671</v>
      </c>
      <c r="E1664" s="9">
        <v>1.0</v>
      </c>
    </row>
    <row r="1665" ht="15.75" customHeight="1">
      <c r="A1665" s="24">
        <v>1664.0</v>
      </c>
      <c r="B1665" s="25" t="s">
        <v>7148</v>
      </c>
      <c r="C1665" s="26" t="s">
        <v>7149</v>
      </c>
      <c r="D1665" s="26" t="s">
        <v>4671</v>
      </c>
      <c r="E1665" s="9">
        <v>1.0</v>
      </c>
    </row>
    <row r="1666" ht="15.75" customHeight="1">
      <c r="A1666" s="24">
        <v>1665.0</v>
      </c>
      <c r="B1666" s="25" t="s">
        <v>4421</v>
      </c>
      <c r="C1666" s="26" t="s">
        <v>7150</v>
      </c>
      <c r="D1666" s="26" t="s">
        <v>4668</v>
      </c>
      <c r="E1666" s="9">
        <v>1.0</v>
      </c>
    </row>
    <row r="1667" ht="15.75" customHeight="1">
      <c r="A1667" s="24">
        <v>1666.0</v>
      </c>
      <c r="B1667" s="25" t="s">
        <v>4595</v>
      </c>
      <c r="C1667" s="26" t="s">
        <v>7151</v>
      </c>
      <c r="D1667" s="26" t="s">
        <v>4668</v>
      </c>
      <c r="E1667" s="9">
        <v>1.0</v>
      </c>
    </row>
    <row r="1668" ht="15.75" customHeight="1">
      <c r="A1668" s="24">
        <v>1667.0</v>
      </c>
      <c r="B1668" s="25" t="s">
        <v>3677</v>
      </c>
      <c r="C1668" s="26" t="s">
        <v>7152</v>
      </c>
      <c r="D1668" s="26" t="s">
        <v>4677</v>
      </c>
      <c r="E1668" s="9">
        <v>1.0</v>
      </c>
    </row>
    <row r="1669" ht="15.75" customHeight="1">
      <c r="A1669" s="24">
        <v>1668.0</v>
      </c>
      <c r="B1669" s="25" t="s">
        <v>4030</v>
      </c>
      <c r="C1669" s="26" t="s">
        <v>7153</v>
      </c>
      <c r="D1669" s="26" t="s">
        <v>4677</v>
      </c>
      <c r="E1669" s="9">
        <v>1.0</v>
      </c>
    </row>
    <row r="1670" ht="15.75" customHeight="1">
      <c r="A1670" s="24">
        <v>1669.0</v>
      </c>
      <c r="B1670" s="25" t="s">
        <v>3439</v>
      </c>
      <c r="C1670" s="26" t="s">
        <v>7154</v>
      </c>
      <c r="D1670" s="26" t="s">
        <v>4684</v>
      </c>
      <c r="E1670" s="9">
        <v>1.0</v>
      </c>
    </row>
    <row r="1671" ht="15.75" customHeight="1">
      <c r="A1671" s="24">
        <v>1670.0</v>
      </c>
      <c r="B1671" s="25" t="s">
        <v>7155</v>
      </c>
      <c r="C1671" s="26" t="s">
        <v>7156</v>
      </c>
      <c r="D1671" s="26" t="s">
        <v>4671</v>
      </c>
      <c r="E1671" s="9">
        <v>1.0</v>
      </c>
    </row>
    <row r="1672" ht="15.75" customHeight="1">
      <c r="A1672" s="24">
        <v>1671.0</v>
      </c>
      <c r="B1672" s="25" t="s">
        <v>7157</v>
      </c>
      <c r="C1672" s="26" t="s">
        <v>7158</v>
      </c>
      <c r="D1672" s="26" t="s">
        <v>4671</v>
      </c>
      <c r="E1672" s="9">
        <v>1.0</v>
      </c>
    </row>
    <row r="1673" ht="15.75" customHeight="1">
      <c r="A1673" s="24">
        <v>1672.0</v>
      </c>
      <c r="B1673" s="25" t="s">
        <v>7159</v>
      </c>
      <c r="C1673" s="26" t="s">
        <v>7160</v>
      </c>
      <c r="D1673" s="26" t="s">
        <v>4671</v>
      </c>
      <c r="E1673" s="9">
        <v>1.0</v>
      </c>
    </row>
    <row r="1674" ht="15.75" customHeight="1">
      <c r="A1674" s="24">
        <v>1673.0</v>
      </c>
      <c r="B1674" s="25" t="s">
        <v>3371</v>
      </c>
      <c r="C1674" s="26" t="s">
        <v>7161</v>
      </c>
      <c r="D1674" s="26" t="s">
        <v>4684</v>
      </c>
      <c r="E1674" s="9">
        <v>1.0</v>
      </c>
    </row>
    <row r="1675" ht="15.75" customHeight="1">
      <c r="A1675" s="24">
        <v>1674.0</v>
      </c>
      <c r="B1675" s="25" t="s">
        <v>7162</v>
      </c>
      <c r="C1675" s="26" t="s">
        <v>7163</v>
      </c>
      <c r="D1675" s="26" t="s">
        <v>4671</v>
      </c>
      <c r="E1675" s="9">
        <v>1.0</v>
      </c>
    </row>
    <row r="1676" ht="15.75" customHeight="1">
      <c r="A1676" s="24">
        <v>1675.0</v>
      </c>
      <c r="B1676" s="25" t="s">
        <v>7164</v>
      </c>
      <c r="C1676" s="26" t="s">
        <v>7165</v>
      </c>
      <c r="D1676" s="26" t="s">
        <v>4668</v>
      </c>
      <c r="E1676" s="9">
        <v>1.0</v>
      </c>
    </row>
    <row r="1677" ht="15.75" customHeight="1">
      <c r="A1677" s="24">
        <v>1676.0</v>
      </c>
      <c r="B1677" s="25" t="s">
        <v>7166</v>
      </c>
      <c r="C1677" s="26" t="s">
        <v>7167</v>
      </c>
      <c r="D1677" s="26" t="s">
        <v>4668</v>
      </c>
      <c r="E1677" s="9">
        <v>1.0</v>
      </c>
    </row>
    <row r="1678" ht="15.75" customHeight="1">
      <c r="A1678" s="24">
        <v>1677.0</v>
      </c>
      <c r="B1678" s="25" t="s">
        <v>7168</v>
      </c>
      <c r="C1678" s="26" t="s">
        <v>7169</v>
      </c>
      <c r="D1678" s="26" t="s">
        <v>4668</v>
      </c>
      <c r="E1678" s="9">
        <v>1.0</v>
      </c>
    </row>
    <row r="1679" ht="15.75" customHeight="1">
      <c r="A1679" s="24">
        <v>1678.0</v>
      </c>
      <c r="B1679" s="25" t="s">
        <v>7170</v>
      </c>
      <c r="C1679" s="26" t="s">
        <v>7171</v>
      </c>
      <c r="D1679" s="26" t="s">
        <v>4668</v>
      </c>
      <c r="E1679" s="9">
        <v>1.0</v>
      </c>
    </row>
    <row r="1680" ht="15.75" customHeight="1">
      <c r="A1680" s="24">
        <v>1679.0</v>
      </c>
      <c r="B1680" s="25" t="s">
        <v>7172</v>
      </c>
      <c r="C1680" s="26" t="s">
        <v>7173</v>
      </c>
      <c r="D1680" s="26" t="s">
        <v>4668</v>
      </c>
      <c r="E1680" s="9">
        <v>1.0</v>
      </c>
    </row>
    <row r="1681" ht="15.75" customHeight="1">
      <c r="A1681" s="24">
        <v>1680.0</v>
      </c>
      <c r="B1681" s="25" t="s">
        <v>7174</v>
      </c>
      <c r="C1681" s="26" t="s">
        <v>7175</v>
      </c>
      <c r="D1681" s="26" t="s">
        <v>4668</v>
      </c>
      <c r="E1681" s="9">
        <v>1.0</v>
      </c>
    </row>
    <row r="1682" ht="15.75" customHeight="1">
      <c r="A1682" s="24">
        <v>1681.0</v>
      </c>
      <c r="B1682" s="25" t="s">
        <v>7176</v>
      </c>
      <c r="C1682" s="26" t="s">
        <v>7177</v>
      </c>
      <c r="D1682" s="26" t="s">
        <v>4668</v>
      </c>
      <c r="E1682" s="9">
        <v>1.0</v>
      </c>
    </row>
    <row r="1683" ht="15.75" customHeight="1">
      <c r="A1683" s="24">
        <v>1682.0</v>
      </c>
      <c r="B1683" s="25" t="s">
        <v>7178</v>
      </c>
      <c r="C1683" s="26" t="s">
        <v>7179</v>
      </c>
      <c r="D1683" s="26" t="s">
        <v>4668</v>
      </c>
      <c r="E1683" s="9">
        <v>1.0</v>
      </c>
    </row>
    <row r="1684" ht="15.75" customHeight="1">
      <c r="A1684" s="24">
        <v>1683.0</v>
      </c>
      <c r="B1684" s="25" t="s">
        <v>7180</v>
      </c>
      <c r="C1684" s="26" t="s">
        <v>7181</v>
      </c>
      <c r="D1684" s="26" t="s">
        <v>4668</v>
      </c>
      <c r="E1684" s="9">
        <v>1.0</v>
      </c>
    </row>
    <row r="1685" ht="15.75" customHeight="1">
      <c r="A1685" s="24">
        <v>1684.0</v>
      </c>
      <c r="B1685" s="25" t="s">
        <v>7182</v>
      </c>
      <c r="C1685" s="26" t="s">
        <v>7183</v>
      </c>
      <c r="D1685" s="26" t="s">
        <v>4671</v>
      </c>
      <c r="E1685" s="9">
        <v>1.0</v>
      </c>
    </row>
    <row r="1686" ht="15.75" customHeight="1">
      <c r="A1686" s="24">
        <v>1685.0</v>
      </c>
      <c r="B1686" s="25" t="s">
        <v>4125</v>
      </c>
      <c r="C1686" s="26" t="s">
        <v>7184</v>
      </c>
      <c r="D1686" s="26" t="s">
        <v>4684</v>
      </c>
      <c r="E1686" s="9">
        <v>1.0</v>
      </c>
    </row>
    <row r="1687" ht="15.75" customHeight="1">
      <c r="A1687" s="24">
        <v>1686.0</v>
      </c>
      <c r="B1687" s="25" t="s">
        <v>7185</v>
      </c>
      <c r="C1687" s="26" t="s">
        <v>7186</v>
      </c>
      <c r="D1687" s="26" t="s">
        <v>4671</v>
      </c>
      <c r="E1687" s="9">
        <v>1.0</v>
      </c>
    </row>
    <row r="1688" ht="15.75" customHeight="1">
      <c r="A1688" s="24">
        <v>1687.0</v>
      </c>
      <c r="B1688" s="25" t="s">
        <v>4485</v>
      </c>
      <c r="C1688" s="26" t="s">
        <v>7187</v>
      </c>
      <c r="D1688" s="26" t="s">
        <v>4677</v>
      </c>
      <c r="E1688" s="9">
        <v>1.0</v>
      </c>
    </row>
    <row r="1689" ht="15.75" customHeight="1">
      <c r="A1689" s="24">
        <v>1688.0</v>
      </c>
      <c r="B1689" s="25" t="s">
        <v>7188</v>
      </c>
      <c r="C1689" s="26" t="s">
        <v>7189</v>
      </c>
      <c r="D1689" s="26" t="s">
        <v>4671</v>
      </c>
      <c r="E1689" s="9">
        <v>1.0</v>
      </c>
    </row>
    <row r="1690" ht="15.75" customHeight="1">
      <c r="A1690" s="24">
        <v>1689.0</v>
      </c>
      <c r="B1690" s="25" t="s">
        <v>4002</v>
      </c>
      <c r="C1690" s="26" t="s">
        <v>7190</v>
      </c>
      <c r="D1690" s="26" t="s">
        <v>4668</v>
      </c>
      <c r="E1690" s="9">
        <v>1.0</v>
      </c>
    </row>
    <row r="1691" ht="15.75" customHeight="1">
      <c r="A1691" s="24">
        <v>1690.0</v>
      </c>
      <c r="B1691" s="25" t="s">
        <v>3628</v>
      </c>
      <c r="C1691" s="26" t="s">
        <v>7191</v>
      </c>
      <c r="D1691" s="26" t="s">
        <v>4684</v>
      </c>
      <c r="E1691" s="9">
        <v>1.0</v>
      </c>
    </row>
    <row r="1692" ht="15.75" customHeight="1">
      <c r="A1692" s="24">
        <v>1691.0</v>
      </c>
      <c r="B1692" s="25" t="s">
        <v>7192</v>
      </c>
      <c r="C1692" s="26" t="s">
        <v>7193</v>
      </c>
      <c r="D1692" s="26" t="s">
        <v>4671</v>
      </c>
      <c r="E1692" s="9">
        <v>1.0</v>
      </c>
    </row>
    <row r="1693" ht="15.75" customHeight="1">
      <c r="A1693" s="24">
        <v>1692.0</v>
      </c>
      <c r="B1693" s="25" t="s">
        <v>7194</v>
      </c>
      <c r="C1693" s="26" t="s">
        <v>7195</v>
      </c>
      <c r="D1693" s="26" t="s">
        <v>4668</v>
      </c>
      <c r="E1693" s="9">
        <v>1.0</v>
      </c>
    </row>
    <row r="1694" ht="15.75" customHeight="1">
      <c r="A1694" s="24">
        <v>1693.0</v>
      </c>
      <c r="B1694" s="25" t="s">
        <v>4644</v>
      </c>
      <c r="C1694" s="26" t="s">
        <v>7196</v>
      </c>
      <c r="D1694" s="26" t="s">
        <v>4668</v>
      </c>
      <c r="E1694" s="9">
        <v>1.0</v>
      </c>
    </row>
    <row r="1695" ht="15.75" customHeight="1">
      <c r="A1695" s="24">
        <v>1694.0</v>
      </c>
      <c r="B1695" s="25" t="s">
        <v>7197</v>
      </c>
      <c r="C1695" s="26" t="s">
        <v>7198</v>
      </c>
      <c r="D1695" s="26" t="s">
        <v>4671</v>
      </c>
      <c r="E1695" s="9">
        <v>1.0</v>
      </c>
    </row>
    <row r="1696" ht="15.75" customHeight="1">
      <c r="A1696" s="24">
        <v>1695.0</v>
      </c>
      <c r="B1696" s="25" t="s">
        <v>3819</v>
      </c>
      <c r="C1696" s="26" t="s">
        <v>7199</v>
      </c>
      <c r="D1696" s="26" t="s">
        <v>4684</v>
      </c>
      <c r="E1696" s="9">
        <v>1.0</v>
      </c>
    </row>
    <row r="1697" ht="15.75" customHeight="1">
      <c r="A1697" s="24">
        <v>1696.0</v>
      </c>
      <c r="B1697" s="25" t="s">
        <v>3377</v>
      </c>
      <c r="C1697" s="26" t="s">
        <v>7200</v>
      </c>
      <c r="D1697" s="26" t="s">
        <v>4677</v>
      </c>
      <c r="E1697" s="9">
        <v>1.0</v>
      </c>
    </row>
    <row r="1698" ht="15.75" customHeight="1">
      <c r="A1698" s="24">
        <v>1697.0</v>
      </c>
      <c r="B1698" s="25" t="s">
        <v>3253</v>
      </c>
      <c r="C1698" s="26" t="s">
        <v>7201</v>
      </c>
      <c r="D1698" s="26" t="s">
        <v>4677</v>
      </c>
      <c r="E1698" s="9">
        <v>1.0</v>
      </c>
    </row>
    <row r="1699" ht="15.75" customHeight="1">
      <c r="A1699" s="24">
        <v>1698.0</v>
      </c>
      <c r="B1699" s="25" t="s">
        <v>7202</v>
      </c>
      <c r="C1699" s="26" t="s">
        <v>7203</v>
      </c>
      <c r="D1699" s="26" t="s">
        <v>4671</v>
      </c>
      <c r="E1699" s="9">
        <v>1.0</v>
      </c>
    </row>
    <row r="1700" ht="15.75" customHeight="1">
      <c r="A1700" s="24">
        <v>1699.0</v>
      </c>
      <c r="B1700" s="25" t="s">
        <v>3699</v>
      </c>
      <c r="C1700" s="26" t="s">
        <v>7204</v>
      </c>
      <c r="D1700" s="26" t="s">
        <v>4668</v>
      </c>
      <c r="E1700" s="9">
        <v>1.0</v>
      </c>
    </row>
    <row r="1701" ht="15.75" customHeight="1">
      <c r="A1701" s="24">
        <v>1700.0</v>
      </c>
      <c r="B1701" s="25" t="s">
        <v>7205</v>
      </c>
      <c r="C1701" s="26" t="s">
        <v>7206</v>
      </c>
      <c r="D1701" s="26" t="s">
        <v>4668</v>
      </c>
      <c r="E1701" s="9">
        <v>1.0</v>
      </c>
    </row>
    <row r="1702" ht="15.75" customHeight="1">
      <c r="A1702" s="24">
        <v>1701.0</v>
      </c>
      <c r="B1702" s="25" t="s">
        <v>7207</v>
      </c>
      <c r="C1702" s="26" t="s">
        <v>7208</v>
      </c>
      <c r="D1702" s="26" t="s">
        <v>4668</v>
      </c>
      <c r="E1702" s="9">
        <v>1.0</v>
      </c>
    </row>
    <row r="1703" ht="15.75" customHeight="1">
      <c r="A1703" s="24">
        <v>1702.0</v>
      </c>
      <c r="B1703" s="25" t="s">
        <v>4538</v>
      </c>
      <c r="C1703" s="26" t="s">
        <v>7209</v>
      </c>
      <c r="D1703" s="26" t="s">
        <v>4677</v>
      </c>
      <c r="E1703" s="9">
        <v>1.0</v>
      </c>
    </row>
    <row r="1704" ht="15.75" customHeight="1">
      <c r="A1704" s="24">
        <v>1703.0</v>
      </c>
      <c r="B1704" s="25" t="s">
        <v>3054</v>
      </c>
      <c r="C1704" s="26" t="s">
        <v>7210</v>
      </c>
      <c r="D1704" s="26" t="s">
        <v>4684</v>
      </c>
      <c r="E1704" s="9">
        <v>1.0</v>
      </c>
    </row>
    <row r="1705" ht="15.75" customHeight="1">
      <c r="A1705" s="24">
        <v>1704.0</v>
      </c>
      <c r="B1705" s="25" t="s">
        <v>2896</v>
      </c>
      <c r="C1705" s="26" t="s">
        <v>7211</v>
      </c>
      <c r="D1705" s="26" t="s">
        <v>4679</v>
      </c>
      <c r="E1705" s="9">
        <v>1.0</v>
      </c>
    </row>
    <row r="1706" ht="15.75" customHeight="1">
      <c r="A1706" s="24">
        <v>1705.0</v>
      </c>
      <c r="B1706" s="25" t="s">
        <v>7212</v>
      </c>
      <c r="C1706" s="26" t="s">
        <v>7213</v>
      </c>
      <c r="D1706" s="26" t="s">
        <v>4668</v>
      </c>
      <c r="E1706" s="9">
        <v>1.0</v>
      </c>
    </row>
    <row r="1707" ht="15.75" customHeight="1">
      <c r="A1707" s="24">
        <v>1706.0</v>
      </c>
      <c r="B1707" s="25" t="s">
        <v>3515</v>
      </c>
      <c r="C1707" s="26" t="s">
        <v>7214</v>
      </c>
      <c r="D1707" s="26" t="s">
        <v>4668</v>
      </c>
      <c r="E1707" s="9">
        <v>1.0</v>
      </c>
    </row>
    <row r="1708" ht="15.75" customHeight="1">
      <c r="A1708" s="24">
        <v>1707.0</v>
      </c>
      <c r="B1708" s="25" t="s">
        <v>7215</v>
      </c>
      <c r="C1708" s="26" t="s">
        <v>7216</v>
      </c>
      <c r="D1708" s="26" t="s">
        <v>4668</v>
      </c>
      <c r="E1708" s="9">
        <v>1.0</v>
      </c>
    </row>
    <row r="1709" ht="15.75" customHeight="1">
      <c r="A1709" s="24">
        <v>1708.0</v>
      </c>
      <c r="B1709" s="25" t="s">
        <v>4433</v>
      </c>
      <c r="C1709" s="26" t="s">
        <v>7217</v>
      </c>
      <c r="D1709" s="26" t="s">
        <v>4677</v>
      </c>
      <c r="E1709" s="9">
        <v>1.0</v>
      </c>
    </row>
    <row r="1710" ht="15.75" customHeight="1">
      <c r="A1710" s="24">
        <v>1709.0</v>
      </c>
      <c r="B1710" s="25" t="s">
        <v>3360</v>
      </c>
      <c r="C1710" s="26" t="s">
        <v>7218</v>
      </c>
      <c r="D1710" s="26" t="s">
        <v>4684</v>
      </c>
      <c r="E1710" s="9">
        <v>1.0</v>
      </c>
    </row>
    <row r="1711" ht="15.75" customHeight="1">
      <c r="A1711" s="24">
        <v>1710.0</v>
      </c>
      <c r="B1711" s="25" t="s">
        <v>3276</v>
      </c>
      <c r="C1711" s="26" t="s">
        <v>7219</v>
      </c>
      <c r="D1711" s="26" t="s">
        <v>4677</v>
      </c>
      <c r="E1711" s="9">
        <v>1.0</v>
      </c>
    </row>
    <row r="1712" ht="15.75" customHeight="1">
      <c r="A1712" s="24">
        <v>1711.0</v>
      </c>
      <c r="B1712" s="25" t="s">
        <v>7220</v>
      </c>
      <c r="C1712" s="26" t="s">
        <v>7221</v>
      </c>
      <c r="D1712" s="26" t="s">
        <v>4671</v>
      </c>
      <c r="E1712" s="9">
        <v>1.0</v>
      </c>
    </row>
    <row r="1713" ht="15.75" customHeight="1">
      <c r="A1713" s="24">
        <v>1712.0</v>
      </c>
      <c r="B1713" s="25" t="s">
        <v>3597</v>
      </c>
      <c r="C1713" s="26" t="s">
        <v>7222</v>
      </c>
      <c r="D1713" s="26" t="s">
        <v>4679</v>
      </c>
      <c r="E1713" s="9">
        <v>1.0</v>
      </c>
    </row>
    <row r="1714" ht="15.75" customHeight="1">
      <c r="A1714" s="24">
        <v>1713.0</v>
      </c>
      <c r="B1714" s="25" t="s">
        <v>3315</v>
      </c>
      <c r="C1714" s="26" t="s">
        <v>7223</v>
      </c>
      <c r="D1714" s="26" t="s">
        <v>4668</v>
      </c>
      <c r="E1714" s="9">
        <v>1.0</v>
      </c>
    </row>
    <row r="1715" ht="15.75" customHeight="1">
      <c r="A1715" s="24">
        <v>1714.0</v>
      </c>
      <c r="B1715" s="25" t="s">
        <v>4137</v>
      </c>
      <c r="C1715" s="26" t="s">
        <v>7224</v>
      </c>
      <c r="D1715" s="26" t="s">
        <v>4668</v>
      </c>
      <c r="E1715" s="9">
        <v>1.0</v>
      </c>
    </row>
    <row r="1716" ht="15.75" customHeight="1">
      <c r="A1716" s="24">
        <v>1715.0</v>
      </c>
      <c r="B1716" s="25" t="s">
        <v>7225</v>
      </c>
      <c r="C1716" s="26" t="s">
        <v>7226</v>
      </c>
      <c r="D1716" s="26" t="s">
        <v>4668</v>
      </c>
      <c r="E1716" s="9">
        <v>1.0</v>
      </c>
    </row>
    <row r="1717" ht="15.75" customHeight="1">
      <c r="A1717" s="24">
        <v>1716.0</v>
      </c>
      <c r="B1717" s="25" t="s">
        <v>2952</v>
      </c>
      <c r="C1717" s="26" t="s">
        <v>7227</v>
      </c>
      <c r="D1717" s="26" t="s">
        <v>4677</v>
      </c>
      <c r="E1717" s="9">
        <v>1.0</v>
      </c>
    </row>
    <row r="1718" ht="15.75" customHeight="1">
      <c r="A1718" s="24">
        <v>1717.0</v>
      </c>
      <c r="B1718" s="25" t="s">
        <v>7228</v>
      </c>
      <c r="C1718" s="26" t="s">
        <v>7229</v>
      </c>
      <c r="D1718" s="26" t="s">
        <v>4668</v>
      </c>
      <c r="E1718" s="9">
        <v>1.0</v>
      </c>
    </row>
    <row r="1719" ht="15.75" customHeight="1">
      <c r="A1719" s="24">
        <v>1718.0</v>
      </c>
      <c r="B1719" s="25" t="s">
        <v>3653</v>
      </c>
      <c r="C1719" s="26" t="s">
        <v>7230</v>
      </c>
      <c r="D1719" s="26" t="s">
        <v>4684</v>
      </c>
      <c r="E1719" s="9">
        <v>1.0</v>
      </c>
    </row>
    <row r="1720" ht="15.75" customHeight="1">
      <c r="A1720" s="24">
        <v>1719.0</v>
      </c>
      <c r="B1720" s="25" t="s">
        <v>7231</v>
      </c>
      <c r="C1720" s="26" t="s">
        <v>7232</v>
      </c>
      <c r="D1720" s="26" t="s">
        <v>4668</v>
      </c>
      <c r="E1720" s="9">
        <v>1.0</v>
      </c>
    </row>
    <row r="1721" ht="15.75" customHeight="1">
      <c r="A1721" s="24">
        <v>1720.0</v>
      </c>
      <c r="B1721" s="25" t="s">
        <v>7233</v>
      </c>
      <c r="C1721" s="26" t="s">
        <v>7234</v>
      </c>
      <c r="D1721" s="26" t="s">
        <v>4668</v>
      </c>
      <c r="E1721" s="9">
        <v>1.0</v>
      </c>
    </row>
    <row r="1722" ht="15.75" customHeight="1">
      <c r="A1722" s="24">
        <v>1721.0</v>
      </c>
      <c r="B1722" s="25" t="s">
        <v>3148</v>
      </c>
      <c r="C1722" s="26" t="s">
        <v>7235</v>
      </c>
      <c r="D1722" s="26" t="s">
        <v>4677</v>
      </c>
      <c r="E1722" s="9">
        <v>1.0</v>
      </c>
    </row>
    <row r="1723" ht="15.75" customHeight="1">
      <c r="A1723" s="24">
        <v>1722.0</v>
      </c>
      <c r="B1723" s="25" t="s">
        <v>4203</v>
      </c>
      <c r="C1723" s="26" t="s">
        <v>7236</v>
      </c>
      <c r="D1723" s="26" t="s">
        <v>4668</v>
      </c>
      <c r="E1723" s="9">
        <v>1.0</v>
      </c>
    </row>
    <row r="1724" ht="15.75" customHeight="1">
      <c r="A1724" s="24">
        <v>1723.0</v>
      </c>
      <c r="B1724" s="25" t="s">
        <v>7237</v>
      </c>
      <c r="C1724" s="26" t="s">
        <v>7238</v>
      </c>
      <c r="D1724" s="26" t="s">
        <v>4668</v>
      </c>
      <c r="E1724" s="9">
        <v>1.0</v>
      </c>
    </row>
    <row r="1725" ht="15.75" customHeight="1">
      <c r="A1725" s="24">
        <v>1724.0</v>
      </c>
      <c r="B1725" s="25" t="s">
        <v>4361</v>
      </c>
      <c r="C1725" s="26" t="s">
        <v>7239</v>
      </c>
      <c r="D1725" s="26" t="s">
        <v>4684</v>
      </c>
      <c r="E1725" s="9">
        <v>1.0</v>
      </c>
    </row>
    <row r="1726" ht="15.75" customHeight="1">
      <c r="A1726" s="24">
        <v>1725.0</v>
      </c>
      <c r="B1726" s="25" t="s">
        <v>4170</v>
      </c>
      <c r="C1726" s="26" t="s">
        <v>7240</v>
      </c>
      <c r="D1726" s="26" t="s">
        <v>4677</v>
      </c>
      <c r="E1726" s="9">
        <v>1.0</v>
      </c>
    </row>
    <row r="1727" ht="15.75" customHeight="1">
      <c r="A1727" s="24">
        <v>1726.0</v>
      </c>
      <c r="B1727" s="25" t="s">
        <v>4080</v>
      </c>
      <c r="C1727" s="26" t="s">
        <v>7241</v>
      </c>
      <c r="D1727" s="26" t="s">
        <v>4677</v>
      </c>
      <c r="E1727" s="9">
        <v>1.0</v>
      </c>
    </row>
    <row r="1728" ht="15.75" customHeight="1">
      <c r="A1728" s="24">
        <v>1727.0</v>
      </c>
      <c r="B1728" s="25" t="s">
        <v>4176</v>
      </c>
      <c r="C1728" s="26" t="s">
        <v>7242</v>
      </c>
      <c r="D1728" s="26" t="s">
        <v>4677</v>
      </c>
      <c r="E1728" s="9">
        <v>1.0</v>
      </c>
    </row>
    <row r="1729" ht="15.75" customHeight="1">
      <c r="A1729" s="24">
        <v>1728.0</v>
      </c>
      <c r="B1729" s="25" t="s">
        <v>3591</v>
      </c>
      <c r="C1729" s="26" t="s">
        <v>7243</v>
      </c>
      <c r="D1729" s="26" t="s">
        <v>4677</v>
      </c>
      <c r="E1729" s="9">
        <v>1.0</v>
      </c>
    </row>
    <row r="1730" ht="15.75" customHeight="1">
      <c r="A1730" s="24">
        <v>1729.0</v>
      </c>
      <c r="B1730" s="25" t="s">
        <v>4625</v>
      </c>
      <c r="C1730" s="26" t="s">
        <v>7244</v>
      </c>
      <c r="D1730" s="26" t="s">
        <v>4677</v>
      </c>
      <c r="E1730" s="9">
        <v>1.0</v>
      </c>
    </row>
    <row r="1731" ht="15.75" customHeight="1">
      <c r="A1731" s="24">
        <v>1730.0</v>
      </c>
      <c r="B1731" s="25" t="s">
        <v>3997</v>
      </c>
      <c r="C1731" s="26" t="s">
        <v>7245</v>
      </c>
      <c r="D1731" s="26" t="s">
        <v>4677</v>
      </c>
      <c r="E1731" s="9">
        <v>1.0</v>
      </c>
    </row>
    <row r="1732" ht="15.75" customHeight="1">
      <c r="A1732" s="24">
        <v>1731.0</v>
      </c>
      <c r="B1732" s="25" t="s">
        <v>2849</v>
      </c>
      <c r="C1732" s="26" t="s">
        <v>7246</v>
      </c>
      <c r="D1732" s="26" t="s">
        <v>4679</v>
      </c>
      <c r="E1732" s="9">
        <v>1.0</v>
      </c>
    </row>
    <row r="1733" ht="15.75" customHeight="1">
      <c r="A1733" s="24">
        <v>1732.0</v>
      </c>
      <c r="B1733" s="25" t="s">
        <v>3416</v>
      </c>
      <c r="C1733" s="26" t="s">
        <v>7247</v>
      </c>
      <c r="D1733" s="26" t="s">
        <v>4684</v>
      </c>
      <c r="E1733" s="9">
        <v>1.0</v>
      </c>
    </row>
    <row r="1734" ht="15.75" customHeight="1">
      <c r="A1734" s="24">
        <v>1733.0</v>
      </c>
      <c r="B1734" s="25" t="s">
        <v>4575</v>
      </c>
      <c r="C1734" s="26" t="s">
        <v>7248</v>
      </c>
      <c r="D1734" s="26" t="s">
        <v>4668</v>
      </c>
      <c r="E1734" s="9">
        <v>1.0</v>
      </c>
    </row>
    <row r="1735" ht="15.75" customHeight="1">
      <c r="A1735" s="24">
        <v>1734.0</v>
      </c>
      <c r="B1735" s="25" t="s">
        <v>4518</v>
      </c>
      <c r="C1735" s="26" t="s">
        <v>7249</v>
      </c>
      <c r="D1735" s="26" t="s">
        <v>4668</v>
      </c>
      <c r="E1735" s="9">
        <v>1.0</v>
      </c>
    </row>
    <row r="1736" ht="15.75" customHeight="1">
      <c r="A1736" s="24">
        <v>1735.0</v>
      </c>
      <c r="B1736" s="25" t="s">
        <v>7250</v>
      </c>
      <c r="C1736" s="26" t="s">
        <v>7251</v>
      </c>
      <c r="D1736" s="26" t="s">
        <v>4668</v>
      </c>
      <c r="E1736" s="9">
        <v>1.0</v>
      </c>
    </row>
    <row r="1737" ht="15.75" customHeight="1">
      <c r="A1737" s="24">
        <v>1736.0</v>
      </c>
      <c r="B1737" s="25" t="s">
        <v>7252</v>
      </c>
      <c r="C1737" s="26" t="s">
        <v>7253</v>
      </c>
      <c r="D1737" s="26" t="s">
        <v>4668</v>
      </c>
      <c r="E1737" s="9">
        <v>1.0</v>
      </c>
    </row>
    <row r="1738" ht="15.75" customHeight="1">
      <c r="A1738" s="24">
        <v>1737.0</v>
      </c>
      <c r="B1738" s="25" t="s">
        <v>7254</v>
      </c>
      <c r="C1738" s="26" t="s">
        <v>7255</v>
      </c>
      <c r="D1738" s="26" t="s">
        <v>4668</v>
      </c>
      <c r="E1738" s="9">
        <v>1.0</v>
      </c>
    </row>
    <row r="1739" ht="15.75" customHeight="1">
      <c r="A1739" s="24">
        <v>1738.0</v>
      </c>
      <c r="B1739" s="25" t="s">
        <v>3044</v>
      </c>
      <c r="C1739" s="26" t="s">
        <v>7256</v>
      </c>
      <c r="D1739" s="26" t="s">
        <v>4677</v>
      </c>
      <c r="E1739" s="9">
        <v>1.0</v>
      </c>
    </row>
    <row r="1740" ht="15.75" customHeight="1">
      <c r="A1740" s="24">
        <v>1739.0</v>
      </c>
      <c r="B1740" s="25" t="s">
        <v>4283</v>
      </c>
      <c r="C1740" s="26" t="s">
        <v>7257</v>
      </c>
      <c r="D1740" s="26" t="s">
        <v>4677</v>
      </c>
      <c r="E1740" s="9">
        <v>1.0</v>
      </c>
    </row>
    <row r="1741" ht="15.75" customHeight="1">
      <c r="A1741" s="24">
        <v>1740.0</v>
      </c>
      <c r="B1741" s="25" t="s">
        <v>7258</v>
      </c>
      <c r="C1741" s="26" t="s">
        <v>7259</v>
      </c>
      <c r="D1741" s="26" t="s">
        <v>4668</v>
      </c>
      <c r="E1741" s="9">
        <v>1.0</v>
      </c>
    </row>
    <row r="1742" ht="15.75" customHeight="1">
      <c r="A1742" s="24">
        <v>1741.0</v>
      </c>
      <c r="B1742" s="25" t="s">
        <v>7260</v>
      </c>
      <c r="C1742" s="26" t="s">
        <v>7261</v>
      </c>
      <c r="D1742" s="26" t="s">
        <v>4668</v>
      </c>
      <c r="E1742" s="9">
        <v>1.0</v>
      </c>
    </row>
    <row r="1743" ht="15.75" customHeight="1">
      <c r="A1743" s="24">
        <v>1742.0</v>
      </c>
      <c r="B1743" s="25" t="s">
        <v>3670</v>
      </c>
      <c r="C1743" s="26" t="s">
        <v>7262</v>
      </c>
      <c r="D1743" s="26" t="s">
        <v>4677</v>
      </c>
      <c r="E1743" s="9">
        <v>1.0</v>
      </c>
    </row>
    <row r="1744" ht="15.75" customHeight="1">
      <c r="A1744" s="24">
        <v>1743.0</v>
      </c>
      <c r="B1744" s="25" t="s">
        <v>7263</v>
      </c>
      <c r="C1744" s="26" t="s">
        <v>7264</v>
      </c>
      <c r="D1744" s="26" t="s">
        <v>4668</v>
      </c>
      <c r="E1744" s="9">
        <v>1.0</v>
      </c>
    </row>
    <row r="1745" ht="15.75" customHeight="1">
      <c r="A1745" s="24">
        <v>1744.0</v>
      </c>
      <c r="B1745" s="25" t="s">
        <v>7265</v>
      </c>
      <c r="C1745" s="26" t="s">
        <v>7266</v>
      </c>
      <c r="D1745" s="26" t="s">
        <v>4668</v>
      </c>
      <c r="E1745" s="9">
        <v>1.0</v>
      </c>
    </row>
    <row r="1746" ht="15.75" customHeight="1">
      <c r="A1746" s="24">
        <v>1745.0</v>
      </c>
      <c r="B1746" s="25" t="s">
        <v>7267</v>
      </c>
      <c r="C1746" s="26" t="s">
        <v>7268</v>
      </c>
      <c r="D1746" s="26" t="s">
        <v>4671</v>
      </c>
      <c r="E1746" s="9">
        <v>1.0</v>
      </c>
    </row>
    <row r="1747" ht="15.75" customHeight="1">
      <c r="A1747" s="24">
        <v>1746.0</v>
      </c>
      <c r="B1747" s="25" t="s">
        <v>7269</v>
      </c>
      <c r="C1747" s="26" t="s">
        <v>7270</v>
      </c>
      <c r="D1747" s="26" t="s">
        <v>4668</v>
      </c>
      <c r="E1747" s="9">
        <v>1.0</v>
      </c>
    </row>
    <row r="1748" ht="15.75" customHeight="1">
      <c r="A1748" s="24">
        <v>1747.0</v>
      </c>
      <c r="B1748" s="25" t="s">
        <v>7271</v>
      </c>
      <c r="C1748" s="26" t="s">
        <v>7272</v>
      </c>
      <c r="D1748" s="26" t="s">
        <v>4671</v>
      </c>
      <c r="E1748" s="9">
        <v>1.0</v>
      </c>
    </row>
    <row r="1749" ht="15.75" customHeight="1">
      <c r="A1749" s="24">
        <v>1748.0</v>
      </c>
      <c r="B1749" s="25" t="s">
        <v>7273</v>
      </c>
      <c r="C1749" s="26" t="s">
        <v>7274</v>
      </c>
      <c r="D1749" s="26" t="s">
        <v>4668</v>
      </c>
      <c r="E1749" s="9">
        <v>1.0</v>
      </c>
    </row>
    <row r="1750" ht="15.75" customHeight="1">
      <c r="A1750" s="24">
        <v>1749.0</v>
      </c>
      <c r="B1750" s="25" t="s">
        <v>7275</v>
      </c>
      <c r="C1750" s="26" t="s">
        <v>7276</v>
      </c>
      <c r="D1750" s="26" t="s">
        <v>4668</v>
      </c>
      <c r="E1750" s="9">
        <v>1.0</v>
      </c>
    </row>
    <row r="1751" ht="15.75" customHeight="1">
      <c r="A1751" s="24">
        <v>1750.0</v>
      </c>
      <c r="B1751" s="25" t="s">
        <v>7277</v>
      </c>
      <c r="C1751" s="26" t="s">
        <v>7278</v>
      </c>
      <c r="D1751" s="26" t="s">
        <v>4671</v>
      </c>
      <c r="E1751" s="9">
        <v>1.0</v>
      </c>
    </row>
    <row r="1752" ht="15.75" customHeight="1">
      <c r="A1752" s="24">
        <v>1751.0</v>
      </c>
      <c r="B1752" s="25" t="s">
        <v>7279</v>
      </c>
      <c r="C1752" s="26" t="s">
        <v>7280</v>
      </c>
      <c r="D1752" s="26" t="s">
        <v>4671</v>
      </c>
      <c r="E1752" s="9">
        <v>1.0</v>
      </c>
    </row>
    <row r="1753" ht="15.75" customHeight="1">
      <c r="A1753" s="24">
        <v>1752.0</v>
      </c>
      <c r="B1753" s="25" t="s">
        <v>7281</v>
      </c>
      <c r="C1753" s="26" t="s">
        <v>7282</v>
      </c>
      <c r="D1753" s="26" t="s">
        <v>4671</v>
      </c>
      <c r="E1753" s="9">
        <v>1.0</v>
      </c>
    </row>
    <row r="1754" ht="15.75" customHeight="1">
      <c r="A1754" s="24">
        <v>1753.0</v>
      </c>
      <c r="B1754" s="25" t="s">
        <v>3264</v>
      </c>
      <c r="C1754" s="26" t="s">
        <v>7283</v>
      </c>
      <c r="D1754" s="26" t="s">
        <v>4677</v>
      </c>
      <c r="E1754" s="9">
        <v>1.0</v>
      </c>
    </row>
    <row r="1755" ht="15.75" customHeight="1">
      <c r="A1755" s="24">
        <v>1754.0</v>
      </c>
      <c r="B1755" s="25" t="s">
        <v>4089</v>
      </c>
      <c r="C1755" s="26" t="s">
        <v>7284</v>
      </c>
      <c r="D1755" s="26" t="s">
        <v>4668</v>
      </c>
      <c r="E1755" s="9">
        <v>1.0</v>
      </c>
    </row>
    <row r="1756" ht="15.75" customHeight="1">
      <c r="A1756" s="24">
        <v>1755.0</v>
      </c>
      <c r="B1756" s="25" t="s">
        <v>3221</v>
      </c>
      <c r="C1756" s="26" t="s">
        <v>7285</v>
      </c>
      <c r="D1756" s="26" t="s">
        <v>4684</v>
      </c>
      <c r="E1756" s="9">
        <v>1.0</v>
      </c>
    </row>
    <row r="1757" ht="15.75" customHeight="1">
      <c r="A1757" s="24">
        <v>1756.0</v>
      </c>
      <c r="B1757" s="25" t="s">
        <v>4348</v>
      </c>
      <c r="C1757" s="26" t="s">
        <v>7286</v>
      </c>
      <c r="D1757" s="26" t="s">
        <v>4677</v>
      </c>
      <c r="E1757" s="9">
        <v>1.0</v>
      </c>
    </row>
    <row r="1758" ht="15.75" customHeight="1">
      <c r="A1758" s="24">
        <v>1757.0</v>
      </c>
      <c r="B1758" s="25" t="s">
        <v>7287</v>
      </c>
      <c r="C1758" s="26" t="s">
        <v>7288</v>
      </c>
      <c r="D1758" s="26" t="s">
        <v>4668</v>
      </c>
      <c r="E1758" s="9">
        <v>1.0</v>
      </c>
    </row>
    <row r="1759" ht="15.75" customHeight="1">
      <c r="A1759" s="24">
        <v>1758.0</v>
      </c>
      <c r="B1759" s="25" t="s">
        <v>3587</v>
      </c>
      <c r="C1759" s="26" t="s">
        <v>7289</v>
      </c>
      <c r="D1759" s="26" t="s">
        <v>4671</v>
      </c>
      <c r="E1759" s="9">
        <v>1.0</v>
      </c>
    </row>
    <row r="1760" ht="15.75" customHeight="1">
      <c r="A1760" s="24">
        <v>1759.0</v>
      </c>
      <c r="B1760" s="25" t="s">
        <v>4272</v>
      </c>
      <c r="C1760" s="26" t="s">
        <v>7290</v>
      </c>
      <c r="D1760" s="26" t="s">
        <v>4677</v>
      </c>
      <c r="E1760" s="9">
        <v>1.0</v>
      </c>
    </row>
    <row r="1761" ht="15.75" customHeight="1">
      <c r="A1761" s="24">
        <v>1760.0</v>
      </c>
      <c r="B1761" s="25" t="s">
        <v>3127</v>
      </c>
      <c r="C1761" s="26" t="s">
        <v>7291</v>
      </c>
      <c r="D1761" s="26" t="s">
        <v>4671</v>
      </c>
      <c r="E1761" s="9">
        <v>1.0</v>
      </c>
    </row>
    <row r="1762" ht="15.75" customHeight="1">
      <c r="A1762" s="24">
        <v>1761.0</v>
      </c>
      <c r="B1762" s="25" t="s">
        <v>7292</v>
      </c>
      <c r="C1762" s="26" t="s">
        <v>7293</v>
      </c>
      <c r="D1762" s="26" t="s">
        <v>4671</v>
      </c>
      <c r="E1762" s="9">
        <v>1.0</v>
      </c>
    </row>
    <row r="1763" ht="15.75" customHeight="1">
      <c r="A1763" s="24">
        <v>1762.0</v>
      </c>
      <c r="B1763" s="25" t="s">
        <v>4537</v>
      </c>
      <c r="C1763" s="26" t="s">
        <v>7294</v>
      </c>
      <c r="D1763" s="26" t="s">
        <v>4677</v>
      </c>
      <c r="E1763" s="9">
        <v>1.0</v>
      </c>
    </row>
    <row r="1764" ht="15.75" customHeight="1">
      <c r="A1764" s="24">
        <v>1763.0</v>
      </c>
      <c r="B1764" s="25" t="s">
        <v>7295</v>
      </c>
      <c r="C1764" s="26" t="s">
        <v>7296</v>
      </c>
      <c r="D1764" s="26" t="s">
        <v>4671</v>
      </c>
      <c r="E1764" s="9">
        <v>1.0</v>
      </c>
    </row>
    <row r="1765" ht="15.75" customHeight="1">
      <c r="A1765" s="24">
        <v>1764.0</v>
      </c>
      <c r="B1765" s="25" t="s">
        <v>3178</v>
      </c>
      <c r="C1765" s="26" t="s">
        <v>7297</v>
      </c>
      <c r="D1765" s="26" t="s">
        <v>4677</v>
      </c>
      <c r="E1765" s="9">
        <v>1.0</v>
      </c>
    </row>
    <row r="1766" ht="15.75" customHeight="1">
      <c r="A1766" s="24">
        <v>1765.0</v>
      </c>
      <c r="B1766" s="25" t="s">
        <v>3336</v>
      </c>
      <c r="C1766" s="26" t="s">
        <v>7298</v>
      </c>
      <c r="D1766" s="26" t="s">
        <v>4671</v>
      </c>
      <c r="E1766" s="9">
        <v>1.0</v>
      </c>
    </row>
    <row r="1767" ht="15.75" customHeight="1">
      <c r="A1767" s="24">
        <v>1766.0</v>
      </c>
      <c r="B1767" s="25" t="s">
        <v>4372</v>
      </c>
      <c r="C1767" s="26" t="s">
        <v>7299</v>
      </c>
      <c r="D1767" s="26" t="s">
        <v>4677</v>
      </c>
      <c r="E1767" s="9">
        <v>1.0</v>
      </c>
    </row>
    <row r="1768" ht="15.75" customHeight="1">
      <c r="A1768" s="24">
        <v>1767.0</v>
      </c>
      <c r="B1768" s="25" t="s">
        <v>7300</v>
      </c>
      <c r="C1768" s="26" t="s">
        <v>7301</v>
      </c>
      <c r="D1768" s="26" t="s">
        <v>4671</v>
      </c>
      <c r="E1768" s="9">
        <v>1.0</v>
      </c>
    </row>
    <row r="1769" ht="15.75" customHeight="1">
      <c r="A1769" s="24">
        <v>1768.0</v>
      </c>
      <c r="B1769" s="25" t="s">
        <v>7302</v>
      </c>
      <c r="C1769" s="26" t="s">
        <v>7303</v>
      </c>
      <c r="D1769" s="26" t="s">
        <v>4671</v>
      </c>
      <c r="E1769" s="9">
        <v>1.0</v>
      </c>
    </row>
    <row r="1770" ht="15.75" customHeight="1">
      <c r="A1770" s="24">
        <v>1769.0</v>
      </c>
      <c r="B1770" s="25" t="s">
        <v>7304</v>
      </c>
      <c r="C1770" s="26" t="s">
        <v>7305</v>
      </c>
      <c r="D1770" s="26" t="s">
        <v>4671</v>
      </c>
      <c r="E1770" s="9">
        <v>1.0</v>
      </c>
    </row>
    <row r="1771" ht="15.75" customHeight="1">
      <c r="A1771" s="24">
        <v>1770.0</v>
      </c>
      <c r="B1771" s="25" t="s">
        <v>7306</v>
      </c>
      <c r="C1771" s="26" t="s">
        <v>7307</v>
      </c>
      <c r="D1771" s="26" t="s">
        <v>4671</v>
      </c>
      <c r="E1771" s="9">
        <v>1.0</v>
      </c>
    </row>
    <row r="1772" ht="15.75" customHeight="1">
      <c r="A1772" s="24">
        <v>1771.0</v>
      </c>
      <c r="B1772" s="25" t="s">
        <v>7308</v>
      </c>
      <c r="C1772" s="26" t="s">
        <v>7309</v>
      </c>
      <c r="D1772" s="26" t="s">
        <v>4668</v>
      </c>
      <c r="E1772" s="9">
        <v>1.0</v>
      </c>
    </row>
    <row r="1773" ht="15.75" customHeight="1">
      <c r="A1773" s="24">
        <v>1772.0</v>
      </c>
      <c r="B1773" s="25" t="s">
        <v>7310</v>
      </c>
      <c r="C1773" s="26" t="s">
        <v>7311</v>
      </c>
      <c r="D1773" s="26" t="s">
        <v>4668</v>
      </c>
      <c r="E1773" s="9">
        <v>1.0</v>
      </c>
    </row>
    <row r="1774" ht="15.75" customHeight="1">
      <c r="A1774" s="24">
        <v>1773.0</v>
      </c>
      <c r="B1774" s="25" t="s">
        <v>2953</v>
      </c>
      <c r="C1774" s="26" t="s">
        <v>7312</v>
      </c>
      <c r="D1774" s="26" t="s">
        <v>4677</v>
      </c>
      <c r="E1774" s="9">
        <v>1.0</v>
      </c>
    </row>
    <row r="1775" ht="15.75" customHeight="1">
      <c r="A1775" s="24">
        <v>1774.0</v>
      </c>
      <c r="B1775" s="25" t="s">
        <v>4156</v>
      </c>
      <c r="C1775" s="26" t="s">
        <v>7313</v>
      </c>
      <c r="D1775" s="26" t="s">
        <v>4677</v>
      </c>
      <c r="E1775" s="9">
        <v>1.0</v>
      </c>
    </row>
    <row r="1776" ht="15.75" customHeight="1">
      <c r="A1776" s="24">
        <v>1775.0</v>
      </c>
      <c r="B1776" s="25" t="s">
        <v>4344</v>
      </c>
      <c r="C1776" s="26" t="s">
        <v>7314</v>
      </c>
      <c r="D1776" s="26" t="s">
        <v>4677</v>
      </c>
      <c r="E1776" s="9">
        <v>1.0</v>
      </c>
    </row>
    <row r="1777" ht="15.75" customHeight="1">
      <c r="A1777" s="24">
        <v>1776.0</v>
      </c>
      <c r="B1777" s="25" t="s">
        <v>4406</v>
      </c>
      <c r="C1777" s="26" t="s">
        <v>7315</v>
      </c>
      <c r="D1777" s="26" t="s">
        <v>4677</v>
      </c>
      <c r="E1777" s="9">
        <v>1.0</v>
      </c>
    </row>
    <row r="1778" ht="15.75" customHeight="1">
      <c r="A1778" s="24">
        <v>1777.0</v>
      </c>
      <c r="B1778" s="25" t="s">
        <v>4471</v>
      </c>
      <c r="C1778" s="26" t="s">
        <v>7316</v>
      </c>
      <c r="D1778" s="26" t="s">
        <v>4677</v>
      </c>
      <c r="E1778" s="9">
        <v>1.0</v>
      </c>
    </row>
    <row r="1779" ht="15.75" customHeight="1">
      <c r="A1779" s="24">
        <v>1778.0</v>
      </c>
      <c r="B1779" s="25" t="s">
        <v>7317</v>
      </c>
      <c r="C1779" s="26" t="s">
        <v>7318</v>
      </c>
      <c r="D1779" s="26" t="s">
        <v>4671</v>
      </c>
      <c r="E1779" s="9">
        <v>1.0</v>
      </c>
    </row>
    <row r="1780" ht="15.75" customHeight="1">
      <c r="A1780" s="24">
        <v>1779.0</v>
      </c>
      <c r="B1780" s="25" t="s">
        <v>7319</v>
      </c>
      <c r="C1780" s="26" t="s">
        <v>7320</v>
      </c>
      <c r="D1780" s="26" t="s">
        <v>4671</v>
      </c>
      <c r="E1780" s="9">
        <v>1.0</v>
      </c>
    </row>
    <row r="1781" ht="15.75" customHeight="1">
      <c r="A1781" s="24">
        <v>1780.0</v>
      </c>
      <c r="B1781" s="25" t="s">
        <v>3527</v>
      </c>
      <c r="C1781" s="26" t="s">
        <v>7321</v>
      </c>
      <c r="D1781" s="26" t="s">
        <v>4677</v>
      </c>
      <c r="E1781" s="9">
        <v>1.0</v>
      </c>
    </row>
    <row r="1782" ht="15.75" customHeight="1">
      <c r="A1782" s="24">
        <v>1781.0</v>
      </c>
      <c r="B1782" s="25" t="s">
        <v>7322</v>
      </c>
      <c r="C1782" s="26" t="s">
        <v>7323</v>
      </c>
      <c r="D1782" s="26" t="s">
        <v>4671</v>
      </c>
      <c r="E1782" s="9">
        <v>1.0</v>
      </c>
    </row>
    <row r="1783" ht="15.75" customHeight="1">
      <c r="A1783" s="24">
        <v>1782.0</v>
      </c>
      <c r="B1783" s="25" t="s">
        <v>3659</v>
      </c>
      <c r="C1783" s="26" t="s">
        <v>7324</v>
      </c>
      <c r="D1783" s="26" t="s">
        <v>4668</v>
      </c>
      <c r="E1783" s="9">
        <v>1.0</v>
      </c>
    </row>
    <row r="1784" ht="15.75" customHeight="1">
      <c r="A1784" s="24">
        <v>1783.0</v>
      </c>
      <c r="B1784" s="25" t="s">
        <v>7325</v>
      </c>
      <c r="C1784" s="26" t="s">
        <v>7326</v>
      </c>
      <c r="D1784" s="26" t="s">
        <v>4671</v>
      </c>
      <c r="E1784" s="9">
        <v>1.0</v>
      </c>
    </row>
    <row r="1785" ht="15.75" customHeight="1">
      <c r="A1785" s="24">
        <v>1784.0</v>
      </c>
      <c r="B1785" s="25" t="s">
        <v>3278</v>
      </c>
      <c r="C1785" s="26" t="s">
        <v>7327</v>
      </c>
      <c r="D1785" s="26" t="s">
        <v>4679</v>
      </c>
      <c r="E1785" s="9">
        <v>1.0</v>
      </c>
    </row>
    <row r="1786" ht="15.75" customHeight="1">
      <c r="A1786" s="24">
        <v>1785.0</v>
      </c>
      <c r="B1786" s="25" t="s">
        <v>7328</v>
      </c>
      <c r="C1786" s="26" t="s">
        <v>7329</v>
      </c>
      <c r="D1786" s="26" t="s">
        <v>4671</v>
      </c>
      <c r="E1786" s="9">
        <v>1.0</v>
      </c>
    </row>
    <row r="1787" ht="15.75" customHeight="1">
      <c r="A1787" s="24">
        <v>1786.0</v>
      </c>
      <c r="B1787" s="25" t="s">
        <v>7330</v>
      </c>
      <c r="C1787" s="26" t="s">
        <v>7331</v>
      </c>
      <c r="D1787" s="26" t="s">
        <v>4671</v>
      </c>
      <c r="E1787" s="9">
        <v>1.0</v>
      </c>
    </row>
    <row r="1788" ht="15.75" customHeight="1">
      <c r="A1788" s="24">
        <v>1787.0</v>
      </c>
      <c r="B1788" s="25" t="s">
        <v>3407</v>
      </c>
      <c r="C1788" s="26" t="s">
        <v>7332</v>
      </c>
      <c r="D1788" s="26" t="s">
        <v>4679</v>
      </c>
      <c r="E1788" s="9">
        <v>1.0</v>
      </c>
    </row>
    <row r="1789" ht="15.75" customHeight="1">
      <c r="A1789" s="24">
        <v>1788.0</v>
      </c>
      <c r="B1789" s="25" t="s">
        <v>4168</v>
      </c>
      <c r="C1789" s="26" t="s">
        <v>7333</v>
      </c>
      <c r="D1789" s="26" t="s">
        <v>4677</v>
      </c>
      <c r="E1789" s="9">
        <v>1.0</v>
      </c>
    </row>
    <row r="1790" ht="15.75" customHeight="1">
      <c r="A1790" s="24">
        <v>1789.0</v>
      </c>
      <c r="B1790" s="25" t="s">
        <v>4222</v>
      </c>
      <c r="C1790" s="26" t="s">
        <v>7334</v>
      </c>
      <c r="D1790" s="26" t="s">
        <v>4684</v>
      </c>
      <c r="E1790" s="9">
        <v>1.0</v>
      </c>
    </row>
    <row r="1791" ht="15.75" customHeight="1">
      <c r="A1791" s="24">
        <v>1790.0</v>
      </c>
      <c r="B1791" s="25" t="s">
        <v>4022</v>
      </c>
      <c r="C1791" s="26" t="s">
        <v>7335</v>
      </c>
      <c r="D1791" s="26" t="s">
        <v>4677</v>
      </c>
      <c r="E1791" s="9">
        <v>1.0</v>
      </c>
    </row>
    <row r="1792" ht="15.75" customHeight="1">
      <c r="A1792" s="24">
        <v>1791.0</v>
      </c>
      <c r="B1792" s="25" t="s">
        <v>4578</v>
      </c>
      <c r="C1792" s="26" t="s">
        <v>7336</v>
      </c>
      <c r="D1792" s="26" t="s">
        <v>4677</v>
      </c>
      <c r="E1792" s="9">
        <v>1.0</v>
      </c>
    </row>
    <row r="1793" ht="15.75" customHeight="1">
      <c r="A1793" s="24">
        <v>1792.0</v>
      </c>
      <c r="B1793" s="25" t="s">
        <v>3712</v>
      </c>
      <c r="C1793" s="26" t="s">
        <v>7337</v>
      </c>
      <c r="D1793" s="26" t="s">
        <v>4677</v>
      </c>
      <c r="E1793" s="9">
        <v>1.0</v>
      </c>
    </row>
    <row r="1794" ht="15.75" customHeight="1">
      <c r="A1794" s="24">
        <v>1793.0</v>
      </c>
      <c r="B1794" s="25" t="s">
        <v>7338</v>
      </c>
      <c r="C1794" s="26" t="s">
        <v>7339</v>
      </c>
      <c r="D1794" s="26" t="s">
        <v>4671</v>
      </c>
      <c r="E1794" s="9">
        <v>1.0</v>
      </c>
    </row>
    <row r="1795" ht="15.75" customHeight="1">
      <c r="A1795" s="24">
        <v>1794.0</v>
      </c>
      <c r="B1795" s="25" t="s">
        <v>3231</v>
      </c>
      <c r="C1795" s="26" t="s">
        <v>7340</v>
      </c>
      <c r="D1795" s="26" t="s">
        <v>4677</v>
      </c>
      <c r="E1795" s="9">
        <v>1.0</v>
      </c>
    </row>
    <row r="1796" ht="15.75" customHeight="1">
      <c r="A1796" s="24">
        <v>1795.0</v>
      </c>
      <c r="B1796" s="25" t="s">
        <v>3662</v>
      </c>
      <c r="C1796" s="26" t="s">
        <v>7341</v>
      </c>
      <c r="D1796" s="26" t="s">
        <v>4677</v>
      </c>
      <c r="E1796" s="9">
        <v>1.0</v>
      </c>
    </row>
    <row r="1797" ht="15.75" customHeight="1">
      <c r="A1797" s="24">
        <v>1796.0</v>
      </c>
      <c r="B1797" s="25" t="s">
        <v>7342</v>
      </c>
      <c r="C1797" s="26" t="s">
        <v>7343</v>
      </c>
      <c r="D1797" s="26" t="s">
        <v>4668</v>
      </c>
      <c r="E1797" s="9">
        <v>1.0</v>
      </c>
    </row>
    <row r="1798" ht="15.75" customHeight="1">
      <c r="A1798" s="24">
        <v>1797.0</v>
      </c>
      <c r="B1798" s="25" t="s">
        <v>7344</v>
      </c>
      <c r="C1798" s="26" t="s">
        <v>7345</v>
      </c>
      <c r="D1798" s="26" t="s">
        <v>4671</v>
      </c>
      <c r="E1798" s="9">
        <v>1.0</v>
      </c>
    </row>
    <row r="1799" ht="15.75" customHeight="1">
      <c r="A1799" s="24">
        <v>1798.0</v>
      </c>
      <c r="B1799" s="25" t="s">
        <v>4084</v>
      </c>
      <c r="C1799" s="26" t="s">
        <v>7346</v>
      </c>
      <c r="D1799" s="26" t="s">
        <v>4677</v>
      </c>
      <c r="E1799" s="9">
        <v>1.0</v>
      </c>
    </row>
    <row r="1800" ht="15.75" customHeight="1">
      <c r="A1800" s="24">
        <v>1799.0</v>
      </c>
      <c r="B1800" s="25" t="s">
        <v>4092</v>
      </c>
      <c r="C1800" s="26" t="s">
        <v>7347</v>
      </c>
      <c r="D1800" s="26" t="s">
        <v>4668</v>
      </c>
      <c r="E1800" s="9">
        <v>1.0</v>
      </c>
    </row>
    <row r="1801" ht="15.75" customHeight="1">
      <c r="A1801" s="24">
        <v>1800.0</v>
      </c>
      <c r="B1801" s="25" t="s">
        <v>3805</v>
      </c>
      <c r="C1801" s="26" t="s">
        <v>7348</v>
      </c>
      <c r="D1801" s="26" t="s">
        <v>4677</v>
      </c>
      <c r="E1801" s="9">
        <v>1.0</v>
      </c>
    </row>
    <row r="1802" ht="15.75" customHeight="1">
      <c r="A1802" s="24">
        <v>1801.0</v>
      </c>
      <c r="B1802" s="25" t="s">
        <v>7349</v>
      </c>
      <c r="C1802" s="26" t="s">
        <v>7350</v>
      </c>
      <c r="D1802" s="26" t="s">
        <v>4671</v>
      </c>
      <c r="E1802" s="9">
        <v>1.0</v>
      </c>
    </row>
    <row r="1803" ht="15.75" customHeight="1">
      <c r="A1803" s="24">
        <v>1802.0</v>
      </c>
      <c r="B1803" s="25" t="s">
        <v>4026</v>
      </c>
      <c r="C1803" s="26" t="s">
        <v>7351</v>
      </c>
      <c r="D1803" s="26" t="s">
        <v>4677</v>
      </c>
      <c r="E1803" s="9">
        <v>1.0</v>
      </c>
    </row>
    <row r="1804" ht="15.75" customHeight="1">
      <c r="A1804" s="24">
        <v>1803.0</v>
      </c>
      <c r="B1804" s="25" t="s">
        <v>7352</v>
      </c>
      <c r="C1804" s="26" t="s">
        <v>7353</v>
      </c>
      <c r="D1804" s="26" t="s">
        <v>4671</v>
      </c>
      <c r="E1804" s="9">
        <v>1.0</v>
      </c>
    </row>
    <row r="1805" ht="15.75" customHeight="1">
      <c r="A1805" s="24">
        <v>1804.0</v>
      </c>
      <c r="B1805" s="25" t="s">
        <v>7354</v>
      </c>
      <c r="C1805" s="26" t="s">
        <v>7355</v>
      </c>
      <c r="D1805" s="26" t="s">
        <v>4671</v>
      </c>
      <c r="E1805" s="9">
        <v>1.0</v>
      </c>
    </row>
    <row r="1806" ht="15.75" customHeight="1">
      <c r="A1806" s="24">
        <v>1805.0</v>
      </c>
      <c r="B1806" s="25" t="s">
        <v>4374</v>
      </c>
      <c r="C1806" s="26" t="s">
        <v>7356</v>
      </c>
      <c r="D1806" s="26" t="s">
        <v>4677</v>
      </c>
      <c r="E1806" s="9">
        <v>1.0</v>
      </c>
    </row>
    <row r="1807" ht="15.75" customHeight="1">
      <c r="A1807" s="24">
        <v>1806.0</v>
      </c>
      <c r="B1807" s="25" t="s">
        <v>4133</v>
      </c>
      <c r="C1807" s="26" t="s">
        <v>7357</v>
      </c>
      <c r="D1807" s="26" t="s">
        <v>4684</v>
      </c>
      <c r="E1807" s="9">
        <v>1.0</v>
      </c>
    </row>
    <row r="1808" ht="15.75" customHeight="1">
      <c r="A1808" s="24">
        <v>1807.0</v>
      </c>
      <c r="B1808" s="25" t="s">
        <v>4197</v>
      </c>
      <c r="C1808" s="26" t="s">
        <v>7358</v>
      </c>
      <c r="D1808" s="26" t="s">
        <v>4677</v>
      </c>
      <c r="E1808" s="9">
        <v>1.0</v>
      </c>
    </row>
    <row r="1809" ht="15.75" customHeight="1">
      <c r="A1809" s="24">
        <v>1808.0</v>
      </c>
      <c r="B1809" s="25" t="s">
        <v>7359</v>
      </c>
      <c r="C1809" s="26" t="s">
        <v>7360</v>
      </c>
      <c r="D1809" s="26" t="s">
        <v>4671</v>
      </c>
      <c r="E1809" s="9">
        <v>1.0</v>
      </c>
    </row>
    <row r="1810" ht="15.75" customHeight="1">
      <c r="A1810" s="24">
        <v>1809.0</v>
      </c>
      <c r="B1810" s="25" t="s">
        <v>4489</v>
      </c>
      <c r="C1810" s="26" t="s">
        <v>7361</v>
      </c>
      <c r="D1810" s="26" t="s">
        <v>4677</v>
      </c>
      <c r="E1810" s="9">
        <v>1.0</v>
      </c>
    </row>
    <row r="1811" ht="15.75" customHeight="1">
      <c r="A1811" s="24">
        <v>1810.0</v>
      </c>
      <c r="B1811" s="25" t="s">
        <v>4003</v>
      </c>
      <c r="C1811" s="26" t="s">
        <v>7362</v>
      </c>
      <c r="D1811" s="26" t="s">
        <v>4668</v>
      </c>
      <c r="E1811" s="9">
        <v>1.0</v>
      </c>
    </row>
    <row r="1812" ht="15.75" customHeight="1">
      <c r="A1812" s="24">
        <v>1811.0</v>
      </c>
      <c r="B1812" s="25" t="s">
        <v>4004</v>
      </c>
      <c r="C1812" s="26" t="s">
        <v>7363</v>
      </c>
      <c r="D1812" s="26" t="s">
        <v>4679</v>
      </c>
      <c r="E1812" s="9">
        <v>1.0</v>
      </c>
    </row>
    <row r="1813" ht="15.75" customHeight="1">
      <c r="A1813" s="24">
        <v>1812.0</v>
      </c>
      <c r="B1813" s="25" t="s">
        <v>4577</v>
      </c>
      <c r="C1813" s="26" t="s">
        <v>7364</v>
      </c>
      <c r="D1813" s="26" t="s">
        <v>4668</v>
      </c>
      <c r="E1813" s="9">
        <v>1.0</v>
      </c>
    </row>
    <row r="1814" ht="15.75" customHeight="1">
      <c r="A1814" s="24">
        <v>1813.0</v>
      </c>
      <c r="B1814" s="25" t="s">
        <v>7365</v>
      </c>
      <c r="C1814" s="26" t="s">
        <v>7366</v>
      </c>
      <c r="D1814" s="26" t="s">
        <v>4668</v>
      </c>
      <c r="E1814" s="9">
        <v>1.0</v>
      </c>
    </row>
    <row r="1815" ht="15.75" customHeight="1">
      <c r="A1815" s="24">
        <v>1814.0</v>
      </c>
      <c r="B1815" s="25" t="s">
        <v>7367</v>
      </c>
      <c r="C1815" s="26" t="s">
        <v>7368</v>
      </c>
      <c r="D1815" s="26" t="s">
        <v>4671</v>
      </c>
      <c r="E1815" s="9">
        <v>1.0</v>
      </c>
    </row>
    <row r="1816" ht="15.75" customHeight="1">
      <c r="A1816" s="24">
        <v>1815.0</v>
      </c>
      <c r="B1816" s="25" t="s">
        <v>7369</v>
      </c>
      <c r="C1816" s="26" t="s">
        <v>7370</v>
      </c>
      <c r="D1816" s="26" t="s">
        <v>4668</v>
      </c>
      <c r="E1816" s="9">
        <v>1.0</v>
      </c>
    </row>
    <row r="1817" ht="15.75" customHeight="1">
      <c r="A1817" s="24">
        <v>1816.0</v>
      </c>
      <c r="B1817" s="25" t="s">
        <v>3620</v>
      </c>
      <c r="C1817" s="26" t="s">
        <v>7371</v>
      </c>
      <c r="D1817" s="26" t="s">
        <v>4677</v>
      </c>
      <c r="E1817" s="9">
        <v>1.0</v>
      </c>
    </row>
    <row r="1818" ht="15.75" customHeight="1">
      <c r="A1818" s="24">
        <v>1817.0</v>
      </c>
      <c r="B1818" s="25" t="s">
        <v>4171</v>
      </c>
      <c r="C1818" s="26" t="s">
        <v>7372</v>
      </c>
      <c r="D1818" s="26" t="s">
        <v>4679</v>
      </c>
      <c r="E1818" s="9">
        <v>1.0</v>
      </c>
    </row>
    <row r="1819" ht="15.75" customHeight="1">
      <c r="A1819" s="24">
        <v>1818.0</v>
      </c>
      <c r="B1819" s="25" t="s">
        <v>3376</v>
      </c>
      <c r="C1819" s="26" t="s">
        <v>7373</v>
      </c>
      <c r="D1819" s="26" t="s">
        <v>4684</v>
      </c>
      <c r="E1819" s="9">
        <v>1.0</v>
      </c>
    </row>
    <row r="1820" ht="15.75" customHeight="1">
      <c r="A1820" s="24">
        <v>1819.0</v>
      </c>
      <c r="B1820" s="25" t="s">
        <v>7374</v>
      </c>
      <c r="C1820" s="26" t="s">
        <v>7375</v>
      </c>
      <c r="D1820" s="26" t="s">
        <v>4671</v>
      </c>
      <c r="E1820" s="9">
        <v>1.0</v>
      </c>
    </row>
    <row r="1821" ht="15.75" customHeight="1">
      <c r="A1821" s="24">
        <v>1820.0</v>
      </c>
      <c r="B1821" s="25" t="s">
        <v>7376</v>
      </c>
      <c r="C1821" s="26" t="s">
        <v>7377</v>
      </c>
      <c r="D1821" s="26" t="s">
        <v>4668</v>
      </c>
      <c r="E1821" s="9">
        <v>1.0</v>
      </c>
    </row>
    <row r="1822" ht="15.75" customHeight="1">
      <c r="A1822" s="24">
        <v>1821.0</v>
      </c>
      <c r="B1822" s="25" t="s">
        <v>7378</v>
      </c>
      <c r="C1822" s="26" t="s">
        <v>7379</v>
      </c>
      <c r="D1822" s="26" t="s">
        <v>4671</v>
      </c>
      <c r="E1822" s="9">
        <v>1.0</v>
      </c>
    </row>
    <row r="1823" ht="15.75" customHeight="1">
      <c r="A1823" s="24">
        <v>1822.0</v>
      </c>
      <c r="B1823" s="25" t="s">
        <v>7380</v>
      </c>
      <c r="C1823" s="26" t="s">
        <v>7381</v>
      </c>
      <c r="D1823" s="26" t="s">
        <v>4668</v>
      </c>
      <c r="E1823" s="9">
        <v>1.0</v>
      </c>
    </row>
    <row r="1824" ht="15.75" customHeight="1">
      <c r="A1824" s="24">
        <v>1823.0</v>
      </c>
      <c r="B1824" s="25" t="s">
        <v>7382</v>
      </c>
      <c r="C1824" s="26" t="s">
        <v>7383</v>
      </c>
      <c r="D1824" s="26" t="s">
        <v>4668</v>
      </c>
      <c r="E1824" s="9">
        <v>1.0</v>
      </c>
    </row>
    <row r="1825" ht="15.75" customHeight="1">
      <c r="A1825" s="24">
        <v>1824.0</v>
      </c>
      <c r="B1825" s="25" t="s">
        <v>7384</v>
      </c>
      <c r="C1825" s="26" t="s">
        <v>7385</v>
      </c>
      <c r="D1825" s="26" t="s">
        <v>4668</v>
      </c>
      <c r="E1825" s="9">
        <v>1.0</v>
      </c>
    </row>
    <row r="1826" ht="15.75" customHeight="1">
      <c r="A1826" s="24">
        <v>1825.0</v>
      </c>
      <c r="B1826" s="25" t="s">
        <v>7386</v>
      </c>
      <c r="C1826" s="26" t="s">
        <v>7387</v>
      </c>
      <c r="D1826" s="26" t="s">
        <v>4668</v>
      </c>
      <c r="E1826" s="9">
        <v>1.0</v>
      </c>
    </row>
    <row r="1827" ht="15.75" customHeight="1">
      <c r="A1827" s="24">
        <v>1826.0</v>
      </c>
      <c r="B1827" s="25" t="s">
        <v>7388</v>
      </c>
      <c r="C1827" s="26" t="s">
        <v>7389</v>
      </c>
      <c r="D1827" s="26" t="s">
        <v>4671</v>
      </c>
      <c r="E1827" s="9">
        <v>1.0</v>
      </c>
    </row>
    <row r="1828" ht="15.75" customHeight="1">
      <c r="A1828" s="24">
        <v>1827.0</v>
      </c>
      <c r="B1828" s="25" t="s">
        <v>7390</v>
      </c>
      <c r="C1828" s="26" t="s">
        <v>7391</v>
      </c>
      <c r="D1828" s="26" t="s">
        <v>4668</v>
      </c>
      <c r="E1828" s="9">
        <v>1.0</v>
      </c>
    </row>
    <row r="1829" ht="15.75" customHeight="1">
      <c r="A1829" s="24">
        <v>1828.0</v>
      </c>
      <c r="B1829" s="25" t="s">
        <v>7392</v>
      </c>
      <c r="C1829" s="26" t="s">
        <v>7393</v>
      </c>
      <c r="D1829" s="26" t="s">
        <v>4668</v>
      </c>
      <c r="E1829" s="9">
        <v>1.0</v>
      </c>
    </row>
    <row r="1830" ht="15.75" customHeight="1">
      <c r="A1830" s="24">
        <v>1829.0</v>
      </c>
      <c r="B1830" s="25" t="s">
        <v>7394</v>
      </c>
      <c r="C1830" s="26" t="s">
        <v>7395</v>
      </c>
      <c r="D1830" s="26" t="s">
        <v>4668</v>
      </c>
      <c r="E1830" s="9">
        <v>1.0</v>
      </c>
    </row>
    <row r="1831" ht="15.75" customHeight="1">
      <c r="A1831" s="24">
        <v>1830.0</v>
      </c>
      <c r="B1831" s="25" t="s">
        <v>7396</v>
      </c>
      <c r="C1831" s="26" t="s">
        <v>7397</v>
      </c>
      <c r="D1831" s="26" t="s">
        <v>4671</v>
      </c>
      <c r="E1831" s="9">
        <v>1.0</v>
      </c>
    </row>
    <row r="1832" ht="15.75" customHeight="1">
      <c r="A1832" s="24">
        <v>1831.0</v>
      </c>
      <c r="B1832" s="25" t="s">
        <v>4079</v>
      </c>
      <c r="C1832" s="26" t="s">
        <v>7398</v>
      </c>
      <c r="D1832" s="26" t="s">
        <v>4684</v>
      </c>
      <c r="E1832" s="9">
        <v>1.0</v>
      </c>
    </row>
    <row r="1833" ht="15.75" customHeight="1">
      <c r="A1833" s="24">
        <v>1832.0</v>
      </c>
      <c r="B1833" s="25" t="s">
        <v>3303</v>
      </c>
      <c r="C1833" s="26" t="s">
        <v>7399</v>
      </c>
      <c r="D1833" s="26" t="s">
        <v>4677</v>
      </c>
      <c r="E1833" s="9">
        <v>1.0</v>
      </c>
    </row>
    <row r="1834" ht="15.75" customHeight="1">
      <c r="A1834" s="24">
        <v>1833.0</v>
      </c>
      <c r="B1834" s="25" t="s">
        <v>7400</v>
      </c>
      <c r="C1834" s="26" t="s">
        <v>7401</v>
      </c>
      <c r="D1834" s="26" t="s">
        <v>4668</v>
      </c>
      <c r="E1834" s="9">
        <v>1.0</v>
      </c>
    </row>
    <row r="1835" ht="15.75" customHeight="1">
      <c r="A1835" s="24">
        <v>1834.0</v>
      </c>
      <c r="B1835" s="25" t="s">
        <v>4194</v>
      </c>
      <c r="C1835" s="26" t="s">
        <v>7402</v>
      </c>
      <c r="D1835" s="26" t="s">
        <v>4677</v>
      </c>
      <c r="E1835" s="9">
        <v>1.0</v>
      </c>
    </row>
    <row r="1836" ht="15.75" customHeight="1">
      <c r="A1836" s="24">
        <v>1835.0</v>
      </c>
      <c r="B1836" s="25" t="s">
        <v>2897</v>
      </c>
      <c r="C1836" s="26" t="s">
        <v>4789</v>
      </c>
      <c r="D1836" s="26" t="s">
        <v>4679</v>
      </c>
      <c r="E1836" s="9">
        <v>1.0</v>
      </c>
    </row>
    <row r="1837" ht="15.75" customHeight="1">
      <c r="A1837" s="24">
        <v>1836.0</v>
      </c>
      <c r="B1837" s="25" t="s">
        <v>4193</v>
      </c>
      <c r="C1837" s="26" t="s">
        <v>7403</v>
      </c>
      <c r="D1837" s="26" t="s">
        <v>4677</v>
      </c>
      <c r="E1837" s="9">
        <v>1.0</v>
      </c>
    </row>
    <row r="1838" ht="15.75" customHeight="1">
      <c r="A1838" s="24">
        <v>1837.0</v>
      </c>
      <c r="B1838" s="25" t="s">
        <v>3233</v>
      </c>
      <c r="C1838" s="26" t="s">
        <v>7404</v>
      </c>
      <c r="D1838" s="26" t="s">
        <v>4679</v>
      </c>
      <c r="E1838" s="9">
        <v>1.0</v>
      </c>
    </row>
    <row r="1839" ht="15.75" customHeight="1">
      <c r="A1839" s="24">
        <v>1838.0</v>
      </c>
      <c r="B1839" s="25" t="s">
        <v>2955</v>
      </c>
      <c r="C1839" s="26" t="s">
        <v>7405</v>
      </c>
      <c r="D1839" s="26" t="s">
        <v>4684</v>
      </c>
      <c r="E1839" s="9">
        <v>1.0</v>
      </c>
    </row>
    <row r="1840" ht="15.75" customHeight="1">
      <c r="A1840" s="24">
        <v>1839.0</v>
      </c>
      <c r="B1840" s="25" t="s">
        <v>7406</v>
      </c>
      <c r="C1840" s="26" t="s">
        <v>7407</v>
      </c>
      <c r="D1840" s="26" t="s">
        <v>4671</v>
      </c>
      <c r="E1840" s="9">
        <v>1.0</v>
      </c>
    </row>
    <row r="1841" ht="15.75" customHeight="1">
      <c r="A1841" s="24">
        <v>1840.0</v>
      </c>
      <c r="B1841" s="25" t="s">
        <v>3847</v>
      </c>
      <c r="C1841" s="26" t="s">
        <v>7408</v>
      </c>
      <c r="D1841" s="26" t="s">
        <v>4677</v>
      </c>
      <c r="E1841" s="9">
        <v>1.0</v>
      </c>
    </row>
    <row r="1842" ht="15.75" customHeight="1">
      <c r="A1842" s="24">
        <v>1841.0</v>
      </c>
      <c r="B1842" s="25" t="s">
        <v>7409</v>
      </c>
      <c r="C1842" s="26" t="s">
        <v>7410</v>
      </c>
      <c r="D1842" s="26" t="s">
        <v>4668</v>
      </c>
      <c r="E1842" s="9">
        <v>1.0</v>
      </c>
    </row>
    <row r="1843" ht="15.75" customHeight="1">
      <c r="A1843" s="24">
        <v>1842.0</v>
      </c>
      <c r="B1843" s="25" t="s">
        <v>3361</v>
      </c>
      <c r="C1843" s="26" t="s">
        <v>7411</v>
      </c>
      <c r="D1843" s="26" t="s">
        <v>4684</v>
      </c>
      <c r="E1843" s="9">
        <v>1.0</v>
      </c>
    </row>
    <row r="1844" ht="15.75" customHeight="1">
      <c r="A1844" s="24">
        <v>1843.0</v>
      </c>
      <c r="B1844" s="25" t="s">
        <v>4240</v>
      </c>
      <c r="C1844" s="26" t="s">
        <v>7412</v>
      </c>
      <c r="D1844" s="26" t="s">
        <v>4668</v>
      </c>
      <c r="E1844" s="9">
        <v>1.0</v>
      </c>
    </row>
    <row r="1845" ht="15.75" customHeight="1">
      <c r="A1845" s="24">
        <v>1844.0</v>
      </c>
      <c r="B1845" s="25" t="s">
        <v>3710</v>
      </c>
      <c r="C1845" s="26" t="s">
        <v>7413</v>
      </c>
      <c r="D1845" s="26" t="s">
        <v>4668</v>
      </c>
      <c r="E1845" s="9">
        <v>1.0</v>
      </c>
    </row>
    <row r="1846" ht="15.75" customHeight="1">
      <c r="A1846" s="24">
        <v>1845.0</v>
      </c>
      <c r="B1846" s="25" t="s">
        <v>4160</v>
      </c>
      <c r="C1846" s="26" t="s">
        <v>7414</v>
      </c>
      <c r="D1846" s="26" t="s">
        <v>4677</v>
      </c>
      <c r="E1846" s="9">
        <v>1.0</v>
      </c>
    </row>
    <row r="1847" ht="15.75" customHeight="1">
      <c r="A1847" s="24">
        <v>1846.0</v>
      </c>
      <c r="B1847" s="25" t="s">
        <v>3497</v>
      </c>
      <c r="C1847" s="26" t="s">
        <v>7415</v>
      </c>
      <c r="D1847" s="26" t="s">
        <v>4684</v>
      </c>
      <c r="E1847" s="9">
        <v>1.0</v>
      </c>
    </row>
    <row r="1848" ht="15.75" customHeight="1">
      <c r="A1848" s="24">
        <v>1847.0</v>
      </c>
      <c r="B1848" s="25" t="s">
        <v>4649</v>
      </c>
      <c r="C1848" s="26" t="s">
        <v>7416</v>
      </c>
      <c r="D1848" s="26" t="s">
        <v>4677</v>
      </c>
      <c r="E1848" s="9">
        <v>1.0</v>
      </c>
    </row>
    <row r="1849" ht="15.75" customHeight="1">
      <c r="A1849" s="24">
        <v>1848.0</v>
      </c>
      <c r="B1849" s="25" t="s">
        <v>7417</v>
      </c>
      <c r="C1849" s="26" t="s">
        <v>7418</v>
      </c>
      <c r="D1849" s="26" t="s">
        <v>4671</v>
      </c>
      <c r="E1849" s="9">
        <v>1.0</v>
      </c>
    </row>
    <row r="1850" ht="15.75" customHeight="1">
      <c r="A1850" s="24">
        <v>1849.0</v>
      </c>
      <c r="B1850" s="25" t="s">
        <v>7419</v>
      </c>
      <c r="C1850" s="26" t="s">
        <v>7420</v>
      </c>
      <c r="D1850" s="26" t="s">
        <v>4671</v>
      </c>
      <c r="E1850" s="9">
        <v>1.0</v>
      </c>
    </row>
    <row r="1851" ht="15.75" customHeight="1">
      <c r="A1851" s="24">
        <v>1850.0</v>
      </c>
      <c r="B1851" s="25" t="s">
        <v>4384</v>
      </c>
      <c r="C1851" s="26" t="s">
        <v>7421</v>
      </c>
      <c r="D1851" s="26" t="s">
        <v>4671</v>
      </c>
      <c r="E1851" s="9">
        <v>1.0</v>
      </c>
    </row>
    <row r="1852" ht="15.75" customHeight="1">
      <c r="A1852" s="24">
        <v>1851.0</v>
      </c>
      <c r="B1852" s="25" t="s">
        <v>7422</v>
      </c>
      <c r="C1852" s="26" t="s">
        <v>7423</v>
      </c>
      <c r="D1852" s="26" t="s">
        <v>4671</v>
      </c>
      <c r="E1852" s="9">
        <v>1.0</v>
      </c>
    </row>
    <row r="1853" ht="15.75" customHeight="1">
      <c r="A1853" s="24">
        <v>1852.0</v>
      </c>
      <c r="B1853" s="25" t="s">
        <v>3454</v>
      </c>
      <c r="C1853" s="26" t="s">
        <v>7424</v>
      </c>
      <c r="D1853" s="26" t="s">
        <v>4677</v>
      </c>
      <c r="E1853" s="9">
        <v>1.0</v>
      </c>
    </row>
    <row r="1854" ht="15.75" customHeight="1">
      <c r="A1854" s="24">
        <v>1853.0</v>
      </c>
      <c r="B1854" s="25" t="s">
        <v>3572</v>
      </c>
      <c r="C1854" s="26" t="s">
        <v>7425</v>
      </c>
      <c r="D1854" s="26" t="s">
        <v>4679</v>
      </c>
      <c r="E1854" s="9">
        <v>1.0</v>
      </c>
    </row>
    <row r="1855" ht="15.75" customHeight="1">
      <c r="A1855" s="24">
        <v>1854.0</v>
      </c>
      <c r="B1855" s="25" t="s">
        <v>3348</v>
      </c>
      <c r="C1855" s="26" t="s">
        <v>7426</v>
      </c>
      <c r="D1855" s="26" t="s">
        <v>4677</v>
      </c>
      <c r="E1855" s="9">
        <v>1.0</v>
      </c>
    </row>
    <row r="1856" ht="15.75" customHeight="1">
      <c r="A1856" s="24">
        <v>1855.0</v>
      </c>
      <c r="B1856" s="25" t="s">
        <v>3618</v>
      </c>
      <c r="C1856" s="26" t="s">
        <v>7427</v>
      </c>
      <c r="D1856" s="26" t="s">
        <v>4677</v>
      </c>
      <c r="E1856" s="9">
        <v>1.0</v>
      </c>
    </row>
    <row r="1857" ht="15.75" customHeight="1">
      <c r="A1857" s="24">
        <v>1856.0</v>
      </c>
      <c r="B1857" s="25" t="s">
        <v>4038</v>
      </c>
      <c r="C1857" s="26" t="s">
        <v>7428</v>
      </c>
      <c r="D1857" s="26" t="s">
        <v>4677</v>
      </c>
      <c r="E1857" s="9">
        <v>1.0</v>
      </c>
    </row>
    <row r="1858" ht="15.75" customHeight="1">
      <c r="A1858" s="24">
        <v>1857.0</v>
      </c>
      <c r="B1858" s="25" t="s">
        <v>3823</v>
      </c>
      <c r="C1858" s="26" t="s">
        <v>7429</v>
      </c>
      <c r="D1858" s="26" t="s">
        <v>4684</v>
      </c>
      <c r="E1858" s="9">
        <v>1.0</v>
      </c>
    </row>
    <row r="1859" ht="15.75" customHeight="1">
      <c r="A1859" s="24">
        <v>1858.0</v>
      </c>
      <c r="B1859" s="25" t="s">
        <v>3296</v>
      </c>
      <c r="C1859" s="26" t="s">
        <v>7430</v>
      </c>
      <c r="D1859" s="26" t="s">
        <v>4677</v>
      </c>
      <c r="E1859" s="9">
        <v>1.0</v>
      </c>
    </row>
    <row r="1860" ht="15.75" customHeight="1">
      <c r="A1860" s="24">
        <v>1859.0</v>
      </c>
      <c r="B1860" s="25" t="s">
        <v>4190</v>
      </c>
      <c r="C1860" s="26" t="s">
        <v>7431</v>
      </c>
      <c r="D1860" s="26" t="s">
        <v>4677</v>
      </c>
      <c r="E1860" s="9">
        <v>1.0</v>
      </c>
    </row>
    <row r="1861" ht="15.75" customHeight="1">
      <c r="A1861" s="24">
        <v>1860.0</v>
      </c>
      <c r="B1861" s="25" t="s">
        <v>7432</v>
      </c>
      <c r="C1861" s="26" t="s">
        <v>7433</v>
      </c>
      <c r="D1861" s="26" t="s">
        <v>4671</v>
      </c>
      <c r="E1861" s="9">
        <v>1.0</v>
      </c>
    </row>
    <row r="1862" ht="15.75" customHeight="1">
      <c r="A1862" s="24">
        <v>1861.0</v>
      </c>
      <c r="B1862" s="25" t="s">
        <v>4522</v>
      </c>
      <c r="C1862" s="26" t="s">
        <v>7434</v>
      </c>
      <c r="D1862" s="26" t="s">
        <v>4677</v>
      </c>
      <c r="E1862" s="9">
        <v>1.0</v>
      </c>
    </row>
    <row r="1863" ht="15.75" customHeight="1">
      <c r="A1863" s="24">
        <v>1862.0</v>
      </c>
      <c r="B1863" s="25" t="s">
        <v>4010</v>
      </c>
      <c r="C1863" s="26" t="s">
        <v>7435</v>
      </c>
      <c r="D1863" s="26" t="s">
        <v>4684</v>
      </c>
      <c r="E1863" s="9">
        <v>1.0</v>
      </c>
    </row>
    <row r="1864" ht="15.75" customHeight="1">
      <c r="A1864" s="24">
        <v>1863.0</v>
      </c>
      <c r="B1864" s="25" t="s">
        <v>3669</v>
      </c>
      <c r="C1864" s="26" t="s">
        <v>7436</v>
      </c>
      <c r="D1864" s="26" t="s">
        <v>4677</v>
      </c>
      <c r="E1864" s="9">
        <v>1.0</v>
      </c>
    </row>
    <row r="1865" ht="15.75" customHeight="1">
      <c r="A1865" s="24">
        <v>1864.0</v>
      </c>
      <c r="B1865" s="25" t="s">
        <v>7437</v>
      </c>
      <c r="C1865" s="26" t="s">
        <v>7438</v>
      </c>
      <c r="D1865" s="26" t="s">
        <v>4671</v>
      </c>
      <c r="E1865" s="9">
        <v>1.0</v>
      </c>
    </row>
    <row r="1866" ht="15.75" customHeight="1">
      <c r="A1866" s="24">
        <v>1865.0</v>
      </c>
      <c r="B1866" s="25" t="s">
        <v>4655</v>
      </c>
      <c r="C1866" s="26" t="s">
        <v>7439</v>
      </c>
      <c r="D1866" s="26" t="s">
        <v>4677</v>
      </c>
      <c r="E1866" s="9">
        <v>1.0</v>
      </c>
    </row>
    <row r="1867" ht="15.75" customHeight="1">
      <c r="A1867" s="24">
        <v>1866.0</v>
      </c>
      <c r="B1867" s="25" t="s">
        <v>7440</v>
      </c>
      <c r="C1867" s="26" t="s">
        <v>7441</v>
      </c>
      <c r="D1867" s="26" t="s">
        <v>4671</v>
      </c>
      <c r="E1867" s="9">
        <v>1.0</v>
      </c>
    </row>
    <row r="1868" ht="15.75" customHeight="1">
      <c r="A1868" s="24">
        <v>1867.0</v>
      </c>
      <c r="B1868" s="25" t="s">
        <v>3132</v>
      </c>
      <c r="C1868" s="26" t="s">
        <v>7442</v>
      </c>
      <c r="D1868" s="26" t="s">
        <v>4684</v>
      </c>
      <c r="E1868" s="9">
        <v>1.0</v>
      </c>
    </row>
    <row r="1869" ht="15.75" customHeight="1">
      <c r="A1869" s="24">
        <v>1868.0</v>
      </c>
      <c r="B1869" s="25" t="s">
        <v>3630</v>
      </c>
      <c r="C1869" s="26" t="s">
        <v>7443</v>
      </c>
      <c r="D1869" s="26" t="s">
        <v>4684</v>
      </c>
      <c r="E1869" s="9">
        <v>1.0</v>
      </c>
    </row>
    <row r="1870" ht="15.75" customHeight="1">
      <c r="A1870" s="24">
        <v>1869.0</v>
      </c>
      <c r="B1870" s="25" t="s">
        <v>7444</v>
      </c>
      <c r="C1870" s="26" t="s">
        <v>7445</v>
      </c>
      <c r="D1870" s="26" t="s">
        <v>4671</v>
      </c>
      <c r="E1870" s="9">
        <v>1.0</v>
      </c>
    </row>
    <row r="1871" ht="15.75" customHeight="1">
      <c r="A1871" s="24">
        <v>1870.0</v>
      </c>
      <c r="B1871" s="25" t="s">
        <v>3055</v>
      </c>
      <c r="C1871" s="26" t="s">
        <v>7446</v>
      </c>
      <c r="D1871" s="26" t="s">
        <v>4677</v>
      </c>
      <c r="E1871" s="9">
        <v>1.0</v>
      </c>
    </row>
    <row r="1872" ht="15.75" customHeight="1">
      <c r="A1872" s="24">
        <v>1871.0</v>
      </c>
      <c r="B1872" s="25" t="s">
        <v>7447</v>
      </c>
      <c r="C1872" s="26" t="s">
        <v>7448</v>
      </c>
      <c r="D1872" s="26" t="s">
        <v>4671</v>
      </c>
      <c r="E1872" s="9">
        <v>1.0</v>
      </c>
    </row>
    <row r="1873" ht="15.75" customHeight="1">
      <c r="A1873" s="24">
        <v>1872.0</v>
      </c>
      <c r="B1873" s="25" t="s">
        <v>7449</v>
      </c>
      <c r="C1873" s="26" t="s">
        <v>7450</v>
      </c>
      <c r="D1873" s="26" t="s">
        <v>4668</v>
      </c>
      <c r="E1873" s="9">
        <v>1.0</v>
      </c>
    </row>
    <row r="1874" ht="15.75" customHeight="1">
      <c r="A1874" s="24">
        <v>1873.0</v>
      </c>
      <c r="B1874" s="25" t="s">
        <v>7451</v>
      </c>
      <c r="C1874" s="26" t="s">
        <v>7452</v>
      </c>
      <c r="D1874" s="26" t="s">
        <v>4668</v>
      </c>
      <c r="E1874" s="9">
        <v>1.0</v>
      </c>
    </row>
    <row r="1875" ht="15.75" customHeight="1">
      <c r="A1875" s="24">
        <v>1874.0</v>
      </c>
      <c r="B1875" s="25" t="s">
        <v>7453</v>
      </c>
      <c r="C1875" s="26" t="s">
        <v>7454</v>
      </c>
      <c r="D1875" s="26" t="s">
        <v>4668</v>
      </c>
      <c r="E1875" s="9">
        <v>1.0</v>
      </c>
    </row>
    <row r="1876" ht="15.75" customHeight="1">
      <c r="A1876" s="24">
        <v>1875.0</v>
      </c>
      <c r="B1876" s="25" t="s">
        <v>3766</v>
      </c>
      <c r="C1876" s="26" t="s">
        <v>7455</v>
      </c>
      <c r="D1876" s="26" t="s">
        <v>4679</v>
      </c>
      <c r="E1876" s="9">
        <v>1.0</v>
      </c>
    </row>
    <row r="1877" ht="15.75" customHeight="1">
      <c r="A1877" s="24">
        <v>1876.0</v>
      </c>
      <c r="B1877" s="25" t="s">
        <v>7456</v>
      </c>
      <c r="C1877" s="26" t="s">
        <v>7457</v>
      </c>
      <c r="D1877" s="26" t="s">
        <v>4668</v>
      </c>
      <c r="E1877" s="9">
        <v>1.0</v>
      </c>
    </row>
    <row r="1878" ht="15.75" customHeight="1">
      <c r="A1878" s="24">
        <v>1877.0</v>
      </c>
      <c r="B1878" s="25" t="s">
        <v>7458</v>
      </c>
      <c r="C1878" s="26" t="s">
        <v>7459</v>
      </c>
      <c r="D1878" s="26" t="s">
        <v>4671</v>
      </c>
      <c r="E1878" s="9">
        <v>1.0</v>
      </c>
    </row>
    <row r="1879" ht="15.75" customHeight="1">
      <c r="A1879" s="24">
        <v>1878.0</v>
      </c>
      <c r="B1879" s="25" t="s">
        <v>7460</v>
      </c>
      <c r="C1879" s="26" t="s">
        <v>7461</v>
      </c>
      <c r="D1879" s="26" t="s">
        <v>4668</v>
      </c>
      <c r="E1879" s="9">
        <v>1.0</v>
      </c>
    </row>
    <row r="1880" ht="15.75" customHeight="1">
      <c r="A1880" s="24">
        <v>1879.0</v>
      </c>
      <c r="B1880" s="25" t="s">
        <v>7462</v>
      </c>
      <c r="C1880" s="26" t="s">
        <v>7463</v>
      </c>
      <c r="D1880" s="26" t="s">
        <v>4668</v>
      </c>
      <c r="E1880" s="9">
        <v>1.0</v>
      </c>
    </row>
    <row r="1881" ht="15.75" customHeight="1">
      <c r="A1881" s="24">
        <v>1880.0</v>
      </c>
      <c r="B1881" s="25" t="s">
        <v>7464</v>
      </c>
      <c r="C1881" s="26" t="s">
        <v>7465</v>
      </c>
      <c r="D1881" s="26" t="s">
        <v>4668</v>
      </c>
      <c r="E1881" s="9">
        <v>1.0</v>
      </c>
    </row>
    <row r="1882" ht="15.75" customHeight="1">
      <c r="A1882" s="24">
        <v>1881.0</v>
      </c>
      <c r="B1882" s="25" t="s">
        <v>2863</v>
      </c>
      <c r="C1882" s="26" t="s">
        <v>7466</v>
      </c>
      <c r="D1882" s="26" t="s">
        <v>4684</v>
      </c>
      <c r="E1882" s="9">
        <v>1.0</v>
      </c>
    </row>
    <row r="1883" ht="15.75" customHeight="1">
      <c r="A1883" s="24">
        <v>1882.0</v>
      </c>
      <c r="B1883" s="25" t="s">
        <v>4379</v>
      </c>
      <c r="C1883" s="26" t="s">
        <v>7467</v>
      </c>
      <c r="D1883" s="26" t="s">
        <v>4679</v>
      </c>
      <c r="E1883" s="9">
        <v>1.0</v>
      </c>
    </row>
    <row r="1884" ht="15.75" customHeight="1">
      <c r="A1884" s="24">
        <v>1883.0</v>
      </c>
      <c r="B1884" s="25" t="s">
        <v>7468</v>
      </c>
      <c r="C1884" s="26" t="s">
        <v>7469</v>
      </c>
      <c r="D1884" s="26" t="s">
        <v>4671</v>
      </c>
      <c r="E1884" s="9">
        <v>1.0</v>
      </c>
    </row>
    <row r="1885" ht="15.75" customHeight="1">
      <c r="A1885" s="24">
        <v>1884.0</v>
      </c>
      <c r="B1885" s="25" t="s">
        <v>7470</v>
      </c>
      <c r="C1885" s="26" t="s">
        <v>7471</v>
      </c>
      <c r="D1885" s="26" t="s">
        <v>4668</v>
      </c>
      <c r="E1885" s="9">
        <v>1.0</v>
      </c>
    </row>
    <row r="1886" ht="15.75" customHeight="1">
      <c r="A1886" s="24">
        <v>1885.0</v>
      </c>
      <c r="B1886" s="25" t="s">
        <v>3923</v>
      </c>
      <c r="C1886" s="26" t="s">
        <v>7472</v>
      </c>
      <c r="D1886" s="26" t="s">
        <v>4668</v>
      </c>
      <c r="E1886" s="9">
        <v>1.0</v>
      </c>
    </row>
    <row r="1887" ht="15.75" customHeight="1">
      <c r="A1887" s="24">
        <v>1886.0</v>
      </c>
      <c r="B1887" s="25" t="s">
        <v>7473</v>
      </c>
      <c r="C1887" s="26" t="s">
        <v>7474</v>
      </c>
      <c r="D1887" s="26" t="s">
        <v>4668</v>
      </c>
      <c r="E1887" s="9">
        <v>1.0</v>
      </c>
    </row>
    <row r="1888" ht="15.75" customHeight="1">
      <c r="A1888" s="24">
        <v>1887.0</v>
      </c>
      <c r="B1888" s="25" t="s">
        <v>4101</v>
      </c>
      <c r="C1888" s="26" t="s">
        <v>7475</v>
      </c>
      <c r="D1888" s="26" t="s">
        <v>4677</v>
      </c>
      <c r="E1888" s="9">
        <v>1.0</v>
      </c>
    </row>
    <row r="1889" ht="15.75" customHeight="1">
      <c r="A1889" s="24">
        <v>1888.0</v>
      </c>
      <c r="B1889" s="25" t="s">
        <v>7476</v>
      </c>
      <c r="C1889" s="26" t="s">
        <v>7477</v>
      </c>
      <c r="D1889" s="26" t="s">
        <v>4671</v>
      </c>
      <c r="E1889" s="9">
        <v>1.0</v>
      </c>
    </row>
    <row r="1890" ht="15.75" customHeight="1">
      <c r="A1890" s="24">
        <v>1889.0</v>
      </c>
      <c r="B1890" s="25" t="s">
        <v>7478</v>
      </c>
      <c r="C1890" s="26" t="s">
        <v>7479</v>
      </c>
      <c r="D1890" s="26" t="s">
        <v>4671</v>
      </c>
      <c r="E1890" s="9">
        <v>1.0</v>
      </c>
    </row>
    <row r="1891" ht="15.75" customHeight="1">
      <c r="A1891" s="24">
        <v>1890.0</v>
      </c>
      <c r="B1891" s="25" t="s">
        <v>7480</v>
      </c>
      <c r="C1891" s="26" t="s">
        <v>7481</v>
      </c>
      <c r="D1891" s="26" t="s">
        <v>4668</v>
      </c>
      <c r="E1891" s="9">
        <v>1.0</v>
      </c>
    </row>
    <row r="1892" ht="15.75" customHeight="1">
      <c r="A1892" s="24">
        <v>1891.0</v>
      </c>
      <c r="B1892" s="25" t="s">
        <v>7482</v>
      </c>
      <c r="C1892" s="26" t="s">
        <v>7483</v>
      </c>
      <c r="D1892" s="26" t="s">
        <v>4671</v>
      </c>
      <c r="E1892" s="9">
        <v>1.0</v>
      </c>
    </row>
    <row r="1893" ht="15.75" customHeight="1">
      <c r="A1893" s="24">
        <v>1892.0</v>
      </c>
      <c r="B1893" s="25" t="s">
        <v>3917</v>
      </c>
      <c r="C1893" s="26" t="s">
        <v>7484</v>
      </c>
      <c r="D1893" s="26" t="s">
        <v>4679</v>
      </c>
      <c r="E1893" s="9">
        <v>1.0</v>
      </c>
    </row>
    <row r="1894" ht="15.75" customHeight="1">
      <c r="A1894" s="24">
        <v>1893.0</v>
      </c>
      <c r="B1894" s="25" t="s">
        <v>7485</v>
      </c>
      <c r="C1894" s="26" t="s">
        <v>7486</v>
      </c>
      <c r="D1894" s="26" t="s">
        <v>4668</v>
      </c>
      <c r="E1894" s="9">
        <v>1.0</v>
      </c>
    </row>
    <row r="1895" ht="15.75" customHeight="1">
      <c r="A1895" s="24">
        <v>1894.0</v>
      </c>
      <c r="B1895" s="25" t="s">
        <v>4187</v>
      </c>
      <c r="C1895" s="26" t="s">
        <v>7487</v>
      </c>
      <c r="D1895" s="26" t="s">
        <v>4677</v>
      </c>
      <c r="E1895" s="9">
        <v>1.0</v>
      </c>
    </row>
    <row r="1896" ht="15.75" customHeight="1">
      <c r="A1896" s="24">
        <v>1895.0</v>
      </c>
      <c r="B1896" s="25" t="s">
        <v>7488</v>
      </c>
      <c r="C1896" s="26" t="s">
        <v>7489</v>
      </c>
      <c r="D1896" s="26" t="s">
        <v>4668</v>
      </c>
      <c r="E1896" s="9">
        <v>1.0</v>
      </c>
    </row>
    <row r="1897" ht="15.75" customHeight="1">
      <c r="A1897" s="24">
        <v>1896.0</v>
      </c>
      <c r="B1897" s="25" t="s">
        <v>7490</v>
      </c>
      <c r="C1897" s="26" t="s">
        <v>7491</v>
      </c>
      <c r="D1897" s="26" t="s">
        <v>4668</v>
      </c>
      <c r="E1897" s="9">
        <v>1.0</v>
      </c>
    </row>
    <row r="1898" ht="15.75" customHeight="1">
      <c r="A1898" s="24">
        <v>1897.0</v>
      </c>
      <c r="B1898" s="25" t="s">
        <v>7492</v>
      </c>
      <c r="C1898" s="26" t="s">
        <v>7493</v>
      </c>
      <c r="D1898" s="26" t="s">
        <v>4671</v>
      </c>
      <c r="E1898" s="9">
        <v>1.0</v>
      </c>
    </row>
    <row r="1899" ht="15.75" customHeight="1">
      <c r="A1899" s="24">
        <v>1898.0</v>
      </c>
      <c r="B1899" s="25" t="s">
        <v>7494</v>
      </c>
      <c r="C1899" s="26" t="s">
        <v>7495</v>
      </c>
      <c r="D1899" s="26" t="s">
        <v>4668</v>
      </c>
      <c r="E1899" s="9">
        <v>1.0</v>
      </c>
    </row>
    <row r="1900" ht="15.75" customHeight="1">
      <c r="A1900" s="24">
        <v>1899.0</v>
      </c>
      <c r="B1900" s="25" t="s">
        <v>7496</v>
      </c>
      <c r="C1900" s="26" t="s">
        <v>7497</v>
      </c>
      <c r="D1900" s="26" t="s">
        <v>4668</v>
      </c>
      <c r="E1900" s="9">
        <v>1.0</v>
      </c>
    </row>
    <row r="1901" ht="15.75" customHeight="1">
      <c r="A1901" s="24">
        <v>1900.0</v>
      </c>
      <c r="B1901" s="25" t="s">
        <v>7498</v>
      </c>
      <c r="C1901" s="26" t="s">
        <v>7499</v>
      </c>
      <c r="D1901" s="26" t="s">
        <v>4668</v>
      </c>
      <c r="E1901" s="9">
        <v>1.0</v>
      </c>
    </row>
    <row r="1902" ht="15.75" customHeight="1">
      <c r="A1902" s="24">
        <v>1901.0</v>
      </c>
      <c r="B1902" s="25" t="s">
        <v>4572</v>
      </c>
      <c r="C1902" s="26" t="s">
        <v>7500</v>
      </c>
      <c r="D1902" s="26" t="s">
        <v>4677</v>
      </c>
      <c r="E1902" s="9">
        <v>1.0</v>
      </c>
    </row>
    <row r="1903" ht="15.75" customHeight="1">
      <c r="A1903" s="24">
        <v>1902.0</v>
      </c>
      <c r="B1903" s="25" t="s">
        <v>7501</v>
      </c>
      <c r="C1903" s="26" t="s">
        <v>7502</v>
      </c>
      <c r="D1903" s="26" t="s">
        <v>4668</v>
      </c>
      <c r="E1903" s="9">
        <v>1.0</v>
      </c>
    </row>
    <row r="1904" ht="15.75" customHeight="1">
      <c r="A1904" s="24">
        <v>1903.0</v>
      </c>
      <c r="B1904" s="25" t="s">
        <v>7503</v>
      </c>
      <c r="C1904" s="26" t="s">
        <v>7504</v>
      </c>
      <c r="D1904" s="26" t="s">
        <v>4671</v>
      </c>
      <c r="E1904" s="9">
        <v>1.0</v>
      </c>
    </row>
    <row r="1905" ht="15.75" customHeight="1">
      <c r="A1905" s="24">
        <v>1904.0</v>
      </c>
      <c r="B1905" s="25" t="s">
        <v>3806</v>
      </c>
      <c r="C1905" s="26" t="s">
        <v>7505</v>
      </c>
      <c r="D1905" s="26" t="s">
        <v>4679</v>
      </c>
      <c r="E1905" s="9">
        <v>1.0</v>
      </c>
    </row>
    <row r="1906" ht="15.75" customHeight="1">
      <c r="A1906" s="24">
        <v>1905.0</v>
      </c>
      <c r="B1906" s="25" t="s">
        <v>7506</v>
      </c>
      <c r="C1906" s="26" t="s">
        <v>7507</v>
      </c>
      <c r="D1906" s="26" t="s">
        <v>4671</v>
      </c>
      <c r="E1906" s="9">
        <v>1.0</v>
      </c>
    </row>
    <row r="1907" ht="15.75" customHeight="1">
      <c r="A1907" s="24">
        <v>1906.0</v>
      </c>
      <c r="B1907" s="25" t="s">
        <v>7508</v>
      </c>
      <c r="C1907" s="26" t="s">
        <v>7509</v>
      </c>
      <c r="D1907" s="26" t="s">
        <v>4668</v>
      </c>
      <c r="E1907" s="9">
        <v>1.0</v>
      </c>
    </row>
    <row r="1908" ht="15.75" customHeight="1">
      <c r="A1908" s="24">
        <v>1907.0</v>
      </c>
      <c r="B1908" s="25" t="s">
        <v>3195</v>
      </c>
      <c r="C1908" s="26" t="s">
        <v>7510</v>
      </c>
      <c r="D1908" s="26" t="s">
        <v>4679</v>
      </c>
      <c r="E1908" s="9">
        <v>1.0</v>
      </c>
    </row>
    <row r="1909" ht="15.75" customHeight="1">
      <c r="A1909" s="24">
        <v>1908.0</v>
      </c>
      <c r="B1909" s="25" t="s">
        <v>7511</v>
      </c>
      <c r="C1909" s="26" t="s">
        <v>7512</v>
      </c>
      <c r="D1909" s="26" t="s">
        <v>4671</v>
      </c>
      <c r="E1909" s="9">
        <v>1.0</v>
      </c>
    </row>
    <row r="1910" ht="15.75" customHeight="1">
      <c r="A1910" s="24">
        <v>1909.0</v>
      </c>
      <c r="B1910" s="25" t="s">
        <v>4264</v>
      </c>
      <c r="C1910" s="26" t="s">
        <v>7513</v>
      </c>
      <c r="D1910" s="26" t="s">
        <v>4677</v>
      </c>
      <c r="E1910" s="9">
        <v>1.0</v>
      </c>
    </row>
    <row r="1911" ht="15.75" customHeight="1">
      <c r="A1911" s="24">
        <v>1910.0</v>
      </c>
      <c r="B1911" s="25" t="s">
        <v>7514</v>
      </c>
      <c r="C1911" s="26" t="s">
        <v>7515</v>
      </c>
      <c r="D1911" s="26" t="s">
        <v>4671</v>
      </c>
      <c r="E1911" s="9">
        <v>1.0</v>
      </c>
    </row>
    <row r="1912" ht="15.75" customHeight="1">
      <c r="A1912" s="24">
        <v>1911.0</v>
      </c>
      <c r="B1912" s="25" t="s">
        <v>3857</v>
      </c>
      <c r="C1912" s="26" t="s">
        <v>7516</v>
      </c>
      <c r="D1912" s="26" t="s">
        <v>4668</v>
      </c>
      <c r="E1912" s="9">
        <v>1.0</v>
      </c>
    </row>
    <row r="1913" ht="15.75" customHeight="1">
      <c r="A1913" s="24">
        <v>1912.0</v>
      </c>
      <c r="B1913" s="25" t="s">
        <v>4152</v>
      </c>
      <c r="C1913" s="26" t="s">
        <v>7517</v>
      </c>
      <c r="D1913" s="26" t="s">
        <v>4668</v>
      </c>
      <c r="E1913" s="9">
        <v>1.0</v>
      </c>
    </row>
    <row r="1914" ht="15.75" customHeight="1">
      <c r="A1914" s="24">
        <v>1913.0</v>
      </c>
      <c r="B1914" s="25" t="s">
        <v>3375</v>
      </c>
      <c r="C1914" s="26" t="s">
        <v>7518</v>
      </c>
      <c r="D1914" s="26" t="s">
        <v>4679</v>
      </c>
      <c r="E1914" s="9">
        <v>1.0</v>
      </c>
    </row>
    <row r="1915" ht="15.75" customHeight="1">
      <c r="A1915" s="24">
        <v>1914.0</v>
      </c>
      <c r="B1915" s="25" t="s">
        <v>3704</v>
      </c>
      <c r="C1915" s="26" t="s">
        <v>7519</v>
      </c>
      <c r="D1915" s="26" t="s">
        <v>4668</v>
      </c>
      <c r="E1915" s="9">
        <v>1.0</v>
      </c>
    </row>
    <row r="1916" ht="15.75" customHeight="1">
      <c r="A1916" s="24">
        <v>1915.0</v>
      </c>
      <c r="B1916" s="25" t="s">
        <v>4550</v>
      </c>
      <c r="C1916" s="26" t="s">
        <v>7520</v>
      </c>
      <c r="D1916" s="26" t="s">
        <v>4668</v>
      </c>
      <c r="E1916" s="9">
        <v>1.0</v>
      </c>
    </row>
    <row r="1917" ht="15.75" customHeight="1">
      <c r="A1917" s="24">
        <v>1916.0</v>
      </c>
      <c r="B1917" s="25" t="s">
        <v>3758</v>
      </c>
      <c r="C1917" s="26" t="s">
        <v>7521</v>
      </c>
      <c r="D1917" s="26" t="s">
        <v>4677</v>
      </c>
      <c r="E1917" s="9">
        <v>1.0</v>
      </c>
    </row>
    <row r="1918" ht="15.75" customHeight="1">
      <c r="A1918" s="24">
        <v>1917.0</v>
      </c>
      <c r="B1918" s="25" t="s">
        <v>4622</v>
      </c>
      <c r="C1918" s="26" t="s">
        <v>7522</v>
      </c>
      <c r="D1918" s="26" t="s">
        <v>4679</v>
      </c>
      <c r="E1918" s="9">
        <v>1.0</v>
      </c>
    </row>
    <row r="1919" ht="15.75" customHeight="1">
      <c r="A1919" s="24">
        <v>1918.0</v>
      </c>
      <c r="B1919" s="25" t="s">
        <v>7523</v>
      </c>
      <c r="C1919" s="26" t="s">
        <v>7524</v>
      </c>
      <c r="D1919" s="26" t="s">
        <v>4668</v>
      </c>
      <c r="E1919" s="9">
        <v>1.0</v>
      </c>
    </row>
    <row r="1920" ht="15.75" customHeight="1">
      <c r="A1920" s="24">
        <v>1919.0</v>
      </c>
      <c r="B1920" s="25" t="s">
        <v>7525</v>
      </c>
      <c r="C1920" s="26" t="s">
        <v>7526</v>
      </c>
      <c r="D1920" s="26" t="s">
        <v>4668</v>
      </c>
      <c r="E1920" s="9">
        <v>1.0</v>
      </c>
    </row>
    <row r="1921" ht="15.75" customHeight="1">
      <c r="A1921" s="24">
        <v>1920.0</v>
      </c>
      <c r="B1921" s="25" t="s">
        <v>3241</v>
      </c>
      <c r="C1921" s="26" t="s">
        <v>7527</v>
      </c>
      <c r="D1921" s="26" t="s">
        <v>4677</v>
      </c>
      <c r="E1921" s="9">
        <v>1.0</v>
      </c>
    </row>
    <row r="1922" ht="15.75" customHeight="1">
      <c r="A1922" s="24">
        <v>1921.0</v>
      </c>
      <c r="B1922" s="25" t="s">
        <v>7528</v>
      </c>
      <c r="C1922" s="26" t="s">
        <v>7529</v>
      </c>
      <c r="D1922" s="26" t="s">
        <v>4668</v>
      </c>
      <c r="E1922" s="9">
        <v>1.0</v>
      </c>
    </row>
    <row r="1923" ht="15.75" customHeight="1">
      <c r="A1923" s="24">
        <v>1922.0</v>
      </c>
      <c r="B1923" s="25" t="s">
        <v>7530</v>
      </c>
      <c r="C1923" s="26" t="s">
        <v>7531</v>
      </c>
      <c r="D1923" s="26" t="s">
        <v>4671</v>
      </c>
      <c r="E1923" s="9">
        <v>1.0</v>
      </c>
    </row>
    <row r="1924" ht="15.75" customHeight="1">
      <c r="A1924" s="24">
        <v>1923.0</v>
      </c>
      <c r="B1924" s="25" t="s">
        <v>4181</v>
      </c>
      <c r="C1924" s="26" t="s">
        <v>7532</v>
      </c>
      <c r="D1924" s="26" t="s">
        <v>4668</v>
      </c>
      <c r="E1924" s="9">
        <v>1.0</v>
      </c>
    </row>
    <row r="1925" ht="15.75" customHeight="1">
      <c r="A1925" s="24">
        <v>1924.0</v>
      </c>
      <c r="B1925" s="25" t="s">
        <v>7533</v>
      </c>
      <c r="C1925" s="26" t="s">
        <v>7534</v>
      </c>
      <c r="D1925" s="26" t="s">
        <v>4671</v>
      </c>
      <c r="E1925" s="9">
        <v>1.0</v>
      </c>
    </row>
    <row r="1926" ht="15.75" customHeight="1">
      <c r="A1926" s="24">
        <v>1925.0</v>
      </c>
      <c r="B1926" s="25" t="s">
        <v>7535</v>
      </c>
      <c r="C1926" s="26" t="s">
        <v>7536</v>
      </c>
      <c r="D1926" s="26" t="s">
        <v>4671</v>
      </c>
      <c r="E1926" s="9">
        <v>1.0</v>
      </c>
    </row>
    <row r="1927" ht="15.75" customHeight="1">
      <c r="A1927" s="24">
        <v>1926.0</v>
      </c>
      <c r="B1927" s="25" t="s">
        <v>7537</v>
      </c>
      <c r="C1927" s="26" t="s">
        <v>7538</v>
      </c>
      <c r="D1927" s="26" t="s">
        <v>4671</v>
      </c>
      <c r="E1927" s="9">
        <v>1.0</v>
      </c>
    </row>
    <row r="1928" ht="15.75" customHeight="1">
      <c r="A1928" s="24">
        <v>1927.0</v>
      </c>
      <c r="B1928" s="25" t="s">
        <v>2956</v>
      </c>
      <c r="C1928" s="26" t="s">
        <v>7539</v>
      </c>
      <c r="D1928" s="26" t="s">
        <v>4668</v>
      </c>
      <c r="E1928" s="9">
        <v>1.0</v>
      </c>
    </row>
    <row r="1929" ht="15.75" customHeight="1">
      <c r="A1929" s="24">
        <v>1928.0</v>
      </c>
      <c r="B1929" s="25" t="s">
        <v>4067</v>
      </c>
      <c r="C1929" s="26" t="s">
        <v>7540</v>
      </c>
      <c r="D1929" s="26" t="s">
        <v>4677</v>
      </c>
      <c r="E1929" s="9">
        <v>1.0</v>
      </c>
    </row>
    <row r="1930" ht="15.75" customHeight="1">
      <c r="A1930" s="24">
        <v>1929.0</v>
      </c>
      <c r="B1930" s="25" t="s">
        <v>7541</v>
      </c>
      <c r="C1930" s="26" t="s">
        <v>7542</v>
      </c>
      <c r="D1930" s="26" t="s">
        <v>4671</v>
      </c>
      <c r="E1930" s="9">
        <v>1.0</v>
      </c>
    </row>
    <row r="1931" ht="15.75" customHeight="1">
      <c r="A1931" s="24">
        <v>1930.0</v>
      </c>
      <c r="B1931" s="25" t="s">
        <v>4470</v>
      </c>
      <c r="C1931" s="26" t="s">
        <v>7543</v>
      </c>
      <c r="D1931" s="26" t="s">
        <v>4677</v>
      </c>
      <c r="E1931" s="9">
        <v>1.0</v>
      </c>
    </row>
    <row r="1932" ht="15.75" customHeight="1">
      <c r="A1932" s="24">
        <v>1931.0</v>
      </c>
      <c r="B1932" s="25" t="s">
        <v>4192</v>
      </c>
      <c r="C1932" s="26" t="s">
        <v>7544</v>
      </c>
      <c r="D1932" s="26" t="s">
        <v>4677</v>
      </c>
      <c r="E1932" s="9">
        <v>1.0</v>
      </c>
    </row>
    <row r="1933" ht="15.75" customHeight="1">
      <c r="A1933" s="24">
        <v>1932.0</v>
      </c>
      <c r="B1933" s="25" t="s">
        <v>4448</v>
      </c>
      <c r="C1933" s="26" t="s">
        <v>7545</v>
      </c>
      <c r="D1933" s="26" t="s">
        <v>4684</v>
      </c>
      <c r="E1933" s="9">
        <v>1.0</v>
      </c>
    </row>
    <row r="1934" ht="15.75" customHeight="1">
      <c r="A1934" s="24">
        <v>1933.0</v>
      </c>
      <c r="B1934" s="25" t="s">
        <v>7546</v>
      </c>
      <c r="C1934" s="26" t="s">
        <v>7547</v>
      </c>
      <c r="D1934" s="26" t="s">
        <v>4671</v>
      </c>
      <c r="E1934" s="9">
        <v>1.0</v>
      </c>
    </row>
    <row r="1935" ht="15.75" customHeight="1">
      <c r="A1935" s="24">
        <v>1934.0</v>
      </c>
      <c r="B1935" s="25" t="s">
        <v>4108</v>
      </c>
      <c r="C1935" s="26" t="s">
        <v>7548</v>
      </c>
      <c r="D1935" s="26" t="s">
        <v>4677</v>
      </c>
      <c r="E1935" s="9">
        <v>1.0</v>
      </c>
    </row>
    <row r="1936" ht="15.75" customHeight="1">
      <c r="A1936" s="24">
        <v>1935.0</v>
      </c>
      <c r="B1936" s="25" t="s">
        <v>4097</v>
      </c>
      <c r="C1936" s="26" t="s">
        <v>7549</v>
      </c>
      <c r="D1936" s="26" t="s">
        <v>4668</v>
      </c>
      <c r="E1936" s="9">
        <v>1.0</v>
      </c>
    </row>
    <row r="1937" ht="15.75" customHeight="1">
      <c r="A1937" s="24">
        <v>1936.0</v>
      </c>
      <c r="B1937" s="25" t="s">
        <v>2898</v>
      </c>
      <c r="C1937" s="26" t="s">
        <v>7550</v>
      </c>
      <c r="D1937" s="26" t="s">
        <v>4679</v>
      </c>
      <c r="E1937" s="9">
        <v>1.0</v>
      </c>
    </row>
    <row r="1938" ht="15.75" customHeight="1">
      <c r="A1938" s="24">
        <v>1937.0</v>
      </c>
      <c r="B1938" s="25" t="s">
        <v>7551</v>
      </c>
      <c r="C1938" s="26" t="s">
        <v>7552</v>
      </c>
      <c r="D1938" s="26" t="s">
        <v>4668</v>
      </c>
      <c r="E1938" s="9">
        <v>1.0</v>
      </c>
    </row>
    <row r="1939" ht="15.75" customHeight="1">
      <c r="A1939" s="24">
        <v>1938.0</v>
      </c>
      <c r="B1939" s="25" t="s">
        <v>3963</v>
      </c>
      <c r="C1939" s="26" t="s">
        <v>7553</v>
      </c>
      <c r="D1939" s="26" t="s">
        <v>4677</v>
      </c>
      <c r="E1939" s="9">
        <v>1.0</v>
      </c>
    </row>
    <row r="1940" ht="15.75" customHeight="1">
      <c r="A1940" s="24">
        <v>1939.0</v>
      </c>
      <c r="B1940" s="25" t="s">
        <v>3673</v>
      </c>
      <c r="C1940" s="26" t="s">
        <v>7554</v>
      </c>
      <c r="D1940" s="26" t="s">
        <v>4684</v>
      </c>
      <c r="E1940" s="9">
        <v>1.0</v>
      </c>
    </row>
    <row r="1941" ht="15.75" customHeight="1">
      <c r="A1941" s="24">
        <v>1940.0</v>
      </c>
      <c r="B1941" s="25" t="s">
        <v>4528</v>
      </c>
      <c r="C1941" s="26" t="s">
        <v>7555</v>
      </c>
      <c r="D1941" s="26" t="s">
        <v>4677</v>
      </c>
      <c r="E1941" s="9">
        <v>1.0</v>
      </c>
    </row>
    <row r="1942" ht="15.75" customHeight="1">
      <c r="A1942" s="24">
        <v>1941.0</v>
      </c>
      <c r="B1942" s="25" t="s">
        <v>7556</v>
      </c>
      <c r="C1942" s="26" t="s">
        <v>7557</v>
      </c>
      <c r="D1942" s="26" t="s">
        <v>4668</v>
      </c>
      <c r="E1942" s="9">
        <v>1.0</v>
      </c>
    </row>
    <row r="1943" ht="15.75" customHeight="1">
      <c r="A1943" s="24">
        <v>1942.0</v>
      </c>
      <c r="B1943" s="25" t="s">
        <v>7558</v>
      </c>
      <c r="C1943" s="26" t="s">
        <v>7559</v>
      </c>
      <c r="D1943" s="26" t="s">
        <v>4668</v>
      </c>
      <c r="E1943" s="9">
        <v>1.0</v>
      </c>
    </row>
    <row r="1944" ht="15.75" customHeight="1">
      <c r="A1944" s="24">
        <v>1943.0</v>
      </c>
      <c r="B1944" s="25" t="s">
        <v>7560</v>
      </c>
      <c r="C1944" s="26" t="s">
        <v>7561</v>
      </c>
      <c r="D1944" s="26" t="s">
        <v>4671</v>
      </c>
      <c r="E1944" s="9">
        <v>1.0</v>
      </c>
    </row>
    <row r="1945" ht="15.75" customHeight="1">
      <c r="A1945" s="24">
        <v>1944.0</v>
      </c>
      <c r="B1945" s="25" t="s">
        <v>4495</v>
      </c>
      <c r="C1945" s="26" t="s">
        <v>7562</v>
      </c>
      <c r="D1945" s="26" t="s">
        <v>4677</v>
      </c>
      <c r="E1945" s="9">
        <v>1.0</v>
      </c>
    </row>
    <row r="1946" ht="15.75" customHeight="1">
      <c r="A1946" s="24">
        <v>1945.0</v>
      </c>
      <c r="B1946" s="25" t="s">
        <v>2957</v>
      </c>
      <c r="C1946" s="26" t="s">
        <v>7563</v>
      </c>
      <c r="D1946" s="26" t="s">
        <v>4684</v>
      </c>
      <c r="E1946" s="9">
        <v>1.0</v>
      </c>
    </row>
    <row r="1947" ht="15.75" customHeight="1">
      <c r="A1947" s="24">
        <v>1946.0</v>
      </c>
      <c r="B1947" s="25" t="s">
        <v>7564</v>
      </c>
      <c r="C1947" s="26" t="s">
        <v>7565</v>
      </c>
      <c r="D1947" s="26" t="s">
        <v>4671</v>
      </c>
      <c r="E1947" s="9">
        <v>1.0</v>
      </c>
    </row>
    <row r="1948" ht="15.75" customHeight="1">
      <c r="A1948" s="24">
        <v>1947.0</v>
      </c>
      <c r="B1948" s="25" t="s">
        <v>7566</v>
      </c>
      <c r="C1948" s="26" t="s">
        <v>7567</v>
      </c>
      <c r="D1948" s="26" t="s">
        <v>4671</v>
      </c>
      <c r="E1948" s="9">
        <v>1.0</v>
      </c>
    </row>
    <row r="1949" ht="15.75" customHeight="1">
      <c r="A1949" s="24">
        <v>1948.0</v>
      </c>
      <c r="B1949" s="25" t="s">
        <v>3647</v>
      </c>
      <c r="C1949" s="26" t="s">
        <v>7568</v>
      </c>
      <c r="D1949" s="26" t="s">
        <v>4679</v>
      </c>
      <c r="E1949" s="9">
        <v>1.0</v>
      </c>
    </row>
    <row r="1950" ht="15.75" customHeight="1">
      <c r="A1950" s="24">
        <v>1949.0</v>
      </c>
      <c r="B1950" s="25" t="s">
        <v>3655</v>
      </c>
      <c r="C1950" s="26" t="s">
        <v>7569</v>
      </c>
      <c r="D1950" s="26" t="s">
        <v>4677</v>
      </c>
      <c r="E1950" s="9">
        <v>1.0</v>
      </c>
    </row>
    <row r="1951" ht="15.75" customHeight="1">
      <c r="A1951" s="24">
        <v>1950.0</v>
      </c>
      <c r="B1951" s="25" t="s">
        <v>3824</v>
      </c>
      <c r="C1951" s="26" t="s">
        <v>7570</v>
      </c>
      <c r="D1951" s="26" t="s">
        <v>4677</v>
      </c>
      <c r="E1951" s="9">
        <v>1.0</v>
      </c>
    </row>
    <row r="1952" ht="15.75" customHeight="1">
      <c r="A1952" s="24">
        <v>1951.0</v>
      </c>
      <c r="B1952" s="25" t="s">
        <v>7571</v>
      </c>
      <c r="C1952" s="26" t="s">
        <v>7572</v>
      </c>
      <c r="D1952" s="26" t="s">
        <v>4671</v>
      </c>
      <c r="E1952" s="9">
        <v>1.0</v>
      </c>
    </row>
    <row r="1953" ht="15.75" customHeight="1">
      <c r="A1953" s="24">
        <v>1952.0</v>
      </c>
      <c r="B1953" s="25" t="s">
        <v>7573</v>
      </c>
      <c r="C1953" s="26" t="s">
        <v>7574</v>
      </c>
      <c r="D1953" s="26" t="s">
        <v>4671</v>
      </c>
      <c r="E1953" s="9">
        <v>1.0</v>
      </c>
    </row>
    <row r="1954" ht="15.75" customHeight="1">
      <c r="A1954" s="24">
        <v>1953.0</v>
      </c>
      <c r="B1954" s="25" t="s">
        <v>7575</v>
      </c>
      <c r="C1954" s="26" t="s">
        <v>7576</v>
      </c>
      <c r="D1954" s="26" t="s">
        <v>4671</v>
      </c>
      <c r="E1954" s="9">
        <v>1.0</v>
      </c>
    </row>
    <row r="1955" ht="15.75" customHeight="1">
      <c r="A1955" s="24">
        <v>1954.0</v>
      </c>
      <c r="B1955" s="25" t="s">
        <v>3690</v>
      </c>
      <c r="C1955" s="26" t="s">
        <v>7577</v>
      </c>
      <c r="D1955" s="26" t="s">
        <v>4677</v>
      </c>
      <c r="E1955" s="9">
        <v>1.0</v>
      </c>
    </row>
    <row r="1956" ht="15.75" customHeight="1">
      <c r="A1956" s="24">
        <v>1955.0</v>
      </c>
      <c r="B1956" s="25" t="s">
        <v>7578</v>
      </c>
      <c r="C1956" s="26" t="s">
        <v>7579</v>
      </c>
      <c r="D1956" s="26" t="s">
        <v>4671</v>
      </c>
      <c r="E1956" s="9">
        <v>1.0</v>
      </c>
    </row>
    <row r="1957" ht="15.75" customHeight="1">
      <c r="A1957" s="24">
        <v>1956.0</v>
      </c>
      <c r="B1957" s="25" t="s">
        <v>4520</v>
      </c>
      <c r="C1957" s="26" t="s">
        <v>7580</v>
      </c>
      <c r="D1957" s="26" t="s">
        <v>4684</v>
      </c>
      <c r="E1957" s="9">
        <v>1.0</v>
      </c>
    </row>
    <row r="1958" ht="15.75" customHeight="1">
      <c r="A1958" s="24">
        <v>1957.0</v>
      </c>
      <c r="B1958" s="25" t="s">
        <v>3021</v>
      </c>
      <c r="C1958" s="26" t="s">
        <v>7581</v>
      </c>
      <c r="D1958" s="26" t="s">
        <v>4679</v>
      </c>
      <c r="E1958" s="9">
        <v>1.0</v>
      </c>
    </row>
    <row r="1959" ht="15.75" customHeight="1">
      <c r="A1959" s="24">
        <v>1958.0</v>
      </c>
      <c r="B1959" s="25" t="s">
        <v>7582</v>
      </c>
      <c r="C1959" s="26" t="s">
        <v>7583</v>
      </c>
      <c r="D1959" s="26" t="s">
        <v>4671</v>
      </c>
      <c r="E1959" s="9">
        <v>1.0</v>
      </c>
    </row>
    <row r="1960" ht="15.75" customHeight="1">
      <c r="A1960" s="24">
        <v>1959.0</v>
      </c>
      <c r="B1960" s="25" t="s">
        <v>2958</v>
      </c>
      <c r="C1960" s="26" t="s">
        <v>7584</v>
      </c>
      <c r="D1960" s="26" t="s">
        <v>4684</v>
      </c>
      <c r="E1960" s="9">
        <v>1.0</v>
      </c>
    </row>
    <row r="1961" ht="15.75" customHeight="1">
      <c r="A1961" s="24">
        <v>1960.0</v>
      </c>
      <c r="B1961" s="25" t="s">
        <v>4288</v>
      </c>
      <c r="C1961" s="26" t="s">
        <v>7585</v>
      </c>
      <c r="D1961" s="26" t="s">
        <v>4668</v>
      </c>
      <c r="E1961" s="9">
        <v>1.0</v>
      </c>
    </row>
    <row r="1962" ht="15.75" customHeight="1">
      <c r="A1962" s="24">
        <v>1961.0</v>
      </c>
      <c r="B1962" s="25" t="s">
        <v>7586</v>
      </c>
      <c r="C1962" s="26" t="s">
        <v>7587</v>
      </c>
      <c r="D1962" s="26" t="s">
        <v>4671</v>
      </c>
      <c r="E1962" s="9">
        <v>1.0</v>
      </c>
    </row>
    <row r="1963" ht="15.75" customHeight="1">
      <c r="A1963" s="24">
        <v>1962.0</v>
      </c>
      <c r="B1963" s="25" t="s">
        <v>7588</v>
      </c>
      <c r="C1963" s="26" t="s">
        <v>7589</v>
      </c>
      <c r="D1963" s="26" t="s">
        <v>4668</v>
      </c>
      <c r="E1963" s="9">
        <v>1.0</v>
      </c>
    </row>
    <row r="1964" ht="15.75" customHeight="1">
      <c r="A1964" s="24">
        <v>1963.0</v>
      </c>
      <c r="B1964" s="25" t="s">
        <v>7590</v>
      </c>
      <c r="C1964" s="26" t="s">
        <v>7591</v>
      </c>
      <c r="D1964" s="26" t="s">
        <v>4671</v>
      </c>
      <c r="E1964" s="9">
        <v>1.0</v>
      </c>
    </row>
    <row r="1965" ht="15.75" customHeight="1">
      <c r="A1965" s="24">
        <v>1964.0</v>
      </c>
      <c r="B1965" s="25" t="s">
        <v>3622</v>
      </c>
      <c r="C1965" s="26" t="s">
        <v>7592</v>
      </c>
      <c r="D1965" s="26" t="s">
        <v>4677</v>
      </c>
      <c r="E1965" s="9">
        <v>1.0</v>
      </c>
    </row>
    <row r="1966" ht="15.75" customHeight="1">
      <c r="A1966" s="24">
        <v>1965.0</v>
      </c>
      <c r="B1966" s="25" t="s">
        <v>7593</v>
      </c>
      <c r="C1966" s="26" t="s">
        <v>7594</v>
      </c>
      <c r="D1966" s="26" t="s">
        <v>4671</v>
      </c>
      <c r="E1966" s="9">
        <v>1.0</v>
      </c>
    </row>
    <row r="1967" ht="15.75" customHeight="1">
      <c r="A1967" s="24">
        <v>1966.0</v>
      </c>
      <c r="B1967" s="25" t="s">
        <v>3500</v>
      </c>
      <c r="C1967" s="26" t="s">
        <v>7595</v>
      </c>
      <c r="D1967" s="26" t="s">
        <v>4677</v>
      </c>
      <c r="E1967" s="9">
        <v>1.0</v>
      </c>
    </row>
    <row r="1968" ht="15.75" customHeight="1">
      <c r="A1968" s="24">
        <v>1967.0</v>
      </c>
      <c r="B1968" s="25" t="s">
        <v>4066</v>
      </c>
      <c r="C1968" s="26" t="s">
        <v>7596</v>
      </c>
      <c r="D1968" s="26" t="s">
        <v>4677</v>
      </c>
      <c r="E1968" s="9">
        <v>1.0</v>
      </c>
    </row>
    <row r="1969" ht="15.75" customHeight="1">
      <c r="A1969" s="24">
        <v>1968.0</v>
      </c>
      <c r="B1969" s="25" t="s">
        <v>7597</v>
      </c>
      <c r="C1969" s="26" t="s">
        <v>7598</v>
      </c>
      <c r="D1969" s="26" t="s">
        <v>4671</v>
      </c>
      <c r="E1969" s="9">
        <v>1.0</v>
      </c>
    </row>
    <row r="1970" ht="15.75" customHeight="1">
      <c r="A1970" s="24">
        <v>1969.0</v>
      </c>
      <c r="B1970" s="25" t="s">
        <v>7599</v>
      </c>
      <c r="C1970" s="26" t="s">
        <v>7600</v>
      </c>
      <c r="D1970" s="26" t="s">
        <v>4668</v>
      </c>
      <c r="E1970" s="9">
        <v>1.0</v>
      </c>
    </row>
    <row r="1971" ht="15.75" customHeight="1">
      <c r="A1971" s="24">
        <v>1970.0</v>
      </c>
      <c r="B1971" s="25" t="s">
        <v>7601</v>
      </c>
      <c r="C1971" s="26" t="s">
        <v>7602</v>
      </c>
      <c r="D1971" s="26" t="s">
        <v>4668</v>
      </c>
      <c r="E1971" s="9">
        <v>1.0</v>
      </c>
    </row>
    <row r="1972" ht="15.75" customHeight="1">
      <c r="A1972" s="24">
        <v>1971.0</v>
      </c>
      <c r="B1972" s="25" t="s">
        <v>7603</v>
      </c>
      <c r="C1972" s="26" t="s">
        <v>7604</v>
      </c>
      <c r="D1972" s="26" t="s">
        <v>4671</v>
      </c>
      <c r="E1972" s="9">
        <v>1.0</v>
      </c>
    </row>
    <row r="1973" ht="15.75" customHeight="1">
      <c r="A1973" s="24">
        <v>1972.0</v>
      </c>
      <c r="B1973" s="25" t="s">
        <v>7605</v>
      </c>
      <c r="C1973" s="26" t="s">
        <v>7606</v>
      </c>
      <c r="D1973" s="26" t="s">
        <v>4668</v>
      </c>
      <c r="E1973" s="9">
        <v>1.0</v>
      </c>
    </row>
    <row r="1974" ht="15.75" customHeight="1">
      <c r="A1974" s="24">
        <v>1973.0</v>
      </c>
      <c r="B1974" s="25" t="s">
        <v>7607</v>
      </c>
      <c r="C1974" s="26" t="s">
        <v>7608</v>
      </c>
      <c r="D1974" s="26" t="s">
        <v>4668</v>
      </c>
      <c r="E1974" s="9">
        <v>1.0</v>
      </c>
    </row>
    <row r="1975" ht="15.75" customHeight="1">
      <c r="A1975" s="24">
        <v>1974.0</v>
      </c>
      <c r="B1975" s="25" t="s">
        <v>7609</v>
      </c>
      <c r="C1975" s="26" t="s">
        <v>7610</v>
      </c>
      <c r="D1975" s="26" t="s">
        <v>4671</v>
      </c>
      <c r="E1975" s="9">
        <v>1.0</v>
      </c>
    </row>
    <row r="1976" ht="15.75" customHeight="1">
      <c r="A1976" s="24">
        <v>1975.0</v>
      </c>
      <c r="B1976" s="25" t="s">
        <v>7611</v>
      </c>
      <c r="C1976" s="26" t="s">
        <v>7612</v>
      </c>
      <c r="D1976" s="26" t="s">
        <v>4671</v>
      </c>
      <c r="E1976" s="9">
        <v>1.0</v>
      </c>
    </row>
    <row r="1977" ht="15.75" customHeight="1">
      <c r="A1977" s="24">
        <v>1976.0</v>
      </c>
      <c r="B1977" s="25" t="s">
        <v>4121</v>
      </c>
      <c r="C1977" s="26" t="s">
        <v>7613</v>
      </c>
      <c r="D1977" s="26" t="s">
        <v>4679</v>
      </c>
      <c r="E1977" s="9">
        <v>1.0</v>
      </c>
    </row>
    <row r="1978" ht="15.75" customHeight="1">
      <c r="A1978" s="24">
        <v>1977.0</v>
      </c>
      <c r="B1978" s="25" t="s">
        <v>7614</v>
      </c>
      <c r="C1978" s="26" t="s">
        <v>7615</v>
      </c>
      <c r="D1978" s="26" t="s">
        <v>4668</v>
      </c>
      <c r="E1978" s="9">
        <v>1.0</v>
      </c>
    </row>
    <row r="1979" ht="15.75" customHeight="1">
      <c r="A1979" s="24">
        <v>1978.0</v>
      </c>
      <c r="B1979" s="25" t="s">
        <v>4202</v>
      </c>
      <c r="C1979" s="26" t="s">
        <v>7616</v>
      </c>
      <c r="D1979" s="26" t="s">
        <v>4677</v>
      </c>
      <c r="E1979" s="9">
        <v>1.0</v>
      </c>
    </row>
    <row r="1980" ht="15.75" customHeight="1">
      <c r="A1980" s="24">
        <v>1979.0</v>
      </c>
      <c r="B1980" s="25" t="s">
        <v>3646</v>
      </c>
      <c r="C1980" s="26" t="s">
        <v>7617</v>
      </c>
      <c r="D1980" s="26" t="s">
        <v>4679</v>
      </c>
      <c r="E1980" s="9">
        <v>1.0</v>
      </c>
    </row>
    <row r="1981" ht="15.75" customHeight="1">
      <c r="A1981" s="24">
        <v>1980.0</v>
      </c>
      <c r="B1981" s="25" t="s">
        <v>7618</v>
      </c>
      <c r="C1981" s="26" t="s">
        <v>7619</v>
      </c>
      <c r="D1981" s="26" t="s">
        <v>4671</v>
      </c>
      <c r="E1981" s="9">
        <v>1.0</v>
      </c>
    </row>
    <row r="1982" ht="15.75" customHeight="1">
      <c r="A1982" s="24">
        <v>1981.0</v>
      </c>
      <c r="B1982" s="25" t="s">
        <v>7620</v>
      </c>
      <c r="C1982" s="26" t="s">
        <v>7621</v>
      </c>
      <c r="D1982" s="26" t="s">
        <v>4671</v>
      </c>
      <c r="E1982" s="9">
        <v>1.0</v>
      </c>
    </row>
    <row r="1983" ht="15.75" customHeight="1">
      <c r="A1983" s="24">
        <v>1982.0</v>
      </c>
      <c r="B1983" s="25" t="s">
        <v>4104</v>
      </c>
      <c r="C1983" s="26" t="s">
        <v>7622</v>
      </c>
      <c r="D1983" s="26" t="s">
        <v>4677</v>
      </c>
      <c r="E1983" s="9">
        <v>1.0</v>
      </c>
    </row>
    <row r="1984" ht="15.75" customHeight="1">
      <c r="A1984" s="24">
        <v>1983.0</v>
      </c>
      <c r="B1984" s="25" t="s">
        <v>4612</v>
      </c>
      <c r="C1984" s="26" t="s">
        <v>7623</v>
      </c>
      <c r="D1984" s="26" t="s">
        <v>4677</v>
      </c>
      <c r="E1984" s="9">
        <v>1.0</v>
      </c>
    </row>
    <row r="1985" ht="15.75" customHeight="1">
      <c r="A1985" s="24">
        <v>1984.0</v>
      </c>
      <c r="B1985" s="25" t="s">
        <v>3812</v>
      </c>
      <c r="C1985" s="26" t="s">
        <v>7624</v>
      </c>
      <c r="D1985" s="26" t="s">
        <v>4684</v>
      </c>
      <c r="E1985" s="9">
        <v>1.0</v>
      </c>
    </row>
    <row r="1986" ht="15.75" customHeight="1">
      <c r="A1986" s="24">
        <v>1985.0</v>
      </c>
      <c r="B1986" s="25" t="s">
        <v>4617</v>
      </c>
      <c r="C1986" s="26" t="s">
        <v>7625</v>
      </c>
      <c r="D1986" s="26" t="s">
        <v>4677</v>
      </c>
      <c r="E1986" s="9">
        <v>1.0</v>
      </c>
    </row>
    <row r="1987" ht="15.75" customHeight="1">
      <c r="A1987" s="24">
        <v>1986.0</v>
      </c>
      <c r="B1987" s="25" t="s">
        <v>3744</v>
      </c>
      <c r="C1987" s="26" t="s">
        <v>7626</v>
      </c>
      <c r="D1987" s="26" t="s">
        <v>4679</v>
      </c>
      <c r="E1987" s="9">
        <v>1.0</v>
      </c>
    </row>
    <row r="1988" ht="15.75" customHeight="1">
      <c r="A1988" s="24">
        <v>1987.0</v>
      </c>
      <c r="B1988" s="25" t="s">
        <v>4389</v>
      </c>
      <c r="C1988" s="26" t="s">
        <v>7627</v>
      </c>
      <c r="D1988" s="26" t="s">
        <v>4677</v>
      </c>
      <c r="E1988" s="9">
        <v>1.0</v>
      </c>
    </row>
    <row r="1989" ht="15.75" customHeight="1">
      <c r="A1989" s="24">
        <v>1988.0</v>
      </c>
      <c r="B1989" s="25" t="s">
        <v>7628</v>
      </c>
      <c r="C1989" s="26" t="s">
        <v>7629</v>
      </c>
      <c r="D1989" s="26" t="s">
        <v>4668</v>
      </c>
      <c r="E1989" s="9">
        <v>1.0</v>
      </c>
    </row>
    <row r="1990" ht="15.75" customHeight="1">
      <c r="A1990" s="24">
        <v>1989.0</v>
      </c>
      <c r="B1990" s="25" t="s">
        <v>3105</v>
      </c>
      <c r="C1990" s="26" t="s">
        <v>7630</v>
      </c>
      <c r="D1990" s="26" t="s">
        <v>4684</v>
      </c>
      <c r="E1990" s="9">
        <v>1.0</v>
      </c>
    </row>
    <row r="1991" ht="15.75" customHeight="1">
      <c r="A1991" s="24">
        <v>1990.0</v>
      </c>
      <c r="B1991" s="25" t="s">
        <v>4316</v>
      </c>
      <c r="C1991" s="26" t="s">
        <v>7631</v>
      </c>
      <c r="D1991" s="26" t="s">
        <v>4677</v>
      </c>
      <c r="E1991" s="9">
        <v>1.0</v>
      </c>
    </row>
    <row r="1992" ht="15.75" customHeight="1">
      <c r="A1992" s="24">
        <v>1991.0</v>
      </c>
      <c r="B1992" s="25" t="s">
        <v>7632</v>
      </c>
      <c r="C1992" s="26" t="s">
        <v>7633</v>
      </c>
      <c r="D1992" s="26" t="s">
        <v>4671</v>
      </c>
      <c r="E1992" s="9">
        <v>1.0</v>
      </c>
    </row>
    <row r="1993" ht="15.75" customHeight="1">
      <c r="A1993" s="24">
        <v>1992.0</v>
      </c>
      <c r="B1993" s="25" t="s">
        <v>3141</v>
      </c>
      <c r="C1993" s="26" t="s">
        <v>7634</v>
      </c>
      <c r="D1993" s="26" t="s">
        <v>4679</v>
      </c>
      <c r="E1993" s="9">
        <v>1.0</v>
      </c>
    </row>
    <row r="1994" ht="15.75" customHeight="1">
      <c r="A1994" s="24">
        <v>1993.0</v>
      </c>
      <c r="B1994" s="25" t="s">
        <v>7635</v>
      </c>
      <c r="C1994" s="26" t="s">
        <v>7636</v>
      </c>
      <c r="D1994" s="26" t="s">
        <v>4668</v>
      </c>
      <c r="E1994" s="9">
        <v>1.0</v>
      </c>
    </row>
    <row r="1995" ht="15.75" customHeight="1">
      <c r="A1995" s="24">
        <v>1994.0</v>
      </c>
      <c r="B1995" s="25" t="s">
        <v>7637</v>
      </c>
      <c r="C1995" s="26" t="s">
        <v>7638</v>
      </c>
      <c r="D1995" s="26" t="s">
        <v>4671</v>
      </c>
      <c r="E1995" s="9">
        <v>1.0</v>
      </c>
    </row>
    <row r="1996" ht="15.75" customHeight="1">
      <c r="A1996" s="24">
        <v>1995.0</v>
      </c>
      <c r="B1996" s="25" t="s">
        <v>7639</v>
      </c>
      <c r="C1996" s="26" t="s">
        <v>7640</v>
      </c>
      <c r="D1996" s="26" t="s">
        <v>4668</v>
      </c>
      <c r="E1996" s="9">
        <v>1.0</v>
      </c>
    </row>
    <row r="1997" ht="15.75" customHeight="1">
      <c r="A1997" s="24">
        <v>1996.0</v>
      </c>
      <c r="B1997" s="25" t="s">
        <v>7641</v>
      </c>
      <c r="C1997" s="26" t="s">
        <v>7642</v>
      </c>
      <c r="D1997" s="26" t="s">
        <v>4671</v>
      </c>
      <c r="E1997" s="9">
        <v>1.0</v>
      </c>
    </row>
    <row r="1998" ht="15.75" customHeight="1">
      <c r="A1998" s="24">
        <v>1997.0</v>
      </c>
      <c r="B1998" s="25" t="s">
        <v>7643</v>
      </c>
      <c r="C1998" s="26" t="s">
        <v>7644</v>
      </c>
      <c r="D1998" s="26" t="s">
        <v>4668</v>
      </c>
      <c r="E1998" s="9">
        <v>1.0</v>
      </c>
    </row>
    <row r="1999" ht="15.75" customHeight="1">
      <c r="A1999" s="24">
        <v>1998.0</v>
      </c>
      <c r="B1999" s="25" t="s">
        <v>7645</v>
      </c>
      <c r="C1999" s="26" t="s">
        <v>7646</v>
      </c>
      <c r="D1999" s="26" t="s">
        <v>4671</v>
      </c>
      <c r="E1999" s="9">
        <v>1.0</v>
      </c>
    </row>
    <row r="2000" ht="15.75" customHeight="1">
      <c r="A2000" s="24">
        <v>1999.0</v>
      </c>
      <c r="B2000" s="25" t="s">
        <v>7647</v>
      </c>
      <c r="C2000" s="26" t="s">
        <v>7648</v>
      </c>
      <c r="D2000" s="26" t="s">
        <v>4671</v>
      </c>
      <c r="E2000" s="9">
        <v>1.0</v>
      </c>
    </row>
    <row r="2001" ht="15.75" customHeight="1">
      <c r="A2001" s="24">
        <v>2000.0</v>
      </c>
      <c r="B2001" s="25" t="s">
        <v>7649</v>
      </c>
      <c r="C2001" s="26" t="s">
        <v>7650</v>
      </c>
      <c r="D2001" s="26" t="s">
        <v>4668</v>
      </c>
      <c r="E2001" s="9">
        <v>1.0</v>
      </c>
    </row>
    <row r="2002" ht="15.75" customHeight="1">
      <c r="A2002" s="24">
        <v>2001.0</v>
      </c>
      <c r="B2002" s="25" t="s">
        <v>7651</v>
      </c>
      <c r="C2002" s="26" t="s">
        <v>7652</v>
      </c>
      <c r="D2002" s="26" t="s">
        <v>4668</v>
      </c>
      <c r="E2002" s="9">
        <v>1.0</v>
      </c>
    </row>
    <row r="2003" ht="15.75" customHeight="1">
      <c r="A2003" s="24">
        <v>2002.0</v>
      </c>
      <c r="B2003" s="25" t="s">
        <v>7653</v>
      </c>
      <c r="C2003" s="26" t="s">
        <v>7654</v>
      </c>
      <c r="D2003" s="26" t="s">
        <v>4671</v>
      </c>
      <c r="E2003" s="9">
        <v>1.0</v>
      </c>
    </row>
    <row r="2004" ht="15.75" customHeight="1">
      <c r="A2004" s="24">
        <v>2003.0</v>
      </c>
      <c r="B2004" s="25" t="s">
        <v>2861</v>
      </c>
      <c r="C2004" s="26" t="s">
        <v>7655</v>
      </c>
      <c r="D2004" s="26" t="s">
        <v>4679</v>
      </c>
      <c r="E2004" s="9">
        <v>1.0</v>
      </c>
    </row>
    <row r="2005" ht="15.75" customHeight="1">
      <c r="A2005" s="24">
        <v>2004.0</v>
      </c>
      <c r="B2005" s="25" t="s">
        <v>7656</v>
      </c>
      <c r="C2005" s="26" t="s">
        <v>7657</v>
      </c>
      <c r="D2005" s="26" t="s">
        <v>4671</v>
      </c>
      <c r="E2005" s="9">
        <v>1.0</v>
      </c>
    </row>
    <row r="2006" ht="15.75" customHeight="1">
      <c r="A2006" s="24">
        <v>2005.0</v>
      </c>
      <c r="B2006" s="25" t="s">
        <v>7658</v>
      </c>
      <c r="C2006" s="26" t="s">
        <v>7659</v>
      </c>
      <c r="D2006" s="26" t="s">
        <v>4668</v>
      </c>
      <c r="E2006" s="9">
        <v>1.0</v>
      </c>
    </row>
    <row r="2007" ht="15.75" customHeight="1">
      <c r="A2007" s="24">
        <v>2006.0</v>
      </c>
      <c r="B2007" s="25" t="s">
        <v>7660</v>
      </c>
      <c r="C2007" s="26" t="s">
        <v>7661</v>
      </c>
      <c r="D2007" s="26" t="s">
        <v>4668</v>
      </c>
      <c r="E2007" s="9">
        <v>1.0</v>
      </c>
    </row>
    <row r="2008" ht="15.75" customHeight="1">
      <c r="A2008" s="24">
        <v>2007.0</v>
      </c>
      <c r="B2008" s="25" t="s">
        <v>7662</v>
      </c>
      <c r="C2008" s="26" t="s">
        <v>7663</v>
      </c>
      <c r="D2008" s="26" t="s">
        <v>4671</v>
      </c>
      <c r="E2008" s="9">
        <v>1.0</v>
      </c>
    </row>
    <row r="2009" ht="15.75" customHeight="1">
      <c r="A2009" s="24">
        <v>2008.0</v>
      </c>
      <c r="B2009" s="25" t="s">
        <v>4312</v>
      </c>
      <c r="C2009" s="26" t="s">
        <v>7664</v>
      </c>
      <c r="D2009" s="26" t="s">
        <v>4677</v>
      </c>
      <c r="E2009" s="9">
        <v>1.0</v>
      </c>
    </row>
    <row r="2010" ht="15.75" customHeight="1">
      <c r="A2010" s="24">
        <v>2009.0</v>
      </c>
      <c r="B2010" s="25" t="s">
        <v>7665</v>
      </c>
      <c r="C2010" s="26" t="s">
        <v>7666</v>
      </c>
      <c r="D2010" s="26" t="s">
        <v>4671</v>
      </c>
      <c r="E2010" s="9">
        <v>1.0</v>
      </c>
    </row>
    <row r="2011" ht="15.75" customHeight="1">
      <c r="A2011" s="24">
        <v>2010.0</v>
      </c>
      <c r="B2011" s="25" t="s">
        <v>7667</v>
      </c>
      <c r="C2011" s="26" t="s">
        <v>7668</v>
      </c>
      <c r="D2011" s="26" t="s">
        <v>4671</v>
      </c>
      <c r="E2011" s="9">
        <v>1.0</v>
      </c>
    </row>
    <row r="2012" ht="15.75" customHeight="1">
      <c r="A2012" s="24">
        <v>2011.0</v>
      </c>
      <c r="B2012" s="25" t="s">
        <v>2959</v>
      </c>
      <c r="C2012" s="26" t="s">
        <v>7669</v>
      </c>
      <c r="D2012" s="26" t="s">
        <v>4679</v>
      </c>
      <c r="E2012" s="9">
        <v>1.0</v>
      </c>
    </row>
    <row r="2013" ht="15.75" customHeight="1">
      <c r="A2013" s="24">
        <v>2012.0</v>
      </c>
      <c r="B2013" s="25" t="s">
        <v>7670</v>
      </c>
      <c r="C2013" s="26" t="s">
        <v>7671</v>
      </c>
      <c r="D2013" s="26" t="s">
        <v>4671</v>
      </c>
      <c r="E2013" s="9">
        <v>1.0</v>
      </c>
    </row>
    <row r="2014" ht="15.75" customHeight="1">
      <c r="A2014" s="24">
        <v>2013.0</v>
      </c>
      <c r="B2014" s="25" t="s">
        <v>3801</v>
      </c>
      <c r="C2014" s="26" t="s">
        <v>7672</v>
      </c>
      <c r="D2014" s="26" t="s">
        <v>4677</v>
      </c>
      <c r="E2014" s="9">
        <v>1.0</v>
      </c>
    </row>
    <row r="2015" ht="15.75" customHeight="1">
      <c r="A2015" s="24">
        <v>2014.0</v>
      </c>
      <c r="B2015" s="25" t="s">
        <v>7673</v>
      </c>
      <c r="C2015" s="26" t="s">
        <v>7674</v>
      </c>
      <c r="D2015" s="26" t="s">
        <v>4671</v>
      </c>
      <c r="E2015" s="9">
        <v>1.0</v>
      </c>
    </row>
    <row r="2016" ht="15.75" customHeight="1">
      <c r="A2016" s="24">
        <v>2015.0</v>
      </c>
      <c r="B2016" s="25" t="s">
        <v>4509</v>
      </c>
      <c r="C2016" s="26" t="s">
        <v>7675</v>
      </c>
      <c r="D2016" s="26" t="s">
        <v>4677</v>
      </c>
      <c r="E2016" s="9">
        <v>1.0</v>
      </c>
    </row>
    <row r="2017" ht="15.75" customHeight="1">
      <c r="A2017" s="24">
        <v>2016.0</v>
      </c>
      <c r="B2017" s="25" t="s">
        <v>4628</v>
      </c>
      <c r="C2017" s="26" t="s">
        <v>7676</v>
      </c>
      <c r="D2017" s="26" t="s">
        <v>4677</v>
      </c>
      <c r="E2017" s="9">
        <v>1.0</v>
      </c>
    </row>
    <row r="2018" ht="15.75" customHeight="1">
      <c r="A2018" s="24">
        <v>2017.0</v>
      </c>
      <c r="B2018" s="25" t="s">
        <v>3682</v>
      </c>
      <c r="C2018" s="26" t="s">
        <v>7677</v>
      </c>
      <c r="D2018" s="26" t="s">
        <v>4677</v>
      </c>
      <c r="E2018" s="9">
        <v>1.0</v>
      </c>
    </row>
    <row r="2019" ht="15.75" customHeight="1">
      <c r="A2019" s="24">
        <v>2018.0</v>
      </c>
      <c r="B2019" s="25" t="s">
        <v>4410</v>
      </c>
      <c r="C2019" s="26" t="s">
        <v>7678</v>
      </c>
      <c r="D2019" s="26" t="s">
        <v>4668</v>
      </c>
      <c r="E2019" s="9">
        <v>1.0</v>
      </c>
    </row>
    <row r="2020" ht="15.75" customHeight="1">
      <c r="A2020" s="24">
        <v>2019.0</v>
      </c>
      <c r="B2020" s="25" t="s">
        <v>4045</v>
      </c>
      <c r="C2020" s="26" t="s">
        <v>7679</v>
      </c>
      <c r="D2020" s="26" t="s">
        <v>4684</v>
      </c>
      <c r="E2020" s="9">
        <v>1.0</v>
      </c>
    </row>
    <row r="2021" ht="15.75" customHeight="1">
      <c r="A2021" s="24">
        <v>2020.0</v>
      </c>
      <c r="B2021" s="25" t="s">
        <v>4254</v>
      </c>
      <c r="C2021" s="26" t="s">
        <v>7680</v>
      </c>
      <c r="D2021" s="26" t="s">
        <v>4677</v>
      </c>
      <c r="E2021" s="9">
        <v>1.0</v>
      </c>
    </row>
    <row r="2022" ht="15.75" customHeight="1">
      <c r="A2022" s="24">
        <v>2021.0</v>
      </c>
      <c r="B2022" s="25" t="s">
        <v>3867</v>
      </c>
      <c r="C2022" s="26" t="s">
        <v>7681</v>
      </c>
      <c r="D2022" s="26" t="s">
        <v>4679</v>
      </c>
      <c r="E2022" s="9">
        <v>1.0</v>
      </c>
    </row>
    <row r="2023" ht="15.75" customHeight="1">
      <c r="A2023" s="24">
        <v>2022.0</v>
      </c>
      <c r="B2023" s="25" t="s">
        <v>3535</v>
      </c>
      <c r="C2023" s="26" t="s">
        <v>7682</v>
      </c>
      <c r="D2023" s="26" t="s">
        <v>4677</v>
      </c>
      <c r="E2023" s="9">
        <v>1.0</v>
      </c>
    </row>
    <row r="2024" ht="15.75" customHeight="1">
      <c r="A2024" s="24">
        <v>2023.0</v>
      </c>
      <c r="B2024" s="25" t="s">
        <v>4143</v>
      </c>
      <c r="C2024" s="26" t="s">
        <v>7683</v>
      </c>
      <c r="D2024" s="26" t="s">
        <v>4684</v>
      </c>
      <c r="E2024" s="9">
        <v>1.0</v>
      </c>
    </row>
    <row r="2025" ht="15.75" customHeight="1">
      <c r="A2025" s="24">
        <v>2024.0</v>
      </c>
      <c r="B2025" s="25" t="s">
        <v>3282</v>
      </c>
      <c r="C2025" s="26" t="s">
        <v>7684</v>
      </c>
      <c r="D2025" s="26" t="s">
        <v>4677</v>
      </c>
      <c r="E2025" s="9">
        <v>1.0</v>
      </c>
    </row>
    <row r="2026" ht="15.75" customHeight="1">
      <c r="A2026" s="24">
        <v>2025.0</v>
      </c>
      <c r="B2026" s="25" t="s">
        <v>3711</v>
      </c>
      <c r="C2026" s="26" t="s">
        <v>7685</v>
      </c>
      <c r="D2026" s="26" t="s">
        <v>4684</v>
      </c>
      <c r="E2026" s="9">
        <v>1.0</v>
      </c>
    </row>
    <row r="2027" ht="15.75" customHeight="1">
      <c r="A2027" s="24">
        <v>2026.0</v>
      </c>
      <c r="B2027" s="25" t="s">
        <v>4621</v>
      </c>
      <c r="C2027" s="26" t="s">
        <v>7686</v>
      </c>
      <c r="D2027" s="26" t="s">
        <v>4684</v>
      </c>
      <c r="E2027" s="9">
        <v>1.0</v>
      </c>
    </row>
    <row r="2028" ht="15.75" customHeight="1">
      <c r="A2028" s="24">
        <v>2027.0</v>
      </c>
      <c r="B2028" s="25" t="s">
        <v>7687</v>
      </c>
      <c r="C2028" s="26" t="s">
        <v>7688</v>
      </c>
      <c r="D2028" s="26" t="s">
        <v>4671</v>
      </c>
      <c r="E2028" s="9">
        <v>1.0</v>
      </c>
    </row>
    <row r="2029" ht="15.75" customHeight="1">
      <c r="A2029" s="24">
        <v>2028.0</v>
      </c>
      <c r="B2029" s="25" t="s">
        <v>4371</v>
      </c>
      <c r="C2029" s="26" t="s">
        <v>7689</v>
      </c>
      <c r="D2029" s="26" t="s">
        <v>4677</v>
      </c>
      <c r="E2029" s="9">
        <v>1.0</v>
      </c>
    </row>
    <row r="2030" ht="15.75" customHeight="1">
      <c r="A2030" s="24">
        <v>2029.0</v>
      </c>
      <c r="B2030" s="25" t="s">
        <v>7690</v>
      </c>
      <c r="C2030" s="26" t="s">
        <v>7691</v>
      </c>
      <c r="D2030" s="26" t="s">
        <v>4671</v>
      </c>
      <c r="E2030" s="9">
        <v>1.0</v>
      </c>
    </row>
    <row r="2031" ht="15.75" customHeight="1">
      <c r="A2031" s="24">
        <v>2030.0</v>
      </c>
      <c r="B2031" s="25" t="s">
        <v>3999</v>
      </c>
      <c r="C2031" s="26" t="s">
        <v>7692</v>
      </c>
      <c r="D2031" s="26" t="s">
        <v>4677</v>
      </c>
      <c r="E2031" s="9">
        <v>1.0</v>
      </c>
    </row>
    <row r="2032" ht="15.75" customHeight="1">
      <c r="A2032" s="24">
        <v>2031.0</v>
      </c>
      <c r="B2032" s="25" t="s">
        <v>3798</v>
      </c>
      <c r="C2032" s="26" t="s">
        <v>7693</v>
      </c>
      <c r="D2032" s="26" t="s">
        <v>4684</v>
      </c>
      <c r="E2032" s="9">
        <v>1.0</v>
      </c>
    </row>
    <row r="2033" ht="15.75" customHeight="1">
      <c r="A2033" s="24">
        <v>2032.0</v>
      </c>
      <c r="B2033" s="25" t="s">
        <v>4117</v>
      </c>
      <c r="C2033" s="26" t="s">
        <v>7694</v>
      </c>
      <c r="D2033" s="26" t="s">
        <v>4684</v>
      </c>
      <c r="E2033" s="9">
        <v>1.0</v>
      </c>
    </row>
    <row r="2034" ht="15.75" customHeight="1">
      <c r="A2034" s="24">
        <v>2033.0</v>
      </c>
      <c r="B2034" s="25" t="s">
        <v>3380</v>
      </c>
      <c r="C2034" s="26" t="s">
        <v>7695</v>
      </c>
      <c r="D2034" s="26" t="s">
        <v>4677</v>
      </c>
      <c r="E2034" s="9">
        <v>1.0</v>
      </c>
    </row>
    <row r="2035" ht="15.75" customHeight="1">
      <c r="A2035" s="24">
        <v>2034.0</v>
      </c>
      <c r="B2035" s="25" t="s">
        <v>7696</v>
      </c>
      <c r="C2035" s="26" t="s">
        <v>7697</v>
      </c>
      <c r="D2035" s="26" t="s">
        <v>4671</v>
      </c>
      <c r="E2035" s="9">
        <v>1.0</v>
      </c>
    </row>
    <row r="2036" ht="15.75" customHeight="1">
      <c r="A2036" s="24">
        <v>2035.0</v>
      </c>
      <c r="B2036" s="25" t="s">
        <v>7698</v>
      </c>
      <c r="C2036" s="26" t="s">
        <v>7699</v>
      </c>
      <c r="D2036" s="26" t="s">
        <v>4671</v>
      </c>
      <c r="E2036" s="9">
        <v>1.0</v>
      </c>
    </row>
    <row r="2037" ht="15.75" customHeight="1">
      <c r="A2037" s="24">
        <v>2036.0</v>
      </c>
      <c r="B2037" s="25" t="s">
        <v>7700</v>
      </c>
      <c r="C2037" s="26" t="s">
        <v>7701</v>
      </c>
      <c r="D2037" s="26" t="s">
        <v>4671</v>
      </c>
      <c r="E2037" s="9">
        <v>1.0</v>
      </c>
    </row>
    <row r="2038" ht="15.75" customHeight="1">
      <c r="A2038" s="24">
        <v>2037.0</v>
      </c>
      <c r="B2038" s="25" t="s">
        <v>7702</v>
      </c>
      <c r="C2038" s="26" t="s">
        <v>7703</v>
      </c>
      <c r="D2038" s="26" t="s">
        <v>4671</v>
      </c>
      <c r="E2038" s="9">
        <v>1.0</v>
      </c>
    </row>
    <row r="2039" ht="15.75" customHeight="1">
      <c r="A2039" s="24">
        <v>2038.0</v>
      </c>
      <c r="B2039" s="25" t="s">
        <v>7704</v>
      </c>
      <c r="C2039" s="26" t="s">
        <v>7705</v>
      </c>
      <c r="D2039" s="26" t="s">
        <v>4671</v>
      </c>
      <c r="E2039" s="9">
        <v>1.0</v>
      </c>
    </row>
    <row r="2040" ht="15.75" customHeight="1">
      <c r="A2040" s="24">
        <v>2039.0</v>
      </c>
      <c r="B2040" s="25" t="s">
        <v>3508</v>
      </c>
      <c r="C2040" s="26" t="s">
        <v>7706</v>
      </c>
      <c r="D2040" s="26" t="s">
        <v>4679</v>
      </c>
      <c r="E2040" s="9">
        <v>1.0</v>
      </c>
    </row>
    <row r="2041" ht="15.75" customHeight="1">
      <c r="A2041" s="24">
        <v>2040.0</v>
      </c>
      <c r="B2041" s="25" t="s">
        <v>3770</v>
      </c>
      <c r="C2041" s="26" t="s">
        <v>7707</v>
      </c>
      <c r="D2041" s="26" t="s">
        <v>4679</v>
      </c>
      <c r="E2041" s="9">
        <v>1.0</v>
      </c>
    </row>
    <row r="2042" ht="15.75" customHeight="1">
      <c r="A2042" s="24">
        <v>2041.0</v>
      </c>
      <c r="B2042" s="25" t="s">
        <v>4498</v>
      </c>
      <c r="C2042" s="26" t="s">
        <v>7708</v>
      </c>
      <c r="D2042" s="26" t="s">
        <v>4668</v>
      </c>
      <c r="E2042" s="9">
        <v>1.0</v>
      </c>
    </row>
    <row r="2043" ht="15.75" customHeight="1">
      <c r="A2043" s="24">
        <v>2042.0</v>
      </c>
      <c r="B2043" s="25" t="s">
        <v>3965</v>
      </c>
      <c r="C2043" s="26" t="s">
        <v>7709</v>
      </c>
      <c r="D2043" s="26" t="s">
        <v>4677</v>
      </c>
      <c r="E2043" s="9">
        <v>1.0</v>
      </c>
    </row>
    <row r="2044" ht="15.75" customHeight="1">
      <c r="A2044" s="24">
        <v>2043.0</v>
      </c>
      <c r="B2044" s="25" t="s">
        <v>7710</v>
      </c>
      <c r="C2044" s="26" t="s">
        <v>7711</v>
      </c>
      <c r="D2044" s="26" t="s">
        <v>4668</v>
      </c>
      <c r="E2044" s="9">
        <v>1.0</v>
      </c>
    </row>
    <row r="2045" ht="15.75" customHeight="1">
      <c r="A2045" s="24">
        <v>2044.0</v>
      </c>
      <c r="B2045" s="25" t="s">
        <v>3607</v>
      </c>
      <c r="C2045" s="26" t="s">
        <v>7712</v>
      </c>
      <c r="D2045" s="26" t="s">
        <v>4677</v>
      </c>
      <c r="E2045" s="9">
        <v>1.0</v>
      </c>
    </row>
    <row r="2046" ht="15.75" customHeight="1">
      <c r="A2046" s="24">
        <v>2045.0</v>
      </c>
      <c r="B2046" s="25" t="s">
        <v>4415</v>
      </c>
      <c r="C2046" s="26" t="s">
        <v>7713</v>
      </c>
      <c r="D2046" s="26" t="s">
        <v>4677</v>
      </c>
      <c r="E2046" s="9">
        <v>1.0</v>
      </c>
    </row>
    <row r="2047" ht="15.75" customHeight="1">
      <c r="A2047" s="24">
        <v>2046.0</v>
      </c>
      <c r="B2047" s="25" t="s">
        <v>3553</v>
      </c>
      <c r="C2047" s="26" t="s">
        <v>7714</v>
      </c>
      <c r="D2047" s="26" t="s">
        <v>4684</v>
      </c>
      <c r="E2047" s="9">
        <v>1.0</v>
      </c>
    </row>
    <row r="2048" ht="15.75" customHeight="1">
      <c r="A2048" s="24">
        <v>2047.0</v>
      </c>
      <c r="B2048" s="25" t="s">
        <v>3324</v>
      </c>
      <c r="C2048" s="26" t="s">
        <v>7715</v>
      </c>
      <c r="D2048" s="26" t="s">
        <v>4677</v>
      </c>
      <c r="E2048" s="9">
        <v>1.0</v>
      </c>
    </row>
    <row r="2049" ht="15.75" customHeight="1">
      <c r="A2049" s="24">
        <v>2048.0</v>
      </c>
      <c r="B2049" s="25" t="s">
        <v>2968</v>
      </c>
      <c r="C2049" s="26" t="s">
        <v>7716</v>
      </c>
      <c r="D2049" s="26" t="s">
        <v>4679</v>
      </c>
      <c r="E2049" s="9">
        <v>1.0</v>
      </c>
    </row>
    <row r="2050" ht="15.75" customHeight="1">
      <c r="A2050" s="24">
        <v>2049.0</v>
      </c>
      <c r="B2050" s="25" t="s">
        <v>7717</v>
      </c>
      <c r="C2050" s="26" t="s">
        <v>7718</v>
      </c>
      <c r="D2050" s="26" t="s">
        <v>4668</v>
      </c>
      <c r="E2050" s="9">
        <v>1.0</v>
      </c>
    </row>
    <row r="2051" ht="15.75" customHeight="1">
      <c r="A2051" s="24">
        <v>2050.0</v>
      </c>
      <c r="B2051" s="25" t="s">
        <v>7719</v>
      </c>
      <c r="C2051" s="26" t="s">
        <v>7720</v>
      </c>
      <c r="D2051" s="26" t="s">
        <v>4668</v>
      </c>
      <c r="E2051" s="9">
        <v>1.0</v>
      </c>
    </row>
    <row r="2052" ht="15.75" customHeight="1">
      <c r="A2052" s="24">
        <v>2051.0</v>
      </c>
      <c r="B2052" s="25" t="s">
        <v>7721</v>
      </c>
      <c r="C2052" s="26" t="s">
        <v>7722</v>
      </c>
      <c r="D2052" s="26" t="s">
        <v>4668</v>
      </c>
      <c r="E2052" s="9">
        <v>1.0</v>
      </c>
    </row>
    <row r="2053" ht="15.75" customHeight="1">
      <c r="A2053" s="24">
        <v>2052.0</v>
      </c>
      <c r="B2053" s="25" t="s">
        <v>7723</v>
      </c>
      <c r="C2053" s="26" t="s">
        <v>7724</v>
      </c>
      <c r="D2053" s="26" t="s">
        <v>4671</v>
      </c>
      <c r="E2053" s="9">
        <v>1.0</v>
      </c>
    </row>
    <row r="2054" ht="15.75" customHeight="1">
      <c r="A2054" s="24">
        <v>2053.0</v>
      </c>
      <c r="B2054" s="25" t="s">
        <v>7725</v>
      </c>
      <c r="C2054" s="26" t="s">
        <v>7726</v>
      </c>
      <c r="D2054" s="26" t="s">
        <v>4668</v>
      </c>
      <c r="E2054" s="9">
        <v>1.0</v>
      </c>
    </row>
    <row r="2055" ht="15.75" customHeight="1">
      <c r="A2055" s="24">
        <v>2054.0</v>
      </c>
      <c r="B2055" s="25" t="s">
        <v>7727</v>
      </c>
      <c r="C2055" s="26" t="s">
        <v>7728</v>
      </c>
      <c r="D2055" s="26" t="s">
        <v>4668</v>
      </c>
      <c r="E2055" s="9">
        <v>1.0</v>
      </c>
    </row>
    <row r="2056" ht="15.75" customHeight="1">
      <c r="A2056" s="24">
        <v>2055.0</v>
      </c>
      <c r="B2056" s="25" t="s">
        <v>3721</v>
      </c>
      <c r="C2056" s="26" t="s">
        <v>7729</v>
      </c>
      <c r="D2056" s="26" t="s">
        <v>4677</v>
      </c>
      <c r="E2056" s="9">
        <v>1.0</v>
      </c>
    </row>
    <row r="2057" ht="15.75" customHeight="1">
      <c r="A2057" s="24">
        <v>2056.0</v>
      </c>
      <c r="B2057" s="25" t="s">
        <v>7730</v>
      </c>
      <c r="C2057" s="26" t="s">
        <v>7731</v>
      </c>
      <c r="D2057" s="26" t="s">
        <v>4668</v>
      </c>
      <c r="E2057" s="9">
        <v>1.0</v>
      </c>
    </row>
    <row r="2058" ht="15.75" customHeight="1">
      <c r="A2058" s="24">
        <v>2057.0</v>
      </c>
      <c r="B2058" s="25" t="s">
        <v>2899</v>
      </c>
      <c r="C2058" s="26" t="s">
        <v>7732</v>
      </c>
      <c r="D2058" s="26" t="s">
        <v>4679</v>
      </c>
      <c r="E2058" s="9">
        <v>1.0</v>
      </c>
    </row>
    <row r="2059" ht="15.75" customHeight="1">
      <c r="A2059" s="24">
        <v>2058.0</v>
      </c>
      <c r="B2059" s="25" t="s">
        <v>7733</v>
      </c>
      <c r="C2059" s="26" t="s">
        <v>7734</v>
      </c>
      <c r="D2059" s="26" t="s">
        <v>4671</v>
      </c>
      <c r="E2059" s="9">
        <v>1.0</v>
      </c>
    </row>
    <row r="2060" ht="15.75" customHeight="1">
      <c r="A2060" s="24">
        <v>2059.0</v>
      </c>
      <c r="B2060" s="25" t="s">
        <v>3267</v>
      </c>
      <c r="C2060" s="26" t="s">
        <v>7735</v>
      </c>
      <c r="D2060" s="26" t="s">
        <v>4679</v>
      </c>
      <c r="E2060" s="9">
        <v>1.0</v>
      </c>
    </row>
    <row r="2061" ht="15.75" customHeight="1">
      <c r="A2061" s="24">
        <v>2060.0</v>
      </c>
      <c r="B2061" s="25" t="s">
        <v>4516</v>
      </c>
      <c r="C2061" s="26" t="s">
        <v>7736</v>
      </c>
      <c r="D2061" s="26" t="s">
        <v>4684</v>
      </c>
      <c r="E2061" s="9">
        <v>1.0</v>
      </c>
    </row>
    <row r="2062" ht="15.75" customHeight="1">
      <c r="A2062" s="24">
        <v>2061.0</v>
      </c>
      <c r="B2062" s="25" t="s">
        <v>3045</v>
      </c>
      <c r="C2062" s="26" t="s">
        <v>7737</v>
      </c>
      <c r="D2062" s="26" t="s">
        <v>4684</v>
      </c>
      <c r="E2062" s="9">
        <v>1.0</v>
      </c>
    </row>
    <row r="2063" ht="15.75" customHeight="1">
      <c r="A2063" s="24">
        <v>2062.0</v>
      </c>
      <c r="B2063" s="25" t="s">
        <v>3238</v>
      </c>
      <c r="C2063" s="26" t="s">
        <v>7738</v>
      </c>
      <c r="D2063" s="26" t="s">
        <v>4684</v>
      </c>
      <c r="E2063" s="9">
        <v>1.0</v>
      </c>
    </row>
    <row r="2064" ht="15.75" customHeight="1">
      <c r="A2064" s="24">
        <v>2063.0</v>
      </c>
      <c r="B2064" s="25" t="s">
        <v>4442</v>
      </c>
      <c r="C2064" s="26" t="s">
        <v>7739</v>
      </c>
      <c r="D2064" s="26" t="s">
        <v>4679</v>
      </c>
      <c r="E2064" s="9">
        <v>1.0</v>
      </c>
    </row>
    <row r="2065" ht="15.75" customHeight="1">
      <c r="A2065" s="24">
        <v>2064.0</v>
      </c>
      <c r="B2065" s="25" t="s">
        <v>7740</v>
      </c>
      <c r="C2065" s="26" t="s">
        <v>7741</v>
      </c>
      <c r="D2065" s="26" t="s">
        <v>4668</v>
      </c>
      <c r="E2065" s="9">
        <v>1.0</v>
      </c>
    </row>
    <row r="2066" ht="15.75" customHeight="1">
      <c r="A2066" s="24">
        <v>2065.0</v>
      </c>
      <c r="B2066" s="25" t="s">
        <v>7742</v>
      </c>
      <c r="C2066" s="26" t="s">
        <v>7743</v>
      </c>
      <c r="D2066" s="26" t="s">
        <v>4668</v>
      </c>
      <c r="E2066" s="9">
        <v>1.0</v>
      </c>
    </row>
    <row r="2067" ht="15.75" customHeight="1">
      <c r="A2067" s="24">
        <v>2066.0</v>
      </c>
      <c r="B2067" s="25" t="s">
        <v>7744</v>
      </c>
      <c r="C2067" s="26" t="s">
        <v>7745</v>
      </c>
      <c r="D2067" s="26" t="s">
        <v>4671</v>
      </c>
      <c r="E2067" s="9">
        <v>1.0</v>
      </c>
    </row>
    <row r="2068" ht="15.75" customHeight="1">
      <c r="A2068" s="24">
        <v>2067.0</v>
      </c>
      <c r="B2068" s="25" t="s">
        <v>3412</v>
      </c>
      <c r="C2068" s="26" t="s">
        <v>7746</v>
      </c>
      <c r="D2068" s="26" t="s">
        <v>4679</v>
      </c>
      <c r="E2068" s="9">
        <v>1.0</v>
      </c>
    </row>
    <row r="2069" ht="15.75" customHeight="1">
      <c r="A2069" s="24">
        <v>2068.0</v>
      </c>
      <c r="B2069" s="25" t="s">
        <v>7747</v>
      </c>
      <c r="C2069" s="26" t="s">
        <v>7748</v>
      </c>
      <c r="D2069" s="26" t="s">
        <v>4671</v>
      </c>
      <c r="E2069" s="9">
        <v>1.0</v>
      </c>
    </row>
    <row r="2070" ht="15.75" customHeight="1">
      <c r="A2070" s="24">
        <v>2069.0</v>
      </c>
      <c r="B2070" s="25" t="s">
        <v>3594</v>
      </c>
      <c r="C2070" s="26" t="s">
        <v>7749</v>
      </c>
      <c r="D2070" s="26" t="s">
        <v>4677</v>
      </c>
      <c r="E2070" s="9">
        <v>1.0</v>
      </c>
    </row>
    <row r="2071" ht="15.75" customHeight="1">
      <c r="A2071" s="24">
        <v>2070.0</v>
      </c>
      <c r="B2071" s="25" t="s">
        <v>7750</v>
      </c>
      <c r="C2071" s="26" t="s">
        <v>7751</v>
      </c>
      <c r="D2071" s="26" t="s">
        <v>4671</v>
      </c>
      <c r="E2071" s="9">
        <v>1.0</v>
      </c>
    </row>
    <row r="2072" ht="15.75" customHeight="1">
      <c r="A2072" s="24">
        <v>2071.0</v>
      </c>
      <c r="B2072" s="25" t="s">
        <v>7752</v>
      </c>
      <c r="C2072" s="26" t="s">
        <v>7753</v>
      </c>
      <c r="D2072" s="26" t="s">
        <v>4668</v>
      </c>
      <c r="E2072" s="9">
        <v>1.0</v>
      </c>
    </row>
    <row r="2073" ht="15.75" customHeight="1">
      <c r="A2073" s="24">
        <v>2072.0</v>
      </c>
      <c r="B2073" s="25" t="s">
        <v>7754</v>
      </c>
      <c r="C2073" s="26" t="s">
        <v>7755</v>
      </c>
      <c r="D2073" s="26" t="s">
        <v>4668</v>
      </c>
      <c r="E2073" s="9">
        <v>1.0</v>
      </c>
    </row>
    <row r="2074" ht="15.75" customHeight="1">
      <c r="A2074" s="24">
        <v>2073.0</v>
      </c>
      <c r="B2074" s="25" t="s">
        <v>3320</v>
      </c>
      <c r="C2074" s="26" t="s">
        <v>7756</v>
      </c>
      <c r="D2074" s="26" t="s">
        <v>4684</v>
      </c>
      <c r="E2074" s="9">
        <v>1.0</v>
      </c>
    </row>
    <row r="2075" ht="15.75" customHeight="1">
      <c r="A2075" s="24">
        <v>2074.0</v>
      </c>
      <c r="B2075" s="25" t="s">
        <v>4055</v>
      </c>
      <c r="C2075" s="26" t="s">
        <v>7757</v>
      </c>
      <c r="D2075" s="26" t="s">
        <v>4677</v>
      </c>
      <c r="E2075" s="9">
        <v>1.0</v>
      </c>
    </row>
    <row r="2076" ht="15.75" customHeight="1">
      <c r="A2076" s="24">
        <v>2075.0</v>
      </c>
      <c r="B2076" s="25" t="s">
        <v>3265</v>
      </c>
      <c r="C2076" s="26" t="s">
        <v>7758</v>
      </c>
      <c r="D2076" s="26" t="s">
        <v>4679</v>
      </c>
      <c r="E2076" s="9">
        <v>1.0</v>
      </c>
    </row>
    <row r="2077" ht="15.75" customHeight="1">
      <c r="A2077" s="24">
        <v>2076.0</v>
      </c>
      <c r="B2077" s="25" t="s">
        <v>7759</v>
      </c>
      <c r="C2077" s="26" t="s">
        <v>7760</v>
      </c>
      <c r="D2077" s="26" t="s">
        <v>4668</v>
      </c>
      <c r="E2077" s="9">
        <v>1.0</v>
      </c>
    </row>
    <row r="2078" ht="15.75" customHeight="1">
      <c r="A2078" s="24">
        <v>2077.0</v>
      </c>
      <c r="B2078" s="25" t="s">
        <v>7761</v>
      </c>
      <c r="C2078" s="26" t="s">
        <v>7762</v>
      </c>
      <c r="D2078" s="26" t="s">
        <v>4671</v>
      </c>
      <c r="E2078" s="9">
        <v>1.0</v>
      </c>
    </row>
    <row r="2079" ht="15.75" customHeight="1">
      <c r="A2079" s="24">
        <v>2078.0</v>
      </c>
      <c r="B2079" s="25" t="s">
        <v>7763</v>
      </c>
      <c r="C2079" s="26" t="s">
        <v>7764</v>
      </c>
      <c r="D2079" s="26" t="s">
        <v>4668</v>
      </c>
      <c r="E2079" s="9">
        <v>1.0</v>
      </c>
    </row>
    <row r="2080" ht="15.75" customHeight="1">
      <c r="A2080" s="24">
        <v>2079.0</v>
      </c>
      <c r="B2080" s="25" t="s">
        <v>7765</v>
      </c>
      <c r="C2080" s="26" t="s">
        <v>7766</v>
      </c>
      <c r="D2080" s="26" t="s">
        <v>4668</v>
      </c>
      <c r="E2080" s="9">
        <v>1.0</v>
      </c>
    </row>
    <row r="2081" ht="15.75" customHeight="1">
      <c r="A2081" s="24">
        <v>2080.0</v>
      </c>
      <c r="B2081" s="25" t="s">
        <v>7767</v>
      </c>
      <c r="C2081" s="26" t="s">
        <v>7768</v>
      </c>
      <c r="D2081" s="26" t="s">
        <v>4668</v>
      </c>
      <c r="E2081" s="9">
        <v>1.0</v>
      </c>
    </row>
    <row r="2082" ht="15.75" customHeight="1">
      <c r="A2082" s="24">
        <v>2081.0</v>
      </c>
      <c r="B2082" s="25" t="s">
        <v>7769</v>
      </c>
      <c r="C2082" s="26" t="s">
        <v>7770</v>
      </c>
      <c r="D2082" s="26" t="s">
        <v>4668</v>
      </c>
      <c r="E2082" s="9">
        <v>1.0</v>
      </c>
    </row>
    <row r="2083" ht="15.75" customHeight="1">
      <c r="A2083" s="24">
        <v>2082.0</v>
      </c>
      <c r="B2083" s="25" t="s">
        <v>7771</v>
      </c>
      <c r="C2083" s="26" t="s">
        <v>7772</v>
      </c>
      <c r="D2083" s="26" t="s">
        <v>4668</v>
      </c>
      <c r="E2083" s="9">
        <v>1.0</v>
      </c>
    </row>
    <row r="2084" ht="15.75" customHeight="1">
      <c r="A2084" s="24">
        <v>2083.0</v>
      </c>
      <c r="B2084" s="25" t="s">
        <v>7773</v>
      </c>
      <c r="C2084" s="26" t="s">
        <v>7774</v>
      </c>
      <c r="D2084" s="26" t="s">
        <v>4668</v>
      </c>
      <c r="E2084" s="9">
        <v>1.0</v>
      </c>
    </row>
    <row r="2085" ht="15.75" customHeight="1">
      <c r="A2085" s="24">
        <v>2084.0</v>
      </c>
      <c r="B2085" s="25" t="s">
        <v>7775</v>
      </c>
      <c r="C2085" s="26" t="s">
        <v>7776</v>
      </c>
      <c r="D2085" s="26" t="s">
        <v>4668</v>
      </c>
      <c r="E2085" s="9">
        <v>1.0</v>
      </c>
    </row>
    <row r="2086" ht="15.75" customHeight="1">
      <c r="A2086" s="24">
        <v>2085.0</v>
      </c>
      <c r="B2086" s="25" t="s">
        <v>4135</v>
      </c>
      <c r="C2086" s="26" t="s">
        <v>7777</v>
      </c>
      <c r="D2086" s="26" t="s">
        <v>4684</v>
      </c>
      <c r="E2086" s="9">
        <v>1.0</v>
      </c>
    </row>
    <row r="2087" ht="15.75" customHeight="1">
      <c r="A2087" s="24">
        <v>2086.0</v>
      </c>
      <c r="B2087" s="25" t="s">
        <v>3505</v>
      </c>
      <c r="C2087" s="26" t="s">
        <v>7778</v>
      </c>
      <c r="D2087" s="26" t="s">
        <v>4684</v>
      </c>
      <c r="E2087" s="9">
        <v>1.0</v>
      </c>
    </row>
    <row r="2088" ht="15.75" customHeight="1">
      <c r="A2088" s="24">
        <v>2087.0</v>
      </c>
      <c r="B2088" s="25" t="s">
        <v>3961</v>
      </c>
      <c r="C2088" s="26" t="s">
        <v>7779</v>
      </c>
      <c r="D2088" s="26" t="s">
        <v>4677</v>
      </c>
      <c r="E2088" s="9">
        <v>1.0</v>
      </c>
    </row>
    <row r="2089" ht="15.75" customHeight="1">
      <c r="A2089" s="24">
        <v>2088.0</v>
      </c>
      <c r="B2089" s="25" t="s">
        <v>7780</v>
      </c>
      <c r="C2089" s="26" t="s">
        <v>7781</v>
      </c>
      <c r="D2089" s="26" t="s">
        <v>4671</v>
      </c>
      <c r="E2089" s="9">
        <v>1.0</v>
      </c>
    </row>
    <row r="2090" ht="15.75" customHeight="1">
      <c r="A2090" s="24">
        <v>2089.0</v>
      </c>
      <c r="B2090" s="25" t="s">
        <v>7782</v>
      </c>
      <c r="C2090" s="26" t="s">
        <v>7783</v>
      </c>
      <c r="D2090" s="26" t="s">
        <v>4668</v>
      </c>
      <c r="E2090" s="9">
        <v>1.0</v>
      </c>
    </row>
    <row r="2091" ht="15.75" customHeight="1">
      <c r="A2091" s="24">
        <v>2090.0</v>
      </c>
      <c r="B2091" s="25" t="s">
        <v>4110</v>
      </c>
      <c r="C2091" s="26" t="s">
        <v>7784</v>
      </c>
      <c r="D2091" s="26" t="s">
        <v>4677</v>
      </c>
      <c r="E2091" s="9">
        <v>1.0</v>
      </c>
    </row>
    <row r="2092" ht="15.75" customHeight="1">
      <c r="A2092" s="24">
        <v>2091.0</v>
      </c>
      <c r="B2092" s="25" t="s">
        <v>7785</v>
      </c>
      <c r="C2092" s="26" t="s">
        <v>7786</v>
      </c>
      <c r="D2092" s="26" t="s">
        <v>4668</v>
      </c>
      <c r="E2092" s="9">
        <v>1.0</v>
      </c>
    </row>
    <row r="2093" ht="15.75" customHeight="1">
      <c r="A2093" s="24">
        <v>2092.0</v>
      </c>
      <c r="B2093" s="25" t="s">
        <v>7787</v>
      </c>
      <c r="C2093" s="26" t="s">
        <v>7788</v>
      </c>
      <c r="D2093" s="26" t="s">
        <v>4668</v>
      </c>
      <c r="E2093" s="9">
        <v>1.0</v>
      </c>
    </row>
    <row r="2094" ht="15.75" customHeight="1">
      <c r="A2094" s="24">
        <v>2093.0</v>
      </c>
      <c r="B2094" s="25" t="s">
        <v>3052</v>
      </c>
      <c r="C2094" s="26" t="s">
        <v>7789</v>
      </c>
      <c r="D2094" s="26" t="s">
        <v>4679</v>
      </c>
      <c r="E2094" s="9">
        <v>1.0</v>
      </c>
    </row>
    <row r="2095" ht="15.75" customHeight="1">
      <c r="A2095" s="24">
        <v>2094.0</v>
      </c>
      <c r="B2095" s="25" t="s">
        <v>3791</v>
      </c>
      <c r="C2095" s="26" t="s">
        <v>7790</v>
      </c>
      <c r="D2095" s="26" t="s">
        <v>4677</v>
      </c>
      <c r="E2095" s="9">
        <v>1.0</v>
      </c>
    </row>
    <row r="2096" ht="15.75" customHeight="1">
      <c r="A2096" s="24">
        <v>2095.0</v>
      </c>
      <c r="B2096" s="25" t="s">
        <v>2960</v>
      </c>
      <c r="C2096" s="26" t="s">
        <v>7791</v>
      </c>
      <c r="D2096" s="26" t="s">
        <v>4684</v>
      </c>
      <c r="E2096" s="9">
        <v>1.0</v>
      </c>
    </row>
    <row r="2097" ht="15.75" customHeight="1">
      <c r="A2097" s="24">
        <v>2096.0</v>
      </c>
      <c r="B2097" s="25" t="s">
        <v>3152</v>
      </c>
      <c r="C2097" s="26" t="s">
        <v>7792</v>
      </c>
      <c r="D2097" s="26" t="s">
        <v>4677</v>
      </c>
      <c r="E2097" s="9">
        <v>1.0</v>
      </c>
    </row>
    <row r="2098" ht="15.75" customHeight="1">
      <c r="A2098" s="24">
        <v>2097.0</v>
      </c>
      <c r="B2098" s="25" t="s">
        <v>2900</v>
      </c>
      <c r="C2098" s="26" t="s">
        <v>7793</v>
      </c>
      <c r="D2098" s="26" t="s">
        <v>4679</v>
      </c>
      <c r="E2098" s="9">
        <v>1.0</v>
      </c>
    </row>
    <row r="2099" ht="15.75" customHeight="1">
      <c r="A2099" s="24">
        <v>2098.0</v>
      </c>
      <c r="B2099" s="25" t="s">
        <v>7794</v>
      </c>
      <c r="C2099" s="26" t="s">
        <v>7795</v>
      </c>
      <c r="D2099" s="26" t="s">
        <v>4671</v>
      </c>
      <c r="E2099" s="9">
        <v>1.0</v>
      </c>
    </row>
    <row r="2100" ht="15.75" customHeight="1">
      <c r="A2100" s="24">
        <v>2099.0</v>
      </c>
      <c r="B2100" s="25" t="s">
        <v>7796</v>
      </c>
      <c r="C2100" s="26" t="s">
        <v>7797</v>
      </c>
      <c r="D2100" s="26" t="s">
        <v>4671</v>
      </c>
      <c r="E2100" s="9">
        <v>1.0</v>
      </c>
    </row>
    <row r="2101" ht="15.75" customHeight="1">
      <c r="A2101" s="24">
        <v>2100.0</v>
      </c>
      <c r="B2101" s="25" t="s">
        <v>4307</v>
      </c>
      <c r="C2101" s="26" t="s">
        <v>7798</v>
      </c>
      <c r="D2101" s="26" t="s">
        <v>4668</v>
      </c>
      <c r="E2101" s="9">
        <v>1.0</v>
      </c>
    </row>
    <row r="2102" ht="15.75" customHeight="1">
      <c r="A2102" s="24">
        <v>2101.0</v>
      </c>
      <c r="B2102" s="25" t="s">
        <v>7799</v>
      </c>
      <c r="C2102" s="26" t="s">
        <v>7800</v>
      </c>
      <c r="D2102" s="26" t="s">
        <v>4671</v>
      </c>
      <c r="E2102" s="9">
        <v>1.0</v>
      </c>
    </row>
    <row r="2103" ht="15.75" customHeight="1">
      <c r="A2103" s="24">
        <v>2102.0</v>
      </c>
      <c r="B2103" s="25" t="s">
        <v>3544</v>
      </c>
      <c r="C2103" s="26" t="s">
        <v>7801</v>
      </c>
      <c r="D2103" s="26" t="s">
        <v>4677</v>
      </c>
      <c r="E2103" s="9">
        <v>1.0</v>
      </c>
    </row>
    <row r="2104" ht="15.75" customHeight="1">
      <c r="A2104" s="24">
        <v>2103.0</v>
      </c>
      <c r="B2104" s="25" t="s">
        <v>2961</v>
      </c>
      <c r="C2104" s="26" t="s">
        <v>7802</v>
      </c>
      <c r="D2104" s="26" t="s">
        <v>4684</v>
      </c>
      <c r="E2104" s="9">
        <v>1.0</v>
      </c>
    </row>
    <row r="2105" ht="15.75" customHeight="1">
      <c r="A2105" s="24">
        <v>2104.0</v>
      </c>
      <c r="B2105" s="25" t="s">
        <v>4582</v>
      </c>
      <c r="C2105" s="26" t="s">
        <v>7803</v>
      </c>
      <c r="D2105" s="26" t="s">
        <v>4677</v>
      </c>
      <c r="E2105" s="9">
        <v>1.0</v>
      </c>
    </row>
    <row r="2106" ht="15.75" customHeight="1">
      <c r="A2106" s="24">
        <v>2105.0</v>
      </c>
      <c r="B2106" s="25" t="s">
        <v>7804</v>
      </c>
      <c r="C2106" s="26" t="s">
        <v>7805</v>
      </c>
      <c r="D2106" s="26" t="s">
        <v>4671</v>
      </c>
      <c r="E2106" s="9">
        <v>1.0</v>
      </c>
    </row>
    <row r="2107" ht="15.75" customHeight="1">
      <c r="A2107" s="24">
        <v>2106.0</v>
      </c>
      <c r="B2107" s="25" t="s">
        <v>3860</v>
      </c>
      <c r="C2107" s="26" t="s">
        <v>7806</v>
      </c>
      <c r="D2107" s="26" t="s">
        <v>4677</v>
      </c>
      <c r="E2107" s="9">
        <v>1.0</v>
      </c>
    </row>
    <row r="2108" ht="15.75" customHeight="1">
      <c r="A2108" s="24">
        <v>2107.0</v>
      </c>
      <c r="B2108" s="25" t="s">
        <v>4376</v>
      </c>
      <c r="C2108" s="26" t="s">
        <v>7807</v>
      </c>
      <c r="D2108" s="26" t="s">
        <v>4679</v>
      </c>
      <c r="E2108" s="9">
        <v>1.0</v>
      </c>
    </row>
    <row r="2109" ht="15.75" customHeight="1">
      <c r="A2109" s="24">
        <v>2108.0</v>
      </c>
      <c r="B2109" s="25" t="s">
        <v>7808</v>
      </c>
      <c r="C2109" s="26" t="s">
        <v>7809</v>
      </c>
      <c r="D2109" s="26" t="s">
        <v>4671</v>
      </c>
      <c r="E2109" s="9">
        <v>1.0</v>
      </c>
    </row>
    <row r="2110" ht="15.75" customHeight="1">
      <c r="A2110" s="24">
        <v>2109.0</v>
      </c>
      <c r="B2110" s="25" t="s">
        <v>7810</v>
      </c>
      <c r="C2110" s="26" t="s">
        <v>7811</v>
      </c>
      <c r="D2110" s="26" t="s">
        <v>4671</v>
      </c>
      <c r="E2110" s="9">
        <v>1.0</v>
      </c>
    </row>
    <row r="2111" ht="15.75" customHeight="1">
      <c r="A2111" s="24">
        <v>2110.0</v>
      </c>
      <c r="B2111" s="25" t="s">
        <v>7812</v>
      </c>
      <c r="C2111" s="26" t="s">
        <v>7813</v>
      </c>
      <c r="D2111" s="26" t="s">
        <v>4671</v>
      </c>
      <c r="E2111" s="9">
        <v>1.0</v>
      </c>
    </row>
    <row r="2112" ht="15.75" customHeight="1">
      <c r="A2112" s="24">
        <v>2111.0</v>
      </c>
      <c r="B2112" s="25" t="s">
        <v>3914</v>
      </c>
      <c r="C2112" s="26" t="s">
        <v>7814</v>
      </c>
      <c r="D2112" s="26" t="s">
        <v>4679</v>
      </c>
      <c r="E2112" s="9">
        <v>1.0</v>
      </c>
    </row>
    <row r="2113" ht="15.75" customHeight="1">
      <c r="A2113" s="24">
        <v>2112.0</v>
      </c>
      <c r="B2113" s="25" t="s">
        <v>4158</v>
      </c>
      <c r="C2113" s="26" t="s">
        <v>7815</v>
      </c>
      <c r="D2113" s="26" t="s">
        <v>4684</v>
      </c>
      <c r="E2113" s="9">
        <v>1.0</v>
      </c>
    </row>
    <row r="2114" ht="15.75" customHeight="1">
      <c r="A2114" s="24">
        <v>2113.0</v>
      </c>
      <c r="B2114" s="25" t="s">
        <v>3170</v>
      </c>
      <c r="C2114" s="26" t="s">
        <v>7816</v>
      </c>
      <c r="D2114" s="26" t="s">
        <v>4684</v>
      </c>
      <c r="E2114" s="9">
        <v>1.0</v>
      </c>
    </row>
    <row r="2115" ht="15.75" customHeight="1">
      <c r="A2115" s="24">
        <v>2114.0</v>
      </c>
      <c r="B2115" s="25" t="s">
        <v>7817</v>
      </c>
      <c r="C2115" s="26" t="s">
        <v>7818</v>
      </c>
      <c r="D2115" s="26" t="s">
        <v>4671</v>
      </c>
      <c r="E2115" s="9">
        <v>1.0</v>
      </c>
    </row>
    <row r="2116" ht="15.75" customHeight="1">
      <c r="A2116" s="24">
        <v>2115.0</v>
      </c>
      <c r="B2116" s="25" t="s">
        <v>3601</v>
      </c>
      <c r="C2116" s="26" t="s">
        <v>7819</v>
      </c>
      <c r="D2116" s="26" t="s">
        <v>4668</v>
      </c>
      <c r="E2116" s="9">
        <v>1.0</v>
      </c>
    </row>
    <row r="2117" ht="15.75" customHeight="1">
      <c r="A2117" s="24">
        <v>2116.0</v>
      </c>
      <c r="B2117" s="25" t="s">
        <v>4438</v>
      </c>
      <c r="C2117" s="26" t="s">
        <v>7820</v>
      </c>
      <c r="D2117" s="26" t="s">
        <v>4679</v>
      </c>
      <c r="E2117" s="9">
        <v>1.0</v>
      </c>
    </row>
    <row r="2118" ht="15.75" customHeight="1">
      <c r="A2118" s="24">
        <v>2117.0</v>
      </c>
      <c r="B2118" s="25" t="s">
        <v>7821</v>
      </c>
      <c r="C2118" s="26" t="s">
        <v>7822</v>
      </c>
      <c r="D2118" s="26" t="s">
        <v>4671</v>
      </c>
      <c r="E2118" s="9">
        <v>1.0</v>
      </c>
    </row>
    <row r="2119" ht="15.75" customHeight="1">
      <c r="A2119" s="24">
        <v>2118.0</v>
      </c>
      <c r="B2119" s="25" t="s">
        <v>3136</v>
      </c>
      <c r="C2119" s="26" t="s">
        <v>7823</v>
      </c>
      <c r="D2119" s="26" t="s">
        <v>4677</v>
      </c>
      <c r="E2119" s="9">
        <v>1.0</v>
      </c>
    </row>
    <row r="2120" ht="15.75" customHeight="1">
      <c r="A2120" s="24">
        <v>2119.0</v>
      </c>
      <c r="B2120" s="25" t="s">
        <v>7824</v>
      </c>
      <c r="C2120" s="26" t="s">
        <v>7825</v>
      </c>
      <c r="D2120" s="26" t="s">
        <v>4668</v>
      </c>
      <c r="E2120" s="9">
        <v>1.0</v>
      </c>
    </row>
    <row r="2121" ht="15.75" customHeight="1">
      <c r="A2121" s="24">
        <v>2120.0</v>
      </c>
      <c r="B2121" s="25" t="s">
        <v>4139</v>
      </c>
      <c r="C2121" s="26" t="s">
        <v>7826</v>
      </c>
      <c r="D2121" s="26" t="s">
        <v>4684</v>
      </c>
      <c r="E2121" s="9">
        <v>1.0</v>
      </c>
    </row>
    <row r="2122" ht="15.75" customHeight="1">
      <c r="A2122" s="24">
        <v>2121.0</v>
      </c>
      <c r="B2122" s="25" t="s">
        <v>2850</v>
      </c>
      <c r="C2122" s="26" t="s">
        <v>7827</v>
      </c>
      <c r="D2122" s="26" t="s">
        <v>4684</v>
      </c>
      <c r="E2122" s="9">
        <v>1.0</v>
      </c>
    </row>
    <row r="2123" ht="15.75" customHeight="1">
      <c r="A2123" s="24">
        <v>2122.0</v>
      </c>
      <c r="B2123" s="25" t="s">
        <v>3589</v>
      </c>
      <c r="C2123" s="26" t="s">
        <v>7828</v>
      </c>
      <c r="D2123" s="26" t="s">
        <v>4677</v>
      </c>
      <c r="E2123" s="9">
        <v>1.0</v>
      </c>
    </row>
    <row r="2124" ht="15.75" customHeight="1">
      <c r="A2124" s="24">
        <v>2123.0</v>
      </c>
      <c r="B2124" s="25" t="s">
        <v>3288</v>
      </c>
      <c r="C2124" s="26" t="s">
        <v>7829</v>
      </c>
      <c r="D2124" s="26" t="s">
        <v>4677</v>
      </c>
      <c r="E2124" s="9">
        <v>1.0</v>
      </c>
    </row>
    <row r="2125" ht="15.75" customHeight="1">
      <c r="A2125" s="24">
        <v>2124.0</v>
      </c>
      <c r="B2125" s="25" t="s">
        <v>3357</v>
      </c>
      <c r="C2125" s="26" t="s">
        <v>7830</v>
      </c>
      <c r="D2125" s="26" t="s">
        <v>4679</v>
      </c>
      <c r="E2125" s="9">
        <v>1.0</v>
      </c>
    </row>
    <row r="2126" ht="15.75" customHeight="1">
      <c r="A2126" s="24">
        <v>2125.0</v>
      </c>
      <c r="B2126" s="25" t="s">
        <v>4319</v>
      </c>
      <c r="C2126" s="26" t="s">
        <v>7831</v>
      </c>
      <c r="D2126" s="26" t="s">
        <v>4677</v>
      </c>
      <c r="E2126" s="9">
        <v>1.0</v>
      </c>
    </row>
    <row r="2127" ht="15.75" customHeight="1">
      <c r="A2127" s="24">
        <v>2126.0</v>
      </c>
      <c r="B2127" s="25" t="s">
        <v>3331</v>
      </c>
      <c r="C2127" s="26" t="s">
        <v>7832</v>
      </c>
      <c r="D2127" s="26" t="s">
        <v>4677</v>
      </c>
      <c r="E2127" s="9">
        <v>1.0</v>
      </c>
    </row>
    <row r="2128" ht="15.75" customHeight="1">
      <c r="A2128" s="24">
        <v>2127.0</v>
      </c>
      <c r="B2128" s="25" t="s">
        <v>3258</v>
      </c>
      <c r="C2128" s="26" t="s">
        <v>7833</v>
      </c>
      <c r="D2128" s="26" t="s">
        <v>4679</v>
      </c>
      <c r="E2128" s="9">
        <v>1.0</v>
      </c>
    </row>
    <row r="2129" ht="15.75" customHeight="1">
      <c r="A2129" s="24">
        <v>2128.0</v>
      </c>
      <c r="B2129" s="25" t="s">
        <v>3969</v>
      </c>
      <c r="C2129" s="26" t="s">
        <v>7834</v>
      </c>
      <c r="D2129" s="26" t="s">
        <v>4677</v>
      </c>
      <c r="E2129" s="9">
        <v>1.0</v>
      </c>
    </row>
    <row r="2130" ht="15.75" customHeight="1">
      <c r="A2130" s="24">
        <v>2129.0</v>
      </c>
      <c r="B2130" s="25" t="s">
        <v>3312</v>
      </c>
      <c r="C2130" s="26" t="s">
        <v>7835</v>
      </c>
      <c r="D2130" s="26" t="s">
        <v>4677</v>
      </c>
      <c r="E2130" s="9">
        <v>1.0</v>
      </c>
    </row>
    <row r="2131" ht="15.75" customHeight="1">
      <c r="A2131" s="24">
        <v>2130.0</v>
      </c>
      <c r="B2131" s="25" t="s">
        <v>4388</v>
      </c>
      <c r="C2131" s="26" t="s">
        <v>7836</v>
      </c>
      <c r="D2131" s="26" t="s">
        <v>4677</v>
      </c>
      <c r="E2131" s="9">
        <v>1.0</v>
      </c>
    </row>
    <row r="2132" ht="15.75" customHeight="1">
      <c r="A2132" s="24">
        <v>2131.0</v>
      </c>
      <c r="B2132" s="25" t="s">
        <v>3674</v>
      </c>
      <c r="C2132" s="26" t="s">
        <v>7837</v>
      </c>
      <c r="D2132" s="26" t="s">
        <v>4679</v>
      </c>
      <c r="E2132" s="9">
        <v>1.0</v>
      </c>
    </row>
    <row r="2133" ht="15.75" customHeight="1">
      <c r="A2133" s="24">
        <v>2132.0</v>
      </c>
      <c r="B2133" s="25" t="s">
        <v>7838</v>
      </c>
      <c r="C2133" s="26" t="s">
        <v>7839</v>
      </c>
      <c r="D2133" s="26" t="s">
        <v>4668</v>
      </c>
      <c r="E2133" s="9">
        <v>1.0</v>
      </c>
    </row>
    <row r="2134" ht="15.75" customHeight="1">
      <c r="A2134" s="24">
        <v>2133.0</v>
      </c>
      <c r="B2134" s="25" t="s">
        <v>4014</v>
      </c>
      <c r="C2134" s="26" t="s">
        <v>7840</v>
      </c>
      <c r="D2134" s="26" t="s">
        <v>4677</v>
      </c>
      <c r="E2134" s="9">
        <v>1.0</v>
      </c>
    </row>
    <row r="2135" ht="15.75" customHeight="1">
      <c r="A2135" s="24">
        <v>2134.0</v>
      </c>
      <c r="B2135" s="25" t="s">
        <v>2962</v>
      </c>
      <c r="C2135" s="26" t="s">
        <v>7841</v>
      </c>
      <c r="D2135" s="26" t="s">
        <v>4684</v>
      </c>
      <c r="E2135" s="9">
        <v>1.0</v>
      </c>
    </row>
    <row r="2136" ht="15.75" customHeight="1">
      <c r="A2136" s="24">
        <v>2135.0</v>
      </c>
      <c r="B2136" s="25" t="s">
        <v>7842</v>
      </c>
      <c r="C2136" s="26" t="s">
        <v>7843</v>
      </c>
      <c r="D2136" s="26" t="s">
        <v>4668</v>
      </c>
      <c r="E2136" s="9">
        <v>1.0</v>
      </c>
    </row>
    <row r="2137" ht="15.75" customHeight="1">
      <c r="A2137" s="24">
        <v>2136.0</v>
      </c>
      <c r="B2137" s="25" t="s">
        <v>3808</v>
      </c>
      <c r="C2137" s="26" t="s">
        <v>7844</v>
      </c>
      <c r="D2137" s="26" t="s">
        <v>4677</v>
      </c>
      <c r="E2137" s="9">
        <v>1.0</v>
      </c>
    </row>
    <row r="2138" ht="15.75" customHeight="1">
      <c r="A2138" s="24">
        <v>2137.0</v>
      </c>
      <c r="B2138" s="25" t="s">
        <v>4422</v>
      </c>
      <c r="C2138" s="26" t="s">
        <v>7845</v>
      </c>
      <c r="D2138" s="26" t="s">
        <v>4679</v>
      </c>
      <c r="E2138" s="9">
        <v>1.0</v>
      </c>
    </row>
    <row r="2139" ht="15.75" customHeight="1">
      <c r="A2139" s="24">
        <v>2138.0</v>
      </c>
      <c r="B2139" s="25" t="s">
        <v>3009</v>
      </c>
      <c r="C2139" s="26" t="s">
        <v>7846</v>
      </c>
      <c r="D2139" s="26" t="s">
        <v>4679</v>
      </c>
      <c r="E2139" s="9">
        <v>1.0</v>
      </c>
    </row>
    <row r="2140" ht="15.75" customHeight="1">
      <c r="A2140" s="24">
        <v>2139.0</v>
      </c>
      <c r="B2140" s="25" t="s">
        <v>3815</v>
      </c>
      <c r="C2140" s="26" t="s">
        <v>7847</v>
      </c>
      <c r="D2140" s="26" t="s">
        <v>4684</v>
      </c>
      <c r="E2140" s="9">
        <v>1.0</v>
      </c>
    </row>
    <row r="2141" ht="15.75" customHeight="1">
      <c r="A2141" s="24">
        <v>2140.0</v>
      </c>
      <c r="B2141" s="25" t="s">
        <v>2964</v>
      </c>
      <c r="C2141" s="26" t="s">
        <v>7848</v>
      </c>
      <c r="D2141" s="26" t="s">
        <v>4668</v>
      </c>
      <c r="E2141" s="9">
        <v>1.0</v>
      </c>
    </row>
    <row r="2142" ht="15.75" customHeight="1">
      <c r="A2142" s="24">
        <v>2141.0</v>
      </c>
      <c r="B2142" s="25" t="s">
        <v>3251</v>
      </c>
      <c r="C2142" s="26" t="s">
        <v>7849</v>
      </c>
      <c r="D2142" s="26" t="s">
        <v>4677</v>
      </c>
      <c r="E2142" s="9">
        <v>1.0</v>
      </c>
    </row>
    <row r="2143" ht="15.75" customHeight="1">
      <c r="A2143" s="24">
        <v>2142.0</v>
      </c>
      <c r="B2143" s="25" t="s">
        <v>3716</v>
      </c>
      <c r="C2143" s="26" t="s">
        <v>7850</v>
      </c>
      <c r="D2143" s="26" t="s">
        <v>4677</v>
      </c>
      <c r="E2143" s="9">
        <v>1.0</v>
      </c>
    </row>
    <row r="2144" ht="15.75" customHeight="1">
      <c r="A2144" s="24">
        <v>2143.0</v>
      </c>
      <c r="B2144" s="25" t="s">
        <v>3298</v>
      </c>
      <c r="C2144" s="26" t="s">
        <v>7851</v>
      </c>
      <c r="D2144" s="26" t="s">
        <v>4684</v>
      </c>
      <c r="E2144" s="9">
        <v>1.0</v>
      </c>
    </row>
    <row r="2145" ht="15.75" customHeight="1">
      <c r="A2145" s="24">
        <v>2144.0</v>
      </c>
      <c r="B2145" s="25" t="s">
        <v>3811</v>
      </c>
      <c r="C2145" s="26" t="s">
        <v>7852</v>
      </c>
      <c r="D2145" s="26" t="s">
        <v>4684</v>
      </c>
      <c r="E2145" s="9">
        <v>1.0</v>
      </c>
    </row>
    <row r="2146" ht="15.75" customHeight="1">
      <c r="A2146" s="24">
        <v>2145.0</v>
      </c>
      <c r="B2146" s="25" t="s">
        <v>4627</v>
      </c>
      <c r="C2146" s="26" t="s">
        <v>7853</v>
      </c>
      <c r="D2146" s="26" t="s">
        <v>4684</v>
      </c>
      <c r="E2146" s="9">
        <v>1.0</v>
      </c>
    </row>
    <row r="2147" ht="15.75" customHeight="1">
      <c r="A2147" s="24">
        <v>2146.0</v>
      </c>
      <c r="B2147" s="25" t="s">
        <v>3802</v>
      </c>
      <c r="C2147" s="26" t="s">
        <v>7854</v>
      </c>
      <c r="D2147" s="26" t="s">
        <v>4684</v>
      </c>
      <c r="E2147" s="9">
        <v>1.0</v>
      </c>
    </row>
    <row r="2148" ht="15.75" customHeight="1">
      <c r="A2148" s="24">
        <v>2147.0</v>
      </c>
      <c r="B2148" s="25" t="s">
        <v>7855</v>
      </c>
      <c r="C2148" s="26" t="s">
        <v>7856</v>
      </c>
      <c r="D2148" s="26" t="s">
        <v>4671</v>
      </c>
      <c r="E2148" s="9">
        <v>1.0</v>
      </c>
    </row>
    <row r="2149" ht="15.75" customHeight="1">
      <c r="A2149" s="24">
        <v>2148.0</v>
      </c>
      <c r="B2149" s="25" t="s">
        <v>4532</v>
      </c>
      <c r="C2149" s="26" t="s">
        <v>7857</v>
      </c>
      <c r="D2149" s="26" t="s">
        <v>4677</v>
      </c>
      <c r="E2149" s="9">
        <v>1.0</v>
      </c>
    </row>
    <row r="2150" ht="15.75" customHeight="1">
      <c r="A2150" s="24">
        <v>2149.0</v>
      </c>
      <c r="B2150" s="25" t="s">
        <v>7858</v>
      </c>
      <c r="C2150" s="26" t="s">
        <v>7859</v>
      </c>
      <c r="D2150" s="26" t="s">
        <v>4671</v>
      </c>
      <c r="E2150" s="9">
        <v>1.0</v>
      </c>
    </row>
    <row r="2151" ht="15.75" customHeight="1">
      <c r="A2151" s="24">
        <v>2150.0</v>
      </c>
      <c r="B2151" s="25" t="s">
        <v>3724</v>
      </c>
      <c r="C2151" s="26" t="s">
        <v>7860</v>
      </c>
      <c r="D2151" s="26" t="s">
        <v>4684</v>
      </c>
      <c r="E2151" s="9">
        <v>1.0</v>
      </c>
    </row>
    <row r="2152" ht="15.75" customHeight="1">
      <c r="A2152" s="24">
        <v>2151.0</v>
      </c>
      <c r="B2152" s="25" t="s">
        <v>3585</v>
      </c>
      <c r="C2152" s="26" t="s">
        <v>7861</v>
      </c>
      <c r="D2152" s="26" t="s">
        <v>4677</v>
      </c>
      <c r="E2152" s="9">
        <v>1.0</v>
      </c>
    </row>
    <row r="2153" ht="15.75" customHeight="1">
      <c r="A2153" s="24">
        <v>2152.0</v>
      </c>
      <c r="B2153" s="25" t="s">
        <v>7862</v>
      </c>
      <c r="C2153" s="26" t="s">
        <v>7863</v>
      </c>
      <c r="D2153" s="26" t="s">
        <v>4668</v>
      </c>
      <c r="E2153" s="9">
        <v>1.0</v>
      </c>
    </row>
    <row r="2154" ht="15.75" customHeight="1">
      <c r="A2154" s="24">
        <v>2153.0</v>
      </c>
      <c r="B2154" s="25" t="s">
        <v>7864</v>
      </c>
      <c r="C2154" s="26" t="s">
        <v>7865</v>
      </c>
      <c r="D2154" s="26" t="s">
        <v>4668</v>
      </c>
      <c r="E2154" s="9">
        <v>1.0</v>
      </c>
    </row>
    <row r="2155" ht="15.75" customHeight="1">
      <c r="A2155" s="24">
        <v>2154.0</v>
      </c>
      <c r="B2155" s="25" t="s">
        <v>4447</v>
      </c>
      <c r="C2155" s="26" t="s">
        <v>7866</v>
      </c>
      <c r="D2155" s="26" t="s">
        <v>4677</v>
      </c>
      <c r="E2155" s="9">
        <v>1.0</v>
      </c>
    </row>
    <row r="2156" ht="15.75" customHeight="1">
      <c r="A2156" s="24">
        <v>2155.0</v>
      </c>
      <c r="B2156" s="25" t="s">
        <v>3507</v>
      </c>
      <c r="C2156" s="26" t="s">
        <v>7867</v>
      </c>
      <c r="D2156" s="26" t="s">
        <v>4677</v>
      </c>
      <c r="E2156" s="9">
        <v>1.0</v>
      </c>
    </row>
    <row r="2157" ht="15.75" customHeight="1">
      <c r="A2157" s="24">
        <v>2156.0</v>
      </c>
      <c r="B2157" s="25" t="s">
        <v>2965</v>
      </c>
      <c r="C2157" s="26" t="s">
        <v>7868</v>
      </c>
      <c r="D2157" s="26" t="s">
        <v>4684</v>
      </c>
      <c r="E2157" s="9">
        <v>1.0</v>
      </c>
    </row>
    <row r="2158" ht="15.75" customHeight="1">
      <c r="A2158" s="24">
        <v>2157.0</v>
      </c>
      <c r="B2158" s="25" t="s">
        <v>4008</v>
      </c>
      <c r="C2158" s="26" t="s">
        <v>7869</v>
      </c>
      <c r="D2158" s="26" t="s">
        <v>4684</v>
      </c>
      <c r="E2158" s="9">
        <v>1.0</v>
      </c>
    </row>
    <row r="2159" ht="15.75" customHeight="1">
      <c r="A2159" s="24">
        <v>2158.0</v>
      </c>
      <c r="B2159" s="25" t="s">
        <v>3909</v>
      </c>
      <c r="C2159" s="26" t="s">
        <v>7870</v>
      </c>
      <c r="D2159" s="26" t="s">
        <v>4684</v>
      </c>
      <c r="E2159" s="9">
        <v>1.0</v>
      </c>
    </row>
    <row r="2160" ht="15.75" customHeight="1">
      <c r="A2160" s="24">
        <v>2159.0</v>
      </c>
      <c r="B2160" s="25" t="s">
        <v>3832</v>
      </c>
      <c r="C2160" s="26" t="s">
        <v>7871</v>
      </c>
      <c r="D2160" s="26" t="s">
        <v>4677</v>
      </c>
      <c r="E2160" s="9">
        <v>1.0</v>
      </c>
    </row>
    <row r="2161" ht="15.75" customHeight="1">
      <c r="A2161" s="24">
        <v>2160.0</v>
      </c>
      <c r="B2161" s="25" t="s">
        <v>4549</v>
      </c>
      <c r="C2161" s="26" t="s">
        <v>7872</v>
      </c>
      <c r="D2161" s="26" t="s">
        <v>4679</v>
      </c>
      <c r="E2161" s="9">
        <v>1.0</v>
      </c>
    </row>
    <row r="2162" ht="15.75" customHeight="1">
      <c r="A2162" s="24">
        <v>2161.0</v>
      </c>
      <c r="B2162" s="25" t="s">
        <v>7873</v>
      </c>
      <c r="C2162" s="26" t="s">
        <v>7874</v>
      </c>
      <c r="D2162" s="26" t="s">
        <v>4671</v>
      </c>
      <c r="E2162" s="9">
        <v>1.0</v>
      </c>
    </row>
    <row r="2163" ht="15.75" customHeight="1">
      <c r="A2163" s="24">
        <v>2162.0</v>
      </c>
      <c r="B2163" s="25" t="s">
        <v>3619</v>
      </c>
      <c r="C2163" s="26" t="s">
        <v>7875</v>
      </c>
      <c r="D2163" s="26" t="s">
        <v>4677</v>
      </c>
      <c r="E2163" s="9">
        <v>1.0</v>
      </c>
    </row>
    <row r="2164" ht="15.75" customHeight="1">
      <c r="A2164" s="24">
        <v>2163.0</v>
      </c>
      <c r="B2164" s="25" t="s">
        <v>3998</v>
      </c>
      <c r="C2164" s="26" t="s">
        <v>7876</v>
      </c>
      <c r="D2164" s="26" t="s">
        <v>4677</v>
      </c>
      <c r="E2164" s="9">
        <v>1.0</v>
      </c>
    </row>
    <row r="2165" ht="15.75" customHeight="1">
      <c r="A2165" s="24">
        <v>2164.0</v>
      </c>
      <c r="B2165" s="25" t="s">
        <v>3418</v>
      </c>
      <c r="C2165" s="26" t="s">
        <v>7877</v>
      </c>
      <c r="D2165" s="26" t="s">
        <v>4677</v>
      </c>
      <c r="E2165" s="9">
        <v>1.0</v>
      </c>
    </row>
    <row r="2166" ht="15.75" customHeight="1">
      <c r="A2166" s="24">
        <v>2165.0</v>
      </c>
      <c r="B2166" s="25" t="s">
        <v>3982</v>
      </c>
      <c r="C2166" s="26" t="s">
        <v>7878</v>
      </c>
      <c r="D2166" s="26" t="s">
        <v>4684</v>
      </c>
      <c r="E2166" s="9">
        <v>1.0</v>
      </c>
    </row>
    <row r="2167" ht="15.75" customHeight="1">
      <c r="A2167" s="24">
        <v>2166.0</v>
      </c>
      <c r="B2167" s="25" t="s">
        <v>3319</v>
      </c>
      <c r="C2167" s="26" t="s">
        <v>7879</v>
      </c>
      <c r="D2167" s="26" t="s">
        <v>4679</v>
      </c>
      <c r="E2167" s="9">
        <v>1.0</v>
      </c>
    </row>
    <row r="2168" ht="15.75" customHeight="1">
      <c r="A2168" s="24">
        <v>2167.0</v>
      </c>
      <c r="B2168" s="25" t="s">
        <v>2966</v>
      </c>
      <c r="C2168" s="26" t="s">
        <v>7880</v>
      </c>
      <c r="D2168" s="26" t="s">
        <v>4679</v>
      </c>
      <c r="E2168" s="9">
        <v>1.0</v>
      </c>
    </row>
    <row r="2169" ht="15.75" customHeight="1">
      <c r="A2169" s="24">
        <v>2168.0</v>
      </c>
      <c r="B2169" s="25" t="s">
        <v>3484</v>
      </c>
      <c r="C2169" s="26" t="s">
        <v>7881</v>
      </c>
      <c r="D2169" s="26" t="s">
        <v>4684</v>
      </c>
      <c r="E2169" s="9">
        <v>1.0</v>
      </c>
    </row>
    <row r="2170" ht="15.75" customHeight="1">
      <c r="A2170" s="24">
        <v>2169.0</v>
      </c>
      <c r="B2170" s="25" t="s">
        <v>3490</v>
      </c>
      <c r="C2170" s="26" t="s">
        <v>7882</v>
      </c>
      <c r="D2170" s="26" t="s">
        <v>4677</v>
      </c>
      <c r="E2170" s="9">
        <v>1.0</v>
      </c>
    </row>
    <row r="2171" ht="15.75" customHeight="1">
      <c r="A2171" s="24">
        <v>2170.0</v>
      </c>
      <c r="B2171" s="25" t="s">
        <v>3579</v>
      </c>
      <c r="C2171" s="26" t="s">
        <v>7883</v>
      </c>
      <c r="D2171" s="26" t="s">
        <v>4677</v>
      </c>
      <c r="E2171" s="9">
        <v>1.0</v>
      </c>
    </row>
    <row r="2172" ht="15.75" customHeight="1">
      <c r="A2172" s="24">
        <v>2171.0</v>
      </c>
      <c r="B2172" s="25" t="s">
        <v>3737</v>
      </c>
      <c r="C2172" s="26" t="s">
        <v>7884</v>
      </c>
      <c r="D2172" s="26" t="s">
        <v>4677</v>
      </c>
      <c r="E2172" s="9">
        <v>1.0</v>
      </c>
    </row>
    <row r="2173" ht="15.75" customHeight="1">
      <c r="A2173" s="24">
        <v>2172.0</v>
      </c>
      <c r="B2173" s="25" t="s">
        <v>7885</v>
      </c>
      <c r="C2173" s="26" t="s">
        <v>7886</v>
      </c>
      <c r="D2173" s="26" t="s">
        <v>4668</v>
      </c>
      <c r="E2173" s="9">
        <v>1.0</v>
      </c>
    </row>
    <row r="2174" ht="15.75" customHeight="1">
      <c r="A2174" s="24">
        <v>2173.0</v>
      </c>
      <c r="B2174" s="25" t="s">
        <v>7887</v>
      </c>
      <c r="C2174" s="26" t="s">
        <v>7888</v>
      </c>
      <c r="D2174" s="26" t="s">
        <v>4668</v>
      </c>
      <c r="E2174" s="9">
        <v>1.0</v>
      </c>
    </row>
    <row r="2175" ht="15.75" customHeight="1">
      <c r="A2175" s="24">
        <v>2174.0</v>
      </c>
      <c r="B2175" s="25" t="s">
        <v>7889</v>
      </c>
      <c r="C2175" s="26" t="s">
        <v>7890</v>
      </c>
      <c r="D2175" s="26" t="s">
        <v>4671</v>
      </c>
      <c r="E2175" s="9">
        <v>1.0</v>
      </c>
    </row>
    <row r="2176" ht="15.75" customHeight="1">
      <c r="A2176" s="24">
        <v>2175.0</v>
      </c>
      <c r="B2176" s="25" t="s">
        <v>3977</v>
      </c>
      <c r="C2176" s="26" t="s">
        <v>7891</v>
      </c>
      <c r="D2176" s="26" t="s">
        <v>4668</v>
      </c>
      <c r="E2176" s="9">
        <v>1.0</v>
      </c>
    </row>
    <row r="2177" ht="15.75" customHeight="1">
      <c r="A2177" s="24">
        <v>2176.0</v>
      </c>
      <c r="B2177" s="25" t="s">
        <v>3757</v>
      </c>
      <c r="C2177" s="26" t="s">
        <v>7892</v>
      </c>
      <c r="D2177" s="26" t="s">
        <v>4679</v>
      </c>
      <c r="E2177" s="9">
        <v>1.0</v>
      </c>
    </row>
    <row r="2178" ht="15.75" customHeight="1">
      <c r="A2178" s="24">
        <v>2177.0</v>
      </c>
      <c r="B2178" s="25" t="s">
        <v>3232</v>
      </c>
      <c r="C2178" s="26" t="s">
        <v>7893</v>
      </c>
      <c r="D2178" s="26" t="s">
        <v>4668</v>
      </c>
      <c r="E2178" s="9">
        <v>1.0</v>
      </c>
    </row>
    <row r="2179" ht="15.75" customHeight="1">
      <c r="A2179" s="24">
        <v>2178.0</v>
      </c>
      <c r="B2179" s="25" t="s">
        <v>4636</v>
      </c>
      <c r="C2179" s="26" t="s">
        <v>7894</v>
      </c>
      <c r="D2179" s="26" t="s">
        <v>4668</v>
      </c>
      <c r="E2179" s="9">
        <v>1.0</v>
      </c>
    </row>
    <row r="2180" ht="15.75" customHeight="1">
      <c r="A2180" s="24">
        <v>2179.0</v>
      </c>
      <c r="B2180" s="25" t="s">
        <v>3519</v>
      </c>
      <c r="C2180" s="26" t="s">
        <v>7895</v>
      </c>
      <c r="D2180" s="26" t="s">
        <v>4677</v>
      </c>
      <c r="E2180" s="9">
        <v>1.0</v>
      </c>
    </row>
    <row r="2181" ht="15.75" customHeight="1">
      <c r="A2181" s="24">
        <v>2180.0</v>
      </c>
      <c r="B2181" s="25" t="s">
        <v>3442</v>
      </c>
      <c r="C2181" s="26" t="s">
        <v>7896</v>
      </c>
      <c r="D2181" s="26" t="s">
        <v>4677</v>
      </c>
      <c r="E2181" s="9">
        <v>1.0</v>
      </c>
    </row>
    <row r="2182" ht="15.75" customHeight="1">
      <c r="A2182" s="24">
        <v>2181.0</v>
      </c>
      <c r="B2182" s="25" t="s">
        <v>2967</v>
      </c>
      <c r="C2182" s="26" t="s">
        <v>7897</v>
      </c>
      <c r="D2182" s="26" t="s">
        <v>4684</v>
      </c>
      <c r="E2182" s="9">
        <v>1.0</v>
      </c>
    </row>
    <row r="2183" ht="15.75" customHeight="1">
      <c r="A2183" s="24">
        <v>2182.0</v>
      </c>
      <c r="B2183" s="25" t="s">
        <v>3759</v>
      </c>
      <c r="C2183" s="26" t="s">
        <v>7898</v>
      </c>
      <c r="D2183" s="26" t="s">
        <v>4677</v>
      </c>
      <c r="E2183" s="9">
        <v>1.0</v>
      </c>
    </row>
    <row r="2184" ht="15.75" customHeight="1">
      <c r="A2184" s="24">
        <v>2183.0</v>
      </c>
      <c r="B2184" s="25" t="s">
        <v>3789</v>
      </c>
      <c r="C2184" s="26" t="s">
        <v>7899</v>
      </c>
      <c r="D2184" s="26" t="s">
        <v>4677</v>
      </c>
      <c r="E2184" s="9">
        <v>1.0</v>
      </c>
    </row>
    <row r="2185" ht="15.75" customHeight="1">
      <c r="A2185" s="24">
        <v>2184.0</v>
      </c>
      <c r="B2185" s="25" t="s">
        <v>3605</v>
      </c>
      <c r="C2185" s="26" t="s">
        <v>7900</v>
      </c>
      <c r="D2185" s="26" t="s">
        <v>4677</v>
      </c>
      <c r="E2185" s="9">
        <v>1.0</v>
      </c>
    </row>
    <row r="2186" ht="15.75" customHeight="1">
      <c r="A2186" s="24">
        <v>2185.0</v>
      </c>
      <c r="B2186" s="25" t="s">
        <v>3807</v>
      </c>
      <c r="C2186" s="26" t="s">
        <v>7901</v>
      </c>
      <c r="D2186" s="26" t="s">
        <v>4684</v>
      </c>
      <c r="E2186" s="9">
        <v>1.0</v>
      </c>
    </row>
    <row r="2187" ht="15.75" customHeight="1">
      <c r="A2187" s="24">
        <v>2186.0</v>
      </c>
      <c r="B2187" s="25" t="s">
        <v>3223</v>
      </c>
      <c r="C2187" s="26" t="s">
        <v>7902</v>
      </c>
      <c r="D2187" s="26" t="s">
        <v>4677</v>
      </c>
      <c r="E2187" s="9">
        <v>1.0</v>
      </c>
    </row>
    <row r="2188" ht="15.75" customHeight="1">
      <c r="A2188" s="24">
        <v>2187.0</v>
      </c>
      <c r="B2188" s="25" t="s">
        <v>3918</v>
      </c>
      <c r="C2188" s="26" t="s">
        <v>7903</v>
      </c>
      <c r="D2188" s="26" t="s">
        <v>4684</v>
      </c>
      <c r="E2188" s="9">
        <v>1.0</v>
      </c>
    </row>
    <row r="2189" ht="15.75" customHeight="1">
      <c r="A2189" s="24">
        <v>2188.0</v>
      </c>
      <c r="B2189" s="25" t="s">
        <v>3056</v>
      </c>
      <c r="C2189" s="26" t="s">
        <v>7904</v>
      </c>
      <c r="D2189" s="26" t="s">
        <v>4684</v>
      </c>
      <c r="E2189" s="9">
        <v>1.0</v>
      </c>
    </row>
    <row r="2190" ht="15.75" customHeight="1">
      <c r="A2190" s="24">
        <v>2189.0</v>
      </c>
      <c r="B2190" s="25" t="s">
        <v>7905</v>
      </c>
      <c r="C2190" s="26" t="s">
        <v>7906</v>
      </c>
      <c r="D2190" s="26" t="s">
        <v>4668</v>
      </c>
      <c r="E2190" s="9">
        <v>1.0</v>
      </c>
    </row>
    <row r="2191" ht="15.75" customHeight="1">
      <c r="A2191" s="24">
        <v>2190.0</v>
      </c>
      <c r="B2191" s="25" t="s">
        <v>7907</v>
      </c>
      <c r="C2191" s="26" t="s">
        <v>7908</v>
      </c>
      <c r="D2191" s="26" t="s">
        <v>4668</v>
      </c>
      <c r="E2191" s="9">
        <v>1.0</v>
      </c>
    </row>
    <row r="2192" ht="15.75" customHeight="1">
      <c r="A2192" s="24">
        <v>2191.0</v>
      </c>
      <c r="B2192" s="25" t="s">
        <v>2901</v>
      </c>
      <c r="C2192" s="26" t="s">
        <v>7909</v>
      </c>
      <c r="D2192" s="26" t="s">
        <v>4679</v>
      </c>
      <c r="E2192" s="9">
        <v>1.0</v>
      </c>
    </row>
    <row r="2193" ht="15.75" customHeight="1">
      <c r="A2193" s="24">
        <v>2192.0</v>
      </c>
      <c r="B2193" s="25" t="s">
        <v>3057</v>
      </c>
      <c r="C2193" s="26" t="s">
        <v>7910</v>
      </c>
      <c r="D2193" s="26" t="s">
        <v>4677</v>
      </c>
      <c r="E2193" s="9">
        <v>1.0</v>
      </c>
    </row>
    <row r="2194" ht="15.75" customHeight="1">
      <c r="A2194" s="24">
        <v>2193.0</v>
      </c>
      <c r="B2194" s="25" t="s">
        <v>7911</v>
      </c>
      <c r="C2194" s="26" t="s">
        <v>7912</v>
      </c>
      <c r="D2194" s="26" t="s">
        <v>4668</v>
      </c>
      <c r="E2194" s="9">
        <v>1.0</v>
      </c>
    </row>
    <row r="2195" ht="15.75" customHeight="1">
      <c r="A2195" s="24">
        <v>2194.0</v>
      </c>
      <c r="B2195" s="25" t="s">
        <v>3228</v>
      </c>
      <c r="C2195" s="26" t="s">
        <v>7913</v>
      </c>
      <c r="D2195" s="26" t="s">
        <v>4684</v>
      </c>
      <c r="E2195" s="9">
        <v>1.0</v>
      </c>
    </row>
    <row r="2196" ht="15.75" customHeight="1">
      <c r="A2196" s="24">
        <v>2195.0</v>
      </c>
      <c r="B2196" s="25" t="s">
        <v>3894</v>
      </c>
      <c r="C2196" s="26" t="s">
        <v>7914</v>
      </c>
      <c r="D2196" s="26" t="s">
        <v>4677</v>
      </c>
      <c r="E2196" s="9">
        <v>1.0</v>
      </c>
    </row>
    <row r="2197" ht="15.75" customHeight="1">
      <c r="A2197" s="24">
        <v>2196.0</v>
      </c>
      <c r="B2197" s="25" t="s">
        <v>2970</v>
      </c>
      <c r="C2197" s="26" t="s">
        <v>7915</v>
      </c>
      <c r="D2197" s="26" t="s">
        <v>4684</v>
      </c>
      <c r="E2197" s="9">
        <v>1.0</v>
      </c>
    </row>
    <row r="2198" ht="15.75" customHeight="1">
      <c r="A2198" s="24">
        <v>2197.0</v>
      </c>
      <c r="B2198" s="25" t="s">
        <v>7916</v>
      </c>
      <c r="C2198" s="26" t="s">
        <v>7917</v>
      </c>
      <c r="D2198" s="26" t="s">
        <v>4668</v>
      </c>
      <c r="E2198" s="9">
        <v>1.0</v>
      </c>
    </row>
    <row r="2199" ht="15.75" customHeight="1">
      <c r="A2199" s="24">
        <v>2198.0</v>
      </c>
      <c r="B2199" s="25" t="s">
        <v>3555</v>
      </c>
      <c r="C2199" s="26" t="s">
        <v>7918</v>
      </c>
      <c r="D2199" s="26" t="s">
        <v>4677</v>
      </c>
      <c r="E2199" s="9">
        <v>1.0</v>
      </c>
    </row>
    <row r="2200" ht="15.75" customHeight="1">
      <c r="A2200" s="24">
        <v>2199.0</v>
      </c>
      <c r="B2200" s="25" t="s">
        <v>3898</v>
      </c>
      <c r="C2200" s="26" t="s">
        <v>7919</v>
      </c>
      <c r="D2200" s="26" t="s">
        <v>4677</v>
      </c>
      <c r="E2200" s="9">
        <v>1.0</v>
      </c>
    </row>
    <row r="2201" ht="15.75" customHeight="1">
      <c r="A2201" s="24">
        <v>2200.0</v>
      </c>
      <c r="B2201" s="25" t="s">
        <v>3925</v>
      </c>
      <c r="C2201" s="26" t="s">
        <v>7920</v>
      </c>
      <c r="D2201" s="26" t="s">
        <v>4677</v>
      </c>
      <c r="E2201" s="9">
        <v>1.0</v>
      </c>
    </row>
    <row r="2202" ht="15.75" customHeight="1">
      <c r="A2202" s="24">
        <v>2201.0</v>
      </c>
      <c r="B2202" s="25" t="s">
        <v>3895</v>
      </c>
      <c r="C2202" s="26" t="s">
        <v>7921</v>
      </c>
      <c r="D2202" s="26" t="s">
        <v>4679</v>
      </c>
      <c r="E2202" s="9">
        <v>1.0</v>
      </c>
    </row>
    <row r="2203" ht="15.75" customHeight="1">
      <c r="A2203" s="24">
        <v>2202.0</v>
      </c>
      <c r="B2203" s="25" t="s">
        <v>7922</v>
      </c>
      <c r="C2203" s="26" t="s">
        <v>7923</v>
      </c>
      <c r="D2203" s="26" t="s">
        <v>4668</v>
      </c>
      <c r="E2203" s="9">
        <v>1.0</v>
      </c>
    </row>
    <row r="2204" ht="15.75" customHeight="1">
      <c r="A2204" s="24">
        <v>2203.0</v>
      </c>
      <c r="B2204" s="25" t="s">
        <v>3764</v>
      </c>
      <c r="C2204" s="26" t="s">
        <v>7924</v>
      </c>
      <c r="D2204" s="26" t="s">
        <v>4677</v>
      </c>
      <c r="E2204" s="9">
        <v>1.0</v>
      </c>
    </row>
    <row r="2205" ht="15.75" customHeight="1">
      <c r="A2205" s="24">
        <v>2204.0</v>
      </c>
      <c r="B2205" s="25" t="s">
        <v>2971</v>
      </c>
      <c r="C2205" s="26" t="s">
        <v>7925</v>
      </c>
      <c r="D2205" s="26" t="s">
        <v>4684</v>
      </c>
      <c r="E2205" s="9">
        <v>1.0</v>
      </c>
    </row>
    <row r="2206" ht="15.75" customHeight="1">
      <c r="A2206" s="24">
        <v>2205.0</v>
      </c>
      <c r="B2206" s="25" t="s">
        <v>7926</v>
      </c>
      <c r="C2206" s="26" t="s">
        <v>7927</v>
      </c>
      <c r="D2206" s="26" t="s">
        <v>4668</v>
      </c>
      <c r="E2206" s="9">
        <v>1.0</v>
      </c>
    </row>
    <row r="2207" ht="15.75" customHeight="1">
      <c r="A2207" s="24">
        <v>2206.0</v>
      </c>
      <c r="B2207" s="25" t="s">
        <v>7928</v>
      </c>
      <c r="C2207" s="26" t="s">
        <v>7929</v>
      </c>
      <c r="D2207" s="26" t="s">
        <v>4668</v>
      </c>
      <c r="E2207" s="9">
        <v>1.0</v>
      </c>
    </row>
    <row r="2208" ht="15.75" customHeight="1">
      <c r="A2208" s="24">
        <v>2207.0</v>
      </c>
      <c r="B2208" s="25" t="s">
        <v>3018</v>
      </c>
      <c r="C2208" s="26" t="s">
        <v>7930</v>
      </c>
      <c r="D2208" s="26" t="s">
        <v>4679</v>
      </c>
      <c r="E2208" s="9">
        <v>1.0</v>
      </c>
    </row>
    <row r="2209" ht="15.75" customHeight="1">
      <c r="A2209" s="24">
        <v>2208.0</v>
      </c>
      <c r="B2209" s="25" t="s">
        <v>7931</v>
      </c>
      <c r="C2209" s="26" t="s">
        <v>7932</v>
      </c>
      <c r="D2209" s="26" t="s">
        <v>4668</v>
      </c>
      <c r="E2209" s="9">
        <v>1.0</v>
      </c>
    </row>
    <row r="2210" ht="15.75" customHeight="1">
      <c r="A2210" s="24">
        <v>2209.0</v>
      </c>
      <c r="B2210" s="25" t="s">
        <v>3777</v>
      </c>
      <c r="C2210" s="26" t="s">
        <v>7933</v>
      </c>
      <c r="D2210" s="26" t="s">
        <v>4677</v>
      </c>
      <c r="E2210" s="9">
        <v>1.0</v>
      </c>
    </row>
    <row r="2211" ht="15.75" customHeight="1">
      <c r="A2211" s="24">
        <v>2210.0</v>
      </c>
      <c r="B2211" s="25" t="s">
        <v>3365</v>
      </c>
      <c r="C2211" s="26" t="s">
        <v>7934</v>
      </c>
      <c r="D2211" s="26" t="s">
        <v>4677</v>
      </c>
      <c r="E2211" s="9">
        <v>1.0</v>
      </c>
    </row>
    <row r="2212" ht="15.75" customHeight="1">
      <c r="A2212" s="24">
        <v>2211.0</v>
      </c>
      <c r="B2212" s="25" t="s">
        <v>3942</v>
      </c>
      <c r="C2212" s="26" t="s">
        <v>7935</v>
      </c>
      <c r="D2212" s="26" t="s">
        <v>4677</v>
      </c>
      <c r="E2212" s="9">
        <v>1.0</v>
      </c>
    </row>
    <row r="2213" ht="15.75" customHeight="1">
      <c r="A2213" s="24">
        <v>2212.0</v>
      </c>
      <c r="B2213" s="25" t="s">
        <v>3731</v>
      </c>
      <c r="C2213" s="26" t="s">
        <v>7936</v>
      </c>
      <c r="D2213" s="26" t="s">
        <v>4677</v>
      </c>
      <c r="E2213" s="9">
        <v>1.0</v>
      </c>
    </row>
    <row r="2214" ht="15.75" customHeight="1">
      <c r="A2214" s="24">
        <v>2213.0</v>
      </c>
      <c r="B2214" s="25" t="s">
        <v>4167</v>
      </c>
      <c r="C2214" s="26" t="s">
        <v>7937</v>
      </c>
      <c r="D2214" s="26" t="s">
        <v>4677</v>
      </c>
      <c r="E2214" s="9">
        <v>1.0</v>
      </c>
    </row>
    <row r="2215" ht="15.75" customHeight="1">
      <c r="A2215" s="24">
        <v>2214.0</v>
      </c>
      <c r="B2215" s="25" t="s">
        <v>3719</v>
      </c>
      <c r="C2215" s="26" t="s">
        <v>7938</v>
      </c>
      <c r="D2215" s="26" t="s">
        <v>4677</v>
      </c>
      <c r="E2215" s="9">
        <v>1.0</v>
      </c>
    </row>
    <row r="2216" ht="15.75" customHeight="1">
      <c r="A2216" s="24">
        <v>2215.0</v>
      </c>
      <c r="B2216" s="25" t="s">
        <v>3835</v>
      </c>
      <c r="C2216" s="26" t="s">
        <v>7939</v>
      </c>
      <c r="D2216" s="26" t="s">
        <v>4677</v>
      </c>
      <c r="E2216" s="9">
        <v>1.0</v>
      </c>
    </row>
    <row r="2217" ht="15.75" customHeight="1">
      <c r="A2217" s="24">
        <v>2216.0</v>
      </c>
      <c r="B2217" s="25" t="s">
        <v>3876</v>
      </c>
      <c r="C2217" s="26" t="s">
        <v>7940</v>
      </c>
      <c r="D2217" s="26" t="s">
        <v>4677</v>
      </c>
      <c r="E2217" s="9">
        <v>1.0</v>
      </c>
    </row>
    <row r="2218" ht="15.75" customHeight="1">
      <c r="A2218" s="24">
        <v>2217.0</v>
      </c>
      <c r="B2218" s="25" t="s">
        <v>7941</v>
      </c>
      <c r="C2218" s="26" t="s">
        <v>7942</v>
      </c>
      <c r="D2218" s="26" t="s">
        <v>4668</v>
      </c>
      <c r="E2218" s="9">
        <v>1.0</v>
      </c>
    </row>
    <row r="2219" ht="15.75" customHeight="1">
      <c r="A2219" s="24">
        <v>2218.0</v>
      </c>
      <c r="B2219" s="25" t="s">
        <v>3751</v>
      </c>
      <c r="C2219" s="26" t="s">
        <v>7943</v>
      </c>
      <c r="D2219" s="26" t="s">
        <v>4677</v>
      </c>
      <c r="E2219" s="9">
        <v>1.0</v>
      </c>
    </row>
    <row r="2220" ht="15.75" customHeight="1">
      <c r="A2220" s="24">
        <v>2219.0</v>
      </c>
      <c r="B2220" s="25" t="s">
        <v>7944</v>
      </c>
      <c r="C2220" s="26" t="s">
        <v>7945</v>
      </c>
      <c r="D2220" s="26" t="s">
        <v>4668</v>
      </c>
      <c r="E2220" s="9">
        <v>1.0</v>
      </c>
    </row>
    <row r="2221" ht="15.75" customHeight="1">
      <c r="A2221" s="24">
        <v>2220.0</v>
      </c>
      <c r="B2221" s="25" t="s">
        <v>3728</v>
      </c>
      <c r="C2221" s="26" t="s">
        <v>7946</v>
      </c>
      <c r="D2221" s="26" t="s">
        <v>4677</v>
      </c>
      <c r="E2221" s="9">
        <v>1.0</v>
      </c>
    </row>
    <row r="2222" ht="15.75" customHeight="1">
      <c r="A2222" s="24">
        <v>2221.0</v>
      </c>
      <c r="B2222" s="25" t="s">
        <v>3754</v>
      </c>
      <c r="C2222" s="26" t="s">
        <v>7947</v>
      </c>
      <c r="D2222" s="26" t="s">
        <v>4677</v>
      </c>
      <c r="E2222" s="9">
        <v>1.0</v>
      </c>
    </row>
    <row r="2223" ht="15.75" customHeight="1">
      <c r="A2223" s="24">
        <v>2222.0</v>
      </c>
      <c r="B2223" s="25" t="s">
        <v>3752</v>
      </c>
      <c r="C2223" s="26" t="s">
        <v>7948</v>
      </c>
      <c r="D2223" s="26" t="s">
        <v>4677</v>
      </c>
      <c r="E2223" s="9">
        <v>1.0</v>
      </c>
    </row>
    <row r="2224" ht="15.75" customHeight="1">
      <c r="A2224" s="24">
        <v>2223.0</v>
      </c>
      <c r="B2224" s="25" t="s">
        <v>3750</v>
      </c>
      <c r="C2224" s="26" t="s">
        <v>7949</v>
      </c>
      <c r="D2224" s="26" t="s">
        <v>4677</v>
      </c>
      <c r="E2224" s="9">
        <v>1.0</v>
      </c>
    </row>
    <row r="2225" ht="15.75" customHeight="1">
      <c r="A2225" s="24">
        <v>2224.0</v>
      </c>
      <c r="B2225" s="25" t="s">
        <v>3989</v>
      </c>
      <c r="C2225" s="26" t="s">
        <v>7950</v>
      </c>
      <c r="D2225" s="26" t="s">
        <v>4668</v>
      </c>
      <c r="E2225" s="9">
        <v>1.0</v>
      </c>
    </row>
    <row r="2226" ht="15.75" customHeight="1">
      <c r="A2226" s="24">
        <v>2225.0</v>
      </c>
      <c r="B2226" s="25" t="s">
        <v>7951</v>
      </c>
      <c r="C2226" s="26" t="s">
        <v>7952</v>
      </c>
      <c r="D2226" s="26" t="s">
        <v>4671</v>
      </c>
      <c r="E2226" s="9">
        <v>1.0</v>
      </c>
    </row>
    <row r="2227" ht="15.75" customHeight="1">
      <c r="A2227" s="24">
        <v>2226.0</v>
      </c>
      <c r="B2227" s="25" t="s">
        <v>4251</v>
      </c>
      <c r="C2227" s="26" t="s">
        <v>7953</v>
      </c>
      <c r="D2227" s="26" t="s">
        <v>4668</v>
      </c>
      <c r="E2227" s="9">
        <v>1.0</v>
      </c>
    </row>
    <row r="2228" ht="15.75" customHeight="1">
      <c r="A2228" s="24">
        <v>2227.0</v>
      </c>
      <c r="B2228" s="25" t="s">
        <v>4046</v>
      </c>
      <c r="C2228" s="26" t="s">
        <v>7954</v>
      </c>
      <c r="D2228" s="26" t="s">
        <v>4679</v>
      </c>
      <c r="E2228" s="9">
        <v>1.0</v>
      </c>
    </row>
    <row r="2229" ht="15.75" customHeight="1">
      <c r="A2229" s="24">
        <v>2228.0</v>
      </c>
      <c r="B2229" s="25" t="s">
        <v>3438</v>
      </c>
      <c r="C2229" s="26" t="s">
        <v>7955</v>
      </c>
      <c r="D2229" s="26" t="s">
        <v>4677</v>
      </c>
      <c r="E2229" s="9">
        <v>1.0</v>
      </c>
    </row>
    <row r="2230" ht="15.75" customHeight="1">
      <c r="A2230" s="24">
        <v>2229.0</v>
      </c>
      <c r="B2230" s="25" t="s">
        <v>3189</v>
      </c>
      <c r="C2230" s="26" t="s">
        <v>7956</v>
      </c>
      <c r="D2230" s="26" t="s">
        <v>4679</v>
      </c>
      <c r="E2230" s="9">
        <v>1.0</v>
      </c>
    </row>
    <row r="2231" ht="15.75" customHeight="1">
      <c r="A2231" s="24">
        <v>2230.0</v>
      </c>
      <c r="B2231" s="25" t="s">
        <v>3443</v>
      </c>
      <c r="C2231" s="26" t="s">
        <v>7957</v>
      </c>
      <c r="D2231" s="26" t="s">
        <v>4684</v>
      </c>
      <c r="E2231" s="9">
        <v>1.0</v>
      </c>
    </row>
    <row r="2232" ht="15.75" customHeight="1">
      <c r="A2232" s="24">
        <v>2231.0</v>
      </c>
      <c r="B2232" s="25" t="s">
        <v>4300</v>
      </c>
      <c r="C2232" s="26" t="s">
        <v>7958</v>
      </c>
      <c r="D2232" s="26" t="s">
        <v>4677</v>
      </c>
      <c r="E2232" s="9">
        <v>1.0</v>
      </c>
    </row>
    <row r="2233" ht="15.75" customHeight="1">
      <c r="A2233" s="24">
        <v>2232.0</v>
      </c>
      <c r="B2233" s="25" t="s">
        <v>4429</v>
      </c>
      <c r="C2233" s="26" t="s">
        <v>7959</v>
      </c>
      <c r="D2233" s="26" t="s">
        <v>4668</v>
      </c>
      <c r="E2233" s="9">
        <v>1.0</v>
      </c>
    </row>
    <row r="2234" ht="15.75" customHeight="1">
      <c r="A2234" s="24">
        <v>2233.0</v>
      </c>
      <c r="B2234" s="25" t="s">
        <v>4330</v>
      </c>
      <c r="C2234" s="26" t="s">
        <v>7960</v>
      </c>
      <c r="D2234" s="26" t="s">
        <v>4668</v>
      </c>
      <c r="E2234" s="9">
        <v>1.0</v>
      </c>
    </row>
    <row r="2235" ht="15.75" customHeight="1">
      <c r="A2235" s="24">
        <v>2234.0</v>
      </c>
      <c r="B2235" s="25" t="s">
        <v>3058</v>
      </c>
      <c r="C2235" s="26" t="s">
        <v>7961</v>
      </c>
      <c r="D2235" s="26" t="s">
        <v>4677</v>
      </c>
      <c r="E2235" s="9">
        <v>1.0</v>
      </c>
    </row>
    <row r="2236" ht="15.75" customHeight="1">
      <c r="A2236" s="24">
        <v>2235.0</v>
      </c>
      <c r="B2236" s="25" t="s">
        <v>4662</v>
      </c>
      <c r="C2236" s="26" t="s">
        <v>7962</v>
      </c>
      <c r="D2236" s="26" t="s">
        <v>4679</v>
      </c>
      <c r="E2236" s="9">
        <v>1.0</v>
      </c>
    </row>
    <row r="2237" ht="15.75" customHeight="1">
      <c r="A2237" s="24">
        <v>2236.0</v>
      </c>
      <c r="B2237" s="25" t="s">
        <v>3892</v>
      </c>
      <c r="C2237" s="26" t="s">
        <v>7963</v>
      </c>
      <c r="D2237" s="26" t="s">
        <v>4677</v>
      </c>
      <c r="E2237" s="9">
        <v>1.0</v>
      </c>
    </row>
    <row r="2238" ht="15.75" customHeight="1">
      <c r="A2238" s="24">
        <v>2237.0</v>
      </c>
      <c r="B2238" s="25" t="s">
        <v>7964</v>
      </c>
      <c r="C2238" s="26" t="s">
        <v>7965</v>
      </c>
      <c r="D2238" s="26" t="s">
        <v>4668</v>
      </c>
      <c r="E2238" s="9">
        <v>1.0</v>
      </c>
    </row>
    <row r="2239" ht="15.75" customHeight="1">
      <c r="A2239" s="24">
        <v>2238.0</v>
      </c>
      <c r="B2239" s="25" t="s">
        <v>4546</v>
      </c>
      <c r="C2239" s="26" t="s">
        <v>7966</v>
      </c>
      <c r="D2239" s="26" t="s">
        <v>4677</v>
      </c>
      <c r="E2239" s="9">
        <v>1.0</v>
      </c>
    </row>
    <row r="2240" ht="15.75" customHeight="1">
      <c r="A2240" s="24">
        <v>2239.0</v>
      </c>
      <c r="B2240" s="25" t="s">
        <v>4324</v>
      </c>
      <c r="C2240" s="26" t="s">
        <v>7967</v>
      </c>
      <c r="D2240" s="26" t="s">
        <v>4677</v>
      </c>
      <c r="E2240" s="9">
        <v>1.0</v>
      </c>
    </row>
    <row r="2241" ht="15.75" customHeight="1">
      <c r="A2241" s="24">
        <v>2240.0</v>
      </c>
      <c r="B2241" s="25" t="s">
        <v>4303</v>
      </c>
      <c r="C2241" s="26" t="s">
        <v>7968</v>
      </c>
      <c r="D2241" s="26" t="s">
        <v>4677</v>
      </c>
      <c r="E2241" s="9">
        <v>1.0</v>
      </c>
    </row>
    <row r="2242" ht="15.75" customHeight="1">
      <c r="A2242" s="24">
        <v>2241.0</v>
      </c>
      <c r="B2242" s="25" t="s">
        <v>3939</v>
      </c>
      <c r="C2242" s="26" t="s">
        <v>7969</v>
      </c>
      <c r="D2242" s="26" t="s">
        <v>4677</v>
      </c>
      <c r="E2242" s="9">
        <v>1.0</v>
      </c>
    </row>
    <row r="2243" ht="15.75" customHeight="1">
      <c r="A2243" s="24">
        <v>2242.0</v>
      </c>
      <c r="B2243" s="25" t="s">
        <v>3975</v>
      </c>
      <c r="C2243" s="26" t="s">
        <v>7970</v>
      </c>
      <c r="D2243" s="26" t="s">
        <v>4677</v>
      </c>
      <c r="E2243" s="9">
        <v>1.0</v>
      </c>
    </row>
    <row r="2244" ht="15.75" customHeight="1">
      <c r="A2244" s="24">
        <v>2243.0</v>
      </c>
      <c r="B2244" s="25" t="s">
        <v>3254</v>
      </c>
      <c r="C2244" s="26" t="s">
        <v>7971</v>
      </c>
      <c r="D2244" s="26" t="s">
        <v>4684</v>
      </c>
      <c r="E2244" s="9">
        <v>1.0</v>
      </c>
    </row>
    <row r="2245" ht="15.75" customHeight="1">
      <c r="A2245" s="24">
        <v>2244.0</v>
      </c>
      <c r="B2245" s="25" t="s">
        <v>3229</v>
      </c>
      <c r="C2245" s="26" t="s">
        <v>7972</v>
      </c>
      <c r="D2245" s="26" t="s">
        <v>4684</v>
      </c>
      <c r="E2245" s="9">
        <v>1.0</v>
      </c>
    </row>
    <row r="2246" ht="15.75" customHeight="1">
      <c r="A2246" s="24">
        <v>2245.0</v>
      </c>
      <c r="B2246" s="25" t="s">
        <v>7973</v>
      </c>
      <c r="C2246" s="26" t="s">
        <v>7974</v>
      </c>
      <c r="D2246" s="26" t="s">
        <v>4671</v>
      </c>
      <c r="E2246" s="9">
        <v>1.0</v>
      </c>
    </row>
    <row r="2247" ht="15.75" customHeight="1">
      <c r="A2247" s="24">
        <v>2246.0</v>
      </c>
      <c r="B2247" s="25" t="s">
        <v>4016</v>
      </c>
      <c r="C2247" s="26" t="s">
        <v>7975</v>
      </c>
      <c r="D2247" s="26" t="s">
        <v>4677</v>
      </c>
      <c r="E2247" s="9">
        <v>1.0</v>
      </c>
    </row>
    <row r="2248" ht="15.75" customHeight="1">
      <c r="A2248" s="24">
        <v>2247.0</v>
      </c>
      <c r="B2248" s="25" t="s">
        <v>7976</v>
      </c>
      <c r="C2248" s="26" t="s">
        <v>7977</v>
      </c>
      <c r="D2248" s="26" t="s">
        <v>4668</v>
      </c>
      <c r="E2248" s="9">
        <v>1.0</v>
      </c>
    </row>
    <row r="2249" ht="15.75" customHeight="1">
      <c r="A2249" s="24">
        <v>2248.0</v>
      </c>
      <c r="B2249" s="25" t="s">
        <v>7978</v>
      </c>
      <c r="C2249" s="26" t="s">
        <v>7979</v>
      </c>
      <c r="D2249" s="26" t="s">
        <v>4671</v>
      </c>
      <c r="E2249" s="9">
        <v>1.0</v>
      </c>
    </row>
    <row r="2250" ht="15.75" customHeight="1">
      <c r="A2250" s="24">
        <v>2249.0</v>
      </c>
      <c r="B2250" s="25" t="s">
        <v>7980</v>
      </c>
      <c r="C2250" s="26" t="s">
        <v>7981</v>
      </c>
      <c r="D2250" s="26" t="s">
        <v>4671</v>
      </c>
      <c r="E2250" s="9">
        <v>1.0</v>
      </c>
    </row>
    <row r="2251" ht="15.75" customHeight="1">
      <c r="A2251" s="24">
        <v>2250.0</v>
      </c>
      <c r="B2251" s="25" t="s">
        <v>7982</v>
      </c>
      <c r="C2251" s="26" t="s">
        <v>7983</v>
      </c>
      <c r="D2251" s="26" t="s">
        <v>4671</v>
      </c>
      <c r="E2251" s="9">
        <v>1.0</v>
      </c>
    </row>
    <row r="2252" ht="15.75" customHeight="1">
      <c r="A2252" s="24">
        <v>2251.0</v>
      </c>
      <c r="B2252" s="25" t="s">
        <v>2902</v>
      </c>
      <c r="C2252" s="26" t="s">
        <v>7984</v>
      </c>
      <c r="D2252" s="26" t="s">
        <v>4679</v>
      </c>
      <c r="E2252" s="9">
        <v>1.0</v>
      </c>
    </row>
    <row r="2253" ht="15.75" customHeight="1">
      <c r="A2253" s="24">
        <v>2252.0</v>
      </c>
      <c r="B2253" s="25" t="s">
        <v>3994</v>
      </c>
      <c r="C2253" s="26" t="s">
        <v>7985</v>
      </c>
      <c r="D2253" s="26" t="s">
        <v>4677</v>
      </c>
      <c r="E2253" s="9">
        <v>1.0</v>
      </c>
    </row>
    <row r="2254" ht="15.75" customHeight="1">
      <c r="A2254" s="24">
        <v>2253.0</v>
      </c>
      <c r="B2254" s="25" t="s">
        <v>7986</v>
      </c>
      <c r="C2254" s="26" t="s">
        <v>7987</v>
      </c>
      <c r="D2254" s="26" t="s">
        <v>4668</v>
      </c>
      <c r="E2254" s="9">
        <v>1.0</v>
      </c>
    </row>
    <row r="2255" ht="15.75" customHeight="1">
      <c r="A2255" s="24">
        <v>2254.0</v>
      </c>
      <c r="B2255" s="25" t="s">
        <v>3477</v>
      </c>
      <c r="C2255" s="26" t="s">
        <v>7988</v>
      </c>
      <c r="D2255" s="26" t="s">
        <v>4677</v>
      </c>
      <c r="E2255" s="9">
        <v>1.0</v>
      </c>
    </row>
    <row r="2256" ht="15.75" customHeight="1">
      <c r="A2256" s="24">
        <v>2255.0</v>
      </c>
      <c r="B2256" s="25" t="s">
        <v>3404</v>
      </c>
      <c r="C2256" s="26" t="s">
        <v>7989</v>
      </c>
      <c r="D2256" s="26" t="s">
        <v>4677</v>
      </c>
      <c r="E2256" s="9">
        <v>1.0</v>
      </c>
    </row>
    <row r="2257" ht="15.75" customHeight="1">
      <c r="A2257" s="24">
        <v>2256.0</v>
      </c>
      <c r="B2257" s="25" t="s">
        <v>3633</v>
      </c>
      <c r="C2257" s="26" t="s">
        <v>7990</v>
      </c>
      <c r="D2257" s="26" t="s">
        <v>4677</v>
      </c>
      <c r="E2257" s="9">
        <v>1.0</v>
      </c>
    </row>
    <row r="2258" ht="15.75" customHeight="1">
      <c r="A2258" s="24">
        <v>2257.0</v>
      </c>
      <c r="B2258" s="25" t="s">
        <v>2972</v>
      </c>
      <c r="C2258" s="26" t="s">
        <v>7991</v>
      </c>
      <c r="D2258" s="26" t="s">
        <v>4684</v>
      </c>
      <c r="E2258" s="9">
        <v>1.0</v>
      </c>
    </row>
    <row r="2259" ht="15.75" customHeight="1">
      <c r="A2259" s="24">
        <v>2258.0</v>
      </c>
      <c r="B2259" s="25" t="s">
        <v>3368</v>
      </c>
      <c r="C2259" s="26" t="s">
        <v>7992</v>
      </c>
      <c r="D2259" s="26" t="s">
        <v>4679</v>
      </c>
      <c r="E2259" s="9">
        <v>1.0</v>
      </c>
    </row>
    <row r="2260" ht="15.75" customHeight="1">
      <c r="A2260" s="24">
        <v>2259.0</v>
      </c>
      <c r="B2260" s="25" t="s">
        <v>7993</v>
      </c>
      <c r="C2260" s="26" t="s">
        <v>7994</v>
      </c>
      <c r="D2260" s="26" t="s">
        <v>4668</v>
      </c>
      <c r="E2260" s="9">
        <v>1.0</v>
      </c>
    </row>
    <row r="2261" ht="15.75" customHeight="1">
      <c r="A2261" s="24">
        <v>2260.0</v>
      </c>
      <c r="B2261" s="25" t="s">
        <v>7995</v>
      </c>
      <c r="C2261" s="26" t="s">
        <v>7996</v>
      </c>
      <c r="D2261" s="26" t="s">
        <v>4671</v>
      </c>
      <c r="E2261" s="9">
        <v>1.0</v>
      </c>
    </row>
    <row r="2262" ht="15.75" customHeight="1">
      <c r="A2262" s="24">
        <v>2261.0</v>
      </c>
      <c r="B2262" s="25" t="s">
        <v>2818</v>
      </c>
      <c r="C2262" s="26" t="s">
        <v>7997</v>
      </c>
      <c r="D2262" s="26" t="s">
        <v>4679</v>
      </c>
      <c r="E2262" s="9">
        <v>1.0</v>
      </c>
    </row>
    <row r="2263" ht="15.75" customHeight="1">
      <c r="A2263" s="24">
        <v>2262.0</v>
      </c>
      <c r="B2263" s="25" t="s">
        <v>7998</v>
      </c>
      <c r="C2263" s="26" t="s">
        <v>7999</v>
      </c>
      <c r="D2263" s="26" t="s">
        <v>4668</v>
      </c>
      <c r="E2263" s="9">
        <v>1.0</v>
      </c>
    </row>
    <row r="2264" ht="15.75" customHeight="1">
      <c r="A2264" s="24">
        <v>2263.0</v>
      </c>
      <c r="B2264" s="25" t="s">
        <v>8000</v>
      </c>
      <c r="C2264" s="26" t="s">
        <v>8001</v>
      </c>
      <c r="D2264" s="26" t="s">
        <v>4668</v>
      </c>
      <c r="E2264" s="9">
        <v>1.0</v>
      </c>
    </row>
    <row r="2265" ht="15.75" customHeight="1">
      <c r="A2265" s="24">
        <v>2264.0</v>
      </c>
      <c r="B2265" s="25" t="s">
        <v>8002</v>
      </c>
      <c r="C2265" s="26" t="s">
        <v>8003</v>
      </c>
      <c r="D2265" s="26" t="s">
        <v>4668</v>
      </c>
      <c r="E2265" s="9">
        <v>1.0</v>
      </c>
    </row>
    <row r="2266" ht="15.75" customHeight="1">
      <c r="A2266" s="24">
        <v>2265.0</v>
      </c>
      <c r="B2266" s="25" t="s">
        <v>8004</v>
      </c>
      <c r="C2266" s="26" t="s">
        <v>8005</v>
      </c>
      <c r="D2266" s="26" t="s">
        <v>4671</v>
      </c>
      <c r="E2266" s="9">
        <v>1.0</v>
      </c>
    </row>
    <row r="2267" ht="15.75" customHeight="1">
      <c r="A2267" s="24">
        <v>2266.0</v>
      </c>
      <c r="B2267" s="25" t="s">
        <v>8006</v>
      </c>
      <c r="C2267" s="26" t="s">
        <v>8007</v>
      </c>
      <c r="D2267" s="26" t="s">
        <v>4668</v>
      </c>
      <c r="E2267" s="9">
        <v>1.0</v>
      </c>
    </row>
    <row r="2268" ht="15.75" customHeight="1">
      <c r="A2268" s="24">
        <v>2267.0</v>
      </c>
      <c r="B2268" s="25" t="s">
        <v>8008</v>
      </c>
      <c r="C2268" s="26" t="s">
        <v>8009</v>
      </c>
      <c r="D2268" s="26" t="s">
        <v>4671</v>
      </c>
      <c r="E2268" s="9">
        <v>1.0</v>
      </c>
    </row>
    <row r="2269" ht="15.75" customHeight="1">
      <c r="A2269" s="24">
        <v>2268.0</v>
      </c>
      <c r="B2269" s="25" t="s">
        <v>8010</v>
      </c>
      <c r="C2269" s="26" t="s">
        <v>8011</v>
      </c>
      <c r="D2269" s="26" t="s">
        <v>4671</v>
      </c>
      <c r="E2269" s="9">
        <v>1.0</v>
      </c>
    </row>
    <row r="2270" ht="15.75" customHeight="1">
      <c r="A2270" s="24">
        <v>2269.0</v>
      </c>
      <c r="B2270" s="25" t="s">
        <v>3966</v>
      </c>
      <c r="C2270" s="26" t="s">
        <v>8012</v>
      </c>
      <c r="D2270" s="26" t="s">
        <v>4668</v>
      </c>
      <c r="E2270" s="9">
        <v>1.0</v>
      </c>
    </row>
    <row r="2271" ht="15.75" customHeight="1">
      <c r="A2271" s="24">
        <v>2270.0</v>
      </c>
      <c r="B2271" s="25" t="s">
        <v>8013</v>
      </c>
      <c r="C2271" s="26" t="s">
        <v>8014</v>
      </c>
      <c r="D2271" s="26" t="s">
        <v>4668</v>
      </c>
      <c r="E2271" s="9">
        <v>1.0</v>
      </c>
    </row>
    <row r="2272" ht="15.75" customHeight="1">
      <c r="A2272" s="24">
        <v>2271.0</v>
      </c>
      <c r="B2272" s="25" t="s">
        <v>8015</v>
      </c>
      <c r="C2272" s="26" t="s">
        <v>8016</v>
      </c>
      <c r="D2272" s="26" t="s">
        <v>4671</v>
      </c>
      <c r="E2272" s="9">
        <v>1.0</v>
      </c>
    </row>
    <row r="2273" ht="15.75" customHeight="1">
      <c r="A2273" s="24">
        <v>2272.0</v>
      </c>
      <c r="B2273" s="25" t="s">
        <v>4326</v>
      </c>
      <c r="C2273" s="26" t="s">
        <v>8017</v>
      </c>
      <c r="D2273" s="26" t="s">
        <v>4668</v>
      </c>
      <c r="E2273" s="9">
        <v>1.0</v>
      </c>
    </row>
    <row r="2274" ht="15.75" customHeight="1">
      <c r="A2274" s="24">
        <v>2273.0</v>
      </c>
      <c r="B2274" s="25" t="s">
        <v>2945</v>
      </c>
      <c r="C2274" s="26" t="s">
        <v>8018</v>
      </c>
      <c r="D2274" s="26" t="s">
        <v>4677</v>
      </c>
      <c r="E2274" s="9">
        <v>1.0</v>
      </c>
    </row>
    <row r="2275" ht="15.75" customHeight="1">
      <c r="A2275" s="24">
        <v>2274.0</v>
      </c>
      <c r="B2275" s="25" t="s">
        <v>8019</v>
      </c>
      <c r="C2275" s="26" t="s">
        <v>8020</v>
      </c>
      <c r="D2275" s="26" t="s">
        <v>4668</v>
      </c>
      <c r="E2275" s="9">
        <v>1.0</v>
      </c>
    </row>
    <row r="2276" ht="15.75" customHeight="1">
      <c r="A2276" s="24">
        <v>2275.0</v>
      </c>
      <c r="B2276" s="25" t="s">
        <v>8021</v>
      </c>
      <c r="C2276" s="26" t="s">
        <v>8022</v>
      </c>
      <c r="D2276" s="26" t="s">
        <v>4671</v>
      </c>
      <c r="E2276" s="9">
        <v>1.0</v>
      </c>
    </row>
    <row r="2277" ht="15.75" customHeight="1">
      <c r="A2277" s="24">
        <v>2276.0</v>
      </c>
      <c r="B2277" s="25" t="s">
        <v>4294</v>
      </c>
      <c r="C2277" s="26" t="s">
        <v>8023</v>
      </c>
      <c r="D2277" s="26" t="s">
        <v>4668</v>
      </c>
      <c r="E2277" s="9">
        <v>1.0</v>
      </c>
    </row>
    <row r="2278" ht="15.75" customHeight="1">
      <c r="A2278" s="24">
        <v>2277.0</v>
      </c>
      <c r="B2278" s="25" t="s">
        <v>8024</v>
      </c>
      <c r="C2278" s="26" t="s">
        <v>8025</v>
      </c>
      <c r="D2278" s="26" t="s">
        <v>4671</v>
      </c>
      <c r="E2278" s="9">
        <v>1.0</v>
      </c>
    </row>
    <row r="2279" ht="15.75" customHeight="1">
      <c r="A2279" s="24">
        <v>2278.0</v>
      </c>
      <c r="B2279" s="25" t="s">
        <v>4262</v>
      </c>
      <c r="C2279" s="26" t="s">
        <v>8026</v>
      </c>
      <c r="D2279" s="26" t="s">
        <v>4668</v>
      </c>
      <c r="E2279" s="9">
        <v>1.0</v>
      </c>
    </row>
    <row r="2280" ht="15.75" customHeight="1">
      <c r="A2280" s="24">
        <v>2279.0</v>
      </c>
      <c r="B2280" s="25" t="s">
        <v>4215</v>
      </c>
      <c r="C2280" s="26" t="s">
        <v>8027</v>
      </c>
      <c r="D2280" s="26" t="s">
        <v>4677</v>
      </c>
      <c r="E2280" s="9">
        <v>1.0</v>
      </c>
    </row>
    <row r="2281" ht="15.75" customHeight="1">
      <c r="A2281" s="24">
        <v>2280.0</v>
      </c>
      <c r="B2281" s="25" t="s">
        <v>4322</v>
      </c>
      <c r="C2281" s="26" t="s">
        <v>8028</v>
      </c>
      <c r="D2281" s="26" t="s">
        <v>4668</v>
      </c>
      <c r="E2281" s="9">
        <v>1.0</v>
      </c>
    </row>
    <row r="2282" ht="15.75" customHeight="1">
      <c r="A2282" s="24">
        <v>2281.0</v>
      </c>
      <c r="B2282" s="25" t="s">
        <v>4284</v>
      </c>
      <c r="C2282" s="26" t="s">
        <v>8029</v>
      </c>
      <c r="D2282" s="26" t="s">
        <v>4668</v>
      </c>
      <c r="E2282" s="9">
        <v>1.0</v>
      </c>
    </row>
    <row r="2283" ht="15.75" customHeight="1">
      <c r="A2283" s="24">
        <v>2282.0</v>
      </c>
      <c r="B2283" s="25" t="s">
        <v>8030</v>
      </c>
      <c r="C2283" s="26" t="s">
        <v>8031</v>
      </c>
      <c r="D2283" s="26" t="s">
        <v>4668</v>
      </c>
      <c r="E2283" s="9">
        <v>1.0</v>
      </c>
    </row>
    <row r="2284" ht="15.75" customHeight="1">
      <c r="A2284" s="24">
        <v>2283.0</v>
      </c>
      <c r="B2284" s="25" t="s">
        <v>8032</v>
      </c>
      <c r="C2284" s="26" t="s">
        <v>8033</v>
      </c>
      <c r="D2284" s="26" t="s">
        <v>4668</v>
      </c>
      <c r="E2284" s="9">
        <v>1.0</v>
      </c>
    </row>
    <row r="2285" ht="15.75" customHeight="1">
      <c r="A2285" s="24">
        <v>2284.0</v>
      </c>
      <c r="B2285" s="25" t="s">
        <v>8034</v>
      </c>
      <c r="C2285" s="26" t="s">
        <v>8035</v>
      </c>
      <c r="D2285" s="26" t="s">
        <v>4668</v>
      </c>
      <c r="E2285" s="9">
        <v>1.0</v>
      </c>
    </row>
    <row r="2286" ht="15.75" customHeight="1">
      <c r="A2286" s="24">
        <v>2285.0</v>
      </c>
      <c r="B2286" s="25" t="s">
        <v>3059</v>
      </c>
      <c r="C2286" s="26" t="s">
        <v>8036</v>
      </c>
      <c r="D2286" s="26" t="s">
        <v>4677</v>
      </c>
      <c r="E2286" s="9">
        <v>1.0</v>
      </c>
    </row>
    <row r="2287" ht="15.75" customHeight="1">
      <c r="A2287" s="24">
        <v>2286.0</v>
      </c>
      <c r="B2287" s="25" t="s">
        <v>3586</v>
      </c>
      <c r="C2287" s="26" t="s">
        <v>8037</v>
      </c>
      <c r="D2287" s="26" t="s">
        <v>4677</v>
      </c>
      <c r="E2287" s="9">
        <v>1.0</v>
      </c>
    </row>
    <row r="2288" ht="15.75" customHeight="1">
      <c r="A2288" s="24">
        <v>2287.0</v>
      </c>
      <c r="B2288" s="25" t="s">
        <v>3550</v>
      </c>
      <c r="C2288" s="26" t="s">
        <v>8038</v>
      </c>
      <c r="D2288" s="26" t="s">
        <v>4668</v>
      </c>
      <c r="E2288" s="9">
        <v>1.0</v>
      </c>
    </row>
    <row r="2289" ht="15.75" customHeight="1">
      <c r="A2289" s="24">
        <v>2288.0</v>
      </c>
      <c r="B2289" s="25" t="s">
        <v>4204</v>
      </c>
      <c r="C2289" s="26" t="s">
        <v>8039</v>
      </c>
      <c r="D2289" s="26" t="s">
        <v>4679</v>
      </c>
      <c r="E2289" s="9">
        <v>1.0</v>
      </c>
    </row>
    <row r="2290" ht="15.75" customHeight="1">
      <c r="A2290" s="24">
        <v>2289.0</v>
      </c>
      <c r="B2290" s="25" t="s">
        <v>2973</v>
      </c>
      <c r="C2290" s="26" t="s">
        <v>8040</v>
      </c>
      <c r="D2290" s="26" t="s">
        <v>4684</v>
      </c>
      <c r="E2290" s="9">
        <v>1.0</v>
      </c>
    </row>
    <row r="2291" ht="15.75" customHeight="1">
      <c r="A2291" s="24">
        <v>2290.0</v>
      </c>
      <c r="B2291" s="25" t="s">
        <v>8041</v>
      </c>
      <c r="C2291" s="26" t="s">
        <v>8042</v>
      </c>
      <c r="D2291" s="26" t="s">
        <v>4668</v>
      </c>
      <c r="E2291" s="9">
        <v>1.0</v>
      </c>
    </row>
    <row r="2292" ht="15.75" customHeight="1">
      <c r="A2292" s="24">
        <v>2291.0</v>
      </c>
      <c r="B2292" s="25" t="s">
        <v>3211</v>
      </c>
      <c r="C2292" s="26" t="s">
        <v>8043</v>
      </c>
      <c r="D2292" s="26" t="s">
        <v>4677</v>
      </c>
      <c r="E2292" s="9">
        <v>1.0</v>
      </c>
    </row>
    <row r="2293" ht="15.75" customHeight="1">
      <c r="A2293" s="24">
        <v>2292.0</v>
      </c>
      <c r="B2293" s="25" t="s">
        <v>3358</v>
      </c>
      <c r="C2293" s="26" t="s">
        <v>8044</v>
      </c>
      <c r="D2293" s="26" t="s">
        <v>4677</v>
      </c>
      <c r="E2293" s="9">
        <v>1.0</v>
      </c>
    </row>
    <row r="2294" ht="15.75" customHeight="1">
      <c r="A2294" s="24">
        <v>2293.0</v>
      </c>
      <c r="B2294" s="25" t="s">
        <v>8045</v>
      </c>
      <c r="C2294" s="26" t="s">
        <v>8046</v>
      </c>
      <c r="D2294" s="26" t="s">
        <v>4668</v>
      </c>
      <c r="E2294" s="9">
        <v>1.0</v>
      </c>
    </row>
    <row r="2295" ht="15.75" customHeight="1">
      <c r="A2295" s="24">
        <v>2294.0</v>
      </c>
      <c r="B2295" s="25" t="s">
        <v>2857</v>
      </c>
      <c r="C2295" s="26" t="s">
        <v>8047</v>
      </c>
      <c r="D2295" s="26" t="s">
        <v>4677</v>
      </c>
      <c r="E2295" s="9">
        <v>1.0</v>
      </c>
    </row>
    <row r="2296" ht="15.75" customHeight="1">
      <c r="A2296" s="24">
        <v>2295.0</v>
      </c>
      <c r="B2296" s="25" t="s">
        <v>3060</v>
      </c>
      <c r="C2296" s="26" t="s">
        <v>8048</v>
      </c>
      <c r="D2296" s="26" t="s">
        <v>4684</v>
      </c>
      <c r="E2296" s="9">
        <v>1.0</v>
      </c>
    </row>
    <row r="2297" ht="15.75" customHeight="1">
      <c r="A2297" s="24">
        <v>2296.0</v>
      </c>
      <c r="B2297" s="25" t="s">
        <v>3164</v>
      </c>
      <c r="C2297" s="26" t="s">
        <v>8049</v>
      </c>
      <c r="D2297" s="26" t="s">
        <v>4679</v>
      </c>
      <c r="E2297" s="9">
        <v>1.0</v>
      </c>
    </row>
    <row r="2298" ht="15.75" customHeight="1">
      <c r="A2298" s="24">
        <v>2297.0</v>
      </c>
      <c r="B2298" s="25" t="s">
        <v>8050</v>
      </c>
      <c r="C2298" s="26" t="s">
        <v>8051</v>
      </c>
      <c r="D2298" s="26" t="s">
        <v>4668</v>
      </c>
      <c r="E2298" s="9">
        <v>1.0</v>
      </c>
    </row>
    <row r="2299" ht="15.75" customHeight="1">
      <c r="A2299" s="24">
        <v>2298.0</v>
      </c>
      <c r="B2299" s="25" t="s">
        <v>8052</v>
      </c>
      <c r="C2299" s="26" t="s">
        <v>8053</v>
      </c>
      <c r="D2299" s="26" t="s">
        <v>4668</v>
      </c>
      <c r="E2299" s="9">
        <v>1.0</v>
      </c>
    </row>
    <row r="2300" ht="15.75" customHeight="1">
      <c r="A2300" s="24">
        <v>2299.0</v>
      </c>
      <c r="B2300" s="25" t="s">
        <v>8054</v>
      </c>
      <c r="C2300" s="26" t="s">
        <v>8055</v>
      </c>
      <c r="D2300" s="26" t="s">
        <v>4668</v>
      </c>
      <c r="E2300" s="9">
        <v>1.0</v>
      </c>
    </row>
    <row r="2301" ht="15.75" customHeight="1">
      <c r="A2301" s="24">
        <v>2300.0</v>
      </c>
      <c r="B2301" s="25" t="s">
        <v>8056</v>
      </c>
      <c r="C2301" s="26" t="s">
        <v>8057</v>
      </c>
      <c r="D2301" s="26" t="s">
        <v>4668</v>
      </c>
      <c r="E2301" s="9">
        <v>1.0</v>
      </c>
    </row>
    <row r="2302" ht="15.75" customHeight="1">
      <c r="A2302" s="24">
        <v>2301.0</v>
      </c>
      <c r="B2302" s="25" t="s">
        <v>3926</v>
      </c>
      <c r="C2302" s="26" t="s">
        <v>8058</v>
      </c>
      <c r="D2302" s="26" t="s">
        <v>4677</v>
      </c>
      <c r="E2302" s="9">
        <v>1.0</v>
      </c>
    </row>
    <row r="2303" ht="15.75" customHeight="1">
      <c r="A2303" s="24">
        <v>2302.0</v>
      </c>
      <c r="B2303" s="25" t="s">
        <v>8059</v>
      </c>
      <c r="C2303" s="26" t="s">
        <v>8060</v>
      </c>
      <c r="D2303" s="26" t="s">
        <v>4668</v>
      </c>
      <c r="E2303" s="9">
        <v>1.0</v>
      </c>
    </row>
    <row r="2304" ht="15.75" customHeight="1">
      <c r="A2304" s="24">
        <v>2303.0</v>
      </c>
      <c r="B2304" s="25" t="s">
        <v>8061</v>
      </c>
      <c r="C2304" s="26" t="s">
        <v>8062</v>
      </c>
      <c r="D2304" s="26" t="s">
        <v>4668</v>
      </c>
      <c r="E2304" s="9">
        <v>1.0</v>
      </c>
    </row>
    <row r="2305" ht="15.75" customHeight="1">
      <c r="A2305" s="24">
        <v>2304.0</v>
      </c>
      <c r="B2305" s="25" t="s">
        <v>8063</v>
      </c>
      <c r="C2305" s="26" t="s">
        <v>8064</v>
      </c>
      <c r="D2305" s="26" t="s">
        <v>4668</v>
      </c>
      <c r="E2305" s="9">
        <v>1.0</v>
      </c>
    </row>
    <row r="2306" ht="15.75" customHeight="1">
      <c r="A2306" s="24">
        <v>2305.0</v>
      </c>
      <c r="B2306" s="25" t="s">
        <v>8065</v>
      </c>
      <c r="C2306" s="26" t="s">
        <v>8066</v>
      </c>
      <c r="D2306" s="26" t="s">
        <v>4668</v>
      </c>
      <c r="E2306" s="9">
        <v>1.0</v>
      </c>
    </row>
    <row r="2307" ht="15.75" customHeight="1">
      <c r="A2307" s="24">
        <v>2306.0</v>
      </c>
      <c r="B2307" s="25" t="s">
        <v>2903</v>
      </c>
      <c r="C2307" s="26" t="s">
        <v>8067</v>
      </c>
      <c r="D2307" s="26" t="s">
        <v>4684</v>
      </c>
      <c r="E2307" s="9">
        <v>1.0</v>
      </c>
    </row>
    <row r="2308" ht="15.75" customHeight="1">
      <c r="A2308" s="24">
        <v>2307.0</v>
      </c>
      <c r="B2308" s="25" t="s">
        <v>8068</v>
      </c>
      <c r="C2308" s="26" t="s">
        <v>8069</v>
      </c>
      <c r="D2308" s="26" t="s">
        <v>4668</v>
      </c>
      <c r="E2308" s="9">
        <v>1.0</v>
      </c>
    </row>
    <row r="2309" ht="15.75" customHeight="1">
      <c r="A2309" s="24">
        <v>2308.0</v>
      </c>
      <c r="B2309" s="25" t="s">
        <v>8070</v>
      </c>
      <c r="C2309" s="26" t="s">
        <v>8071</v>
      </c>
      <c r="D2309" s="26" t="s">
        <v>4671</v>
      </c>
      <c r="E2309" s="9">
        <v>1.0</v>
      </c>
    </row>
    <row r="2310" ht="15.75" customHeight="1">
      <c r="A2310" s="24">
        <v>2309.0</v>
      </c>
      <c r="B2310" s="25" t="s">
        <v>8072</v>
      </c>
      <c r="C2310" s="26" t="s">
        <v>8073</v>
      </c>
      <c r="D2310" s="26" t="s">
        <v>4668</v>
      </c>
      <c r="E2310" s="9">
        <v>1.0</v>
      </c>
    </row>
    <row r="2311" ht="15.75" customHeight="1">
      <c r="A2311" s="24">
        <v>2310.0</v>
      </c>
      <c r="B2311" s="25" t="s">
        <v>8074</v>
      </c>
      <c r="C2311" s="26" t="s">
        <v>8075</v>
      </c>
      <c r="D2311" s="26" t="s">
        <v>4668</v>
      </c>
      <c r="E2311" s="9">
        <v>1.0</v>
      </c>
    </row>
    <row r="2312" ht="15.75" customHeight="1">
      <c r="A2312" s="24">
        <v>2311.0</v>
      </c>
      <c r="B2312" s="25" t="s">
        <v>8076</v>
      </c>
      <c r="C2312" s="26" t="s">
        <v>8077</v>
      </c>
      <c r="D2312" s="26" t="s">
        <v>4668</v>
      </c>
      <c r="E2312" s="9">
        <v>1.0</v>
      </c>
    </row>
    <row r="2313" ht="15.75" customHeight="1">
      <c r="A2313" s="24">
        <v>2312.0</v>
      </c>
      <c r="B2313" s="25" t="s">
        <v>8078</v>
      </c>
      <c r="C2313" s="26" t="s">
        <v>8079</v>
      </c>
      <c r="D2313" s="26" t="s">
        <v>4668</v>
      </c>
      <c r="E2313" s="9">
        <v>1.0</v>
      </c>
    </row>
    <row r="2314" ht="15.75" customHeight="1">
      <c r="A2314" s="24">
        <v>2313.0</v>
      </c>
      <c r="B2314" s="25" t="s">
        <v>8080</v>
      </c>
      <c r="C2314" s="26" t="s">
        <v>8081</v>
      </c>
      <c r="D2314" s="26" t="s">
        <v>4671</v>
      </c>
      <c r="E2314" s="9">
        <v>1.0</v>
      </c>
    </row>
    <row r="2315" ht="15.75" customHeight="1">
      <c r="A2315" s="24">
        <v>2314.0</v>
      </c>
      <c r="B2315" s="25" t="s">
        <v>8082</v>
      </c>
      <c r="C2315" s="26" t="s">
        <v>8083</v>
      </c>
      <c r="D2315" s="26" t="s">
        <v>4668</v>
      </c>
      <c r="E2315" s="9">
        <v>1.0</v>
      </c>
    </row>
    <row r="2316" ht="15.75" customHeight="1">
      <c r="A2316" s="24">
        <v>2315.0</v>
      </c>
      <c r="B2316" s="25" t="s">
        <v>8084</v>
      </c>
      <c r="C2316" s="26" t="s">
        <v>8085</v>
      </c>
      <c r="D2316" s="26" t="s">
        <v>4668</v>
      </c>
      <c r="E2316" s="9">
        <v>1.0</v>
      </c>
    </row>
    <row r="2317" ht="15.75" customHeight="1">
      <c r="A2317" s="24">
        <v>2316.0</v>
      </c>
      <c r="B2317" s="25" t="s">
        <v>8086</v>
      </c>
      <c r="C2317" s="26" t="s">
        <v>8087</v>
      </c>
      <c r="D2317" s="26" t="s">
        <v>4668</v>
      </c>
      <c r="E2317" s="9">
        <v>1.0</v>
      </c>
    </row>
    <row r="2318" ht="15.75" customHeight="1">
      <c r="A2318" s="24">
        <v>2317.0</v>
      </c>
      <c r="B2318" s="25" t="s">
        <v>4081</v>
      </c>
      <c r="C2318" s="26" t="s">
        <v>8088</v>
      </c>
      <c r="D2318" s="26" t="s">
        <v>4677</v>
      </c>
      <c r="E2318" s="9">
        <v>1.0</v>
      </c>
    </row>
    <row r="2319" ht="15.75" customHeight="1">
      <c r="A2319" s="24">
        <v>2318.0</v>
      </c>
      <c r="B2319" s="25" t="s">
        <v>2820</v>
      </c>
      <c r="C2319" s="26" t="s">
        <v>8089</v>
      </c>
      <c r="D2319" s="26" t="s">
        <v>4679</v>
      </c>
      <c r="E2319" s="9">
        <v>1.0</v>
      </c>
    </row>
    <row r="2320" ht="15.75" customHeight="1">
      <c r="A2320" s="24">
        <v>2319.0</v>
      </c>
      <c r="B2320" s="25" t="s">
        <v>8090</v>
      </c>
      <c r="C2320" s="26" t="s">
        <v>8091</v>
      </c>
      <c r="D2320" s="26" t="s">
        <v>4671</v>
      </c>
      <c r="E2320" s="9">
        <v>1.0</v>
      </c>
    </row>
    <row r="2321" ht="15.75" customHeight="1">
      <c r="A2321" s="24">
        <v>2320.0</v>
      </c>
      <c r="B2321" s="25" t="s">
        <v>8092</v>
      </c>
      <c r="C2321" s="26" t="s">
        <v>8093</v>
      </c>
      <c r="D2321" s="26" t="s">
        <v>4671</v>
      </c>
      <c r="E2321" s="9">
        <v>1.0</v>
      </c>
    </row>
    <row r="2322" ht="15.75" customHeight="1">
      <c r="A2322" s="24">
        <v>2321.0</v>
      </c>
      <c r="B2322" s="25" t="s">
        <v>8094</v>
      </c>
      <c r="C2322" s="26" t="s">
        <v>8095</v>
      </c>
      <c r="D2322" s="26" t="s">
        <v>4668</v>
      </c>
      <c r="E2322" s="9">
        <v>1.0</v>
      </c>
    </row>
    <row r="2323" ht="15.75" customHeight="1">
      <c r="A2323" s="24">
        <v>2322.0</v>
      </c>
      <c r="B2323" s="25" t="s">
        <v>8096</v>
      </c>
      <c r="C2323" s="26" t="s">
        <v>8097</v>
      </c>
      <c r="D2323" s="26" t="s">
        <v>4671</v>
      </c>
      <c r="E2323" s="9">
        <v>1.0</v>
      </c>
    </row>
    <row r="2324" ht="15.75" customHeight="1">
      <c r="A2324" s="24">
        <v>2323.0</v>
      </c>
      <c r="B2324" s="25" t="s">
        <v>2978</v>
      </c>
      <c r="C2324" s="26" t="s">
        <v>8098</v>
      </c>
      <c r="D2324" s="26" t="s">
        <v>4677</v>
      </c>
      <c r="E2324" s="9">
        <v>1.0</v>
      </c>
    </row>
    <row r="2325" ht="15.75" customHeight="1">
      <c r="A2325" s="24">
        <v>2324.0</v>
      </c>
      <c r="B2325" s="25" t="s">
        <v>8099</v>
      </c>
      <c r="C2325" s="26" t="s">
        <v>8100</v>
      </c>
      <c r="D2325" s="26" t="s">
        <v>4668</v>
      </c>
      <c r="E2325" s="9">
        <v>1.0</v>
      </c>
    </row>
    <row r="2326" ht="15.75" customHeight="1">
      <c r="A2326" s="24">
        <v>2325.0</v>
      </c>
      <c r="B2326" s="25" t="s">
        <v>4049</v>
      </c>
      <c r="C2326" s="26" t="s">
        <v>8101</v>
      </c>
      <c r="D2326" s="26" t="s">
        <v>4677</v>
      </c>
      <c r="E2326" s="9">
        <v>1.0</v>
      </c>
    </row>
    <row r="2327" ht="15.75" customHeight="1">
      <c r="A2327" s="24">
        <v>2326.0</v>
      </c>
      <c r="B2327" s="25" t="s">
        <v>8102</v>
      </c>
      <c r="C2327" s="26" t="s">
        <v>8103</v>
      </c>
      <c r="D2327" s="26" t="s">
        <v>4671</v>
      </c>
      <c r="E2327" s="9">
        <v>1.0</v>
      </c>
    </row>
    <row r="2328" ht="15.75" customHeight="1">
      <c r="A2328" s="24">
        <v>2327.0</v>
      </c>
      <c r="B2328" s="25" t="s">
        <v>8104</v>
      </c>
      <c r="C2328" s="26" t="s">
        <v>8105</v>
      </c>
      <c r="D2328" s="26" t="s">
        <v>4671</v>
      </c>
      <c r="E2328" s="9">
        <v>1.0</v>
      </c>
    </row>
    <row r="2329" ht="15.75" customHeight="1">
      <c r="A2329" s="24">
        <v>2328.0</v>
      </c>
      <c r="B2329" s="25" t="s">
        <v>8106</v>
      </c>
      <c r="C2329" s="26" t="s">
        <v>8107</v>
      </c>
      <c r="D2329" s="26" t="s">
        <v>4671</v>
      </c>
      <c r="E2329" s="9">
        <v>1.0</v>
      </c>
    </row>
    <row r="2330" ht="15.75" customHeight="1">
      <c r="A2330" s="24">
        <v>2329.0</v>
      </c>
      <c r="B2330" s="25" t="s">
        <v>2826</v>
      </c>
      <c r="C2330" s="26" t="s">
        <v>8108</v>
      </c>
      <c r="D2330" s="26" t="s">
        <v>4679</v>
      </c>
      <c r="E2330" s="9">
        <v>1.0</v>
      </c>
    </row>
    <row r="2331" ht="15.75" customHeight="1">
      <c r="A2331" s="24">
        <v>2330.0</v>
      </c>
      <c r="B2331" s="25" t="s">
        <v>3850</v>
      </c>
      <c r="C2331" s="26" t="s">
        <v>8109</v>
      </c>
      <c r="D2331" s="26" t="s">
        <v>4677</v>
      </c>
      <c r="E2331" s="9">
        <v>1.0</v>
      </c>
    </row>
    <row r="2332" ht="15.75" customHeight="1">
      <c r="A2332" s="24">
        <v>2331.0</v>
      </c>
      <c r="B2332" s="25" t="s">
        <v>3453</v>
      </c>
      <c r="C2332" s="26" t="s">
        <v>8110</v>
      </c>
      <c r="D2332" s="26" t="s">
        <v>4679</v>
      </c>
      <c r="E2332" s="9">
        <v>1.0</v>
      </c>
    </row>
    <row r="2333" ht="15.75" customHeight="1">
      <c r="A2333" s="24">
        <v>2332.0</v>
      </c>
      <c r="B2333" s="25" t="s">
        <v>4653</v>
      </c>
      <c r="C2333" s="26" t="s">
        <v>8111</v>
      </c>
      <c r="D2333" s="26" t="s">
        <v>4677</v>
      </c>
      <c r="E2333" s="9">
        <v>1.0</v>
      </c>
    </row>
    <row r="2334" ht="15.75" customHeight="1">
      <c r="A2334" s="24">
        <v>2333.0</v>
      </c>
      <c r="B2334" s="25" t="s">
        <v>8112</v>
      </c>
      <c r="C2334" s="26" t="s">
        <v>8113</v>
      </c>
      <c r="D2334" s="26" t="s">
        <v>4668</v>
      </c>
      <c r="E2334" s="9">
        <v>1.0</v>
      </c>
    </row>
    <row r="2335" ht="15.75" customHeight="1">
      <c r="A2335" s="24">
        <v>2334.0</v>
      </c>
      <c r="B2335" s="25" t="s">
        <v>3283</v>
      </c>
      <c r="C2335" s="26" t="s">
        <v>8114</v>
      </c>
      <c r="D2335" s="26" t="s">
        <v>4677</v>
      </c>
      <c r="E2335" s="9">
        <v>1.0</v>
      </c>
    </row>
    <row r="2336" ht="15.75" customHeight="1">
      <c r="A2336" s="24">
        <v>2335.0</v>
      </c>
      <c r="B2336" s="25" t="s">
        <v>4650</v>
      </c>
      <c r="C2336" s="26" t="s">
        <v>8115</v>
      </c>
      <c r="D2336" s="26" t="s">
        <v>4679</v>
      </c>
      <c r="E2336" s="9">
        <v>1.0</v>
      </c>
    </row>
    <row r="2337" ht="15.75" customHeight="1">
      <c r="A2337" s="24">
        <v>2336.0</v>
      </c>
      <c r="B2337" s="25" t="s">
        <v>4466</v>
      </c>
      <c r="C2337" s="26" t="s">
        <v>8116</v>
      </c>
      <c r="D2337" s="26" t="s">
        <v>4677</v>
      </c>
      <c r="E2337" s="9">
        <v>1.0</v>
      </c>
    </row>
    <row r="2338" ht="15.75" customHeight="1">
      <c r="A2338" s="24">
        <v>2337.0</v>
      </c>
      <c r="B2338" s="25" t="s">
        <v>8117</v>
      </c>
      <c r="C2338" s="26" t="s">
        <v>8118</v>
      </c>
      <c r="D2338" s="26" t="s">
        <v>4671</v>
      </c>
      <c r="E2338" s="9">
        <v>1.0</v>
      </c>
    </row>
    <row r="2339" ht="15.75" customHeight="1">
      <c r="A2339" s="24">
        <v>2338.0</v>
      </c>
      <c r="B2339" s="25" t="s">
        <v>4313</v>
      </c>
      <c r="C2339" s="26" t="s">
        <v>8119</v>
      </c>
      <c r="D2339" s="26" t="s">
        <v>4677</v>
      </c>
      <c r="E2339" s="9">
        <v>1.0</v>
      </c>
    </row>
    <row r="2340" ht="15.75" customHeight="1">
      <c r="A2340" s="24">
        <v>2339.0</v>
      </c>
      <c r="B2340" s="25" t="s">
        <v>4381</v>
      </c>
      <c r="C2340" s="26" t="s">
        <v>8120</v>
      </c>
      <c r="D2340" s="26" t="s">
        <v>4677</v>
      </c>
      <c r="E2340" s="9">
        <v>1.0</v>
      </c>
    </row>
    <row r="2341" ht="15.75" customHeight="1">
      <c r="A2341" s="24">
        <v>2340.0</v>
      </c>
      <c r="B2341" s="25" t="s">
        <v>8121</v>
      </c>
      <c r="C2341" s="26" t="s">
        <v>8122</v>
      </c>
      <c r="D2341" s="26" t="s">
        <v>4671</v>
      </c>
      <c r="E2341" s="9">
        <v>1.0</v>
      </c>
    </row>
    <row r="2342" ht="15.75" customHeight="1">
      <c r="A2342" s="24">
        <v>2341.0</v>
      </c>
      <c r="B2342" s="25" t="s">
        <v>4531</v>
      </c>
      <c r="C2342" s="26" t="s">
        <v>8123</v>
      </c>
      <c r="D2342" s="26" t="s">
        <v>4677</v>
      </c>
      <c r="E2342" s="9">
        <v>1.0</v>
      </c>
    </row>
    <row r="2343" ht="15.75" customHeight="1">
      <c r="A2343" s="24">
        <v>2342.0</v>
      </c>
      <c r="B2343" s="25" t="s">
        <v>3075</v>
      </c>
      <c r="C2343" s="26" t="s">
        <v>8124</v>
      </c>
      <c r="D2343" s="26" t="s">
        <v>4679</v>
      </c>
      <c r="E2343" s="9">
        <v>1.0</v>
      </c>
    </row>
    <row r="2344" ht="15.75" customHeight="1">
      <c r="A2344" s="24">
        <v>2343.0</v>
      </c>
      <c r="B2344" s="25" t="s">
        <v>4298</v>
      </c>
      <c r="C2344" s="26" t="s">
        <v>8125</v>
      </c>
      <c r="D2344" s="26" t="s">
        <v>4679</v>
      </c>
      <c r="E2344" s="9">
        <v>1.0</v>
      </c>
    </row>
    <row r="2345" ht="15.75" customHeight="1">
      <c r="A2345" s="24">
        <v>2344.0</v>
      </c>
      <c r="B2345" s="25" t="s">
        <v>2992</v>
      </c>
      <c r="C2345" s="26" t="s">
        <v>8126</v>
      </c>
      <c r="D2345" s="26" t="s">
        <v>4679</v>
      </c>
      <c r="E2345" s="9">
        <v>1.0</v>
      </c>
    </row>
    <row r="2346" ht="15.75" customHeight="1">
      <c r="A2346" s="24">
        <v>2345.0</v>
      </c>
      <c r="B2346" s="25" t="s">
        <v>4565</v>
      </c>
      <c r="C2346" s="26" t="s">
        <v>8127</v>
      </c>
      <c r="D2346" s="26" t="s">
        <v>4668</v>
      </c>
      <c r="E2346" s="9">
        <v>1.0</v>
      </c>
    </row>
    <row r="2347" ht="15.75" customHeight="1">
      <c r="A2347" s="24">
        <v>2346.0</v>
      </c>
      <c r="B2347" s="25" t="s">
        <v>2979</v>
      </c>
      <c r="C2347" s="26" t="s">
        <v>8128</v>
      </c>
      <c r="D2347" s="26" t="s">
        <v>4677</v>
      </c>
      <c r="E2347" s="9">
        <v>1.0</v>
      </c>
    </row>
    <row r="2348" ht="15.75" customHeight="1">
      <c r="A2348" s="24">
        <v>2347.0</v>
      </c>
      <c r="B2348" s="25" t="s">
        <v>8129</v>
      </c>
      <c r="C2348" s="26" t="s">
        <v>8130</v>
      </c>
      <c r="D2348" s="26" t="s">
        <v>4668</v>
      </c>
      <c r="E2348" s="9">
        <v>1.0</v>
      </c>
    </row>
    <row r="2349" ht="15.75" customHeight="1">
      <c r="A2349" s="24">
        <v>2348.0</v>
      </c>
      <c r="B2349" s="25" t="s">
        <v>2858</v>
      </c>
      <c r="C2349" s="26" t="s">
        <v>8131</v>
      </c>
      <c r="D2349" s="26" t="s">
        <v>4679</v>
      </c>
      <c r="E2349" s="9">
        <v>1.0</v>
      </c>
    </row>
    <row r="2350" ht="15.75" customHeight="1">
      <c r="A2350" s="24">
        <v>2349.0</v>
      </c>
      <c r="B2350" s="25" t="s">
        <v>8132</v>
      </c>
      <c r="C2350" s="26" t="s">
        <v>8133</v>
      </c>
      <c r="D2350" s="26" t="s">
        <v>4668</v>
      </c>
      <c r="E2350" s="9">
        <v>1.0</v>
      </c>
    </row>
    <row r="2351" ht="15.75" customHeight="1">
      <c r="A2351" s="24">
        <v>2350.0</v>
      </c>
      <c r="B2351" s="25" t="s">
        <v>4588</v>
      </c>
      <c r="C2351" s="26" t="s">
        <v>8134</v>
      </c>
      <c r="D2351" s="26" t="s">
        <v>4684</v>
      </c>
      <c r="E2351" s="9">
        <v>1.0</v>
      </c>
    </row>
    <row r="2352" ht="15.75" customHeight="1">
      <c r="A2352" s="24">
        <v>2351.0</v>
      </c>
      <c r="B2352" s="25" t="s">
        <v>4302</v>
      </c>
      <c r="C2352" s="26" t="s">
        <v>8135</v>
      </c>
      <c r="D2352" s="26" t="s">
        <v>4668</v>
      </c>
      <c r="E2352" s="9">
        <v>1.0</v>
      </c>
    </row>
    <row r="2353" ht="15.75" customHeight="1">
      <c r="A2353" s="24">
        <v>2352.0</v>
      </c>
      <c r="B2353" s="25" t="s">
        <v>4036</v>
      </c>
      <c r="C2353" s="26" t="s">
        <v>8136</v>
      </c>
      <c r="D2353" s="26" t="s">
        <v>4684</v>
      </c>
      <c r="E2353" s="9">
        <v>1.0</v>
      </c>
    </row>
    <row r="2354" ht="15.75" customHeight="1">
      <c r="A2354" s="24">
        <v>2353.0</v>
      </c>
      <c r="B2354" s="25" t="s">
        <v>8137</v>
      </c>
      <c r="C2354" s="26" t="s">
        <v>8138</v>
      </c>
      <c r="D2354" s="26" t="s">
        <v>4671</v>
      </c>
      <c r="E2354" s="9">
        <v>1.0</v>
      </c>
    </row>
    <row r="2355" ht="15.75" customHeight="1">
      <c r="A2355" s="24">
        <v>2354.0</v>
      </c>
      <c r="B2355" s="25" t="s">
        <v>2982</v>
      </c>
      <c r="C2355" s="26" t="s">
        <v>8139</v>
      </c>
      <c r="D2355" s="26" t="s">
        <v>4677</v>
      </c>
      <c r="E2355" s="9">
        <v>1.0</v>
      </c>
    </row>
    <row r="2356" ht="15.75" customHeight="1">
      <c r="A2356" s="24">
        <v>2355.0</v>
      </c>
      <c r="B2356" s="25" t="s">
        <v>8140</v>
      </c>
      <c r="C2356" s="26" t="s">
        <v>8141</v>
      </c>
      <c r="D2356" s="26" t="s">
        <v>4671</v>
      </c>
      <c r="E2356" s="9">
        <v>1.0</v>
      </c>
    </row>
    <row r="2357" ht="15.75" customHeight="1">
      <c r="A2357" s="24">
        <v>2356.0</v>
      </c>
      <c r="B2357" s="25" t="s">
        <v>8142</v>
      </c>
      <c r="C2357" s="26" t="s">
        <v>8143</v>
      </c>
      <c r="D2357" s="26" t="s">
        <v>4668</v>
      </c>
      <c r="E2357" s="9">
        <v>1.0</v>
      </c>
    </row>
    <row r="2358" ht="15.75" customHeight="1">
      <c r="A2358" s="24">
        <v>2357.0</v>
      </c>
      <c r="B2358" s="25" t="s">
        <v>3580</v>
      </c>
      <c r="C2358" s="26" t="s">
        <v>8144</v>
      </c>
      <c r="D2358" s="26" t="s">
        <v>4677</v>
      </c>
      <c r="E2358" s="9">
        <v>1.0</v>
      </c>
    </row>
    <row r="2359" ht="15.75" customHeight="1">
      <c r="A2359" s="24">
        <v>2358.0</v>
      </c>
      <c r="B2359" s="25" t="s">
        <v>8145</v>
      </c>
      <c r="C2359" s="26" t="s">
        <v>8146</v>
      </c>
      <c r="D2359" s="26" t="s">
        <v>4671</v>
      </c>
      <c r="E2359" s="9">
        <v>1.0</v>
      </c>
    </row>
    <row r="2360" ht="15.75" customHeight="1">
      <c r="A2360" s="24">
        <v>2359.0</v>
      </c>
      <c r="B2360" s="25" t="s">
        <v>3530</v>
      </c>
      <c r="C2360" s="26" t="s">
        <v>8147</v>
      </c>
      <c r="D2360" s="26" t="s">
        <v>4677</v>
      </c>
      <c r="E2360" s="9">
        <v>1.0</v>
      </c>
    </row>
    <row r="2361" ht="15.75" customHeight="1">
      <c r="A2361" s="24">
        <v>2360.0</v>
      </c>
      <c r="B2361" s="25" t="s">
        <v>3188</v>
      </c>
      <c r="C2361" s="26" t="s">
        <v>8148</v>
      </c>
      <c r="D2361" s="26" t="s">
        <v>4679</v>
      </c>
      <c r="E2361" s="9">
        <v>1.0</v>
      </c>
    </row>
    <row r="2362" ht="15.75" customHeight="1">
      <c r="A2362" s="24">
        <v>2361.0</v>
      </c>
      <c r="B2362" s="25" t="s">
        <v>3983</v>
      </c>
      <c r="C2362" s="26" t="s">
        <v>8149</v>
      </c>
      <c r="D2362" s="26" t="s">
        <v>4679</v>
      </c>
      <c r="E2362" s="9">
        <v>1.0</v>
      </c>
    </row>
    <row r="2363" ht="15.75" customHeight="1">
      <c r="A2363" s="24">
        <v>2362.0</v>
      </c>
      <c r="B2363" s="25" t="s">
        <v>4594</v>
      </c>
      <c r="C2363" s="26" t="s">
        <v>8150</v>
      </c>
      <c r="D2363" s="26" t="s">
        <v>4668</v>
      </c>
      <c r="E2363" s="9">
        <v>1.0</v>
      </c>
    </row>
    <row r="2364" ht="15.75" customHeight="1">
      <c r="A2364" s="24">
        <v>2363.0</v>
      </c>
      <c r="B2364" s="25" t="s">
        <v>4398</v>
      </c>
      <c r="C2364" s="26" t="s">
        <v>8151</v>
      </c>
      <c r="D2364" s="26" t="s">
        <v>4677</v>
      </c>
      <c r="E2364" s="9">
        <v>1.0</v>
      </c>
    </row>
    <row r="2365" ht="15.75" customHeight="1">
      <c r="A2365" s="24">
        <v>2364.0</v>
      </c>
      <c r="B2365" s="25" t="s">
        <v>3679</v>
      </c>
      <c r="C2365" s="26" t="s">
        <v>8152</v>
      </c>
      <c r="D2365" s="26" t="s">
        <v>4677</v>
      </c>
      <c r="E2365" s="9">
        <v>1.0</v>
      </c>
    </row>
    <row r="2366" ht="15.75" customHeight="1">
      <c r="A2366" s="24">
        <v>2365.0</v>
      </c>
      <c r="B2366" s="25" t="s">
        <v>3061</v>
      </c>
      <c r="C2366" s="26" t="s">
        <v>8153</v>
      </c>
      <c r="D2366" s="26" t="s">
        <v>4677</v>
      </c>
      <c r="E2366" s="9">
        <v>1.0</v>
      </c>
    </row>
    <row r="2367" ht="15.75" customHeight="1">
      <c r="A2367" s="24">
        <v>2366.0</v>
      </c>
      <c r="B2367" s="25" t="s">
        <v>2981</v>
      </c>
      <c r="C2367" s="26" t="s">
        <v>8154</v>
      </c>
      <c r="D2367" s="26" t="s">
        <v>4677</v>
      </c>
      <c r="E2367" s="9">
        <v>1.0</v>
      </c>
    </row>
    <row r="2368" ht="15.75" customHeight="1">
      <c r="A2368" s="24">
        <v>2367.0</v>
      </c>
      <c r="B2368" s="25" t="s">
        <v>3095</v>
      </c>
      <c r="C2368" s="26" t="s">
        <v>8155</v>
      </c>
      <c r="D2368" s="26" t="s">
        <v>4677</v>
      </c>
      <c r="E2368" s="9">
        <v>1.0</v>
      </c>
    </row>
    <row r="2369" ht="15.75" customHeight="1">
      <c r="A2369" s="24">
        <v>2368.0</v>
      </c>
      <c r="B2369" s="25" t="s">
        <v>2980</v>
      </c>
      <c r="C2369" s="26" t="s">
        <v>8156</v>
      </c>
      <c r="D2369" s="26" t="s">
        <v>4684</v>
      </c>
      <c r="E2369" s="9">
        <v>1.0</v>
      </c>
    </row>
    <row r="2370" ht="15.75" customHeight="1">
      <c r="A2370" s="24">
        <v>2369.0</v>
      </c>
      <c r="B2370" s="25" t="s">
        <v>2983</v>
      </c>
      <c r="C2370" s="26" t="s">
        <v>8157</v>
      </c>
      <c r="D2370" s="26" t="s">
        <v>4684</v>
      </c>
      <c r="E2370" s="9">
        <v>1.0</v>
      </c>
    </row>
    <row r="2371" ht="15.75" customHeight="1">
      <c r="A2371" s="24">
        <v>2370.0</v>
      </c>
      <c r="B2371" s="25" t="s">
        <v>2984</v>
      </c>
      <c r="C2371" s="26" t="s">
        <v>8158</v>
      </c>
      <c r="D2371" s="26" t="s">
        <v>4677</v>
      </c>
      <c r="E2371" s="9">
        <v>1.0</v>
      </c>
    </row>
    <row r="2372" ht="15.75" customHeight="1">
      <c r="A2372" s="24">
        <v>2371.0</v>
      </c>
      <c r="B2372" s="25" t="s">
        <v>3222</v>
      </c>
      <c r="C2372" s="26" t="s">
        <v>8159</v>
      </c>
      <c r="D2372" s="26" t="s">
        <v>4677</v>
      </c>
      <c r="E2372" s="9">
        <v>1.0</v>
      </c>
    </row>
    <row r="2373" ht="15.75" customHeight="1">
      <c r="A2373" s="24">
        <v>2372.0</v>
      </c>
      <c r="B2373" s="25" t="s">
        <v>3062</v>
      </c>
      <c r="C2373" s="26" t="s">
        <v>8160</v>
      </c>
      <c r="D2373" s="26" t="s">
        <v>4684</v>
      </c>
      <c r="E2373" s="9">
        <v>1.0</v>
      </c>
    </row>
    <row r="2374" ht="15.75" customHeight="1">
      <c r="A2374" s="24">
        <v>2373.0</v>
      </c>
      <c r="B2374" s="25" t="s">
        <v>2985</v>
      </c>
      <c r="C2374" s="26" t="s">
        <v>8161</v>
      </c>
      <c r="D2374" s="26" t="s">
        <v>4684</v>
      </c>
      <c r="E2374" s="9">
        <v>1.0</v>
      </c>
    </row>
    <row r="2375" ht="15.75" customHeight="1">
      <c r="A2375" s="24">
        <v>2374.0</v>
      </c>
      <c r="B2375" s="25" t="s">
        <v>3209</v>
      </c>
      <c r="C2375" s="26" t="s">
        <v>8162</v>
      </c>
      <c r="D2375" s="26" t="s">
        <v>4677</v>
      </c>
      <c r="E2375" s="9">
        <v>1.0</v>
      </c>
    </row>
    <row r="2376" ht="15.75" customHeight="1">
      <c r="A2376" s="24">
        <v>2375.0</v>
      </c>
      <c r="B2376" s="25" t="s">
        <v>8163</v>
      </c>
      <c r="C2376" s="26" t="s">
        <v>8164</v>
      </c>
      <c r="D2376" s="26" t="s">
        <v>4668</v>
      </c>
      <c r="E2376" s="9">
        <v>1.0</v>
      </c>
    </row>
    <row r="2377" ht="15.75" customHeight="1">
      <c r="A2377" s="24">
        <v>2376.0</v>
      </c>
      <c r="B2377" s="25" t="s">
        <v>2986</v>
      </c>
      <c r="C2377" s="26" t="s">
        <v>8165</v>
      </c>
      <c r="D2377" s="26" t="s">
        <v>4684</v>
      </c>
      <c r="E2377" s="9">
        <v>1.0</v>
      </c>
    </row>
    <row r="2378" ht="15.75" customHeight="1">
      <c r="A2378" s="24">
        <v>2377.0</v>
      </c>
      <c r="B2378" s="25" t="s">
        <v>3063</v>
      </c>
      <c r="C2378" s="26" t="s">
        <v>8166</v>
      </c>
      <c r="D2378" s="26" t="s">
        <v>4677</v>
      </c>
      <c r="E2378" s="9">
        <v>1.0</v>
      </c>
    </row>
    <row r="2379" ht="15.75" customHeight="1">
      <c r="A2379" s="24">
        <v>2378.0</v>
      </c>
      <c r="B2379" s="25" t="s">
        <v>8167</v>
      </c>
      <c r="C2379" s="26" t="s">
        <v>8168</v>
      </c>
      <c r="D2379" s="26" t="s">
        <v>4671</v>
      </c>
      <c r="E2379" s="9">
        <v>1.0</v>
      </c>
    </row>
    <row r="2380" ht="15.75" customHeight="1">
      <c r="A2380" s="24">
        <v>2379.0</v>
      </c>
      <c r="B2380" s="25" t="s">
        <v>3562</v>
      </c>
      <c r="C2380" s="26" t="s">
        <v>8169</v>
      </c>
      <c r="D2380" s="26" t="s">
        <v>4668</v>
      </c>
      <c r="E2380" s="9">
        <v>1.0</v>
      </c>
    </row>
    <row r="2381" ht="15.75" customHeight="1">
      <c r="A2381" s="24">
        <v>2380.0</v>
      </c>
      <c r="B2381" s="25" t="s">
        <v>3429</v>
      </c>
      <c r="C2381" s="26" t="s">
        <v>8170</v>
      </c>
      <c r="D2381" s="26" t="s">
        <v>4684</v>
      </c>
      <c r="E2381" s="9">
        <v>1.0</v>
      </c>
    </row>
    <row r="2382" ht="15.75" customHeight="1">
      <c r="A2382" s="24">
        <v>2381.0</v>
      </c>
      <c r="B2382" s="25" t="s">
        <v>3399</v>
      </c>
      <c r="C2382" s="26" t="s">
        <v>8171</v>
      </c>
      <c r="D2382" s="26" t="s">
        <v>4668</v>
      </c>
      <c r="E2382" s="9">
        <v>1.0</v>
      </c>
    </row>
    <row r="2383" ht="15.75" customHeight="1">
      <c r="A2383" s="24">
        <v>2382.0</v>
      </c>
      <c r="B2383" s="25" t="s">
        <v>3911</v>
      </c>
      <c r="C2383" s="26" t="s">
        <v>8172</v>
      </c>
      <c r="D2383" s="26" t="s">
        <v>4671</v>
      </c>
      <c r="E2383" s="9">
        <v>1.0</v>
      </c>
    </row>
    <row r="2384" ht="15.75" customHeight="1">
      <c r="A2384" s="24">
        <v>2383.0</v>
      </c>
      <c r="B2384" s="25" t="s">
        <v>8173</v>
      </c>
      <c r="C2384" s="26" t="s">
        <v>8174</v>
      </c>
      <c r="D2384" s="26" t="s">
        <v>4671</v>
      </c>
      <c r="E2384" s="9">
        <v>1.0</v>
      </c>
    </row>
    <row r="2385" ht="15.75" customHeight="1">
      <c r="A2385" s="24">
        <v>2384.0</v>
      </c>
      <c r="B2385" s="25" t="s">
        <v>3064</v>
      </c>
      <c r="C2385" s="26" t="s">
        <v>8175</v>
      </c>
      <c r="D2385" s="26" t="s">
        <v>4677</v>
      </c>
      <c r="E2385" s="9">
        <v>1.0</v>
      </c>
    </row>
    <row r="2386" ht="15.75" customHeight="1">
      <c r="A2386" s="24">
        <v>2385.0</v>
      </c>
      <c r="B2386" s="25" t="s">
        <v>3787</v>
      </c>
      <c r="C2386" s="26" t="s">
        <v>8176</v>
      </c>
      <c r="D2386" s="26" t="s">
        <v>4677</v>
      </c>
      <c r="E2386" s="9">
        <v>1.0</v>
      </c>
    </row>
    <row r="2387" ht="15.75" customHeight="1">
      <c r="A2387" s="24">
        <v>2386.0</v>
      </c>
      <c r="B2387" s="25" t="s">
        <v>8177</v>
      </c>
      <c r="C2387" s="26" t="s">
        <v>8178</v>
      </c>
      <c r="D2387" s="26" t="s">
        <v>4668</v>
      </c>
      <c r="E2387" s="9">
        <v>1.0</v>
      </c>
    </row>
    <row r="2388" ht="15.75" customHeight="1">
      <c r="A2388" s="24">
        <v>2387.0</v>
      </c>
      <c r="B2388" s="25" t="s">
        <v>2904</v>
      </c>
      <c r="C2388" s="26" t="s">
        <v>8179</v>
      </c>
      <c r="D2388" s="26" t="s">
        <v>4684</v>
      </c>
      <c r="E2388" s="9">
        <v>1.0</v>
      </c>
    </row>
    <row r="2389" ht="15.75" customHeight="1">
      <c r="A2389" s="24">
        <v>2388.0</v>
      </c>
      <c r="B2389" s="25" t="s">
        <v>8180</v>
      </c>
      <c r="C2389" s="26" t="s">
        <v>8181</v>
      </c>
      <c r="D2389" s="26" t="s">
        <v>4671</v>
      </c>
      <c r="E2389" s="9">
        <v>1.0</v>
      </c>
    </row>
    <row r="2390" ht="15.75" customHeight="1">
      <c r="A2390" s="24">
        <v>2389.0</v>
      </c>
      <c r="B2390" s="25" t="s">
        <v>8182</v>
      </c>
      <c r="C2390" s="26" t="s">
        <v>8183</v>
      </c>
      <c r="D2390" s="26" t="s">
        <v>4668</v>
      </c>
      <c r="E2390" s="9">
        <v>1.0</v>
      </c>
    </row>
    <row r="2391" ht="15.75" customHeight="1">
      <c r="A2391" s="24">
        <v>2390.0</v>
      </c>
      <c r="B2391" s="25" t="s">
        <v>3260</v>
      </c>
      <c r="C2391" s="26" t="s">
        <v>8184</v>
      </c>
      <c r="D2391" s="26" t="s">
        <v>4677</v>
      </c>
      <c r="E2391" s="9">
        <v>1.0</v>
      </c>
    </row>
    <row r="2392" ht="15.75" customHeight="1">
      <c r="A2392" s="24">
        <v>2391.0</v>
      </c>
      <c r="B2392" s="25" t="s">
        <v>8185</v>
      </c>
      <c r="C2392" s="26" t="s">
        <v>8186</v>
      </c>
      <c r="D2392" s="26" t="s">
        <v>4668</v>
      </c>
      <c r="E2392" s="9">
        <v>1.0</v>
      </c>
    </row>
    <row r="2393" ht="15.75" customHeight="1">
      <c r="A2393" s="24">
        <v>2392.0</v>
      </c>
      <c r="B2393" s="25" t="s">
        <v>2987</v>
      </c>
      <c r="C2393" s="26" t="s">
        <v>8187</v>
      </c>
      <c r="D2393" s="26" t="s">
        <v>4677</v>
      </c>
      <c r="E2393" s="9">
        <v>1.0</v>
      </c>
    </row>
    <row r="2394" ht="15.75" customHeight="1">
      <c r="A2394" s="24">
        <v>2393.0</v>
      </c>
      <c r="B2394" s="25" t="s">
        <v>3379</v>
      </c>
      <c r="C2394" s="26" t="s">
        <v>8188</v>
      </c>
      <c r="D2394" s="26" t="s">
        <v>4684</v>
      </c>
      <c r="E2394" s="9">
        <v>1.0</v>
      </c>
    </row>
    <row r="2395" ht="15.75" customHeight="1">
      <c r="A2395" s="24">
        <v>2394.0</v>
      </c>
      <c r="B2395" s="25" t="s">
        <v>3665</v>
      </c>
      <c r="C2395" s="26" t="s">
        <v>8189</v>
      </c>
      <c r="D2395" s="26" t="s">
        <v>4677</v>
      </c>
      <c r="E2395" s="9">
        <v>1.0</v>
      </c>
    </row>
    <row r="2396" ht="15.75" customHeight="1">
      <c r="A2396" s="24">
        <v>2395.0</v>
      </c>
      <c r="B2396" s="25" t="s">
        <v>4163</v>
      </c>
      <c r="C2396" s="26" t="s">
        <v>8190</v>
      </c>
      <c r="D2396" s="26" t="s">
        <v>4677</v>
      </c>
      <c r="E2396" s="9">
        <v>1.0</v>
      </c>
    </row>
    <row r="2397" ht="15.75" customHeight="1">
      <c r="A2397" s="24">
        <v>2396.0</v>
      </c>
      <c r="B2397" s="25" t="s">
        <v>2988</v>
      </c>
      <c r="C2397" s="26" t="s">
        <v>8191</v>
      </c>
      <c r="D2397" s="26" t="s">
        <v>4677</v>
      </c>
      <c r="E2397" s="9">
        <v>1.0</v>
      </c>
    </row>
    <row r="2398" ht="15.75" customHeight="1">
      <c r="A2398" s="24">
        <v>2397.0</v>
      </c>
      <c r="B2398" s="25" t="s">
        <v>4070</v>
      </c>
      <c r="C2398" s="26" t="s">
        <v>8192</v>
      </c>
      <c r="D2398" s="26" t="s">
        <v>4677</v>
      </c>
      <c r="E2398" s="9">
        <v>1.0</v>
      </c>
    </row>
    <row r="2399" ht="15.75" customHeight="1">
      <c r="A2399" s="24">
        <v>2398.0</v>
      </c>
      <c r="B2399" s="25" t="s">
        <v>8193</v>
      </c>
      <c r="C2399" s="26" t="s">
        <v>8194</v>
      </c>
      <c r="D2399" s="26" t="s">
        <v>4668</v>
      </c>
      <c r="E2399" s="9">
        <v>1.0</v>
      </c>
    </row>
    <row r="2400" ht="15.75" customHeight="1">
      <c r="A2400" s="24">
        <v>2399.0</v>
      </c>
      <c r="B2400" s="25" t="s">
        <v>3230</v>
      </c>
      <c r="C2400" s="26" t="s">
        <v>8195</v>
      </c>
      <c r="D2400" s="26" t="s">
        <v>4684</v>
      </c>
      <c r="E2400" s="9">
        <v>1.0</v>
      </c>
    </row>
    <row r="2401" ht="15.75" customHeight="1">
      <c r="A2401" s="24">
        <v>2400.0</v>
      </c>
      <c r="B2401" s="25" t="s">
        <v>8196</v>
      </c>
      <c r="C2401" s="26" t="s">
        <v>8197</v>
      </c>
      <c r="D2401" s="26" t="s">
        <v>4668</v>
      </c>
      <c r="E2401" s="9">
        <v>1.0</v>
      </c>
    </row>
    <row r="2402" ht="15.75" customHeight="1">
      <c r="A2402" s="24">
        <v>2401.0</v>
      </c>
      <c r="B2402" s="25" t="s">
        <v>8198</v>
      </c>
      <c r="C2402" s="26" t="s">
        <v>8199</v>
      </c>
      <c r="D2402" s="26" t="s">
        <v>4671</v>
      </c>
      <c r="E2402" s="9">
        <v>1.0</v>
      </c>
    </row>
    <row r="2403" ht="15.75" customHeight="1">
      <c r="A2403" s="24">
        <v>2402.0</v>
      </c>
      <c r="B2403" s="25" t="s">
        <v>3366</v>
      </c>
      <c r="C2403" s="26" t="s">
        <v>8200</v>
      </c>
      <c r="D2403" s="26" t="s">
        <v>4684</v>
      </c>
      <c r="E2403" s="9">
        <v>1.0</v>
      </c>
    </row>
    <row r="2404" ht="15.75" customHeight="1">
      <c r="A2404" s="24">
        <v>2403.0</v>
      </c>
      <c r="B2404" s="25" t="s">
        <v>8201</v>
      </c>
      <c r="C2404" s="26" t="s">
        <v>8202</v>
      </c>
      <c r="D2404" s="26" t="s">
        <v>4671</v>
      </c>
      <c r="E2404" s="9">
        <v>1.0</v>
      </c>
    </row>
    <row r="2405" ht="15.75" customHeight="1">
      <c r="A2405" s="24">
        <v>2404.0</v>
      </c>
      <c r="B2405" s="25" t="s">
        <v>8203</v>
      </c>
      <c r="C2405" s="26" t="s">
        <v>8204</v>
      </c>
      <c r="D2405" s="26" t="s">
        <v>4668</v>
      </c>
      <c r="E2405" s="9">
        <v>1.0</v>
      </c>
    </row>
    <row r="2406" ht="15.75" customHeight="1">
      <c r="A2406" s="24">
        <v>2405.0</v>
      </c>
      <c r="B2406" s="25" t="s">
        <v>4315</v>
      </c>
      <c r="C2406" s="26" t="s">
        <v>8205</v>
      </c>
      <c r="D2406" s="26" t="s">
        <v>4677</v>
      </c>
      <c r="E2406" s="9">
        <v>1.0</v>
      </c>
    </row>
    <row r="2407" ht="15.75" customHeight="1">
      <c r="A2407" s="24">
        <v>2406.0</v>
      </c>
      <c r="B2407" s="25" t="s">
        <v>8206</v>
      </c>
      <c r="C2407" s="26" t="s">
        <v>8207</v>
      </c>
      <c r="D2407" s="26" t="s">
        <v>4668</v>
      </c>
      <c r="E2407" s="9">
        <v>1.0</v>
      </c>
    </row>
    <row r="2408" ht="15.75" customHeight="1">
      <c r="A2408" s="24">
        <v>2407.0</v>
      </c>
      <c r="B2408" s="25" t="s">
        <v>2845</v>
      </c>
      <c r="C2408" s="26" t="s">
        <v>8208</v>
      </c>
      <c r="D2408" s="26" t="s">
        <v>4679</v>
      </c>
      <c r="E2408" s="9">
        <v>1.0</v>
      </c>
    </row>
    <row r="2409" ht="15.75" customHeight="1">
      <c r="A2409" s="24">
        <v>2408.0</v>
      </c>
      <c r="B2409" s="25" t="s">
        <v>3958</v>
      </c>
      <c r="C2409" s="26" t="s">
        <v>8209</v>
      </c>
      <c r="D2409" s="26" t="s">
        <v>4679</v>
      </c>
      <c r="E2409" s="9">
        <v>1.0</v>
      </c>
    </row>
    <row r="2410" ht="15.75" customHeight="1">
      <c r="A2410" s="24">
        <v>2409.0</v>
      </c>
      <c r="B2410" s="25" t="s">
        <v>2905</v>
      </c>
      <c r="C2410" s="26" t="s">
        <v>8210</v>
      </c>
      <c r="D2410" s="26" t="s">
        <v>4679</v>
      </c>
      <c r="E2410" s="9">
        <v>1.0</v>
      </c>
    </row>
    <row r="2411" ht="15.75" customHeight="1">
      <c r="A2411" s="24">
        <v>2410.0</v>
      </c>
      <c r="B2411" s="25" t="s">
        <v>2906</v>
      </c>
      <c r="C2411" s="26" t="s">
        <v>8211</v>
      </c>
      <c r="D2411" s="26" t="s">
        <v>4684</v>
      </c>
      <c r="E2411" s="9">
        <v>1.0</v>
      </c>
    </row>
    <row r="2412" ht="15.75" customHeight="1">
      <c r="A2412" s="24">
        <v>2411.0</v>
      </c>
      <c r="B2412" s="25" t="s">
        <v>3951</v>
      </c>
      <c r="C2412" s="26" t="s">
        <v>8212</v>
      </c>
      <c r="D2412" s="26" t="s">
        <v>4668</v>
      </c>
      <c r="E2412" s="9">
        <v>1.0</v>
      </c>
    </row>
    <row r="2413" ht="15.75" customHeight="1">
      <c r="A2413" s="24">
        <v>2412.0</v>
      </c>
      <c r="B2413" s="25" t="s">
        <v>8213</v>
      </c>
      <c r="C2413" s="26" t="s">
        <v>8214</v>
      </c>
      <c r="D2413" s="26" t="s">
        <v>4671</v>
      </c>
      <c r="E2413" s="9">
        <v>1.0</v>
      </c>
    </row>
    <row r="2414" ht="15.75" customHeight="1">
      <c r="A2414" s="24">
        <v>2413.0</v>
      </c>
      <c r="B2414" s="25" t="s">
        <v>8215</v>
      </c>
      <c r="C2414" s="26" t="s">
        <v>8216</v>
      </c>
      <c r="D2414" s="26" t="s">
        <v>4671</v>
      </c>
      <c r="E2414" s="9">
        <v>1.0</v>
      </c>
    </row>
    <row r="2415" ht="15.75" customHeight="1">
      <c r="A2415" s="24">
        <v>2414.0</v>
      </c>
      <c r="B2415" s="25" t="s">
        <v>2860</v>
      </c>
      <c r="C2415" s="26" t="s">
        <v>8217</v>
      </c>
      <c r="D2415" s="26" t="s">
        <v>4684</v>
      </c>
      <c r="E2415" s="9">
        <v>1.0</v>
      </c>
    </row>
    <row r="2416" ht="15.75" customHeight="1">
      <c r="A2416" s="24">
        <v>2415.0</v>
      </c>
      <c r="B2416" s="25" t="s">
        <v>8218</v>
      </c>
      <c r="C2416" s="26" t="s">
        <v>8219</v>
      </c>
      <c r="D2416" s="26" t="s">
        <v>4671</v>
      </c>
      <c r="E2416" s="9">
        <v>1.0</v>
      </c>
    </row>
    <row r="2417" ht="15.75" customHeight="1">
      <c r="A2417" s="24">
        <v>2416.0</v>
      </c>
      <c r="B2417" s="25" t="s">
        <v>8220</v>
      </c>
      <c r="C2417" s="26" t="s">
        <v>8221</v>
      </c>
      <c r="D2417" s="26" t="s">
        <v>4668</v>
      </c>
      <c r="E2417" s="9">
        <v>1.0</v>
      </c>
    </row>
    <row r="2418" ht="15.75" customHeight="1">
      <c r="A2418" s="24">
        <v>2417.0</v>
      </c>
      <c r="B2418" s="25" t="s">
        <v>2989</v>
      </c>
      <c r="C2418" s="26" t="s">
        <v>8222</v>
      </c>
      <c r="D2418" s="26" t="s">
        <v>4684</v>
      </c>
      <c r="E2418" s="9">
        <v>1.0</v>
      </c>
    </row>
    <row r="2419" ht="15.75" customHeight="1">
      <c r="A2419" s="24">
        <v>2418.0</v>
      </c>
      <c r="B2419" s="25" t="s">
        <v>8223</v>
      </c>
      <c r="C2419" s="26" t="s">
        <v>8224</v>
      </c>
      <c r="D2419" s="26" t="s">
        <v>4668</v>
      </c>
      <c r="E2419" s="9">
        <v>1.0</v>
      </c>
    </row>
    <row r="2420" ht="15.75" customHeight="1">
      <c r="A2420" s="24">
        <v>2419.0</v>
      </c>
      <c r="B2420" s="25" t="s">
        <v>8225</v>
      </c>
      <c r="C2420" s="26" t="s">
        <v>8226</v>
      </c>
      <c r="D2420" s="26" t="s">
        <v>4671</v>
      </c>
      <c r="E2420" s="9">
        <v>1.0</v>
      </c>
    </row>
    <row r="2421" ht="15.75" customHeight="1">
      <c r="A2421" s="24">
        <v>2420.0</v>
      </c>
      <c r="B2421" s="25" t="s">
        <v>2823</v>
      </c>
      <c r="C2421" s="26" t="s">
        <v>8227</v>
      </c>
      <c r="D2421" s="26" t="s">
        <v>4684</v>
      </c>
      <c r="E2421" s="9">
        <v>1.0</v>
      </c>
    </row>
    <row r="2422" ht="15.75" customHeight="1">
      <c r="A2422" s="24">
        <v>2421.0</v>
      </c>
      <c r="B2422" s="25" t="s">
        <v>4606</v>
      </c>
      <c r="C2422" s="26" t="s">
        <v>8228</v>
      </c>
      <c r="D2422" s="26" t="s">
        <v>4677</v>
      </c>
      <c r="E2422" s="9">
        <v>1.0</v>
      </c>
    </row>
    <row r="2423" ht="15.75" customHeight="1">
      <c r="A2423" s="24">
        <v>2422.0</v>
      </c>
      <c r="B2423" s="25" t="s">
        <v>8229</v>
      </c>
      <c r="C2423" s="26" t="s">
        <v>8230</v>
      </c>
      <c r="D2423" s="26" t="s">
        <v>4671</v>
      </c>
      <c r="E2423" s="9">
        <v>1.0</v>
      </c>
    </row>
    <row r="2424" ht="15.75" customHeight="1">
      <c r="A2424" s="24">
        <v>2423.0</v>
      </c>
      <c r="B2424" s="25" t="s">
        <v>4071</v>
      </c>
      <c r="C2424" s="26" t="s">
        <v>8231</v>
      </c>
      <c r="D2424" s="26" t="s">
        <v>4679</v>
      </c>
      <c r="E2424" s="9">
        <v>1.0</v>
      </c>
    </row>
    <row r="2425" ht="15.75" customHeight="1">
      <c r="A2425" s="24">
        <v>2424.0</v>
      </c>
      <c r="B2425" s="25" t="s">
        <v>4153</v>
      </c>
      <c r="C2425" s="26" t="s">
        <v>8232</v>
      </c>
      <c r="D2425" s="26" t="s">
        <v>4668</v>
      </c>
      <c r="E2425" s="9">
        <v>1.0</v>
      </c>
    </row>
    <row r="2426" ht="15.75" customHeight="1">
      <c r="A2426" s="24">
        <v>2425.0</v>
      </c>
      <c r="B2426" s="25" t="s">
        <v>4145</v>
      </c>
      <c r="C2426" s="26" t="s">
        <v>8233</v>
      </c>
      <c r="D2426" s="26" t="s">
        <v>4677</v>
      </c>
      <c r="E2426" s="9">
        <v>1.0</v>
      </c>
    </row>
    <row r="2427" ht="15.75" customHeight="1">
      <c r="A2427" s="24">
        <v>2426.0</v>
      </c>
      <c r="B2427" s="25" t="s">
        <v>8234</v>
      </c>
      <c r="C2427" s="26" t="s">
        <v>8235</v>
      </c>
      <c r="D2427" s="26" t="s">
        <v>4668</v>
      </c>
      <c r="E2427" s="9">
        <v>1.0</v>
      </c>
    </row>
    <row r="2428" ht="15.75" customHeight="1">
      <c r="A2428" s="24">
        <v>2427.0</v>
      </c>
      <c r="B2428" s="25" t="s">
        <v>3481</v>
      </c>
      <c r="C2428" s="26" t="s">
        <v>8236</v>
      </c>
      <c r="D2428" s="26" t="s">
        <v>4679</v>
      </c>
      <c r="E2428" s="9">
        <v>1.0</v>
      </c>
    </row>
    <row r="2429" ht="15.75" customHeight="1">
      <c r="A2429" s="24">
        <v>2428.0</v>
      </c>
      <c r="B2429" s="25" t="s">
        <v>3144</v>
      </c>
      <c r="C2429" s="26" t="s">
        <v>8237</v>
      </c>
      <c r="D2429" s="26" t="s">
        <v>4677</v>
      </c>
      <c r="E2429" s="9">
        <v>1.0</v>
      </c>
    </row>
    <row r="2430" ht="15.75" customHeight="1">
      <c r="A2430" s="24">
        <v>2429.0</v>
      </c>
      <c r="B2430" s="25" t="s">
        <v>3031</v>
      </c>
      <c r="C2430" s="26" t="s">
        <v>8238</v>
      </c>
      <c r="D2430" s="26" t="s">
        <v>4679</v>
      </c>
      <c r="E2430" s="9">
        <v>1.0</v>
      </c>
    </row>
    <row r="2431" ht="15.75" customHeight="1">
      <c r="A2431" s="24">
        <v>2430.0</v>
      </c>
      <c r="B2431" s="25" t="s">
        <v>3976</v>
      </c>
      <c r="C2431" s="26" t="s">
        <v>8239</v>
      </c>
      <c r="D2431" s="26" t="s">
        <v>4679</v>
      </c>
      <c r="E2431" s="9">
        <v>1.0</v>
      </c>
    </row>
    <row r="2432" ht="15.75" customHeight="1">
      <c r="A2432" s="24">
        <v>2431.0</v>
      </c>
      <c r="B2432" s="25" t="s">
        <v>8240</v>
      </c>
      <c r="C2432" s="26" t="s">
        <v>8241</v>
      </c>
      <c r="D2432" s="26" t="s">
        <v>4671</v>
      </c>
      <c r="E2432" s="9">
        <v>1.0</v>
      </c>
    </row>
    <row r="2433" ht="15.75" customHeight="1">
      <c r="A2433" s="24">
        <v>2432.0</v>
      </c>
      <c r="B2433" s="25" t="s">
        <v>2870</v>
      </c>
      <c r="C2433" s="26" t="s">
        <v>8242</v>
      </c>
      <c r="D2433" s="26" t="s">
        <v>4677</v>
      </c>
      <c r="E2433" s="9">
        <v>1.0</v>
      </c>
    </row>
    <row r="2434" ht="15.75" customHeight="1">
      <c r="A2434" s="24">
        <v>2433.0</v>
      </c>
      <c r="B2434" s="25" t="s">
        <v>8243</v>
      </c>
      <c r="C2434" s="26" t="s">
        <v>8244</v>
      </c>
      <c r="D2434" s="26" t="s">
        <v>4671</v>
      </c>
      <c r="E2434" s="9">
        <v>1.0</v>
      </c>
    </row>
    <row r="2435" ht="15.75" customHeight="1">
      <c r="A2435" s="24">
        <v>2434.0</v>
      </c>
      <c r="B2435" s="25" t="s">
        <v>4506</v>
      </c>
      <c r="C2435" s="26" t="s">
        <v>8245</v>
      </c>
      <c r="D2435" s="26" t="s">
        <v>4684</v>
      </c>
      <c r="E2435" s="9">
        <v>1.0</v>
      </c>
    </row>
    <row r="2436" ht="15.75" customHeight="1">
      <c r="A2436" s="24">
        <v>2435.0</v>
      </c>
      <c r="B2436" s="25" t="s">
        <v>3937</v>
      </c>
      <c r="C2436" s="26" t="s">
        <v>8246</v>
      </c>
      <c r="D2436" s="26" t="s">
        <v>4677</v>
      </c>
      <c r="E2436" s="9">
        <v>1.0</v>
      </c>
    </row>
    <row r="2437" ht="15.75" customHeight="1">
      <c r="A2437" s="24">
        <v>2436.0</v>
      </c>
      <c r="B2437" s="25" t="s">
        <v>8247</v>
      </c>
      <c r="C2437" s="26" t="s">
        <v>8248</v>
      </c>
      <c r="D2437" s="26" t="s">
        <v>4671</v>
      </c>
      <c r="E2437" s="9">
        <v>1.0</v>
      </c>
    </row>
    <row r="2438" ht="15.75" customHeight="1">
      <c r="A2438" s="24">
        <v>2437.0</v>
      </c>
      <c r="B2438" s="25" t="s">
        <v>3480</v>
      </c>
      <c r="C2438" s="26" t="s">
        <v>8249</v>
      </c>
      <c r="D2438" s="26" t="s">
        <v>4679</v>
      </c>
      <c r="E2438" s="9">
        <v>1.0</v>
      </c>
    </row>
    <row r="2439" ht="15.75" customHeight="1">
      <c r="A2439" s="24">
        <v>2438.0</v>
      </c>
      <c r="B2439" s="25" t="s">
        <v>8250</v>
      </c>
      <c r="C2439" s="26" t="s">
        <v>8251</v>
      </c>
      <c r="D2439" s="26" t="s">
        <v>4668</v>
      </c>
      <c r="E2439" s="9">
        <v>1.0</v>
      </c>
    </row>
    <row r="2440" ht="15.75" customHeight="1">
      <c r="A2440" s="24">
        <v>2439.0</v>
      </c>
      <c r="B2440" s="25" t="s">
        <v>8252</v>
      </c>
      <c r="C2440" s="26" t="s">
        <v>8253</v>
      </c>
      <c r="D2440" s="26" t="s">
        <v>4671</v>
      </c>
      <c r="E2440" s="9">
        <v>1.0</v>
      </c>
    </row>
    <row r="2441" ht="15.75" customHeight="1">
      <c r="A2441" s="24">
        <v>2440.0</v>
      </c>
      <c r="B2441" s="25" t="s">
        <v>8254</v>
      </c>
      <c r="C2441" s="26" t="s">
        <v>8255</v>
      </c>
      <c r="D2441" s="26" t="s">
        <v>4671</v>
      </c>
      <c r="E2441" s="9">
        <v>1.0</v>
      </c>
    </row>
    <row r="2442" ht="15.75" customHeight="1">
      <c r="A2442" s="24">
        <v>2441.0</v>
      </c>
      <c r="B2442" s="25" t="s">
        <v>8256</v>
      </c>
      <c r="C2442" s="26" t="s">
        <v>8257</v>
      </c>
      <c r="D2442" s="26" t="s">
        <v>4668</v>
      </c>
      <c r="E2442" s="9">
        <v>1.0</v>
      </c>
    </row>
    <row r="2443" ht="15.75" customHeight="1">
      <c r="A2443" s="24">
        <v>2442.0</v>
      </c>
      <c r="B2443" s="25" t="s">
        <v>3478</v>
      </c>
      <c r="C2443" s="26" t="s">
        <v>8258</v>
      </c>
      <c r="D2443" s="26" t="s">
        <v>4684</v>
      </c>
      <c r="E2443" s="9">
        <v>1.0</v>
      </c>
    </row>
    <row r="2444" ht="15.75" customHeight="1">
      <c r="A2444" s="24">
        <v>2443.0</v>
      </c>
      <c r="B2444" s="25" t="s">
        <v>3345</v>
      </c>
      <c r="C2444" s="26" t="s">
        <v>8259</v>
      </c>
      <c r="D2444" s="26" t="s">
        <v>4679</v>
      </c>
      <c r="E2444" s="9">
        <v>1.0</v>
      </c>
    </row>
    <row r="2445" ht="15.75" customHeight="1">
      <c r="A2445" s="24">
        <v>2444.0</v>
      </c>
      <c r="B2445" s="25" t="s">
        <v>8260</v>
      </c>
      <c r="C2445" s="26" t="s">
        <v>8261</v>
      </c>
      <c r="D2445" s="26" t="s">
        <v>4671</v>
      </c>
      <c r="E2445" s="9">
        <v>1.0</v>
      </c>
    </row>
    <row r="2446" ht="15.75" customHeight="1">
      <c r="A2446" s="24">
        <v>2445.0</v>
      </c>
      <c r="B2446" s="25" t="s">
        <v>8262</v>
      </c>
      <c r="C2446" s="26" t="s">
        <v>8263</v>
      </c>
      <c r="D2446" s="26" t="s">
        <v>4671</v>
      </c>
      <c r="E2446" s="9">
        <v>1.0</v>
      </c>
    </row>
    <row r="2447" ht="15.75" customHeight="1">
      <c r="A2447" s="24">
        <v>2446.0</v>
      </c>
      <c r="B2447" s="25" t="s">
        <v>8264</v>
      </c>
      <c r="C2447" s="26" t="s">
        <v>8265</v>
      </c>
      <c r="D2447" s="26" t="s">
        <v>4668</v>
      </c>
      <c r="E2447" s="9">
        <v>1.0</v>
      </c>
    </row>
    <row r="2448" ht="15.75" customHeight="1">
      <c r="A2448" s="24">
        <v>2447.0</v>
      </c>
      <c r="B2448" s="25" t="s">
        <v>4280</v>
      </c>
      <c r="C2448" s="26" t="s">
        <v>8266</v>
      </c>
      <c r="D2448" s="26" t="s">
        <v>4668</v>
      </c>
      <c r="E2448" s="9">
        <v>1.0</v>
      </c>
    </row>
    <row r="2449" ht="15.75" customHeight="1">
      <c r="A2449" s="24">
        <v>2448.0</v>
      </c>
      <c r="B2449" s="25" t="s">
        <v>2990</v>
      </c>
      <c r="C2449" s="26" t="s">
        <v>8267</v>
      </c>
      <c r="D2449" s="26" t="s">
        <v>4668</v>
      </c>
      <c r="E2449" s="9">
        <v>1.0</v>
      </c>
    </row>
    <row r="2450" ht="15.75" customHeight="1">
      <c r="A2450" s="24">
        <v>2449.0</v>
      </c>
      <c r="B2450" s="25" t="s">
        <v>3689</v>
      </c>
      <c r="C2450" s="26" t="s">
        <v>8268</v>
      </c>
      <c r="D2450" s="26" t="s">
        <v>4677</v>
      </c>
      <c r="E2450" s="9">
        <v>1.0</v>
      </c>
    </row>
    <row r="2451" ht="15.75" customHeight="1">
      <c r="A2451" s="24">
        <v>2450.0</v>
      </c>
      <c r="B2451" s="25" t="s">
        <v>3956</v>
      </c>
      <c r="C2451" s="26" t="s">
        <v>8269</v>
      </c>
      <c r="D2451" s="26" t="s">
        <v>4677</v>
      </c>
      <c r="E2451" s="9">
        <v>1.0</v>
      </c>
    </row>
    <row r="2452" ht="15.75" customHeight="1">
      <c r="A2452" s="24">
        <v>2451.0</v>
      </c>
      <c r="B2452" s="25" t="s">
        <v>3924</v>
      </c>
      <c r="C2452" s="26" t="s">
        <v>8270</v>
      </c>
      <c r="D2452" s="26" t="s">
        <v>4677</v>
      </c>
      <c r="E2452" s="9">
        <v>1.0</v>
      </c>
    </row>
    <row r="2453" ht="15.75" customHeight="1">
      <c r="A2453" s="24">
        <v>2452.0</v>
      </c>
      <c r="B2453" s="25" t="s">
        <v>4514</v>
      </c>
      <c r="C2453" s="26" t="s">
        <v>8271</v>
      </c>
      <c r="D2453" s="26" t="s">
        <v>4679</v>
      </c>
      <c r="E2453" s="9">
        <v>1.0</v>
      </c>
    </row>
    <row r="2454" ht="15.75" customHeight="1">
      <c r="A2454" s="24">
        <v>2453.0</v>
      </c>
      <c r="B2454" s="25" t="s">
        <v>4346</v>
      </c>
      <c r="C2454" s="26" t="s">
        <v>8272</v>
      </c>
      <c r="D2454" s="26" t="s">
        <v>4677</v>
      </c>
      <c r="E2454" s="9">
        <v>1.0</v>
      </c>
    </row>
    <row r="2455" ht="15.75" customHeight="1">
      <c r="A2455" s="24">
        <v>2454.0</v>
      </c>
      <c r="B2455" s="25" t="s">
        <v>2907</v>
      </c>
      <c r="C2455" s="26" t="s">
        <v>8273</v>
      </c>
      <c r="D2455" s="26" t="s">
        <v>4684</v>
      </c>
      <c r="E2455" s="9">
        <v>1.0</v>
      </c>
    </row>
    <row r="2456" ht="15.75" customHeight="1">
      <c r="A2456" s="24">
        <v>2455.0</v>
      </c>
      <c r="B2456" s="25" t="s">
        <v>3065</v>
      </c>
      <c r="C2456" s="26" t="s">
        <v>8274</v>
      </c>
      <c r="D2456" s="26" t="s">
        <v>4677</v>
      </c>
      <c r="E2456" s="9">
        <v>1.0</v>
      </c>
    </row>
    <row r="2457" ht="15.75" customHeight="1">
      <c r="A2457" s="24">
        <v>2456.0</v>
      </c>
      <c r="B2457" s="25" t="s">
        <v>8275</v>
      </c>
      <c r="C2457" s="26" t="s">
        <v>8276</v>
      </c>
      <c r="D2457" s="26" t="s">
        <v>4668</v>
      </c>
      <c r="E2457" s="9">
        <v>1.0</v>
      </c>
    </row>
    <row r="2458" ht="15.75" customHeight="1">
      <c r="A2458" s="24">
        <v>2457.0</v>
      </c>
      <c r="B2458" s="25" t="s">
        <v>2908</v>
      </c>
      <c r="C2458" s="26" t="s">
        <v>8277</v>
      </c>
      <c r="D2458" s="26" t="s">
        <v>4679</v>
      </c>
      <c r="E2458" s="9">
        <v>1.0</v>
      </c>
    </row>
    <row r="2459" ht="15.75" customHeight="1">
      <c r="A2459" s="24">
        <v>2458.0</v>
      </c>
      <c r="B2459" s="25" t="s">
        <v>2991</v>
      </c>
      <c r="C2459" s="26" t="s">
        <v>8278</v>
      </c>
      <c r="D2459" s="26" t="s">
        <v>4684</v>
      </c>
      <c r="E2459" s="9">
        <v>1.0</v>
      </c>
    </row>
    <row r="2460" ht="15.75" customHeight="1">
      <c r="A2460" s="24">
        <v>2459.0</v>
      </c>
      <c r="B2460" s="25" t="s">
        <v>4290</v>
      </c>
      <c r="C2460" s="26" t="s">
        <v>8279</v>
      </c>
      <c r="D2460" s="26" t="s">
        <v>4679</v>
      </c>
      <c r="E2460" s="9">
        <v>1.0</v>
      </c>
    </row>
    <row r="2461" ht="15.75" customHeight="1">
      <c r="A2461" s="24">
        <v>2460.0</v>
      </c>
      <c r="B2461" s="25" t="s">
        <v>4413</v>
      </c>
      <c r="C2461" s="26" t="s">
        <v>8280</v>
      </c>
      <c r="D2461" s="26" t="s">
        <v>4677</v>
      </c>
      <c r="E2461" s="9">
        <v>1.0</v>
      </c>
    </row>
    <row r="2462" ht="15.75" customHeight="1">
      <c r="A2462" s="24">
        <v>2461.0</v>
      </c>
      <c r="B2462" s="25" t="s">
        <v>3046</v>
      </c>
      <c r="C2462" s="26" t="s">
        <v>8281</v>
      </c>
      <c r="D2462" s="26" t="s">
        <v>4677</v>
      </c>
      <c r="E2462" s="9">
        <v>1.0</v>
      </c>
    </row>
    <row r="2463" ht="15.75" customHeight="1">
      <c r="A2463" s="24">
        <v>2462.0</v>
      </c>
      <c r="B2463" s="25" t="s">
        <v>2855</v>
      </c>
      <c r="C2463" s="26" t="s">
        <v>8282</v>
      </c>
      <c r="D2463" s="26" t="s">
        <v>4679</v>
      </c>
      <c r="E2463" s="9">
        <v>1.0</v>
      </c>
    </row>
    <row r="2464" ht="15.75" customHeight="1">
      <c r="A2464" s="24">
        <v>2463.0</v>
      </c>
      <c r="B2464" s="25" t="s">
        <v>4015</v>
      </c>
      <c r="C2464" s="26" t="s">
        <v>8283</v>
      </c>
      <c r="D2464" s="26" t="s">
        <v>4679</v>
      </c>
      <c r="E2464" s="9">
        <v>1.0</v>
      </c>
    </row>
    <row r="2465" ht="15.75" customHeight="1">
      <c r="A2465" s="24">
        <v>2464.0</v>
      </c>
      <c r="B2465" s="25" t="s">
        <v>4373</v>
      </c>
      <c r="C2465" s="26" t="s">
        <v>8284</v>
      </c>
      <c r="D2465" s="26" t="s">
        <v>4677</v>
      </c>
      <c r="E2465" s="9">
        <v>1.0</v>
      </c>
    </row>
    <row r="2466" ht="15.75" customHeight="1">
      <c r="A2466" s="24">
        <v>2465.0</v>
      </c>
      <c r="B2466" s="25" t="s">
        <v>4487</v>
      </c>
      <c r="C2466" s="26" t="s">
        <v>8285</v>
      </c>
      <c r="D2466" s="26" t="s">
        <v>4677</v>
      </c>
      <c r="E2466" s="9">
        <v>1.0</v>
      </c>
    </row>
    <row r="2467" ht="15.75" customHeight="1">
      <c r="A2467" s="24">
        <v>2466.0</v>
      </c>
      <c r="B2467" s="25" t="s">
        <v>8286</v>
      </c>
      <c r="C2467" s="26" t="s">
        <v>8287</v>
      </c>
      <c r="D2467" s="26" t="s">
        <v>4668</v>
      </c>
      <c r="E2467" s="9">
        <v>1.0</v>
      </c>
    </row>
    <row r="2468" ht="15.75" customHeight="1">
      <c r="A2468" s="24">
        <v>2467.0</v>
      </c>
      <c r="B2468" s="25" t="s">
        <v>4249</v>
      </c>
      <c r="C2468" s="26" t="s">
        <v>8288</v>
      </c>
      <c r="D2468" s="26" t="s">
        <v>4677</v>
      </c>
      <c r="E2468" s="9">
        <v>1.0</v>
      </c>
    </row>
    <row r="2469" ht="15.75" customHeight="1">
      <c r="A2469" s="24">
        <v>2468.0</v>
      </c>
      <c r="B2469" s="25" t="s">
        <v>4118</v>
      </c>
      <c r="C2469" s="26" t="s">
        <v>8289</v>
      </c>
      <c r="D2469" s="26" t="s">
        <v>4668</v>
      </c>
      <c r="E2469" s="9">
        <v>1.0</v>
      </c>
    </row>
    <row r="2470" ht="15.75" customHeight="1">
      <c r="A2470" s="24">
        <v>2469.0</v>
      </c>
      <c r="B2470" s="25" t="s">
        <v>8290</v>
      </c>
      <c r="C2470" s="26" t="s">
        <v>8291</v>
      </c>
      <c r="D2470" s="26" t="s">
        <v>4668</v>
      </c>
      <c r="E2470" s="9">
        <v>1.0</v>
      </c>
    </row>
    <row r="2471" ht="15.75" customHeight="1">
      <c r="A2471" s="24">
        <v>2470.0</v>
      </c>
      <c r="B2471" s="25" t="s">
        <v>8292</v>
      </c>
      <c r="C2471" s="26" t="s">
        <v>8293</v>
      </c>
      <c r="D2471" s="26" t="s">
        <v>4671</v>
      </c>
      <c r="E2471" s="9">
        <v>1.0</v>
      </c>
    </row>
    <row r="2472" ht="15.75" customHeight="1">
      <c r="A2472" s="24">
        <v>2471.0</v>
      </c>
      <c r="B2472" s="25" t="s">
        <v>8294</v>
      </c>
      <c r="C2472" s="26" t="s">
        <v>8295</v>
      </c>
      <c r="D2472" s="26" t="s">
        <v>4671</v>
      </c>
      <c r="E2472" s="9">
        <v>1.0</v>
      </c>
    </row>
    <row r="2473" ht="15.75" customHeight="1">
      <c r="A2473" s="24">
        <v>2472.0</v>
      </c>
      <c r="B2473" s="25" t="s">
        <v>3838</v>
      </c>
      <c r="C2473" s="26" t="s">
        <v>8296</v>
      </c>
      <c r="D2473" s="26" t="s">
        <v>4684</v>
      </c>
      <c r="E2473" s="9">
        <v>1.0</v>
      </c>
    </row>
    <row r="2474" ht="15.75" customHeight="1">
      <c r="A2474" s="24">
        <v>2473.0</v>
      </c>
      <c r="B2474" s="25" t="s">
        <v>3773</v>
      </c>
      <c r="C2474" s="26" t="s">
        <v>8297</v>
      </c>
      <c r="D2474" s="26" t="s">
        <v>4679</v>
      </c>
      <c r="E2474" s="9">
        <v>1.0</v>
      </c>
    </row>
    <row r="2475" ht="15.75" customHeight="1">
      <c r="A2475" s="24">
        <v>2474.0</v>
      </c>
      <c r="B2475" s="25" t="s">
        <v>8298</v>
      </c>
      <c r="C2475" s="26" t="s">
        <v>8299</v>
      </c>
      <c r="D2475" s="26" t="s">
        <v>4668</v>
      </c>
      <c r="E2475" s="9">
        <v>1.0</v>
      </c>
    </row>
    <row r="2476" ht="15.75" customHeight="1">
      <c r="A2476" s="24">
        <v>2475.0</v>
      </c>
      <c r="B2476" s="25" t="s">
        <v>3797</v>
      </c>
      <c r="C2476" s="26" t="s">
        <v>8300</v>
      </c>
      <c r="D2476" s="26" t="s">
        <v>4679</v>
      </c>
      <c r="E2476" s="9">
        <v>1.0</v>
      </c>
    </row>
    <row r="2477" ht="15.75" customHeight="1">
      <c r="A2477" s="24">
        <v>2476.0</v>
      </c>
      <c r="B2477" s="25" t="s">
        <v>2910</v>
      </c>
      <c r="C2477" s="26" t="s">
        <v>8301</v>
      </c>
      <c r="D2477" s="26" t="s">
        <v>4679</v>
      </c>
      <c r="E2477" s="9">
        <v>1.0</v>
      </c>
    </row>
    <row r="2478" ht="15.75" customHeight="1">
      <c r="A2478" s="24">
        <v>2477.0</v>
      </c>
      <c r="B2478" s="25" t="s">
        <v>8302</v>
      </c>
      <c r="C2478" s="26" t="s">
        <v>8303</v>
      </c>
      <c r="D2478" s="26" t="s">
        <v>4671</v>
      </c>
      <c r="E2478" s="9">
        <v>1.0</v>
      </c>
    </row>
    <row r="2479" ht="15.75" customHeight="1">
      <c r="A2479" s="24">
        <v>2478.0</v>
      </c>
      <c r="B2479" s="25" t="s">
        <v>8304</v>
      </c>
      <c r="C2479" s="26" t="s">
        <v>8305</v>
      </c>
      <c r="D2479" s="26" t="s">
        <v>4671</v>
      </c>
      <c r="E2479" s="9">
        <v>1.0</v>
      </c>
    </row>
    <row r="2480" ht="15.75" customHeight="1">
      <c r="A2480" s="24">
        <v>2479.0</v>
      </c>
      <c r="B2480" s="25" t="s">
        <v>3955</v>
      </c>
      <c r="C2480" s="26" t="s">
        <v>8306</v>
      </c>
      <c r="D2480" s="26" t="s">
        <v>4684</v>
      </c>
      <c r="E2480" s="9">
        <v>1.0</v>
      </c>
    </row>
    <row r="2481" ht="15.75" customHeight="1">
      <c r="A2481" s="24">
        <v>2480.0</v>
      </c>
      <c r="B2481" s="25" t="s">
        <v>8307</v>
      </c>
      <c r="C2481" s="26" t="s">
        <v>8308</v>
      </c>
      <c r="D2481" s="26" t="s">
        <v>4671</v>
      </c>
      <c r="E2481" s="9">
        <v>1.0</v>
      </c>
    </row>
    <row r="2482" ht="15.75" customHeight="1">
      <c r="A2482" s="24">
        <v>2481.0</v>
      </c>
      <c r="B2482" s="25" t="s">
        <v>3342</v>
      </c>
      <c r="C2482" s="26" t="s">
        <v>8309</v>
      </c>
      <c r="D2482" s="26" t="s">
        <v>4684</v>
      </c>
      <c r="E2482" s="9">
        <v>1.0</v>
      </c>
    </row>
    <row r="2483" ht="15.75" customHeight="1">
      <c r="A2483" s="24">
        <v>2482.0</v>
      </c>
      <c r="B2483" s="25" t="s">
        <v>8310</v>
      </c>
      <c r="C2483" s="26" t="s">
        <v>8311</v>
      </c>
      <c r="D2483" s="26" t="s">
        <v>4668</v>
      </c>
      <c r="E2483" s="9">
        <v>1.0</v>
      </c>
    </row>
    <row r="2484" ht="15.75" customHeight="1">
      <c r="A2484" s="24">
        <v>2483.0</v>
      </c>
      <c r="B2484" s="25" t="s">
        <v>3693</v>
      </c>
      <c r="C2484" s="26" t="s">
        <v>8312</v>
      </c>
      <c r="D2484" s="26" t="s">
        <v>4677</v>
      </c>
      <c r="E2484" s="9">
        <v>1.0</v>
      </c>
    </row>
    <row r="2485" ht="15.75" customHeight="1">
      <c r="A2485" s="24">
        <v>2484.0</v>
      </c>
      <c r="B2485" s="25" t="s">
        <v>8313</v>
      </c>
      <c r="C2485" s="26" t="s">
        <v>8314</v>
      </c>
      <c r="D2485" s="26" t="s">
        <v>4668</v>
      </c>
      <c r="E2485" s="9">
        <v>1.0</v>
      </c>
    </row>
    <row r="2486" ht="15.75" customHeight="1">
      <c r="A2486" s="24">
        <v>2485.0</v>
      </c>
      <c r="B2486" s="25" t="s">
        <v>8315</v>
      </c>
      <c r="C2486" s="26" t="s">
        <v>8316</v>
      </c>
      <c r="D2486" s="26" t="s">
        <v>4671</v>
      </c>
      <c r="E2486" s="9">
        <v>1.0</v>
      </c>
    </row>
    <row r="2487" ht="15.75" customHeight="1">
      <c r="A2487" s="24">
        <v>2486.0</v>
      </c>
      <c r="B2487" s="25" t="s">
        <v>8317</v>
      </c>
      <c r="C2487" s="26" t="s">
        <v>8318</v>
      </c>
      <c r="D2487" s="26" t="s">
        <v>4671</v>
      </c>
      <c r="E2487" s="9">
        <v>1.0</v>
      </c>
    </row>
    <row r="2488" ht="15.75" customHeight="1">
      <c r="A2488" s="24">
        <v>2487.0</v>
      </c>
      <c r="B2488" s="25" t="s">
        <v>8319</v>
      </c>
      <c r="C2488" s="26" t="s">
        <v>8320</v>
      </c>
      <c r="D2488" s="26" t="s">
        <v>4671</v>
      </c>
      <c r="E2488" s="9">
        <v>1.0</v>
      </c>
    </row>
    <row r="2489" ht="15.75" customHeight="1">
      <c r="A2489" s="24">
        <v>2488.0</v>
      </c>
      <c r="B2489" s="25" t="s">
        <v>4196</v>
      </c>
      <c r="C2489" s="26" t="s">
        <v>8321</v>
      </c>
      <c r="D2489" s="26" t="s">
        <v>4677</v>
      </c>
      <c r="E2489" s="9">
        <v>1.0</v>
      </c>
    </row>
    <row r="2490" ht="15.75" customHeight="1">
      <c r="A2490" s="24">
        <v>2489.0</v>
      </c>
      <c r="B2490" s="25" t="s">
        <v>8322</v>
      </c>
      <c r="C2490" s="26" t="s">
        <v>8323</v>
      </c>
      <c r="D2490" s="26" t="s">
        <v>4668</v>
      </c>
      <c r="E2490" s="9">
        <v>1.0</v>
      </c>
    </row>
    <row r="2491" ht="15.75" customHeight="1">
      <c r="A2491" s="24">
        <v>2490.0</v>
      </c>
      <c r="B2491" s="25" t="s">
        <v>8324</v>
      </c>
      <c r="C2491" s="26" t="s">
        <v>8325</v>
      </c>
      <c r="D2491" s="26" t="s">
        <v>4671</v>
      </c>
      <c r="E2491" s="9">
        <v>1.0</v>
      </c>
    </row>
    <row r="2492" ht="15.75" customHeight="1">
      <c r="A2492" s="24">
        <v>2491.0</v>
      </c>
      <c r="B2492" s="25" t="s">
        <v>8326</v>
      </c>
      <c r="C2492" s="26" t="s">
        <v>8327</v>
      </c>
      <c r="D2492" s="26" t="s">
        <v>4668</v>
      </c>
      <c r="E2492" s="9">
        <v>1.0</v>
      </c>
    </row>
    <row r="2493" ht="15.75" customHeight="1">
      <c r="A2493" s="24">
        <v>2492.0</v>
      </c>
      <c r="B2493" s="25" t="s">
        <v>8328</v>
      </c>
      <c r="C2493" s="26" t="s">
        <v>8329</v>
      </c>
      <c r="D2493" s="26" t="s">
        <v>4671</v>
      </c>
      <c r="E2493" s="9">
        <v>1.0</v>
      </c>
    </row>
    <row r="2494" ht="15.75" customHeight="1">
      <c r="A2494" s="24">
        <v>2493.0</v>
      </c>
      <c r="B2494" s="25" t="s">
        <v>4134</v>
      </c>
      <c r="C2494" s="26" t="s">
        <v>8330</v>
      </c>
      <c r="D2494" s="26" t="s">
        <v>4668</v>
      </c>
      <c r="E2494" s="9">
        <v>1.0</v>
      </c>
    </row>
    <row r="2495" ht="15.75" customHeight="1">
      <c r="A2495" s="24">
        <v>2494.0</v>
      </c>
      <c r="B2495" s="25" t="s">
        <v>8331</v>
      </c>
      <c r="C2495" s="26" t="s">
        <v>8332</v>
      </c>
      <c r="D2495" s="26" t="s">
        <v>4668</v>
      </c>
      <c r="E2495" s="9">
        <v>1.0</v>
      </c>
    </row>
    <row r="2496" ht="15.75" customHeight="1">
      <c r="A2496" s="24">
        <v>2495.0</v>
      </c>
      <c r="B2496" s="25" t="s">
        <v>8333</v>
      </c>
      <c r="C2496" s="26" t="s">
        <v>8334</v>
      </c>
      <c r="D2496" s="26" t="s">
        <v>4668</v>
      </c>
      <c r="E2496" s="9">
        <v>1.0</v>
      </c>
    </row>
    <row r="2497" ht="15.75" customHeight="1">
      <c r="A2497" s="24">
        <v>2496.0</v>
      </c>
      <c r="B2497" s="25" t="s">
        <v>8335</v>
      </c>
      <c r="C2497" s="26" t="s">
        <v>8336</v>
      </c>
      <c r="D2497" s="26" t="s">
        <v>4668</v>
      </c>
      <c r="E2497" s="9">
        <v>1.0</v>
      </c>
    </row>
    <row r="2498" ht="15.75" customHeight="1">
      <c r="A2498" s="24">
        <v>2497.0</v>
      </c>
      <c r="B2498" s="25" t="s">
        <v>8337</v>
      </c>
      <c r="C2498" s="26" t="s">
        <v>8338</v>
      </c>
      <c r="D2498" s="26" t="s">
        <v>4668</v>
      </c>
      <c r="E2498" s="9">
        <v>1.0</v>
      </c>
    </row>
    <row r="2499" ht="15.75" customHeight="1">
      <c r="A2499" s="24">
        <v>2498.0</v>
      </c>
      <c r="B2499" s="25" t="s">
        <v>8339</v>
      </c>
      <c r="C2499" s="26" t="s">
        <v>8340</v>
      </c>
      <c r="D2499" s="26" t="s">
        <v>4668</v>
      </c>
      <c r="E2499" s="9">
        <v>1.0</v>
      </c>
    </row>
    <row r="2500" ht="15.75" customHeight="1">
      <c r="A2500" s="24">
        <v>2499.0</v>
      </c>
      <c r="B2500" s="25" t="s">
        <v>8341</v>
      </c>
      <c r="C2500" s="26" t="s">
        <v>8342</v>
      </c>
      <c r="D2500" s="26" t="s">
        <v>4668</v>
      </c>
      <c r="E2500" s="9">
        <v>1.0</v>
      </c>
    </row>
    <row r="2501" ht="15.75" customHeight="1">
      <c r="A2501" s="24">
        <v>2500.0</v>
      </c>
      <c r="B2501" s="25" t="s">
        <v>8343</v>
      </c>
      <c r="C2501" s="26" t="s">
        <v>8344</v>
      </c>
      <c r="D2501" s="26" t="s">
        <v>4668</v>
      </c>
      <c r="E2501" s="9">
        <v>1.0</v>
      </c>
    </row>
    <row r="2502" ht="15.75" customHeight="1">
      <c r="A2502" s="24">
        <v>2501.0</v>
      </c>
      <c r="B2502" s="25" t="s">
        <v>8345</v>
      </c>
      <c r="C2502" s="26" t="s">
        <v>8346</v>
      </c>
      <c r="D2502" s="26" t="s">
        <v>4668</v>
      </c>
      <c r="E2502" s="9">
        <v>1.0</v>
      </c>
    </row>
    <row r="2503" ht="15.75" customHeight="1">
      <c r="A2503" s="24">
        <v>2502.0</v>
      </c>
      <c r="B2503" s="25" t="s">
        <v>8347</v>
      </c>
      <c r="C2503" s="26" t="s">
        <v>8348</v>
      </c>
      <c r="D2503" s="26" t="s">
        <v>4668</v>
      </c>
      <c r="E2503" s="9">
        <v>1.0</v>
      </c>
    </row>
    <row r="2504" ht="15.75" customHeight="1">
      <c r="A2504" s="24">
        <v>2503.0</v>
      </c>
      <c r="B2504" s="25" t="s">
        <v>8349</v>
      </c>
      <c r="C2504" s="26" t="s">
        <v>8350</v>
      </c>
      <c r="D2504" s="26" t="s">
        <v>4671</v>
      </c>
      <c r="E2504" s="9">
        <v>1.0</v>
      </c>
    </row>
    <row r="2505" ht="15.75" customHeight="1">
      <c r="A2505" s="24">
        <v>2504.0</v>
      </c>
      <c r="B2505" s="25" t="s">
        <v>8351</v>
      </c>
      <c r="C2505" s="26" t="s">
        <v>8352</v>
      </c>
      <c r="D2505" s="26" t="s">
        <v>4668</v>
      </c>
      <c r="E2505" s="9">
        <v>1.0</v>
      </c>
    </row>
    <row r="2506" ht="15.75" customHeight="1">
      <c r="A2506" s="24">
        <v>2505.0</v>
      </c>
      <c r="B2506" s="25" t="s">
        <v>8353</v>
      </c>
      <c r="C2506" s="26" t="s">
        <v>8354</v>
      </c>
      <c r="D2506" s="26" t="s">
        <v>4668</v>
      </c>
      <c r="E2506" s="9">
        <v>1.0</v>
      </c>
    </row>
    <row r="2507" ht="15.75" customHeight="1">
      <c r="A2507" s="24">
        <v>2506.0</v>
      </c>
      <c r="B2507" s="25" t="s">
        <v>3449</v>
      </c>
      <c r="C2507" s="26" t="s">
        <v>8355</v>
      </c>
      <c r="D2507" s="26" t="s">
        <v>4668</v>
      </c>
      <c r="E2507" s="9">
        <v>1.0</v>
      </c>
    </row>
    <row r="2508" ht="15.75" customHeight="1">
      <c r="A2508" s="24">
        <v>2507.0</v>
      </c>
      <c r="B2508" s="25" t="s">
        <v>8356</v>
      </c>
      <c r="C2508" s="26" t="s">
        <v>8357</v>
      </c>
      <c r="D2508" s="26" t="s">
        <v>4668</v>
      </c>
      <c r="E2508" s="9">
        <v>1.0</v>
      </c>
    </row>
    <row r="2509" ht="15.75" customHeight="1">
      <c r="A2509" s="24">
        <v>2508.0</v>
      </c>
      <c r="B2509" s="25" t="s">
        <v>4276</v>
      </c>
      <c r="C2509" s="26" t="s">
        <v>8358</v>
      </c>
      <c r="D2509" s="26" t="s">
        <v>4677</v>
      </c>
      <c r="E2509" s="9">
        <v>1.0</v>
      </c>
    </row>
    <row r="2510" ht="15.75" customHeight="1">
      <c r="A2510" s="24">
        <v>2509.0</v>
      </c>
      <c r="B2510" s="25" t="s">
        <v>3636</v>
      </c>
      <c r="C2510" s="26" t="s">
        <v>8359</v>
      </c>
      <c r="D2510" s="26" t="s">
        <v>4668</v>
      </c>
      <c r="E2510" s="9">
        <v>1.0</v>
      </c>
    </row>
    <row r="2511" ht="15.75" customHeight="1">
      <c r="A2511" s="24">
        <v>2510.0</v>
      </c>
      <c r="B2511" s="25" t="s">
        <v>4265</v>
      </c>
      <c r="C2511" s="26" t="s">
        <v>8360</v>
      </c>
      <c r="D2511" s="26" t="s">
        <v>4677</v>
      </c>
      <c r="E2511" s="9">
        <v>1.0</v>
      </c>
    </row>
    <row r="2512" ht="15.75" customHeight="1">
      <c r="A2512" s="24">
        <v>2511.0</v>
      </c>
      <c r="B2512" s="25" t="s">
        <v>3561</v>
      </c>
      <c r="C2512" s="26" t="s">
        <v>8361</v>
      </c>
      <c r="D2512" s="26" t="s">
        <v>4684</v>
      </c>
      <c r="E2512" s="9">
        <v>1.0</v>
      </c>
    </row>
    <row r="2513" ht="15.75" customHeight="1">
      <c r="A2513" s="24">
        <v>2512.0</v>
      </c>
      <c r="B2513" s="25" t="s">
        <v>8362</v>
      </c>
      <c r="C2513" s="26" t="s">
        <v>8363</v>
      </c>
      <c r="D2513" s="26" t="s">
        <v>4671</v>
      </c>
      <c r="E2513" s="9">
        <v>1.0</v>
      </c>
    </row>
    <row r="2514" ht="15.75" customHeight="1">
      <c r="A2514" s="24">
        <v>2513.0</v>
      </c>
      <c r="B2514" s="25" t="s">
        <v>3469</v>
      </c>
      <c r="C2514" s="26" t="s">
        <v>8364</v>
      </c>
      <c r="D2514" s="26" t="s">
        <v>4677</v>
      </c>
      <c r="E2514" s="9">
        <v>1.0</v>
      </c>
    </row>
    <row r="2515" ht="15.75" customHeight="1">
      <c r="A2515" s="24">
        <v>2514.0</v>
      </c>
      <c r="B2515" s="25" t="s">
        <v>8365</v>
      </c>
      <c r="C2515" s="26" t="s">
        <v>8366</v>
      </c>
      <c r="D2515" s="26" t="s">
        <v>4671</v>
      </c>
      <c r="E2515" s="9">
        <v>1.0</v>
      </c>
    </row>
    <row r="2516" ht="15.75" customHeight="1">
      <c r="A2516" s="24">
        <v>2515.0</v>
      </c>
      <c r="B2516" s="25" t="s">
        <v>3590</v>
      </c>
      <c r="C2516" s="26" t="s">
        <v>8367</v>
      </c>
      <c r="D2516" s="26" t="s">
        <v>4677</v>
      </c>
      <c r="E2516" s="9">
        <v>1.0</v>
      </c>
    </row>
    <row r="2517" ht="15.75" customHeight="1">
      <c r="A2517" s="24">
        <v>2516.0</v>
      </c>
      <c r="B2517" s="25" t="s">
        <v>3984</v>
      </c>
      <c r="C2517" s="26" t="s">
        <v>8368</v>
      </c>
      <c r="D2517" s="26" t="s">
        <v>4684</v>
      </c>
      <c r="E2517" s="9">
        <v>1.0</v>
      </c>
    </row>
    <row r="2518" ht="15.75" customHeight="1">
      <c r="A2518" s="24">
        <v>2517.0</v>
      </c>
      <c r="B2518" s="25" t="s">
        <v>8369</v>
      </c>
      <c r="C2518" s="26" t="s">
        <v>8370</v>
      </c>
      <c r="D2518" s="26" t="s">
        <v>4671</v>
      </c>
      <c r="E2518" s="9">
        <v>1.0</v>
      </c>
    </row>
    <row r="2519" ht="15.75" customHeight="1">
      <c r="A2519" s="24">
        <v>2518.0</v>
      </c>
      <c r="B2519" s="25" t="s">
        <v>3157</v>
      </c>
      <c r="C2519" s="26" t="s">
        <v>8371</v>
      </c>
      <c r="D2519" s="26" t="s">
        <v>4679</v>
      </c>
      <c r="E2519" s="9">
        <v>1.0</v>
      </c>
    </row>
    <row r="2520" ht="15.75" customHeight="1">
      <c r="A2520" s="24">
        <v>2519.0</v>
      </c>
      <c r="B2520" s="25" t="s">
        <v>8372</v>
      </c>
      <c r="C2520" s="26" t="s">
        <v>8373</v>
      </c>
      <c r="D2520" s="26" t="s">
        <v>4671</v>
      </c>
      <c r="E2520" s="9">
        <v>1.0</v>
      </c>
    </row>
    <row r="2521" ht="15.75" customHeight="1">
      <c r="A2521" s="24">
        <v>2520.0</v>
      </c>
      <c r="B2521" s="25" t="s">
        <v>3145</v>
      </c>
      <c r="C2521" s="26" t="s">
        <v>8374</v>
      </c>
      <c r="D2521" s="26" t="s">
        <v>4668</v>
      </c>
      <c r="E2521" s="9">
        <v>1.0</v>
      </c>
    </row>
    <row r="2522" ht="15.75" customHeight="1">
      <c r="A2522" s="24">
        <v>2521.0</v>
      </c>
      <c r="B2522" s="25" t="s">
        <v>8375</v>
      </c>
      <c r="C2522" s="26" t="s">
        <v>8376</v>
      </c>
      <c r="D2522" s="26" t="s">
        <v>4668</v>
      </c>
      <c r="E2522" s="9">
        <v>1.0</v>
      </c>
    </row>
    <row r="2523" ht="15.75" customHeight="1">
      <c r="A2523" s="24">
        <v>2522.0</v>
      </c>
      <c r="B2523" s="25" t="s">
        <v>8377</v>
      </c>
      <c r="C2523" s="26" t="s">
        <v>8378</v>
      </c>
      <c r="D2523" s="26" t="s">
        <v>4668</v>
      </c>
      <c r="E2523" s="9">
        <v>1.0</v>
      </c>
    </row>
    <row r="2524" ht="15.75" customHeight="1">
      <c r="A2524" s="24">
        <v>2523.0</v>
      </c>
      <c r="B2524" s="25" t="s">
        <v>8379</v>
      </c>
      <c r="C2524" s="26" t="s">
        <v>8380</v>
      </c>
      <c r="D2524" s="26" t="s">
        <v>4671</v>
      </c>
      <c r="E2524" s="9">
        <v>1.0</v>
      </c>
    </row>
    <row r="2525" ht="15.75" customHeight="1">
      <c r="A2525" s="24">
        <v>2524.0</v>
      </c>
      <c r="B2525" s="25" t="s">
        <v>3581</v>
      </c>
      <c r="C2525" s="26" t="s">
        <v>8381</v>
      </c>
      <c r="D2525" s="26" t="s">
        <v>4677</v>
      </c>
      <c r="E2525" s="9">
        <v>1.0</v>
      </c>
    </row>
    <row r="2526" ht="15.75" customHeight="1">
      <c r="A2526" s="24">
        <v>2525.0</v>
      </c>
      <c r="B2526" s="25" t="s">
        <v>3419</v>
      </c>
      <c r="C2526" s="26" t="s">
        <v>8382</v>
      </c>
      <c r="D2526" s="26" t="s">
        <v>4677</v>
      </c>
      <c r="E2526" s="9">
        <v>1.0</v>
      </c>
    </row>
    <row r="2527" ht="15.75" customHeight="1">
      <c r="A2527" s="24">
        <v>2526.0</v>
      </c>
      <c r="B2527" s="25" t="s">
        <v>8383</v>
      </c>
      <c r="C2527" s="26" t="s">
        <v>8384</v>
      </c>
      <c r="D2527" s="26" t="s">
        <v>4671</v>
      </c>
      <c r="E2527" s="9">
        <v>1.0</v>
      </c>
    </row>
    <row r="2528" ht="15.75" customHeight="1">
      <c r="A2528" s="24">
        <v>2527.0</v>
      </c>
      <c r="B2528" s="25" t="s">
        <v>3066</v>
      </c>
      <c r="C2528" s="26" t="s">
        <v>8385</v>
      </c>
      <c r="D2528" s="26" t="s">
        <v>4684</v>
      </c>
      <c r="E2528" s="9">
        <v>1.0</v>
      </c>
    </row>
    <row r="2529" ht="15.75" customHeight="1">
      <c r="A2529" s="24">
        <v>2528.0</v>
      </c>
      <c r="B2529" s="25" t="s">
        <v>3084</v>
      </c>
      <c r="C2529" s="26" t="s">
        <v>8386</v>
      </c>
      <c r="D2529" s="26" t="s">
        <v>4677</v>
      </c>
      <c r="E2529" s="9">
        <v>1.0</v>
      </c>
    </row>
    <row r="2530" ht="15.75" customHeight="1">
      <c r="A2530" s="24">
        <v>2529.0</v>
      </c>
      <c r="B2530" s="25" t="s">
        <v>3384</v>
      </c>
      <c r="C2530" s="26" t="s">
        <v>8387</v>
      </c>
      <c r="D2530" s="26" t="s">
        <v>4679</v>
      </c>
      <c r="E2530" s="9">
        <v>1.0</v>
      </c>
    </row>
    <row r="2531" ht="15.75" customHeight="1">
      <c r="A2531" s="24">
        <v>2530.0</v>
      </c>
      <c r="B2531" s="25" t="s">
        <v>8388</v>
      </c>
      <c r="C2531" s="26" t="s">
        <v>8389</v>
      </c>
      <c r="D2531" s="26" t="s">
        <v>4671</v>
      </c>
      <c r="E2531" s="9">
        <v>1.0</v>
      </c>
    </row>
    <row r="2532" ht="15.75" customHeight="1">
      <c r="A2532" s="24">
        <v>2531.0</v>
      </c>
      <c r="B2532" s="25" t="s">
        <v>8390</v>
      </c>
      <c r="C2532" s="26" t="s">
        <v>8391</v>
      </c>
      <c r="D2532" s="26" t="s">
        <v>4671</v>
      </c>
      <c r="E2532" s="9">
        <v>1.0</v>
      </c>
    </row>
    <row r="2533" ht="15.75" customHeight="1">
      <c r="A2533" s="24">
        <v>2532.0</v>
      </c>
      <c r="B2533" s="25" t="s">
        <v>3397</v>
      </c>
      <c r="C2533" s="26" t="s">
        <v>8392</v>
      </c>
      <c r="D2533" s="26" t="s">
        <v>4679</v>
      </c>
      <c r="E2533" s="9">
        <v>1.0</v>
      </c>
    </row>
    <row r="2534" ht="15.75" customHeight="1">
      <c r="A2534" s="24">
        <v>2533.0</v>
      </c>
      <c r="B2534" s="25" t="s">
        <v>8393</v>
      </c>
      <c r="C2534" s="26" t="s">
        <v>8394</v>
      </c>
      <c r="D2534" s="26" t="s">
        <v>4671</v>
      </c>
      <c r="E2534" s="9">
        <v>1.0</v>
      </c>
    </row>
    <row r="2535" ht="15.75" customHeight="1">
      <c r="A2535" s="24">
        <v>2534.0</v>
      </c>
      <c r="B2535" s="25" t="s">
        <v>4183</v>
      </c>
      <c r="C2535" s="26" t="s">
        <v>8395</v>
      </c>
      <c r="D2535" s="26" t="s">
        <v>4677</v>
      </c>
      <c r="E2535" s="9">
        <v>1.0</v>
      </c>
    </row>
    <row r="2536" ht="15.75" customHeight="1">
      <c r="A2536" s="24">
        <v>2535.0</v>
      </c>
      <c r="B2536" s="25" t="s">
        <v>2846</v>
      </c>
      <c r="C2536" s="26" t="s">
        <v>8396</v>
      </c>
      <c r="D2536" s="26" t="s">
        <v>4679</v>
      </c>
      <c r="E2536" s="9">
        <v>1.0</v>
      </c>
    </row>
    <row r="2537" ht="15.75" customHeight="1">
      <c r="A2537" s="24">
        <v>2536.0</v>
      </c>
      <c r="B2537" s="25" t="s">
        <v>8397</v>
      </c>
      <c r="C2537" s="26" t="s">
        <v>8398</v>
      </c>
      <c r="D2537" s="26" t="s">
        <v>4671</v>
      </c>
      <c r="E2537" s="9">
        <v>1.0</v>
      </c>
    </row>
    <row r="2538" ht="15.75" customHeight="1">
      <c r="A2538" s="24">
        <v>2537.0</v>
      </c>
      <c r="B2538" s="25" t="s">
        <v>8399</v>
      </c>
      <c r="C2538" s="26" t="s">
        <v>8400</v>
      </c>
      <c r="D2538" s="26" t="s">
        <v>4671</v>
      </c>
      <c r="E2538" s="9">
        <v>1.0</v>
      </c>
    </row>
    <row r="2539" ht="15.75" customHeight="1">
      <c r="A2539" s="24">
        <v>2538.0</v>
      </c>
      <c r="B2539" s="25" t="s">
        <v>3632</v>
      </c>
      <c r="C2539" s="26" t="s">
        <v>8401</v>
      </c>
      <c r="D2539" s="26" t="s">
        <v>4677</v>
      </c>
      <c r="E2539" s="9">
        <v>1.0</v>
      </c>
    </row>
    <row r="2540" ht="15.75" customHeight="1">
      <c r="A2540" s="24">
        <v>2539.0</v>
      </c>
      <c r="B2540" s="25" t="s">
        <v>3780</v>
      </c>
      <c r="C2540" s="26" t="s">
        <v>8402</v>
      </c>
      <c r="D2540" s="26" t="s">
        <v>4677</v>
      </c>
      <c r="E2540" s="9">
        <v>1.0</v>
      </c>
    </row>
    <row r="2541" ht="15.75" customHeight="1">
      <c r="A2541" s="24">
        <v>2540.0</v>
      </c>
      <c r="B2541" s="25" t="s">
        <v>8403</v>
      </c>
      <c r="C2541" s="26" t="s">
        <v>8404</v>
      </c>
      <c r="D2541" s="26" t="s">
        <v>4668</v>
      </c>
      <c r="E2541" s="9">
        <v>1.0</v>
      </c>
    </row>
    <row r="2542" ht="15.75" customHeight="1">
      <c r="A2542" s="24">
        <v>2541.0</v>
      </c>
      <c r="B2542" s="25" t="s">
        <v>4602</v>
      </c>
      <c r="C2542" s="26" t="s">
        <v>8405</v>
      </c>
      <c r="D2542" s="26" t="s">
        <v>4677</v>
      </c>
      <c r="E2542" s="9">
        <v>1.0</v>
      </c>
    </row>
    <row r="2543" ht="15.75" customHeight="1">
      <c r="A2543" s="24">
        <v>2542.0</v>
      </c>
      <c r="B2543" s="25" t="s">
        <v>8406</v>
      </c>
      <c r="C2543" s="26" t="s">
        <v>8407</v>
      </c>
      <c r="D2543" s="26" t="s">
        <v>4671</v>
      </c>
      <c r="E2543" s="9">
        <v>1.0</v>
      </c>
    </row>
    <row r="2544" ht="15.75" customHeight="1">
      <c r="A2544" s="24">
        <v>2543.0</v>
      </c>
      <c r="B2544" s="25" t="s">
        <v>3200</v>
      </c>
      <c r="C2544" s="26" t="s">
        <v>8408</v>
      </c>
      <c r="D2544" s="26" t="s">
        <v>4684</v>
      </c>
      <c r="E2544" s="9">
        <v>1.0</v>
      </c>
    </row>
    <row r="2545" ht="15.75" customHeight="1">
      <c r="A2545" s="24">
        <v>2544.0</v>
      </c>
      <c r="B2545" s="25" t="s">
        <v>3511</v>
      </c>
      <c r="C2545" s="26" t="s">
        <v>8409</v>
      </c>
      <c r="D2545" s="26" t="s">
        <v>4677</v>
      </c>
      <c r="E2545" s="9">
        <v>1.0</v>
      </c>
    </row>
    <row r="2546" ht="15.75" customHeight="1">
      <c r="A2546" s="24">
        <v>2545.0</v>
      </c>
      <c r="B2546" s="25" t="s">
        <v>8410</v>
      </c>
      <c r="C2546" s="26" t="s">
        <v>8411</v>
      </c>
      <c r="D2546" s="26" t="s">
        <v>4668</v>
      </c>
      <c r="E2546" s="9">
        <v>1.0</v>
      </c>
    </row>
    <row r="2547" ht="15.75" customHeight="1">
      <c r="A2547" s="24">
        <v>2546.0</v>
      </c>
      <c r="B2547" s="25" t="s">
        <v>8412</v>
      </c>
      <c r="C2547" s="26" t="s">
        <v>8413</v>
      </c>
      <c r="D2547" s="26" t="s">
        <v>4668</v>
      </c>
      <c r="E2547" s="9">
        <v>1.0</v>
      </c>
    </row>
    <row r="2548" ht="15.75" customHeight="1">
      <c r="A2548" s="24">
        <v>2547.0</v>
      </c>
      <c r="B2548" s="25" t="s">
        <v>8414</v>
      </c>
      <c r="C2548" s="26" t="s">
        <v>8415</v>
      </c>
      <c r="D2548" s="26" t="s">
        <v>4671</v>
      </c>
      <c r="E2548" s="9">
        <v>1.0</v>
      </c>
    </row>
    <row r="2549" ht="15.75" customHeight="1">
      <c r="A2549" s="24">
        <v>2548.0</v>
      </c>
      <c r="B2549" s="25" t="s">
        <v>4297</v>
      </c>
      <c r="C2549" s="26" t="s">
        <v>8416</v>
      </c>
      <c r="D2549" s="26" t="s">
        <v>4668</v>
      </c>
      <c r="E2549" s="9">
        <v>1.0</v>
      </c>
    </row>
    <row r="2550" ht="15.75" customHeight="1">
      <c r="A2550" s="24">
        <v>2549.0</v>
      </c>
      <c r="B2550" s="25" t="s">
        <v>3020</v>
      </c>
      <c r="C2550" s="26" t="s">
        <v>8417</v>
      </c>
      <c r="D2550" s="26" t="s">
        <v>4679</v>
      </c>
      <c r="E2550" s="9">
        <v>1.0</v>
      </c>
    </row>
    <row r="2551" ht="15.75" customHeight="1">
      <c r="A2551" s="24">
        <v>2550.0</v>
      </c>
      <c r="B2551" s="25" t="s">
        <v>2993</v>
      </c>
      <c r="C2551" s="26" t="s">
        <v>8418</v>
      </c>
      <c r="D2551" s="26" t="s">
        <v>4684</v>
      </c>
      <c r="E2551" s="9">
        <v>1.0</v>
      </c>
    </row>
    <row r="2552" ht="15.75" customHeight="1">
      <c r="A2552" s="24">
        <v>2551.0</v>
      </c>
      <c r="B2552" s="25" t="s">
        <v>8419</v>
      </c>
      <c r="C2552" s="26" t="s">
        <v>8420</v>
      </c>
      <c r="D2552" s="26" t="s">
        <v>4671</v>
      </c>
      <c r="E2552" s="9">
        <v>1.0</v>
      </c>
    </row>
    <row r="2553" ht="15.75" customHeight="1">
      <c r="A2553" s="24">
        <v>2552.0</v>
      </c>
      <c r="B2553" s="25" t="s">
        <v>8421</v>
      </c>
      <c r="C2553" s="26" t="s">
        <v>8422</v>
      </c>
      <c r="D2553" s="26" t="s">
        <v>4668</v>
      </c>
      <c r="E2553" s="9">
        <v>1.0</v>
      </c>
    </row>
    <row r="2554" ht="15.75" customHeight="1">
      <c r="A2554" s="24">
        <v>2553.0</v>
      </c>
      <c r="B2554" s="25" t="s">
        <v>3249</v>
      </c>
      <c r="C2554" s="26" t="s">
        <v>8423</v>
      </c>
      <c r="D2554" s="26" t="s">
        <v>4679</v>
      </c>
      <c r="E2554" s="9">
        <v>1.0</v>
      </c>
    </row>
    <row r="2555" ht="15.75" customHeight="1">
      <c r="A2555" s="24">
        <v>2554.0</v>
      </c>
      <c r="B2555" s="25" t="s">
        <v>4553</v>
      </c>
      <c r="C2555" s="26" t="s">
        <v>8424</v>
      </c>
      <c r="D2555" s="26" t="s">
        <v>4677</v>
      </c>
      <c r="E2555" s="9">
        <v>1.0</v>
      </c>
    </row>
    <row r="2556" ht="15.75" customHeight="1">
      <c r="A2556" s="24">
        <v>2555.0</v>
      </c>
      <c r="B2556" s="25" t="s">
        <v>8425</v>
      </c>
      <c r="C2556" s="26" t="s">
        <v>8426</v>
      </c>
      <c r="D2556" s="26" t="s">
        <v>4668</v>
      </c>
      <c r="E2556" s="9">
        <v>1.0</v>
      </c>
    </row>
    <row r="2557" ht="15.75" customHeight="1">
      <c r="A2557" s="24">
        <v>2556.0</v>
      </c>
      <c r="B2557" s="25" t="s">
        <v>8427</v>
      </c>
      <c r="C2557" s="26" t="s">
        <v>8428</v>
      </c>
      <c r="D2557" s="26" t="s">
        <v>4668</v>
      </c>
      <c r="E2557" s="9">
        <v>1.0</v>
      </c>
    </row>
    <row r="2558" ht="15.75" customHeight="1">
      <c r="A2558" s="24">
        <v>2557.0</v>
      </c>
      <c r="B2558" s="25" t="s">
        <v>3844</v>
      </c>
      <c r="C2558" s="26" t="s">
        <v>8429</v>
      </c>
      <c r="D2558" s="26" t="s">
        <v>4679</v>
      </c>
      <c r="E2558" s="9">
        <v>1.0</v>
      </c>
    </row>
    <row r="2559" ht="15.75" customHeight="1">
      <c r="A2559" s="24">
        <v>2558.0</v>
      </c>
      <c r="B2559" s="25" t="s">
        <v>3176</v>
      </c>
      <c r="C2559" s="26" t="s">
        <v>8430</v>
      </c>
      <c r="D2559" s="26" t="s">
        <v>4677</v>
      </c>
      <c r="E2559" s="9">
        <v>1.0</v>
      </c>
    </row>
    <row r="2560" ht="15.75" customHeight="1">
      <c r="A2560" s="24">
        <v>2559.0</v>
      </c>
      <c r="B2560" s="25" t="s">
        <v>8431</v>
      </c>
      <c r="C2560" s="26" t="s">
        <v>8432</v>
      </c>
      <c r="D2560" s="26" t="s">
        <v>4671</v>
      </c>
      <c r="E2560" s="9">
        <v>1.0</v>
      </c>
    </row>
    <row r="2561" ht="15.75" customHeight="1">
      <c r="A2561" s="24">
        <v>2560.0</v>
      </c>
      <c r="B2561" s="25" t="s">
        <v>2994</v>
      </c>
      <c r="C2561" s="26" t="s">
        <v>8433</v>
      </c>
      <c r="D2561" s="26" t="s">
        <v>4684</v>
      </c>
      <c r="E2561" s="9">
        <v>1.0</v>
      </c>
    </row>
    <row r="2562" ht="15.75" customHeight="1">
      <c r="A2562" s="24">
        <v>2561.0</v>
      </c>
      <c r="B2562" s="25" t="s">
        <v>8434</v>
      </c>
      <c r="C2562" s="26" t="s">
        <v>8435</v>
      </c>
      <c r="D2562" s="26" t="s">
        <v>4671</v>
      </c>
      <c r="E2562" s="9">
        <v>1.0</v>
      </c>
    </row>
    <row r="2563" ht="15.75" customHeight="1">
      <c r="A2563" s="24">
        <v>2562.0</v>
      </c>
      <c r="B2563" s="25" t="s">
        <v>8436</v>
      </c>
      <c r="C2563" s="26" t="s">
        <v>8437</v>
      </c>
      <c r="D2563" s="26" t="s">
        <v>4671</v>
      </c>
      <c r="E2563" s="9">
        <v>1.0</v>
      </c>
    </row>
    <row r="2564" ht="15.75" customHeight="1">
      <c r="A2564" s="24">
        <v>2563.0</v>
      </c>
      <c r="B2564" s="25" t="s">
        <v>3304</v>
      </c>
      <c r="C2564" s="26" t="s">
        <v>8438</v>
      </c>
      <c r="D2564" s="26" t="s">
        <v>4677</v>
      </c>
      <c r="E2564" s="9">
        <v>1.0</v>
      </c>
    </row>
    <row r="2565" ht="15.75" customHeight="1">
      <c r="A2565" s="24">
        <v>2564.0</v>
      </c>
      <c r="B2565" s="25" t="s">
        <v>0</v>
      </c>
      <c r="C2565" s="26" t="s">
        <v>8439</v>
      </c>
      <c r="D2565" s="26" t="s">
        <v>4677</v>
      </c>
      <c r="E2565" s="9">
        <v>1.0</v>
      </c>
    </row>
    <row r="2566" ht="15.75" customHeight="1">
      <c r="A2566" s="24">
        <v>2565.0</v>
      </c>
      <c r="B2566" s="25" t="s">
        <v>3825</v>
      </c>
      <c r="C2566" s="26" t="s">
        <v>8440</v>
      </c>
      <c r="D2566" s="26" t="s">
        <v>4668</v>
      </c>
      <c r="E2566" s="9">
        <v>1.0</v>
      </c>
    </row>
    <row r="2567" ht="15.75" customHeight="1">
      <c r="A2567" s="24">
        <v>2566.0</v>
      </c>
      <c r="B2567" s="25" t="s">
        <v>3280</v>
      </c>
      <c r="C2567" s="26" t="s">
        <v>8441</v>
      </c>
      <c r="D2567" s="26" t="s">
        <v>4668</v>
      </c>
      <c r="E2567" s="9">
        <v>1.0</v>
      </c>
    </row>
    <row r="2568" ht="15.75" customHeight="1">
      <c r="A2568" s="24">
        <v>2567.0</v>
      </c>
      <c r="B2568" s="25" t="s">
        <v>4476</v>
      </c>
      <c r="C2568" s="26" t="s">
        <v>8442</v>
      </c>
      <c r="D2568" s="26" t="s">
        <v>4677</v>
      </c>
      <c r="E2568" s="9">
        <v>1.0</v>
      </c>
    </row>
    <row r="2569" ht="15.75" customHeight="1">
      <c r="A2569" s="24">
        <v>2568.0</v>
      </c>
      <c r="B2569" s="25" t="s">
        <v>8443</v>
      </c>
      <c r="C2569" s="26" t="s">
        <v>8444</v>
      </c>
      <c r="D2569" s="26" t="s">
        <v>4671</v>
      </c>
      <c r="E2569" s="9">
        <v>1.0</v>
      </c>
    </row>
    <row r="2570" ht="15.75" customHeight="1">
      <c r="A2570" s="24">
        <v>2569.0</v>
      </c>
      <c r="B2570" s="25" t="s">
        <v>4434</v>
      </c>
      <c r="C2570" s="26" t="s">
        <v>8445</v>
      </c>
      <c r="D2570" s="26" t="s">
        <v>4668</v>
      </c>
      <c r="E2570" s="9">
        <v>1.0</v>
      </c>
    </row>
    <row r="2571" ht="15.75" customHeight="1">
      <c r="A2571" s="24">
        <v>2570.0</v>
      </c>
      <c r="B2571" s="25" t="s">
        <v>8446</v>
      </c>
      <c r="C2571" s="26" t="s">
        <v>8447</v>
      </c>
      <c r="D2571" s="26" t="s">
        <v>4668</v>
      </c>
      <c r="E2571" s="9">
        <v>1.0</v>
      </c>
    </row>
    <row r="2572" ht="15.75" customHeight="1">
      <c r="A2572" s="24">
        <v>2571.0</v>
      </c>
      <c r="B2572" s="25" t="s">
        <v>8448</v>
      </c>
      <c r="C2572" s="26" t="s">
        <v>8449</v>
      </c>
      <c r="D2572" s="26" t="s">
        <v>4671</v>
      </c>
      <c r="E2572" s="9">
        <v>1.0</v>
      </c>
    </row>
    <row r="2573" ht="15.75" customHeight="1">
      <c r="A2573" s="24">
        <v>2572.0</v>
      </c>
      <c r="B2573" s="25" t="s">
        <v>8450</v>
      </c>
      <c r="C2573" s="26" t="s">
        <v>8451</v>
      </c>
      <c r="D2573" s="26" t="s">
        <v>4668</v>
      </c>
      <c r="E2573" s="9">
        <v>1.0</v>
      </c>
    </row>
    <row r="2574" ht="15.75" customHeight="1">
      <c r="A2574" s="24">
        <v>2573.0</v>
      </c>
      <c r="B2574" s="25" t="s">
        <v>8452</v>
      </c>
      <c r="C2574" s="26" t="s">
        <v>8453</v>
      </c>
      <c r="D2574" s="26" t="s">
        <v>4671</v>
      </c>
      <c r="E2574" s="9">
        <v>1.0</v>
      </c>
    </row>
    <row r="2575" ht="15.75" customHeight="1">
      <c r="A2575" s="24">
        <v>2574.0</v>
      </c>
      <c r="B2575" s="25" t="s">
        <v>8454</v>
      </c>
      <c r="C2575" s="26" t="s">
        <v>8455</v>
      </c>
      <c r="D2575" s="26" t="s">
        <v>4668</v>
      </c>
      <c r="E2575" s="9">
        <v>1.0</v>
      </c>
    </row>
    <row r="2576" ht="15.75" customHeight="1">
      <c r="A2576" s="24">
        <v>2575.0</v>
      </c>
      <c r="B2576" s="25" t="s">
        <v>8456</v>
      </c>
      <c r="C2576" s="26" t="s">
        <v>8457</v>
      </c>
      <c r="D2576" s="26" t="s">
        <v>4668</v>
      </c>
      <c r="E2576" s="9">
        <v>1.0</v>
      </c>
    </row>
    <row r="2577" ht="15.75" customHeight="1">
      <c r="A2577" s="24">
        <v>2576.0</v>
      </c>
      <c r="B2577" s="25" t="s">
        <v>8458</v>
      </c>
      <c r="C2577" s="26" t="s">
        <v>8459</v>
      </c>
      <c r="D2577" s="26" t="s">
        <v>4671</v>
      </c>
      <c r="E2577" s="9">
        <v>1.0</v>
      </c>
    </row>
    <row r="2578" ht="15.75" customHeight="1">
      <c r="A2578" s="24">
        <v>2577.0</v>
      </c>
      <c r="B2578" s="25" t="s">
        <v>2995</v>
      </c>
      <c r="C2578" s="26" t="s">
        <v>8460</v>
      </c>
      <c r="D2578" s="26" t="s">
        <v>4679</v>
      </c>
      <c r="E2578" s="9">
        <v>1.0</v>
      </c>
    </row>
    <row r="2579" ht="15.75" customHeight="1">
      <c r="A2579" s="24">
        <v>2578.0</v>
      </c>
      <c r="B2579" s="25" t="s">
        <v>4581</v>
      </c>
      <c r="C2579" s="26" t="s">
        <v>8461</v>
      </c>
      <c r="D2579" s="26" t="s">
        <v>4679</v>
      </c>
      <c r="E2579" s="9">
        <v>1.0</v>
      </c>
    </row>
    <row r="2580" ht="15.75" customHeight="1">
      <c r="A2580" s="24">
        <v>2579.0</v>
      </c>
      <c r="B2580" s="25" t="s">
        <v>4076</v>
      </c>
      <c r="C2580" s="26" t="s">
        <v>8462</v>
      </c>
      <c r="D2580" s="26" t="s">
        <v>4677</v>
      </c>
      <c r="E2580" s="9">
        <v>1.0</v>
      </c>
    </row>
    <row r="2581" ht="15.75" customHeight="1">
      <c r="A2581" s="24">
        <v>2580.0</v>
      </c>
      <c r="B2581" s="25" t="s">
        <v>4423</v>
      </c>
      <c r="C2581" s="26" t="s">
        <v>8463</v>
      </c>
      <c r="D2581" s="26" t="s">
        <v>4677</v>
      </c>
      <c r="E2581" s="9">
        <v>1.0</v>
      </c>
    </row>
    <row r="2582" ht="15.75" customHeight="1">
      <c r="A2582" s="24">
        <v>2581.0</v>
      </c>
      <c r="B2582" s="25" t="s">
        <v>3214</v>
      </c>
      <c r="C2582" s="26" t="s">
        <v>8464</v>
      </c>
      <c r="D2582" s="26" t="s">
        <v>4679</v>
      </c>
      <c r="E2582" s="9">
        <v>1.0</v>
      </c>
    </row>
    <row r="2583" ht="15.75" customHeight="1">
      <c r="A2583" s="24">
        <v>2582.0</v>
      </c>
      <c r="B2583" s="25" t="s">
        <v>8465</v>
      </c>
      <c r="C2583" s="26" t="s">
        <v>8466</v>
      </c>
      <c r="D2583" s="26" t="s">
        <v>4671</v>
      </c>
      <c r="E2583" s="9">
        <v>1.0</v>
      </c>
    </row>
    <row r="2584" ht="15.75" customHeight="1">
      <c r="A2584" s="24">
        <v>2583.0</v>
      </c>
      <c r="B2584" s="25" t="s">
        <v>8467</v>
      </c>
      <c r="C2584" s="26" t="s">
        <v>8468</v>
      </c>
      <c r="D2584" s="26" t="s">
        <v>4668</v>
      </c>
      <c r="E2584" s="9">
        <v>1.0</v>
      </c>
    </row>
    <row r="2585" ht="15.75" customHeight="1">
      <c r="A2585" s="24">
        <v>2584.0</v>
      </c>
      <c r="B2585" s="25" t="s">
        <v>4129</v>
      </c>
      <c r="C2585" s="26" t="s">
        <v>8469</v>
      </c>
      <c r="D2585" s="26" t="s">
        <v>4668</v>
      </c>
      <c r="E2585" s="9">
        <v>1.0</v>
      </c>
    </row>
    <row r="2586" ht="15.75" customHeight="1">
      <c r="A2586" s="24">
        <v>2585.0</v>
      </c>
      <c r="B2586" s="25" t="s">
        <v>8470</v>
      </c>
      <c r="C2586" s="26" t="s">
        <v>8471</v>
      </c>
      <c r="D2586" s="26" t="s">
        <v>4671</v>
      </c>
      <c r="E2586" s="9">
        <v>1.0</v>
      </c>
    </row>
    <row r="2587" ht="15.75" customHeight="1">
      <c r="A2587" s="24">
        <v>2586.0</v>
      </c>
      <c r="B2587" s="25" t="s">
        <v>3905</v>
      </c>
      <c r="C2587" s="26" t="s">
        <v>8472</v>
      </c>
      <c r="D2587" s="26" t="s">
        <v>4684</v>
      </c>
      <c r="E2587" s="9">
        <v>1.0</v>
      </c>
    </row>
    <row r="2588" ht="15.75" customHeight="1">
      <c r="A2588" s="24">
        <v>2587.0</v>
      </c>
      <c r="B2588" s="25" t="s">
        <v>8473</v>
      </c>
      <c r="C2588" s="26" t="s">
        <v>8474</v>
      </c>
      <c r="D2588" s="26" t="s">
        <v>4671</v>
      </c>
      <c r="E2588" s="9">
        <v>1.0</v>
      </c>
    </row>
    <row r="2589" ht="15.75" customHeight="1">
      <c r="A2589" s="24">
        <v>2588.0</v>
      </c>
      <c r="B2589" s="25" t="s">
        <v>3840</v>
      </c>
      <c r="C2589" s="26" t="s">
        <v>8475</v>
      </c>
      <c r="D2589" s="26" t="s">
        <v>4679</v>
      </c>
      <c r="E2589" s="9">
        <v>1.0</v>
      </c>
    </row>
    <row r="2590" ht="15.75" customHeight="1">
      <c r="A2590" s="24">
        <v>2589.0</v>
      </c>
      <c r="B2590" s="25" t="s">
        <v>3558</v>
      </c>
      <c r="C2590" s="26" t="s">
        <v>8476</v>
      </c>
      <c r="D2590" s="26" t="s">
        <v>4677</v>
      </c>
      <c r="E2590" s="9">
        <v>1.0</v>
      </c>
    </row>
    <row r="2591" ht="15.75" customHeight="1">
      <c r="A2591" s="24">
        <v>2590.0</v>
      </c>
      <c r="B2591" s="25" t="s">
        <v>8477</v>
      </c>
      <c r="C2591" s="26" t="s">
        <v>8478</v>
      </c>
      <c r="D2591" s="26" t="s">
        <v>4668</v>
      </c>
      <c r="E2591" s="9">
        <v>1.0</v>
      </c>
    </row>
    <row r="2592" ht="15.75" customHeight="1">
      <c r="A2592" s="24">
        <v>2591.0</v>
      </c>
      <c r="B2592" s="25" t="s">
        <v>3945</v>
      </c>
      <c r="C2592" s="26" t="s">
        <v>8479</v>
      </c>
      <c r="D2592" s="26" t="s">
        <v>4684</v>
      </c>
      <c r="E2592" s="9">
        <v>1.0</v>
      </c>
    </row>
    <row r="2593" ht="15.75" customHeight="1">
      <c r="A2593" s="24">
        <v>2592.0</v>
      </c>
      <c r="B2593" s="25" t="s">
        <v>3569</v>
      </c>
      <c r="C2593" s="26" t="s">
        <v>8480</v>
      </c>
      <c r="D2593" s="26" t="s">
        <v>4679</v>
      </c>
      <c r="E2593" s="9">
        <v>1.0</v>
      </c>
    </row>
    <row r="2594" ht="15.75" customHeight="1">
      <c r="A2594" s="24">
        <v>2593.0</v>
      </c>
      <c r="B2594" s="25" t="s">
        <v>4157</v>
      </c>
      <c r="C2594" s="26" t="s">
        <v>8481</v>
      </c>
      <c r="D2594" s="26" t="s">
        <v>4677</v>
      </c>
      <c r="E2594" s="9">
        <v>1.0</v>
      </c>
    </row>
    <row r="2595" ht="15.75" customHeight="1">
      <c r="A2595" s="24">
        <v>2594.0</v>
      </c>
      <c r="B2595" s="25" t="s">
        <v>4615</v>
      </c>
      <c r="C2595" s="26" t="s">
        <v>8482</v>
      </c>
      <c r="D2595" s="26" t="s">
        <v>4677</v>
      </c>
      <c r="E2595" s="9">
        <v>1.0</v>
      </c>
    </row>
    <row r="2596" ht="15.75" customHeight="1">
      <c r="A2596" s="24">
        <v>2595.0</v>
      </c>
      <c r="B2596" s="25" t="s">
        <v>3156</v>
      </c>
      <c r="C2596" s="26" t="s">
        <v>8483</v>
      </c>
      <c r="D2596" s="26" t="s">
        <v>4679</v>
      </c>
      <c r="E2596" s="9">
        <v>1.0</v>
      </c>
    </row>
    <row r="2597" ht="15.75" customHeight="1">
      <c r="A2597" s="24">
        <v>2596.0</v>
      </c>
      <c r="B2597" s="25" t="s">
        <v>4138</v>
      </c>
      <c r="C2597" s="26" t="s">
        <v>8484</v>
      </c>
      <c r="D2597" s="26" t="s">
        <v>4668</v>
      </c>
      <c r="E2597" s="9">
        <v>1.0</v>
      </c>
    </row>
    <row r="2598" ht="15.75" customHeight="1">
      <c r="A2598" s="24">
        <v>2597.0</v>
      </c>
      <c r="B2598" s="25" t="s">
        <v>4430</v>
      </c>
      <c r="C2598" s="26" t="s">
        <v>8485</v>
      </c>
      <c r="D2598" s="26" t="s">
        <v>4677</v>
      </c>
      <c r="E2598" s="9">
        <v>1.0</v>
      </c>
    </row>
    <row r="2599" ht="15.75" customHeight="1">
      <c r="A2599" s="24">
        <v>2598.0</v>
      </c>
      <c r="B2599" s="25" t="s">
        <v>4412</v>
      </c>
      <c r="C2599" s="26" t="s">
        <v>8486</v>
      </c>
      <c r="D2599" s="26" t="s">
        <v>4677</v>
      </c>
      <c r="E2599" s="9">
        <v>1.0</v>
      </c>
    </row>
    <row r="2600" ht="15.75" customHeight="1">
      <c r="A2600" s="24">
        <v>2599.0</v>
      </c>
      <c r="B2600" s="25" t="s">
        <v>3879</v>
      </c>
      <c r="C2600" s="26" t="s">
        <v>8487</v>
      </c>
      <c r="D2600" s="26" t="s">
        <v>4684</v>
      </c>
      <c r="E2600" s="9">
        <v>1.0</v>
      </c>
    </row>
    <row r="2601" ht="15.75" customHeight="1">
      <c r="A2601" s="24">
        <v>2600.0</v>
      </c>
      <c r="B2601" s="25" t="s">
        <v>2911</v>
      </c>
      <c r="C2601" s="26" t="s">
        <v>8488</v>
      </c>
      <c r="D2601" s="26" t="s">
        <v>4668</v>
      </c>
      <c r="E2601" s="9">
        <v>1.0</v>
      </c>
    </row>
    <row r="2602" ht="15.75" customHeight="1">
      <c r="A2602" s="24">
        <v>2601.0</v>
      </c>
      <c r="B2602" s="25" t="s">
        <v>8489</v>
      </c>
      <c r="C2602" s="26" t="s">
        <v>8490</v>
      </c>
      <c r="D2602" s="26" t="s">
        <v>4668</v>
      </c>
      <c r="E2602" s="9">
        <v>1.0</v>
      </c>
    </row>
    <row r="2603" ht="15.75" customHeight="1">
      <c r="A2603" s="24">
        <v>2602.0</v>
      </c>
      <c r="B2603" s="25" t="s">
        <v>3333</v>
      </c>
      <c r="C2603" s="26" t="s">
        <v>8491</v>
      </c>
      <c r="D2603" s="26" t="s">
        <v>4668</v>
      </c>
      <c r="E2603" s="9">
        <v>1.0</v>
      </c>
    </row>
    <row r="2604" ht="15.75" customHeight="1">
      <c r="A2604" s="24">
        <v>2603.0</v>
      </c>
      <c r="B2604" s="25" t="s">
        <v>8492</v>
      </c>
      <c r="C2604" s="26" t="s">
        <v>8493</v>
      </c>
      <c r="D2604" s="26" t="s">
        <v>4668</v>
      </c>
      <c r="E2604" s="9">
        <v>1.0</v>
      </c>
    </row>
    <row r="2605" ht="15.75" customHeight="1">
      <c r="A2605" s="24">
        <v>2604.0</v>
      </c>
      <c r="B2605" s="25" t="s">
        <v>8494</v>
      </c>
      <c r="C2605" s="26" t="s">
        <v>8495</v>
      </c>
      <c r="D2605" s="26" t="s">
        <v>4668</v>
      </c>
      <c r="E2605" s="9">
        <v>1.0</v>
      </c>
    </row>
    <row r="2606" ht="15.75" customHeight="1">
      <c r="A2606" s="24">
        <v>2605.0</v>
      </c>
      <c r="B2606" s="25" t="s">
        <v>4658</v>
      </c>
      <c r="C2606" s="26" t="s">
        <v>8496</v>
      </c>
      <c r="D2606" s="26" t="s">
        <v>4677</v>
      </c>
      <c r="E2606" s="9">
        <v>1.0</v>
      </c>
    </row>
    <row r="2607" ht="15.75" customHeight="1">
      <c r="A2607" s="24">
        <v>2606.0</v>
      </c>
      <c r="B2607" s="25" t="s">
        <v>4517</v>
      </c>
      <c r="C2607" s="26" t="s">
        <v>8497</v>
      </c>
      <c r="D2607" s="26" t="s">
        <v>4677</v>
      </c>
      <c r="E2607" s="9">
        <v>1.0</v>
      </c>
    </row>
    <row r="2608" ht="15.75" customHeight="1">
      <c r="A2608" s="24">
        <v>2607.0</v>
      </c>
      <c r="B2608" s="25" t="s">
        <v>8498</v>
      </c>
      <c r="C2608" s="26" t="s">
        <v>8499</v>
      </c>
      <c r="D2608" s="26" t="s">
        <v>4668</v>
      </c>
      <c r="E2608" s="9">
        <v>1.0</v>
      </c>
    </row>
    <row r="2609" ht="15.75" customHeight="1">
      <c r="A2609" s="24">
        <v>2608.0</v>
      </c>
      <c r="B2609" s="25" t="s">
        <v>8500</v>
      </c>
      <c r="C2609" s="26" t="s">
        <v>8501</v>
      </c>
      <c r="D2609" s="26" t="s">
        <v>4668</v>
      </c>
      <c r="E2609" s="9">
        <v>1.0</v>
      </c>
    </row>
    <row r="2610" ht="15.75" customHeight="1">
      <c r="A2610" s="24">
        <v>2609.0</v>
      </c>
      <c r="B2610" s="25" t="s">
        <v>8502</v>
      </c>
      <c r="C2610" s="26" t="s">
        <v>8503</v>
      </c>
      <c r="D2610" s="26" t="s">
        <v>4668</v>
      </c>
      <c r="E2610" s="9">
        <v>1.0</v>
      </c>
    </row>
    <row r="2611" ht="15.75" customHeight="1">
      <c r="A2611" s="24">
        <v>2610.0</v>
      </c>
      <c r="B2611" s="25" t="s">
        <v>8504</v>
      </c>
      <c r="C2611" s="26" t="s">
        <v>8505</v>
      </c>
      <c r="D2611" s="26" t="s">
        <v>4668</v>
      </c>
      <c r="E2611" s="9">
        <v>1.0</v>
      </c>
    </row>
    <row r="2612" ht="15.75" customHeight="1">
      <c r="A2612" s="24">
        <v>2611.0</v>
      </c>
      <c r="B2612" s="25" t="s">
        <v>8506</v>
      </c>
      <c r="C2612" s="26" t="s">
        <v>8507</v>
      </c>
      <c r="D2612" s="26" t="s">
        <v>4671</v>
      </c>
      <c r="E2612" s="9">
        <v>1.0</v>
      </c>
    </row>
    <row r="2613" ht="15.75" customHeight="1">
      <c r="A2613" s="24">
        <v>2612.0</v>
      </c>
      <c r="B2613" s="25" t="s">
        <v>8508</v>
      </c>
      <c r="C2613" s="26" t="s">
        <v>8509</v>
      </c>
      <c r="D2613" s="26" t="s">
        <v>4668</v>
      </c>
      <c r="E2613" s="9">
        <v>1.0</v>
      </c>
    </row>
    <row r="2614" ht="15.75" customHeight="1">
      <c r="A2614" s="24">
        <v>2613.0</v>
      </c>
      <c r="B2614" s="25" t="s">
        <v>8510</v>
      </c>
      <c r="C2614" s="26" t="s">
        <v>8511</v>
      </c>
      <c r="D2614" s="26" t="s">
        <v>4668</v>
      </c>
      <c r="E2614" s="9">
        <v>1.0</v>
      </c>
    </row>
    <row r="2615" ht="15.75" customHeight="1">
      <c r="A2615" s="24">
        <v>2614.0</v>
      </c>
      <c r="B2615" s="25" t="s">
        <v>8512</v>
      </c>
      <c r="C2615" s="26" t="s">
        <v>8513</v>
      </c>
      <c r="D2615" s="26" t="s">
        <v>4668</v>
      </c>
      <c r="E2615" s="9">
        <v>1.0</v>
      </c>
    </row>
    <row r="2616" ht="15.75" customHeight="1">
      <c r="A2616" s="24">
        <v>2615.0</v>
      </c>
      <c r="B2616" s="25" t="s">
        <v>8514</v>
      </c>
      <c r="C2616" s="26" t="s">
        <v>8515</v>
      </c>
      <c r="D2616" s="26" t="s">
        <v>4668</v>
      </c>
      <c r="E2616" s="9">
        <v>1.0</v>
      </c>
    </row>
    <row r="2617" ht="15.75" customHeight="1">
      <c r="A2617" s="24">
        <v>2616.0</v>
      </c>
      <c r="B2617" s="25" t="s">
        <v>4270</v>
      </c>
      <c r="C2617" s="26" t="s">
        <v>8516</v>
      </c>
      <c r="D2617" s="26" t="s">
        <v>4668</v>
      </c>
      <c r="E2617" s="9">
        <v>1.0</v>
      </c>
    </row>
    <row r="2618" ht="15.75" customHeight="1">
      <c r="A2618" s="24">
        <v>2617.0</v>
      </c>
      <c r="B2618" s="25" t="s">
        <v>8517</v>
      </c>
      <c r="C2618" s="26" t="s">
        <v>8518</v>
      </c>
      <c r="D2618" s="26" t="s">
        <v>4668</v>
      </c>
      <c r="E2618" s="9">
        <v>1.0</v>
      </c>
    </row>
    <row r="2619" ht="15.75" customHeight="1">
      <c r="A2619" s="24">
        <v>2618.0</v>
      </c>
      <c r="B2619" s="25" t="s">
        <v>8519</v>
      </c>
      <c r="C2619" s="26" t="s">
        <v>8520</v>
      </c>
      <c r="D2619" s="26" t="s">
        <v>4668</v>
      </c>
      <c r="E2619" s="9">
        <v>1.0</v>
      </c>
    </row>
    <row r="2620" ht="15.75" customHeight="1">
      <c r="A2620" s="24">
        <v>2619.0</v>
      </c>
      <c r="B2620" s="25" t="s">
        <v>8521</v>
      </c>
      <c r="C2620" s="26" t="s">
        <v>8522</v>
      </c>
      <c r="D2620" s="26" t="s">
        <v>4668</v>
      </c>
      <c r="E2620" s="9">
        <v>1.0</v>
      </c>
    </row>
    <row r="2621" ht="15.75" customHeight="1">
      <c r="A2621" s="24">
        <v>2620.0</v>
      </c>
      <c r="B2621" s="25" t="s">
        <v>4505</v>
      </c>
      <c r="C2621" s="26" t="s">
        <v>8523</v>
      </c>
      <c r="D2621" s="26" t="s">
        <v>4684</v>
      </c>
      <c r="E2621" s="9">
        <v>1.0</v>
      </c>
    </row>
    <row r="2622" ht="15.75" customHeight="1">
      <c r="A2622" s="24">
        <v>2621.0</v>
      </c>
      <c r="B2622" s="25" t="s">
        <v>8524</v>
      </c>
      <c r="C2622" s="26" t="s">
        <v>8525</v>
      </c>
      <c r="D2622" s="26" t="s">
        <v>4668</v>
      </c>
      <c r="E2622" s="9">
        <v>1.0</v>
      </c>
    </row>
    <row r="2623" ht="15.75" customHeight="1">
      <c r="A2623" s="24">
        <v>2622.0</v>
      </c>
      <c r="B2623" s="25" t="s">
        <v>8526</v>
      </c>
      <c r="C2623" s="26" t="s">
        <v>8527</v>
      </c>
      <c r="D2623" s="26" t="s">
        <v>4671</v>
      </c>
      <c r="E2623" s="9">
        <v>1.0</v>
      </c>
    </row>
    <row r="2624" ht="15.75" customHeight="1">
      <c r="A2624" s="24">
        <v>2623.0</v>
      </c>
      <c r="B2624" s="25" t="s">
        <v>8528</v>
      </c>
      <c r="C2624" s="26" t="s">
        <v>8529</v>
      </c>
      <c r="D2624" s="26" t="s">
        <v>4671</v>
      </c>
      <c r="E2624" s="9">
        <v>1.0</v>
      </c>
    </row>
    <row r="2625" ht="15.75" customHeight="1">
      <c r="A2625" s="24">
        <v>2624.0</v>
      </c>
      <c r="B2625" s="25" t="s">
        <v>8530</v>
      </c>
      <c r="C2625" s="26" t="s">
        <v>8531</v>
      </c>
      <c r="D2625" s="26" t="s">
        <v>4668</v>
      </c>
      <c r="E2625" s="9">
        <v>1.0</v>
      </c>
    </row>
    <row r="2626" ht="15.75" customHeight="1">
      <c r="A2626" s="24">
        <v>2625.0</v>
      </c>
      <c r="B2626" s="25" t="s">
        <v>8532</v>
      </c>
      <c r="C2626" s="26" t="s">
        <v>8533</v>
      </c>
      <c r="D2626" s="26" t="s">
        <v>4668</v>
      </c>
      <c r="E2626" s="9">
        <v>1.0</v>
      </c>
    </row>
    <row r="2627" ht="15.75" customHeight="1">
      <c r="A2627" s="24">
        <v>2626.0</v>
      </c>
      <c r="B2627" s="25" t="s">
        <v>4068</v>
      </c>
      <c r="C2627" s="26" t="s">
        <v>8534</v>
      </c>
      <c r="D2627" s="26" t="s">
        <v>4677</v>
      </c>
      <c r="E2627" s="9">
        <v>1.0</v>
      </c>
    </row>
    <row r="2628" ht="15.75" customHeight="1">
      <c r="A2628" s="24">
        <v>2627.0</v>
      </c>
      <c r="B2628" s="25" t="s">
        <v>8535</v>
      </c>
      <c r="C2628" s="26" t="s">
        <v>8536</v>
      </c>
      <c r="D2628" s="26" t="s">
        <v>4668</v>
      </c>
      <c r="E2628" s="9">
        <v>1.0</v>
      </c>
    </row>
    <row r="2629" ht="15.75" customHeight="1">
      <c r="A2629" s="24">
        <v>2628.0</v>
      </c>
      <c r="B2629" s="25" t="s">
        <v>8537</v>
      </c>
      <c r="C2629" s="26" t="s">
        <v>8538</v>
      </c>
      <c r="D2629" s="26" t="s">
        <v>4668</v>
      </c>
      <c r="E2629" s="9">
        <v>1.0</v>
      </c>
    </row>
    <row r="2630" ht="15.75" customHeight="1">
      <c r="A2630" s="24">
        <v>2629.0</v>
      </c>
      <c r="B2630" s="25" t="s">
        <v>8539</v>
      </c>
      <c r="C2630" s="26" t="s">
        <v>8540</v>
      </c>
      <c r="D2630" s="26" t="s">
        <v>4668</v>
      </c>
      <c r="E2630" s="9">
        <v>1.0</v>
      </c>
    </row>
    <row r="2631" ht="15.75" customHeight="1">
      <c r="A2631" s="24">
        <v>2630.0</v>
      </c>
      <c r="B2631" s="25" t="s">
        <v>8541</v>
      </c>
      <c r="C2631" s="26" t="s">
        <v>8542</v>
      </c>
      <c r="D2631" s="26" t="s">
        <v>4668</v>
      </c>
      <c r="E2631" s="9">
        <v>1.0</v>
      </c>
    </row>
    <row r="2632" ht="15.75" customHeight="1">
      <c r="A2632" s="24">
        <v>2631.0</v>
      </c>
      <c r="B2632" s="25" t="s">
        <v>4306</v>
      </c>
      <c r="C2632" s="26" t="s">
        <v>8543</v>
      </c>
      <c r="D2632" s="26" t="s">
        <v>4677</v>
      </c>
      <c r="E2632" s="9">
        <v>1.0</v>
      </c>
    </row>
    <row r="2633" ht="15.75" customHeight="1">
      <c r="A2633" s="24">
        <v>2632.0</v>
      </c>
      <c r="B2633" s="25" t="s">
        <v>3012</v>
      </c>
      <c r="C2633" s="26" t="s">
        <v>8544</v>
      </c>
      <c r="D2633" s="26" t="s">
        <v>4679</v>
      </c>
      <c r="E2633" s="9">
        <v>1.0</v>
      </c>
    </row>
    <row r="2634" ht="15.75" customHeight="1">
      <c r="A2634" s="24">
        <v>2633.0</v>
      </c>
      <c r="B2634" s="25" t="s">
        <v>3281</v>
      </c>
      <c r="C2634" s="26" t="s">
        <v>8545</v>
      </c>
      <c r="D2634" s="26" t="s">
        <v>4677</v>
      </c>
      <c r="E2634" s="9">
        <v>1.0</v>
      </c>
    </row>
    <row r="2635" ht="15.75" customHeight="1">
      <c r="A2635" s="24">
        <v>2634.0</v>
      </c>
      <c r="B2635" s="25" t="s">
        <v>3578</v>
      </c>
      <c r="C2635" s="26" t="s">
        <v>8546</v>
      </c>
      <c r="D2635" s="26" t="s">
        <v>4677</v>
      </c>
      <c r="E2635" s="9">
        <v>1.0</v>
      </c>
    </row>
    <row r="2636" ht="15.75" customHeight="1">
      <c r="A2636" s="24">
        <v>2635.0</v>
      </c>
      <c r="B2636" s="25" t="s">
        <v>8547</v>
      </c>
      <c r="C2636" s="26" t="s">
        <v>8548</v>
      </c>
      <c r="D2636" s="26" t="s">
        <v>4671</v>
      </c>
      <c r="E2636" s="9">
        <v>1.0</v>
      </c>
    </row>
    <row r="2637" ht="15.75" customHeight="1">
      <c r="A2637" s="24">
        <v>2636.0</v>
      </c>
      <c r="B2637" s="25" t="s">
        <v>4383</v>
      </c>
      <c r="C2637" s="26" t="s">
        <v>8549</v>
      </c>
      <c r="D2637" s="26" t="s">
        <v>4668</v>
      </c>
      <c r="E2637" s="9">
        <v>1.0</v>
      </c>
    </row>
    <row r="2638" ht="15.75" customHeight="1">
      <c r="A2638" s="24">
        <v>2637.0</v>
      </c>
      <c r="B2638" s="25" t="s">
        <v>8550</v>
      </c>
      <c r="C2638" s="26" t="s">
        <v>8551</v>
      </c>
      <c r="D2638" s="26" t="s">
        <v>4671</v>
      </c>
      <c r="E2638" s="9">
        <v>1.0</v>
      </c>
    </row>
    <row r="2639" ht="15.75" customHeight="1">
      <c r="A2639" s="24">
        <v>2638.0</v>
      </c>
      <c r="B2639" s="25" t="s">
        <v>3135</v>
      </c>
      <c r="C2639" s="26" t="s">
        <v>8552</v>
      </c>
      <c r="D2639" s="26" t="s">
        <v>4677</v>
      </c>
      <c r="E2639" s="9">
        <v>1.0</v>
      </c>
    </row>
    <row r="2640" ht="15.75" customHeight="1">
      <c r="A2640" s="24">
        <v>2639.0</v>
      </c>
      <c r="B2640" s="25" t="s">
        <v>8553</v>
      </c>
      <c r="C2640" s="26" t="s">
        <v>8554</v>
      </c>
      <c r="D2640" s="26" t="s">
        <v>4671</v>
      </c>
      <c r="E2640" s="9">
        <v>1.0</v>
      </c>
    </row>
    <row r="2641" ht="15.75" customHeight="1">
      <c r="A2641" s="24">
        <v>2640.0</v>
      </c>
      <c r="B2641" s="25" t="s">
        <v>3595</v>
      </c>
      <c r="C2641" s="26" t="s">
        <v>8555</v>
      </c>
      <c r="D2641" s="26" t="s">
        <v>4677</v>
      </c>
      <c r="E2641" s="9">
        <v>1.0</v>
      </c>
    </row>
    <row r="2642" ht="15.75" customHeight="1">
      <c r="A2642" s="24">
        <v>2641.0</v>
      </c>
      <c r="B2642" s="25" t="s">
        <v>4659</v>
      </c>
      <c r="C2642" s="26" t="s">
        <v>8556</v>
      </c>
      <c r="D2642" s="26" t="s">
        <v>4677</v>
      </c>
      <c r="E2642" s="9">
        <v>1.0</v>
      </c>
    </row>
    <row r="2643" ht="15.75" customHeight="1">
      <c r="A2643" s="24">
        <v>2642.0</v>
      </c>
      <c r="B2643" s="25" t="s">
        <v>3219</v>
      </c>
      <c r="C2643" s="26" t="s">
        <v>8557</v>
      </c>
      <c r="D2643" s="26" t="s">
        <v>4684</v>
      </c>
      <c r="E2643" s="9">
        <v>1.0</v>
      </c>
    </row>
    <row r="2644" ht="15.75" customHeight="1">
      <c r="A2644" s="24">
        <v>2643.0</v>
      </c>
      <c r="B2644" s="25" t="s">
        <v>3094</v>
      </c>
      <c r="C2644" s="26" t="s">
        <v>8558</v>
      </c>
      <c r="D2644" s="26" t="s">
        <v>4684</v>
      </c>
      <c r="E2644" s="9">
        <v>1.0</v>
      </c>
    </row>
    <row r="2645" ht="15.75" customHeight="1">
      <c r="A2645" s="24">
        <v>2644.0</v>
      </c>
      <c r="B2645" s="25" t="s">
        <v>8559</v>
      </c>
      <c r="C2645" s="26" t="s">
        <v>8560</v>
      </c>
      <c r="D2645" s="26" t="s">
        <v>4671</v>
      </c>
      <c r="E2645" s="9">
        <v>1.0</v>
      </c>
    </row>
    <row r="2646" ht="15.75" customHeight="1">
      <c r="A2646" s="24">
        <v>2645.0</v>
      </c>
      <c r="B2646" s="25" t="s">
        <v>4018</v>
      </c>
      <c r="C2646" s="26" t="s">
        <v>8561</v>
      </c>
      <c r="D2646" s="26" t="s">
        <v>4679</v>
      </c>
      <c r="E2646" s="9">
        <v>1.0</v>
      </c>
    </row>
    <row r="2647" ht="15.75" customHeight="1">
      <c r="A2647" s="24">
        <v>2646.0</v>
      </c>
      <c r="B2647" s="25" t="s">
        <v>4275</v>
      </c>
      <c r="C2647" s="26" t="s">
        <v>8562</v>
      </c>
      <c r="D2647" s="26" t="s">
        <v>4679</v>
      </c>
      <c r="E2647" s="9">
        <v>1.0</v>
      </c>
    </row>
    <row r="2648" ht="15.75" customHeight="1">
      <c r="A2648" s="24">
        <v>2647.0</v>
      </c>
      <c r="B2648" s="25" t="s">
        <v>3534</v>
      </c>
      <c r="C2648" s="26" t="s">
        <v>8563</v>
      </c>
      <c r="D2648" s="26" t="s">
        <v>4677</v>
      </c>
      <c r="E2648" s="9">
        <v>1.0</v>
      </c>
    </row>
    <row r="2649" ht="15.75" customHeight="1">
      <c r="A2649" s="24">
        <v>2648.0</v>
      </c>
      <c r="B2649" s="25" t="s">
        <v>8564</v>
      </c>
      <c r="C2649" s="26" t="s">
        <v>8565</v>
      </c>
      <c r="D2649" s="26" t="s">
        <v>4671</v>
      </c>
      <c r="E2649" s="9">
        <v>1.0</v>
      </c>
    </row>
    <row r="2650" ht="15.75" customHeight="1">
      <c r="A2650" s="24">
        <v>2649.0</v>
      </c>
      <c r="B2650" s="25" t="s">
        <v>4252</v>
      </c>
      <c r="C2650" s="26" t="s">
        <v>8566</v>
      </c>
      <c r="D2650" s="26" t="s">
        <v>4677</v>
      </c>
      <c r="E2650" s="9">
        <v>1.0</v>
      </c>
    </row>
    <row r="2651" ht="15.75" customHeight="1">
      <c r="A2651" s="24">
        <v>2650.0</v>
      </c>
      <c r="B2651" s="25" t="s">
        <v>3130</v>
      </c>
      <c r="C2651" s="26" t="s">
        <v>8567</v>
      </c>
      <c r="D2651" s="26" t="s">
        <v>4679</v>
      </c>
      <c r="E2651" s="9">
        <v>1.0</v>
      </c>
    </row>
    <row r="2652" ht="15.75" customHeight="1">
      <c r="A2652" s="24">
        <v>2651.0</v>
      </c>
      <c r="B2652" s="25" t="s">
        <v>2977</v>
      </c>
      <c r="C2652" s="26" t="s">
        <v>8568</v>
      </c>
      <c r="D2652" s="26" t="s">
        <v>4679</v>
      </c>
      <c r="E2652" s="9">
        <v>1.0</v>
      </c>
    </row>
    <row r="2653" ht="15.75" customHeight="1">
      <c r="A2653" s="24">
        <v>2652.0</v>
      </c>
      <c r="B2653" s="25" t="s">
        <v>3378</v>
      </c>
      <c r="C2653" s="26" t="s">
        <v>8569</v>
      </c>
      <c r="D2653" s="26" t="s">
        <v>4679</v>
      </c>
      <c r="E2653" s="9">
        <v>1.0</v>
      </c>
    </row>
    <row r="2654" ht="15.75" customHeight="1">
      <c r="A2654" s="24">
        <v>2653.0</v>
      </c>
      <c r="B2654" s="25" t="s">
        <v>2912</v>
      </c>
      <c r="C2654" s="26" t="s">
        <v>8570</v>
      </c>
      <c r="D2654" s="26" t="s">
        <v>4679</v>
      </c>
      <c r="E2654" s="9">
        <v>1.0</v>
      </c>
    </row>
    <row r="2655" ht="15.75" customHeight="1">
      <c r="A2655" s="24">
        <v>2654.0</v>
      </c>
      <c r="B2655" s="25" t="s">
        <v>3196</v>
      </c>
      <c r="C2655" s="26" t="s">
        <v>8571</v>
      </c>
      <c r="D2655" s="26" t="s">
        <v>4671</v>
      </c>
      <c r="E2655" s="9">
        <v>1.0</v>
      </c>
    </row>
    <row r="2656" ht="15.75" customHeight="1">
      <c r="A2656" s="24">
        <v>2655.0</v>
      </c>
      <c r="B2656" s="25" t="s">
        <v>2859</v>
      </c>
      <c r="C2656" s="26" t="s">
        <v>8572</v>
      </c>
      <c r="D2656" s="26" t="s">
        <v>4679</v>
      </c>
      <c r="E2656" s="9">
        <v>1.0</v>
      </c>
    </row>
    <row r="2657" ht="15.75" customHeight="1">
      <c r="A2657" s="24">
        <v>2656.0</v>
      </c>
      <c r="B2657" s="25" t="s">
        <v>3922</v>
      </c>
      <c r="C2657" s="26" t="s">
        <v>8573</v>
      </c>
      <c r="D2657" s="26" t="s">
        <v>4677</v>
      </c>
      <c r="E2657" s="9">
        <v>1.0</v>
      </c>
    </row>
    <row r="2658" ht="15.75" customHeight="1">
      <c r="A2658" s="24">
        <v>2657.0</v>
      </c>
      <c r="B2658" s="25" t="s">
        <v>8574</v>
      </c>
      <c r="C2658" s="26" t="s">
        <v>8575</v>
      </c>
      <c r="D2658" s="26" t="s">
        <v>4671</v>
      </c>
      <c r="E2658" s="9">
        <v>1.0</v>
      </c>
    </row>
    <row r="2659" ht="15.75" customHeight="1">
      <c r="A2659" s="24">
        <v>2658.0</v>
      </c>
      <c r="B2659" s="25" t="s">
        <v>8576</v>
      </c>
      <c r="C2659" s="26" t="s">
        <v>8577</v>
      </c>
      <c r="D2659" s="26" t="s">
        <v>4668</v>
      </c>
      <c r="E2659" s="9">
        <v>1.0</v>
      </c>
    </row>
    <row r="2660" ht="15.75" customHeight="1">
      <c r="A2660" s="24">
        <v>2659.0</v>
      </c>
      <c r="B2660" s="25" t="s">
        <v>3888</v>
      </c>
      <c r="C2660" s="26" t="s">
        <v>8578</v>
      </c>
      <c r="D2660" s="26" t="s">
        <v>4677</v>
      </c>
      <c r="E2660" s="9">
        <v>1.0</v>
      </c>
    </row>
    <row r="2661" ht="15.75" customHeight="1">
      <c r="A2661" s="24">
        <v>2660.0</v>
      </c>
      <c r="B2661" s="25" t="s">
        <v>3457</v>
      </c>
      <c r="C2661" s="26" t="s">
        <v>8579</v>
      </c>
      <c r="D2661" s="26" t="s">
        <v>4679</v>
      </c>
      <c r="E2661" s="9">
        <v>1.0</v>
      </c>
    </row>
    <row r="2662" ht="15.75" customHeight="1">
      <c r="A2662" s="24">
        <v>2661.0</v>
      </c>
      <c r="B2662" s="25" t="s">
        <v>8580</v>
      </c>
      <c r="C2662" s="26" t="s">
        <v>8581</v>
      </c>
      <c r="D2662" s="26" t="s">
        <v>4671</v>
      </c>
      <c r="E2662" s="9">
        <v>1.0</v>
      </c>
    </row>
    <row r="2663" ht="15.75" customHeight="1">
      <c r="A2663" s="24">
        <v>2662.0</v>
      </c>
      <c r="B2663" s="25" t="s">
        <v>8582</v>
      </c>
      <c r="C2663" s="26" t="s">
        <v>8583</v>
      </c>
      <c r="D2663" s="26" t="s">
        <v>4668</v>
      </c>
      <c r="E2663" s="9">
        <v>1.0</v>
      </c>
    </row>
    <row r="2664" ht="15.75" customHeight="1">
      <c r="A2664" s="24">
        <v>2663.0</v>
      </c>
      <c r="B2664" s="25" t="s">
        <v>8584</v>
      </c>
      <c r="C2664" s="26" t="s">
        <v>8585</v>
      </c>
      <c r="D2664" s="26" t="s">
        <v>4671</v>
      </c>
      <c r="E2664" s="9">
        <v>1.0</v>
      </c>
    </row>
    <row r="2665" ht="15.75" customHeight="1">
      <c r="A2665" s="24">
        <v>2664.0</v>
      </c>
      <c r="B2665" s="25" t="s">
        <v>8586</v>
      </c>
      <c r="C2665" s="26" t="s">
        <v>8587</v>
      </c>
      <c r="D2665" s="26" t="s">
        <v>4671</v>
      </c>
      <c r="E2665" s="9">
        <v>1.0</v>
      </c>
    </row>
    <row r="2666" ht="15.75" customHeight="1">
      <c r="A2666" s="24">
        <v>2665.0</v>
      </c>
      <c r="B2666" s="25" t="s">
        <v>3853</v>
      </c>
      <c r="C2666" s="26" t="s">
        <v>8588</v>
      </c>
      <c r="D2666" s="26" t="s">
        <v>4677</v>
      </c>
      <c r="E2666" s="9">
        <v>1.0</v>
      </c>
    </row>
    <row r="2667" ht="15.75" customHeight="1">
      <c r="A2667" s="24">
        <v>2666.0</v>
      </c>
      <c r="B2667" s="25" t="s">
        <v>4287</v>
      </c>
      <c r="C2667" s="26" t="s">
        <v>8589</v>
      </c>
      <c r="D2667" s="26" t="s">
        <v>4679</v>
      </c>
      <c r="E2667" s="9">
        <v>1.0</v>
      </c>
    </row>
    <row r="2668" ht="15.75" customHeight="1">
      <c r="A2668" s="24">
        <v>2667.0</v>
      </c>
      <c r="B2668" s="25" t="s">
        <v>8590</v>
      </c>
      <c r="C2668" s="26" t="s">
        <v>8591</v>
      </c>
      <c r="D2668" s="26" t="s">
        <v>4671</v>
      </c>
      <c r="E2668" s="9">
        <v>1.0</v>
      </c>
    </row>
    <row r="2669" ht="15.75" customHeight="1">
      <c r="A2669" s="24">
        <v>2668.0</v>
      </c>
      <c r="B2669" s="25" t="s">
        <v>2913</v>
      </c>
      <c r="C2669" s="26" t="s">
        <v>8592</v>
      </c>
      <c r="D2669" s="26" t="s">
        <v>4679</v>
      </c>
      <c r="E2669" s="9">
        <v>1.0</v>
      </c>
    </row>
    <row r="2670" ht="15.75" customHeight="1">
      <c r="A2670" s="24">
        <v>2669.0</v>
      </c>
      <c r="B2670" s="25" t="s">
        <v>8593</v>
      </c>
      <c r="C2670" s="26" t="s">
        <v>8594</v>
      </c>
      <c r="D2670" s="26" t="s">
        <v>4671</v>
      </c>
      <c r="E2670" s="9">
        <v>1.0</v>
      </c>
    </row>
    <row r="2671" ht="15.75" customHeight="1">
      <c r="A2671" s="24">
        <v>2670.0</v>
      </c>
      <c r="B2671" s="25" t="s">
        <v>4640</v>
      </c>
      <c r="C2671" s="26" t="s">
        <v>8595</v>
      </c>
      <c r="D2671" s="26" t="s">
        <v>4668</v>
      </c>
      <c r="E2671" s="9">
        <v>1.0</v>
      </c>
    </row>
    <row r="2672" ht="15.75" customHeight="1">
      <c r="A2672" s="24">
        <v>2671.0</v>
      </c>
      <c r="B2672" s="25" t="s">
        <v>8596</v>
      </c>
      <c r="C2672" s="26" t="s">
        <v>8597</v>
      </c>
      <c r="D2672" s="26" t="s">
        <v>4671</v>
      </c>
      <c r="E2672" s="9">
        <v>1.0</v>
      </c>
    </row>
    <row r="2673" ht="15.75" customHeight="1">
      <c r="A2673" s="24">
        <v>2672.0</v>
      </c>
      <c r="B2673" s="25" t="s">
        <v>8598</v>
      </c>
      <c r="C2673" s="26" t="s">
        <v>8599</v>
      </c>
      <c r="D2673" s="26" t="s">
        <v>4668</v>
      </c>
      <c r="E2673" s="9">
        <v>1.0</v>
      </c>
    </row>
    <row r="2674" ht="15.75" customHeight="1">
      <c r="A2674" s="24">
        <v>2673.0</v>
      </c>
      <c r="B2674" s="25" t="s">
        <v>8600</v>
      </c>
      <c r="C2674" s="26" t="s">
        <v>8601</v>
      </c>
      <c r="D2674" s="26" t="s">
        <v>4671</v>
      </c>
      <c r="E2674" s="9">
        <v>1.0</v>
      </c>
    </row>
    <row r="2675" ht="15.75" customHeight="1">
      <c r="A2675" s="24">
        <v>2674.0</v>
      </c>
      <c r="B2675" s="25" t="s">
        <v>4227</v>
      </c>
      <c r="C2675" s="26" t="s">
        <v>8602</v>
      </c>
      <c r="D2675" s="26" t="s">
        <v>4679</v>
      </c>
      <c r="E2675" s="9">
        <v>1.0</v>
      </c>
    </row>
    <row r="2676" ht="15.75" customHeight="1">
      <c r="A2676" s="24">
        <v>2675.0</v>
      </c>
      <c r="B2676" s="25" t="s">
        <v>3197</v>
      </c>
      <c r="C2676" s="26" t="s">
        <v>8603</v>
      </c>
      <c r="D2676" s="26" t="s">
        <v>4684</v>
      </c>
      <c r="E2676" s="9">
        <v>1.0</v>
      </c>
    </row>
    <row r="2677" ht="15.75" customHeight="1">
      <c r="A2677" s="24">
        <v>2676.0</v>
      </c>
      <c r="B2677" s="25" t="s">
        <v>8604</v>
      </c>
      <c r="C2677" s="26" t="s">
        <v>8605</v>
      </c>
      <c r="D2677" s="26" t="s">
        <v>4671</v>
      </c>
      <c r="E2677" s="9">
        <v>1.0</v>
      </c>
    </row>
    <row r="2678" ht="15.75" customHeight="1">
      <c r="A2678" s="24">
        <v>2677.0</v>
      </c>
      <c r="B2678" s="25" t="s">
        <v>4497</v>
      </c>
      <c r="C2678" s="26" t="s">
        <v>8606</v>
      </c>
      <c r="D2678" s="26" t="s">
        <v>4679</v>
      </c>
      <c r="E2678" s="9">
        <v>1.0</v>
      </c>
    </row>
    <row r="2679" ht="15.75" customHeight="1">
      <c r="A2679" s="24">
        <v>2678.0</v>
      </c>
      <c r="B2679" s="25" t="s">
        <v>3726</v>
      </c>
      <c r="C2679" s="26" t="s">
        <v>8607</v>
      </c>
      <c r="D2679" s="26" t="s">
        <v>4677</v>
      </c>
      <c r="E2679" s="9">
        <v>1.0</v>
      </c>
    </row>
    <row r="2680" ht="15.75" customHeight="1">
      <c r="A2680" s="24">
        <v>2679.0</v>
      </c>
      <c r="B2680" s="25" t="s">
        <v>4459</v>
      </c>
      <c r="C2680" s="26" t="s">
        <v>8608</v>
      </c>
      <c r="D2680" s="26" t="s">
        <v>4684</v>
      </c>
      <c r="E2680" s="9">
        <v>1.0</v>
      </c>
    </row>
    <row r="2681" ht="15.75" customHeight="1">
      <c r="A2681" s="24">
        <v>2680.0</v>
      </c>
      <c r="B2681" s="25" t="s">
        <v>3576</v>
      </c>
      <c r="C2681" s="26" t="s">
        <v>8609</v>
      </c>
      <c r="D2681" s="26" t="s">
        <v>4679</v>
      </c>
      <c r="E2681" s="9">
        <v>1.0</v>
      </c>
    </row>
    <row r="2682" ht="15.75" customHeight="1">
      <c r="A2682" s="24">
        <v>2681.0</v>
      </c>
      <c r="B2682" s="25" t="s">
        <v>3696</v>
      </c>
      <c r="C2682" s="26" t="s">
        <v>8610</v>
      </c>
      <c r="D2682" s="26" t="s">
        <v>4668</v>
      </c>
      <c r="E2682" s="9">
        <v>1.0</v>
      </c>
    </row>
    <row r="2683" ht="15.75" customHeight="1">
      <c r="A2683" s="24">
        <v>2682.0</v>
      </c>
      <c r="B2683" s="25" t="s">
        <v>8611</v>
      </c>
      <c r="C2683" s="26" t="s">
        <v>8612</v>
      </c>
      <c r="D2683" s="26" t="s">
        <v>4668</v>
      </c>
      <c r="E2683" s="9">
        <v>1.0</v>
      </c>
    </row>
    <row r="2684" ht="15.75" customHeight="1">
      <c r="A2684" s="24">
        <v>2683.0</v>
      </c>
      <c r="B2684" s="25" t="s">
        <v>8613</v>
      </c>
      <c r="C2684" s="26" t="s">
        <v>8614</v>
      </c>
      <c r="D2684" s="26" t="s">
        <v>4668</v>
      </c>
      <c r="E2684" s="9">
        <v>1.0</v>
      </c>
    </row>
    <row r="2685" ht="15.75" customHeight="1">
      <c r="A2685" s="24">
        <v>2684.0</v>
      </c>
      <c r="B2685" s="25" t="s">
        <v>4059</v>
      </c>
      <c r="C2685" s="26" t="s">
        <v>8615</v>
      </c>
      <c r="D2685" s="26" t="s">
        <v>4677</v>
      </c>
      <c r="E2685" s="9">
        <v>1.0</v>
      </c>
    </row>
    <row r="2686" ht="15.75" customHeight="1">
      <c r="A2686" s="24">
        <v>2685.0</v>
      </c>
      <c r="B2686" s="25" t="s">
        <v>8616</v>
      </c>
      <c r="C2686" s="26" t="s">
        <v>8617</v>
      </c>
      <c r="D2686" s="26" t="s">
        <v>4668</v>
      </c>
      <c r="E2686" s="9">
        <v>1.0</v>
      </c>
    </row>
    <row r="2687" ht="15.75" customHeight="1">
      <c r="A2687" s="24">
        <v>2686.0</v>
      </c>
      <c r="B2687" s="25" t="s">
        <v>4179</v>
      </c>
      <c r="C2687" s="26" t="s">
        <v>8618</v>
      </c>
      <c r="D2687" s="26" t="s">
        <v>4679</v>
      </c>
      <c r="E2687" s="9">
        <v>1.0</v>
      </c>
    </row>
    <row r="2688" ht="15.75" customHeight="1">
      <c r="A2688" s="24">
        <v>2687.0</v>
      </c>
      <c r="B2688" s="25" t="s">
        <v>8619</v>
      </c>
      <c r="C2688" s="26" t="s">
        <v>8620</v>
      </c>
      <c r="D2688" s="26" t="s">
        <v>4668</v>
      </c>
      <c r="E2688" s="9">
        <v>1.0</v>
      </c>
    </row>
    <row r="2689" ht="15.75" customHeight="1">
      <c r="A2689" s="24">
        <v>2688.0</v>
      </c>
      <c r="B2689" s="25" t="s">
        <v>3852</v>
      </c>
      <c r="C2689" s="26" t="s">
        <v>8621</v>
      </c>
      <c r="D2689" s="26" t="s">
        <v>4677</v>
      </c>
      <c r="E2689" s="9">
        <v>1.0</v>
      </c>
    </row>
    <row r="2690" ht="15.75" customHeight="1">
      <c r="A2690" s="24">
        <v>2689.0</v>
      </c>
      <c r="B2690" s="25" t="s">
        <v>8622</v>
      </c>
      <c r="C2690" s="26" t="s">
        <v>8623</v>
      </c>
      <c r="D2690" s="26" t="s">
        <v>4671</v>
      </c>
      <c r="E2690" s="9">
        <v>1.0</v>
      </c>
    </row>
    <row r="2691" ht="15.75" customHeight="1">
      <c r="A2691" s="24">
        <v>2690.0</v>
      </c>
      <c r="B2691" s="25" t="s">
        <v>3391</v>
      </c>
      <c r="C2691" s="26" t="s">
        <v>8624</v>
      </c>
      <c r="D2691" s="26" t="s">
        <v>4684</v>
      </c>
      <c r="E2691" s="9">
        <v>1.0</v>
      </c>
    </row>
    <row r="2692" ht="15.75" customHeight="1">
      <c r="A2692" s="24">
        <v>2691.0</v>
      </c>
      <c r="B2692" s="25" t="s">
        <v>4169</v>
      </c>
      <c r="C2692" s="26" t="s">
        <v>8625</v>
      </c>
      <c r="D2692" s="26" t="s">
        <v>4684</v>
      </c>
      <c r="E2692" s="9">
        <v>1.0</v>
      </c>
    </row>
    <row r="2693" ht="15.75" customHeight="1">
      <c r="A2693" s="24">
        <v>2692.0</v>
      </c>
      <c r="B2693" s="25" t="s">
        <v>8626</v>
      </c>
      <c r="C2693" s="26" t="s">
        <v>8627</v>
      </c>
      <c r="D2693" s="26" t="s">
        <v>4671</v>
      </c>
      <c r="E2693" s="9">
        <v>1.0</v>
      </c>
    </row>
    <row r="2694" ht="15.75" customHeight="1">
      <c r="A2694" s="24">
        <v>2693.0</v>
      </c>
      <c r="B2694" s="25" t="s">
        <v>8628</v>
      </c>
      <c r="C2694" s="26" t="s">
        <v>8629</v>
      </c>
      <c r="D2694" s="26" t="s">
        <v>4671</v>
      </c>
      <c r="E2694" s="9">
        <v>1.0</v>
      </c>
    </row>
    <row r="2695" ht="15.75" customHeight="1">
      <c r="A2695" s="24">
        <v>2694.0</v>
      </c>
      <c r="B2695" s="25" t="s">
        <v>4461</v>
      </c>
      <c r="C2695" s="26" t="s">
        <v>8630</v>
      </c>
      <c r="D2695" s="26" t="s">
        <v>4677</v>
      </c>
      <c r="E2695" s="9">
        <v>1.0</v>
      </c>
    </row>
    <row r="2696" ht="15.75" customHeight="1">
      <c r="A2696" s="24">
        <v>2695.0</v>
      </c>
      <c r="B2696" s="25" t="s">
        <v>8631</v>
      </c>
      <c r="C2696" s="26" t="s">
        <v>8632</v>
      </c>
      <c r="D2696" s="26" t="s">
        <v>4671</v>
      </c>
      <c r="E2696" s="9">
        <v>1.0</v>
      </c>
    </row>
    <row r="2697" ht="15.75" customHeight="1">
      <c r="A2697" s="24">
        <v>2696.0</v>
      </c>
      <c r="B2697" s="25" t="s">
        <v>3353</v>
      </c>
      <c r="C2697" s="26" t="s">
        <v>8633</v>
      </c>
      <c r="D2697" s="26" t="s">
        <v>4677</v>
      </c>
      <c r="E2697" s="9">
        <v>1.0</v>
      </c>
    </row>
    <row r="2698" ht="15.75" customHeight="1">
      <c r="A2698" s="24">
        <v>2697.0</v>
      </c>
      <c r="B2698" s="25" t="s">
        <v>8634</v>
      </c>
      <c r="C2698" s="26" t="s">
        <v>8635</v>
      </c>
      <c r="D2698" s="26" t="s">
        <v>4671</v>
      </c>
      <c r="E2698" s="9">
        <v>1.0</v>
      </c>
    </row>
    <row r="2699" ht="15.75" customHeight="1">
      <c r="A2699" s="24">
        <v>2698.0</v>
      </c>
      <c r="B2699" s="25" t="s">
        <v>8636</v>
      </c>
      <c r="C2699" s="26" t="s">
        <v>8637</v>
      </c>
      <c r="D2699" s="26" t="s">
        <v>4671</v>
      </c>
      <c r="E2699" s="9">
        <v>1.0</v>
      </c>
    </row>
    <row r="2700" ht="15.75" customHeight="1">
      <c r="A2700" s="24">
        <v>2699.0</v>
      </c>
      <c r="B2700" s="25" t="s">
        <v>3143</v>
      </c>
      <c r="C2700" s="26" t="s">
        <v>8638</v>
      </c>
      <c r="D2700" s="26" t="s">
        <v>4677</v>
      </c>
      <c r="E2700" s="9">
        <v>1.0</v>
      </c>
    </row>
    <row r="2701" ht="15.75" customHeight="1">
      <c r="A2701" s="24">
        <v>2700.0</v>
      </c>
      <c r="B2701" s="25" t="s">
        <v>8639</v>
      </c>
      <c r="C2701" s="26" t="s">
        <v>8640</v>
      </c>
      <c r="D2701" s="26" t="s">
        <v>4668</v>
      </c>
      <c r="E2701" s="9">
        <v>1.0</v>
      </c>
    </row>
    <row r="2702" ht="15.75" customHeight="1">
      <c r="A2702" s="24">
        <v>2701.0</v>
      </c>
      <c r="B2702" s="25" t="s">
        <v>8641</v>
      </c>
      <c r="C2702" s="26" t="s">
        <v>8642</v>
      </c>
      <c r="D2702" s="26" t="s">
        <v>4668</v>
      </c>
      <c r="E2702" s="9">
        <v>1.0</v>
      </c>
    </row>
    <row r="2703" ht="15.75" customHeight="1">
      <c r="A2703" s="24">
        <v>2702.0</v>
      </c>
      <c r="B2703" s="25" t="s">
        <v>8643</v>
      </c>
      <c r="C2703" s="26" t="s">
        <v>8644</v>
      </c>
      <c r="D2703" s="26" t="s">
        <v>4671</v>
      </c>
      <c r="E2703" s="9">
        <v>1.0</v>
      </c>
    </row>
    <row r="2704" ht="15.75" customHeight="1">
      <c r="A2704" s="24">
        <v>2703.0</v>
      </c>
      <c r="B2704" s="25" t="s">
        <v>8645</v>
      </c>
      <c r="C2704" s="26" t="s">
        <v>8646</v>
      </c>
      <c r="D2704" s="26" t="s">
        <v>4668</v>
      </c>
      <c r="E2704" s="9">
        <v>1.0</v>
      </c>
    </row>
    <row r="2705" ht="15.75" customHeight="1">
      <c r="A2705" s="24">
        <v>2704.0</v>
      </c>
      <c r="B2705" s="25" t="s">
        <v>8647</v>
      </c>
      <c r="C2705" s="26" t="s">
        <v>8648</v>
      </c>
      <c r="D2705" s="26" t="s">
        <v>4668</v>
      </c>
      <c r="E2705" s="9">
        <v>1.0</v>
      </c>
    </row>
    <row r="2706" ht="15.75" customHeight="1">
      <c r="A2706" s="24">
        <v>2705.0</v>
      </c>
      <c r="B2706" s="25" t="s">
        <v>8649</v>
      </c>
      <c r="C2706" s="26" t="s">
        <v>8650</v>
      </c>
      <c r="D2706" s="26" t="s">
        <v>4668</v>
      </c>
      <c r="E2706" s="9">
        <v>1.0</v>
      </c>
    </row>
    <row r="2707" ht="15.75" customHeight="1">
      <c r="A2707" s="24">
        <v>2706.0</v>
      </c>
      <c r="B2707" s="25" t="s">
        <v>8651</v>
      </c>
      <c r="C2707" s="26" t="s">
        <v>8652</v>
      </c>
      <c r="D2707" s="26" t="s">
        <v>4668</v>
      </c>
      <c r="E2707" s="9">
        <v>1.0</v>
      </c>
    </row>
    <row r="2708" ht="15.75" customHeight="1">
      <c r="A2708" s="24">
        <v>2707.0</v>
      </c>
      <c r="B2708" s="25" t="s">
        <v>8653</v>
      </c>
      <c r="C2708" s="26" t="s">
        <v>8654</v>
      </c>
      <c r="D2708" s="26" t="s">
        <v>4668</v>
      </c>
      <c r="E2708" s="9">
        <v>1.0</v>
      </c>
    </row>
    <row r="2709" ht="15.75" customHeight="1">
      <c r="A2709" s="24">
        <v>2708.0</v>
      </c>
      <c r="B2709" s="25" t="s">
        <v>8655</v>
      </c>
      <c r="C2709" s="26" t="s">
        <v>8656</v>
      </c>
      <c r="D2709" s="26" t="s">
        <v>4668</v>
      </c>
      <c r="E2709" s="9">
        <v>1.0</v>
      </c>
    </row>
    <row r="2710" ht="15.75" customHeight="1">
      <c r="A2710" s="24">
        <v>2709.0</v>
      </c>
      <c r="B2710" s="25" t="s">
        <v>8657</v>
      </c>
      <c r="C2710" s="26" t="s">
        <v>8658</v>
      </c>
      <c r="D2710" s="26" t="s">
        <v>4668</v>
      </c>
      <c r="E2710" s="9">
        <v>1.0</v>
      </c>
    </row>
    <row r="2711" ht="15.75" customHeight="1">
      <c r="A2711" s="24">
        <v>2710.0</v>
      </c>
      <c r="B2711" s="25" t="s">
        <v>8659</v>
      </c>
      <c r="C2711" s="26" t="s">
        <v>8660</v>
      </c>
      <c r="D2711" s="26" t="s">
        <v>4668</v>
      </c>
      <c r="E2711" s="9">
        <v>1.0</v>
      </c>
    </row>
    <row r="2712" ht="15.75" customHeight="1">
      <c r="A2712" s="24">
        <v>2711.0</v>
      </c>
      <c r="B2712" s="25" t="s">
        <v>8661</v>
      </c>
      <c r="C2712" s="26" t="s">
        <v>8662</v>
      </c>
      <c r="D2712" s="26" t="s">
        <v>4668</v>
      </c>
      <c r="E2712" s="9">
        <v>1.0</v>
      </c>
    </row>
    <row r="2713" ht="15.75" customHeight="1">
      <c r="A2713" s="24">
        <v>2712.0</v>
      </c>
      <c r="B2713" s="25" t="s">
        <v>8663</v>
      </c>
      <c r="C2713" s="26" t="s">
        <v>8664</v>
      </c>
      <c r="D2713" s="26" t="s">
        <v>4671</v>
      </c>
      <c r="E2713" s="9">
        <v>1.0</v>
      </c>
    </row>
    <row r="2714" ht="15.75" customHeight="1">
      <c r="A2714" s="24">
        <v>2713.0</v>
      </c>
      <c r="B2714" s="25" t="s">
        <v>3213</v>
      </c>
      <c r="C2714" s="26" t="s">
        <v>8665</v>
      </c>
      <c r="D2714" s="26" t="s">
        <v>4684</v>
      </c>
      <c r="E2714" s="9">
        <v>1.0</v>
      </c>
    </row>
    <row r="2715" ht="15.75" customHeight="1">
      <c r="A2715" s="24">
        <v>2714.0</v>
      </c>
      <c r="B2715" s="25" t="s">
        <v>4564</v>
      </c>
      <c r="C2715" s="26" t="s">
        <v>8666</v>
      </c>
      <c r="D2715" s="26" t="s">
        <v>4684</v>
      </c>
      <c r="E2715" s="9">
        <v>1.0</v>
      </c>
    </row>
    <row r="2716" ht="15.75" customHeight="1">
      <c r="A2716" s="24">
        <v>2715.0</v>
      </c>
      <c r="B2716" s="25" t="s">
        <v>8667</v>
      </c>
      <c r="C2716" s="26" t="s">
        <v>8668</v>
      </c>
      <c r="D2716" s="26" t="s">
        <v>4671</v>
      </c>
      <c r="E2716" s="9">
        <v>1.0</v>
      </c>
    </row>
    <row r="2717" ht="15.75" customHeight="1">
      <c r="A2717" s="24">
        <v>2716.0</v>
      </c>
      <c r="B2717" s="25" t="s">
        <v>8669</v>
      </c>
      <c r="C2717" s="26" t="s">
        <v>8670</v>
      </c>
      <c r="D2717" s="26" t="s">
        <v>4668</v>
      </c>
      <c r="E2717" s="9">
        <v>1.0</v>
      </c>
    </row>
    <row r="2718" ht="15.75" customHeight="1">
      <c r="A2718" s="24">
        <v>2717.0</v>
      </c>
      <c r="B2718" s="25" t="s">
        <v>8671</v>
      </c>
      <c r="C2718" s="26" t="s">
        <v>8672</v>
      </c>
      <c r="D2718" s="26" t="s">
        <v>4668</v>
      </c>
      <c r="E2718" s="9">
        <v>1.0</v>
      </c>
    </row>
    <row r="2719" ht="15.75" customHeight="1">
      <c r="A2719" s="24">
        <v>2718.0</v>
      </c>
      <c r="B2719" s="25" t="s">
        <v>8673</v>
      </c>
      <c r="C2719" s="26" t="s">
        <v>8674</v>
      </c>
      <c r="D2719" s="26" t="s">
        <v>4668</v>
      </c>
      <c r="E2719" s="9">
        <v>1.0</v>
      </c>
    </row>
    <row r="2720" ht="15.75" customHeight="1">
      <c r="A2720" s="24">
        <v>2719.0</v>
      </c>
      <c r="B2720" s="25" t="s">
        <v>8675</v>
      </c>
      <c r="C2720" s="26" t="s">
        <v>8676</v>
      </c>
      <c r="D2720" s="26" t="s">
        <v>4668</v>
      </c>
      <c r="E2720" s="9">
        <v>1.0</v>
      </c>
    </row>
    <row r="2721" ht="15.75" customHeight="1">
      <c r="A2721" s="24">
        <v>2720.0</v>
      </c>
      <c r="B2721" s="25" t="s">
        <v>8677</v>
      </c>
      <c r="C2721" s="26" t="s">
        <v>8678</v>
      </c>
      <c r="D2721" s="26" t="s">
        <v>4668</v>
      </c>
      <c r="E2721" s="9">
        <v>1.0</v>
      </c>
    </row>
    <row r="2722" ht="15.75" customHeight="1">
      <c r="A2722" s="24">
        <v>2721.0</v>
      </c>
      <c r="B2722" s="25" t="s">
        <v>8679</v>
      </c>
      <c r="C2722" s="26" t="s">
        <v>8680</v>
      </c>
      <c r="D2722" s="26" t="s">
        <v>4668</v>
      </c>
      <c r="E2722" s="9">
        <v>1.0</v>
      </c>
    </row>
    <row r="2723" ht="15.75" customHeight="1">
      <c r="A2723" s="24">
        <v>2722.0</v>
      </c>
      <c r="B2723" s="25" t="s">
        <v>3533</v>
      </c>
      <c r="C2723" s="26" t="s">
        <v>8681</v>
      </c>
      <c r="D2723" s="26" t="s">
        <v>4679</v>
      </c>
      <c r="E2723" s="9">
        <v>1.0</v>
      </c>
    </row>
    <row r="2724" ht="15.75" customHeight="1">
      <c r="A2724" s="24">
        <v>2723.0</v>
      </c>
      <c r="B2724" s="25" t="s">
        <v>8682</v>
      </c>
      <c r="C2724" s="26" t="s">
        <v>8683</v>
      </c>
      <c r="D2724" s="26" t="s">
        <v>4671</v>
      </c>
      <c r="E2724" s="9">
        <v>1.0</v>
      </c>
    </row>
    <row r="2725" ht="15.75" customHeight="1">
      <c r="A2725" s="24">
        <v>2724.0</v>
      </c>
      <c r="B2725" s="25" t="s">
        <v>8684</v>
      </c>
      <c r="C2725" s="26" t="s">
        <v>8685</v>
      </c>
      <c r="D2725" s="26" t="s">
        <v>4671</v>
      </c>
      <c r="E2725" s="9">
        <v>1.0</v>
      </c>
    </row>
    <row r="2726" ht="15.75" customHeight="1">
      <c r="A2726" s="24">
        <v>2725.0</v>
      </c>
      <c r="B2726" s="25" t="s">
        <v>3540</v>
      </c>
      <c r="C2726" s="26" t="s">
        <v>8686</v>
      </c>
      <c r="D2726" s="26" t="s">
        <v>4668</v>
      </c>
      <c r="E2726" s="9">
        <v>1.0</v>
      </c>
    </row>
    <row r="2727" ht="15.75" customHeight="1">
      <c r="A2727" s="24">
        <v>2726.0</v>
      </c>
      <c r="B2727" s="25" t="s">
        <v>8687</v>
      </c>
      <c r="C2727" s="26" t="s">
        <v>8688</v>
      </c>
      <c r="D2727" s="26" t="s">
        <v>4671</v>
      </c>
      <c r="E2727" s="9">
        <v>1.0</v>
      </c>
    </row>
    <row r="2728" ht="15.75" customHeight="1">
      <c r="A2728" s="24">
        <v>2727.0</v>
      </c>
      <c r="B2728" s="25" t="s">
        <v>8689</v>
      </c>
      <c r="C2728" s="26" t="s">
        <v>8690</v>
      </c>
      <c r="D2728" s="26" t="s">
        <v>4668</v>
      </c>
      <c r="E2728" s="9">
        <v>1.0</v>
      </c>
    </row>
    <row r="2729" ht="15.75" customHeight="1">
      <c r="A2729" s="24">
        <v>2728.0</v>
      </c>
      <c r="B2729" s="25" t="s">
        <v>8691</v>
      </c>
      <c r="C2729" s="26" t="s">
        <v>8692</v>
      </c>
      <c r="D2729" s="26" t="s">
        <v>4668</v>
      </c>
      <c r="E2729" s="9">
        <v>1.0</v>
      </c>
    </row>
    <row r="2730" ht="15.75" customHeight="1">
      <c r="A2730" s="24">
        <v>2729.0</v>
      </c>
      <c r="B2730" s="25" t="s">
        <v>8693</v>
      </c>
      <c r="C2730" s="26" t="s">
        <v>8694</v>
      </c>
      <c r="D2730" s="26" t="s">
        <v>4668</v>
      </c>
      <c r="E2730" s="9">
        <v>1.0</v>
      </c>
    </row>
    <row r="2731" ht="15.75" customHeight="1">
      <c r="A2731" s="24">
        <v>2730.0</v>
      </c>
      <c r="B2731" s="25" t="s">
        <v>8695</v>
      </c>
      <c r="C2731" s="26" t="s">
        <v>8696</v>
      </c>
      <c r="D2731" s="26" t="s">
        <v>4668</v>
      </c>
      <c r="E2731" s="9">
        <v>1.0</v>
      </c>
    </row>
    <row r="2732" ht="15.75" customHeight="1">
      <c r="A2732" s="24">
        <v>2731.0</v>
      </c>
      <c r="B2732" s="25" t="s">
        <v>8697</v>
      </c>
      <c r="C2732" s="26" t="s">
        <v>8698</v>
      </c>
      <c r="D2732" s="26" t="s">
        <v>4668</v>
      </c>
      <c r="E2732" s="9">
        <v>1.0</v>
      </c>
    </row>
    <row r="2733" ht="15.75" customHeight="1">
      <c r="A2733" s="24">
        <v>2732.0</v>
      </c>
      <c r="B2733" s="25" t="s">
        <v>8699</v>
      </c>
      <c r="C2733" s="26" t="s">
        <v>8700</v>
      </c>
      <c r="D2733" s="26" t="s">
        <v>4668</v>
      </c>
      <c r="E2733" s="9">
        <v>1.0</v>
      </c>
    </row>
    <row r="2734" ht="15.75" customHeight="1">
      <c r="A2734" s="24">
        <v>2733.0</v>
      </c>
      <c r="B2734" s="25" t="s">
        <v>4646</v>
      </c>
      <c r="C2734" s="26" t="s">
        <v>8701</v>
      </c>
      <c r="D2734" s="26" t="s">
        <v>4677</v>
      </c>
      <c r="E2734" s="9">
        <v>1.0</v>
      </c>
    </row>
    <row r="2735" ht="15.75" customHeight="1">
      <c r="A2735" s="24">
        <v>2734.0</v>
      </c>
      <c r="B2735" s="25" t="s">
        <v>8702</v>
      </c>
      <c r="C2735" s="26" t="s">
        <v>8703</v>
      </c>
      <c r="D2735" s="26" t="s">
        <v>4671</v>
      </c>
      <c r="E2735" s="9">
        <v>1.0</v>
      </c>
    </row>
    <row r="2736" ht="15.75" customHeight="1">
      <c r="A2736" s="24">
        <v>2735.0</v>
      </c>
      <c r="B2736" s="25" t="s">
        <v>8704</v>
      </c>
      <c r="C2736" s="26" t="s">
        <v>8705</v>
      </c>
      <c r="D2736" s="26" t="s">
        <v>4668</v>
      </c>
      <c r="E2736" s="9">
        <v>1.0</v>
      </c>
    </row>
    <row r="2737" ht="15.75" customHeight="1">
      <c r="A2737" s="24">
        <v>2736.0</v>
      </c>
      <c r="B2737" s="25" t="s">
        <v>4211</v>
      </c>
      <c r="C2737" s="26" t="s">
        <v>8706</v>
      </c>
      <c r="D2737" s="26" t="s">
        <v>4677</v>
      </c>
      <c r="E2737" s="9">
        <v>1.0</v>
      </c>
    </row>
    <row r="2738" ht="15.75" customHeight="1">
      <c r="A2738" s="24">
        <v>2737.0</v>
      </c>
      <c r="B2738" s="25" t="s">
        <v>8707</v>
      </c>
      <c r="C2738" s="26" t="s">
        <v>8708</v>
      </c>
      <c r="D2738" s="26" t="s">
        <v>4668</v>
      </c>
      <c r="E2738" s="9">
        <v>1.0</v>
      </c>
    </row>
    <row r="2739" ht="15.75" customHeight="1">
      <c r="A2739" s="24">
        <v>2738.0</v>
      </c>
      <c r="B2739" s="25" t="s">
        <v>3660</v>
      </c>
      <c r="C2739" s="26" t="s">
        <v>8709</v>
      </c>
      <c r="D2739" s="26" t="s">
        <v>4677</v>
      </c>
      <c r="E2739" s="9">
        <v>1.0</v>
      </c>
    </row>
    <row r="2740" ht="15.75" customHeight="1">
      <c r="A2740" s="24">
        <v>2739.0</v>
      </c>
      <c r="B2740" s="25" t="s">
        <v>4336</v>
      </c>
      <c r="C2740" s="26" t="s">
        <v>8710</v>
      </c>
      <c r="D2740" s="26" t="s">
        <v>4668</v>
      </c>
      <c r="E2740" s="9">
        <v>1.0</v>
      </c>
    </row>
    <row r="2741" ht="15.75" customHeight="1">
      <c r="A2741" s="24">
        <v>2740.0</v>
      </c>
      <c r="B2741" s="25" t="s">
        <v>3676</v>
      </c>
      <c r="C2741" s="26" t="s">
        <v>8711</v>
      </c>
      <c r="D2741" s="26" t="s">
        <v>4684</v>
      </c>
      <c r="E2741" s="9">
        <v>1.0</v>
      </c>
    </row>
    <row r="2742" ht="15.75" customHeight="1">
      <c r="A2742" s="24">
        <v>2741.0</v>
      </c>
      <c r="B2742" s="25" t="s">
        <v>3208</v>
      </c>
      <c r="C2742" s="26" t="s">
        <v>8712</v>
      </c>
      <c r="D2742" s="26" t="s">
        <v>4684</v>
      </c>
      <c r="E2742" s="9">
        <v>1.0</v>
      </c>
    </row>
    <row r="2743" ht="15.75" customHeight="1">
      <c r="A2743" s="24">
        <v>2742.0</v>
      </c>
      <c r="B2743" s="25" t="s">
        <v>8713</v>
      </c>
      <c r="C2743" s="26" t="s">
        <v>8714</v>
      </c>
      <c r="D2743" s="26" t="s">
        <v>4671</v>
      </c>
      <c r="E2743" s="9">
        <v>1.0</v>
      </c>
    </row>
    <row r="2744" ht="15.75" customHeight="1">
      <c r="A2744" s="24">
        <v>2743.0</v>
      </c>
      <c r="B2744" s="25" t="s">
        <v>4350</v>
      </c>
      <c r="C2744" s="26" t="s">
        <v>8715</v>
      </c>
      <c r="D2744" s="26" t="s">
        <v>4677</v>
      </c>
      <c r="E2744" s="9">
        <v>1.0</v>
      </c>
    </row>
    <row r="2745" ht="15.75" customHeight="1">
      <c r="A2745" s="24">
        <v>2744.0</v>
      </c>
      <c r="B2745" s="25" t="s">
        <v>8716</v>
      </c>
      <c r="C2745" s="26" t="s">
        <v>8717</v>
      </c>
      <c r="D2745" s="26" t="s">
        <v>4668</v>
      </c>
      <c r="E2745" s="9">
        <v>1.0</v>
      </c>
    </row>
    <row r="2746" ht="15.75" customHeight="1">
      <c r="A2746" s="24">
        <v>2745.0</v>
      </c>
      <c r="B2746" s="25" t="s">
        <v>8718</v>
      </c>
      <c r="C2746" s="26" t="s">
        <v>8719</v>
      </c>
      <c r="D2746" s="26" t="s">
        <v>4668</v>
      </c>
      <c r="E2746" s="9">
        <v>1.0</v>
      </c>
    </row>
    <row r="2747" ht="15.75" customHeight="1">
      <c r="A2747" s="24">
        <v>2746.0</v>
      </c>
      <c r="B2747" s="25" t="s">
        <v>8720</v>
      </c>
      <c r="C2747" s="26" t="s">
        <v>8721</v>
      </c>
      <c r="D2747" s="26" t="s">
        <v>4671</v>
      </c>
      <c r="E2747" s="9">
        <v>1.0</v>
      </c>
    </row>
    <row r="2748" ht="15.75" customHeight="1">
      <c r="A2748" s="24">
        <v>2747.0</v>
      </c>
      <c r="B2748" s="25" t="s">
        <v>8722</v>
      </c>
      <c r="C2748" s="26" t="s">
        <v>8723</v>
      </c>
      <c r="D2748" s="26" t="s">
        <v>4668</v>
      </c>
      <c r="E2748" s="9">
        <v>1.0</v>
      </c>
    </row>
    <row r="2749" ht="15.75" customHeight="1">
      <c r="A2749" s="24">
        <v>2748.0</v>
      </c>
      <c r="B2749" s="25" t="s">
        <v>8724</v>
      </c>
      <c r="C2749" s="26" t="s">
        <v>8725</v>
      </c>
      <c r="D2749" s="26" t="s">
        <v>4668</v>
      </c>
      <c r="E2749" s="9">
        <v>1.0</v>
      </c>
    </row>
    <row r="2750" ht="15.75" customHeight="1">
      <c r="A2750" s="24">
        <v>2749.0</v>
      </c>
      <c r="B2750" s="25" t="s">
        <v>8726</v>
      </c>
      <c r="C2750" s="26" t="s">
        <v>8727</v>
      </c>
      <c r="D2750" s="26" t="s">
        <v>4671</v>
      </c>
      <c r="E2750" s="9">
        <v>1.0</v>
      </c>
    </row>
    <row r="2751" ht="15.75" customHeight="1">
      <c r="A2751" s="24">
        <v>2750.0</v>
      </c>
      <c r="B2751" s="25" t="s">
        <v>4218</v>
      </c>
      <c r="C2751" s="26" t="s">
        <v>8728</v>
      </c>
      <c r="D2751" s="26" t="s">
        <v>4677</v>
      </c>
      <c r="E2751" s="9">
        <v>1.0</v>
      </c>
    </row>
    <row r="2752" ht="15.75" customHeight="1">
      <c r="A2752" s="24">
        <v>2751.0</v>
      </c>
      <c r="B2752" s="25" t="s">
        <v>8729</v>
      </c>
      <c r="C2752" s="26" t="s">
        <v>8730</v>
      </c>
      <c r="D2752" s="26" t="s">
        <v>4671</v>
      </c>
      <c r="E2752" s="9">
        <v>1.0</v>
      </c>
    </row>
    <row r="2753" ht="15.75" customHeight="1">
      <c r="A2753" s="24">
        <v>2752.0</v>
      </c>
      <c r="B2753" s="25" t="s">
        <v>8731</v>
      </c>
      <c r="C2753" s="26" t="s">
        <v>8732</v>
      </c>
      <c r="D2753" s="26" t="s">
        <v>4671</v>
      </c>
      <c r="E2753" s="9">
        <v>1.0</v>
      </c>
    </row>
    <row r="2754" ht="15.75" customHeight="1">
      <c r="A2754" s="24">
        <v>2753.0</v>
      </c>
      <c r="B2754" s="25" t="s">
        <v>3370</v>
      </c>
      <c r="C2754" s="26" t="s">
        <v>8733</v>
      </c>
      <c r="D2754" s="26" t="s">
        <v>4671</v>
      </c>
      <c r="E2754" s="9">
        <v>1.0</v>
      </c>
    </row>
    <row r="2755" ht="15.75" customHeight="1">
      <c r="A2755" s="24">
        <v>2754.0</v>
      </c>
      <c r="B2755" s="25" t="s">
        <v>8734</v>
      </c>
      <c r="C2755" s="26" t="s">
        <v>8735</v>
      </c>
      <c r="D2755" s="26" t="s">
        <v>4671</v>
      </c>
      <c r="E2755" s="9">
        <v>1.0</v>
      </c>
    </row>
    <row r="2756" ht="15.75" customHeight="1">
      <c r="A2756" s="24">
        <v>2755.0</v>
      </c>
      <c r="B2756" s="25" t="s">
        <v>8736</v>
      </c>
      <c r="C2756" s="26" t="s">
        <v>8737</v>
      </c>
      <c r="D2756" s="26" t="s">
        <v>4668</v>
      </c>
      <c r="E2756" s="9">
        <v>1.0</v>
      </c>
    </row>
    <row r="2757" ht="15.75" customHeight="1">
      <c r="A2757" s="24">
        <v>2756.0</v>
      </c>
      <c r="B2757" s="25" t="s">
        <v>4220</v>
      </c>
      <c r="C2757" s="26" t="s">
        <v>8738</v>
      </c>
      <c r="D2757" s="26" t="s">
        <v>4677</v>
      </c>
      <c r="E2757" s="9">
        <v>1.0</v>
      </c>
    </row>
    <row r="2758" ht="15.75" customHeight="1">
      <c r="A2758" s="24">
        <v>2757.0</v>
      </c>
      <c r="B2758" s="25" t="s">
        <v>3243</v>
      </c>
      <c r="C2758" s="26" t="s">
        <v>8739</v>
      </c>
      <c r="D2758" s="26" t="s">
        <v>4677</v>
      </c>
      <c r="E2758" s="9">
        <v>1.0</v>
      </c>
    </row>
    <row r="2759" ht="15.75" customHeight="1">
      <c r="A2759" s="24">
        <v>2758.0</v>
      </c>
      <c r="B2759" s="25" t="s">
        <v>8740</v>
      </c>
      <c r="C2759" s="26" t="s">
        <v>8741</v>
      </c>
      <c r="D2759" s="26" t="s">
        <v>4671</v>
      </c>
      <c r="E2759" s="9">
        <v>1.0</v>
      </c>
    </row>
    <row r="2760" ht="15.75" customHeight="1">
      <c r="A2760" s="24">
        <v>2759.0</v>
      </c>
      <c r="B2760" s="25" t="s">
        <v>3816</v>
      </c>
      <c r="C2760" s="26" t="s">
        <v>8742</v>
      </c>
      <c r="D2760" s="26" t="s">
        <v>4684</v>
      </c>
      <c r="E2760" s="9">
        <v>1.0</v>
      </c>
    </row>
    <row r="2761" ht="15.75" customHeight="1">
      <c r="A2761" s="24">
        <v>2760.0</v>
      </c>
      <c r="B2761" s="25" t="s">
        <v>8743</v>
      </c>
      <c r="C2761" s="26" t="s">
        <v>8744</v>
      </c>
      <c r="D2761" s="26" t="s">
        <v>4671</v>
      </c>
      <c r="E2761" s="9">
        <v>1.0</v>
      </c>
    </row>
    <row r="2762" ht="15.75" customHeight="1">
      <c r="A2762" s="24">
        <v>2761.0</v>
      </c>
      <c r="B2762" s="25" t="s">
        <v>8745</v>
      </c>
      <c r="C2762" s="26" t="s">
        <v>8746</v>
      </c>
      <c r="D2762" s="26" t="s">
        <v>4671</v>
      </c>
      <c r="E2762" s="9">
        <v>1.0</v>
      </c>
    </row>
    <row r="2763" ht="15.75" customHeight="1">
      <c r="A2763" s="24">
        <v>2762.0</v>
      </c>
      <c r="B2763" s="25" t="s">
        <v>8747</v>
      </c>
      <c r="C2763" s="26" t="s">
        <v>8748</v>
      </c>
      <c r="D2763" s="26" t="s">
        <v>4668</v>
      </c>
      <c r="E2763" s="9">
        <v>1.0</v>
      </c>
    </row>
    <row r="2764" ht="15.75" customHeight="1">
      <c r="A2764" s="24">
        <v>2763.0</v>
      </c>
      <c r="B2764" s="25" t="s">
        <v>8749</v>
      </c>
      <c r="C2764" s="26" t="s">
        <v>8750</v>
      </c>
      <c r="D2764" s="26" t="s">
        <v>4668</v>
      </c>
      <c r="E2764" s="9">
        <v>1.0</v>
      </c>
    </row>
    <row r="2765" ht="15.75" customHeight="1">
      <c r="A2765" s="24">
        <v>2764.0</v>
      </c>
      <c r="B2765" s="25" t="s">
        <v>8751</v>
      </c>
      <c r="C2765" s="26" t="s">
        <v>8752</v>
      </c>
      <c r="D2765" s="26" t="s">
        <v>4668</v>
      </c>
      <c r="E2765" s="9">
        <v>1.0</v>
      </c>
    </row>
    <row r="2766" ht="15.75" customHeight="1">
      <c r="A2766" s="24">
        <v>2765.0</v>
      </c>
      <c r="B2766" s="25" t="s">
        <v>3498</v>
      </c>
      <c r="C2766" s="26" t="s">
        <v>8753</v>
      </c>
      <c r="D2766" s="26" t="s">
        <v>4679</v>
      </c>
      <c r="E2766" s="9">
        <v>1.0</v>
      </c>
    </row>
    <row r="2767" ht="15.75" customHeight="1">
      <c r="A2767" s="24">
        <v>2766.0</v>
      </c>
      <c r="B2767" s="25" t="s">
        <v>3837</v>
      </c>
      <c r="C2767" s="26" t="s">
        <v>8754</v>
      </c>
      <c r="D2767" s="26" t="s">
        <v>4677</v>
      </c>
      <c r="E2767" s="9">
        <v>1.0</v>
      </c>
    </row>
    <row r="2768" ht="15.75" customHeight="1">
      <c r="A2768" s="24">
        <v>2767.0</v>
      </c>
      <c r="B2768" s="25" t="s">
        <v>8755</v>
      </c>
      <c r="C2768" s="26" t="s">
        <v>8756</v>
      </c>
      <c r="D2768" s="26" t="s">
        <v>4671</v>
      </c>
      <c r="E2768" s="9">
        <v>1.0</v>
      </c>
    </row>
    <row r="2769" ht="15.75" customHeight="1">
      <c r="A2769" s="24">
        <v>2768.0</v>
      </c>
      <c r="B2769" s="25" t="s">
        <v>8757</v>
      </c>
      <c r="C2769" s="26" t="s">
        <v>8758</v>
      </c>
      <c r="D2769" s="26" t="s">
        <v>4668</v>
      </c>
      <c r="E2769" s="9">
        <v>1.0</v>
      </c>
    </row>
    <row r="2770" ht="15.75" customHeight="1">
      <c r="A2770" s="24">
        <v>2769.0</v>
      </c>
      <c r="B2770" s="25" t="s">
        <v>3169</v>
      </c>
      <c r="C2770" s="26" t="s">
        <v>8759</v>
      </c>
      <c r="D2770" s="26" t="s">
        <v>4679</v>
      </c>
      <c r="E2770" s="9">
        <v>1.0</v>
      </c>
    </row>
    <row r="2771" ht="15.75" customHeight="1">
      <c r="A2771" s="24">
        <v>2770.0</v>
      </c>
      <c r="B2771" s="25" t="s">
        <v>3067</v>
      </c>
      <c r="C2771" s="26" t="s">
        <v>8760</v>
      </c>
      <c r="D2771" s="26" t="s">
        <v>4684</v>
      </c>
      <c r="E2771" s="9">
        <v>1.0</v>
      </c>
    </row>
    <row r="2772" ht="15.75" customHeight="1">
      <c r="A2772" s="24">
        <v>2771.0</v>
      </c>
      <c r="B2772" s="25" t="s">
        <v>4562</v>
      </c>
      <c r="C2772" s="26" t="s">
        <v>8761</v>
      </c>
      <c r="D2772" s="26" t="s">
        <v>4677</v>
      </c>
      <c r="E2772" s="9">
        <v>1.0</v>
      </c>
    </row>
    <row r="2773" ht="15.75" customHeight="1">
      <c r="A2773" s="24">
        <v>2772.0</v>
      </c>
      <c r="B2773" s="25" t="s">
        <v>3420</v>
      </c>
      <c r="C2773" s="26" t="s">
        <v>8762</v>
      </c>
      <c r="D2773" s="26" t="s">
        <v>4677</v>
      </c>
      <c r="E2773" s="9">
        <v>1.0</v>
      </c>
    </row>
    <row r="2774" ht="15.75" customHeight="1">
      <c r="A2774" s="24">
        <v>2773.0</v>
      </c>
      <c r="B2774" s="25" t="s">
        <v>8763</v>
      </c>
      <c r="C2774" s="26" t="s">
        <v>8764</v>
      </c>
      <c r="D2774" s="26" t="s">
        <v>4671</v>
      </c>
      <c r="E2774" s="9">
        <v>1.0</v>
      </c>
    </row>
    <row r="2775" ht="15.75" customHeight="1">
      <c r="A2775" s="24">
        <v>2774.0</v>
      </c>
      <c r="B2775" s="25" t="s">
        <v>4590</v>
      </c>
      <c r="C2775" s="26" t="s">
        <v>8765</v>
      </c>
      <c r="D2775" s="26" t="s">
        <v>4684</v>
      </c>
      <c r="E2775" s="9">
        <v>1.0</v>
      </c>
    </row>
    <row r="2776" ht="15.75" customHeight="1">
      <c r="A2776" s="24">
        <v>2775.0</v>
      </c>
      <c r="B2776" s="25" t="s">
        <v>8766</v>
      </c>
      <c r="C2776" s="26" t="s">
        <v>8767</v>
      </c>
      <c r="D2776" s="26" t="s">
        <v>4671</v>
      </c>
      <c r="E2776" s="9">
        <v>1.0</v>
      </c>
    </row>
    <row r="2777" ht="15.75" customHeight="1">
      <c r="A2777" s="24">
        <v>2776.0</v>
      </c>
      <c r="B2777" s="25" t="s">
        <v>8768</v>
      </c>
      <c r="C2777" s="26" t="s">
        <v>8769</v>
      </c>
      <c r="D2777" s="26" t="s">
        <v>4668</v>
      </c>
      <c r="E2777" s="9">
        <v>1.0</v>
      </c>
    </row>
    <row r="2778" ht="15.75" customHeight="1">
      <c r="A2778" s="24">
        <v>2777.0</v>
      </c>
      <c r="B2778" s="25" t="s">
        <v>3013</v>
      </c>
      <c r="C2778" s="26" t="s">
        <v>8770</v>
      </c>
      <c r="D2778" s="26" t="s">
        <v>4684</v>
      </c>
      <c r="E2778" s="9">
        <v>1.0</v>
      </c>
    </row>
    <row r="2779" ht="15.75" customHeight="1">
      <c r="A2779" s="24">
        <v>2778.0</v>
      </c>
      <c r="B2779" s="25" t="s">
        <v>3861</v>
      </c>
      <c r="C2779" s="26" t="s">
        <v>8771</v>
      </c>
      <c r="D2779" s="26" t="s">
        <v>4677</v>
      </c>
      <c r="E2779" s="9">
        <v>1.0</v>
      </c>
    </row>
    <row r="2780" ht="15.75" customHeight="1">
      <c r="A2780" s="24">
        <v>2779.0</v>
      </c>
      <c r="B2780" s="25" t="s">
        <v>8772</v>
      </c>
      <c r="C2780" s="26" t="s">
        <v>8773</v>
      </c>
      <c r="D2780" s="26" t="s">
        <v>4671</v>
      </c>
      <c r="E2780" s="9">
        <v>1.0</v>
      </c>
    </row>
    <row r="2781" ht="15.75" customHeight="1">
      <c r="A2781" s="24">
        <v>2780.0</v>
      </c>
      <c r="B2781" s="25" t="s">
        <v>8774</v>
      </c>
      <c r="C2781" s="26" t="s">
        <v>8775</v>
      </c>
      <c r="D2781" s="26" t="s">
        <v>4668</v>
      </c>
      <c r="E2781" s="9">
        <v>1.0</v>
      </c>
    </row>
    <row r="2782" ht="15.75" customHeight="1">
      <c r="A2782" s="24">
        <v>2781.0</v>
      </c>
      <c r="B2782" s="25" t="s">
        <v>8776</v>
      </c>
      <c r="C2782" s="26" t="s">
        <v>8777</v>
      </c>
      <c r="D2782" s="26" t="s">
        <v>4671</v>
      </c>
      <c r="E2782" s="9">
        <v>1.0</v>
      </c>
    </row>
    <row r="2783" ht="15.75" customHeight="1">
      <c r="A2783" s="24">
        <v>2782.0</v>
      </c>
      <c r="B2783" s="25" t="s">
        <v>4416</v>
      </c>
      <c r="C2783" s="26" t="s">
        <v>8778</v>
      </c>
      <c r="D2783" s="26" t="s">
        <v>4679</v>
      </c>
      <c r="E2783" s="9">
        <v>1.0</v>
      </c>
    </row>
    <row r="2784" ht="15.75" customHeight="1">
      <c r="A2784" s="24">
        <v>2783.0</v>
      </c>
      <c r="B2784" s="25" t="s">
        <v>3496</v>
      </c>
      <c r="C2784" s="26" t="s">
        <v>8779</v>
      </c>
      <c r="D2784" s="26" t="s">
        <v>4679</v>
      </c>
      <c r="E2784" s="9">
        <v>1.0</v>
      </c>
    </row>
    <row r="2785" ht="15.75" customHeight="1">
      <c r="A2785" s="24">
        <v>2784.0</v>
      </c>
      <c r="B2785" s="25" t="s">
        <v>8780</v>
      </c>
      <c r="C2785" s="26" t="s">
        <v>8781</v>
      </c>
      <c r="D2785" s="26" t="s">
        <v>4668</v>
      </c>
      <c r="E2785" s="9">
        <v>1.0</v>
      </c>
    </row>
    <row r="2786" ht="15.75" customHeight="1">
      <c r="A2786" s="24">
        <v>2785.0</v>
      </c>
      <c r="B2786" s="25" t="s">
        <v>3557</v>
      </c>
      <c r="C2786" s="26" t="s">
        <v>8782</v>
      </c>
      <c r="D2786" s="26" t="s">
        <v>4679</v>
      </c>
      <c r="E2786" s="9">
        <v>1.0</v>
      </c>
    </row>
    <row r="2787" ht="15.75" customHeight="1">
      <c r="A2787" s="24">
        <v>2786.0</v>
      </c>
      <c r="B2787" s="25" t="s">
        <v>3565</v>
      </c>
      <c r="C2787" s="26" t="s">
        <v>8783</v>
      </c>
      <c r="D2787" s="26" t="s">
        <v>4677</v>
      </c>
      <c r="E2787" s="9">
        <v>1.0</v>
      </c>
    </row>
    <row r="2788" ht="15.75" customHeight="1">
      <c r="A2788" s="24">
        <v>2787.0</v>
      </c>
      <c r="B2788" s="25" t="s">
        <v>8784</v>
      </c>
      <c r="C2788" s="26" t="s">
        <v>8785</v>
      </c>
      <c r="D2788" s="26" t="s">
        <v>4668</v>
      </c>
      <c r="E2788" s="9">
        <v>1.0</v>
      </c>
    </row>
    <row r="2789" ht="15.75" customHeight="1">
      <c r="A2789" s="24">
        <v>2788.0</v>
      </c>
      <c r="B2789" s="25" t="s">
        <v>4390</v>
      </c>
      <c r="C2789" s="26" t="s">
        <v>8786</v>
      </c>
      <c r="D2789" s="26" t="s">
        <v>4677</v>
      </c>
      <c r="E2789" s="9">
        <v>1.0</v>
      </c>
    </row>
    <row r="2790" ht="15.75" customHeight="1">
      <c r="A2790" s="24">
        <v>2789.0</v>
      </c>
      <c r="B2790" s="25" t="s">
        <v>8787</v>
      </c>
      <c r="C2790" s="26" t="s">
        <v>8788</v>
      </c>
      <c r="D2790" s="26" t="s">
        <v>4671</v>
      </c>
      <c r="E2790" s="9">
        <v>1.0</v>
      </c>
    </row>
    <row r="2791" ht="15.75" customHeight="1">
      <c r="A2791" s="24">
        <v>2790.0</v>
      </c>
      <c r="B2791" s="25" t="s">
        <v>8789</v>
      </c>
      <c r="C2791" s="26" t="s">
        <v>8790</v>
      </c>
      <c r="D2791" s="26" t="s">
        <v>4671</v>
      </c>
      <c r="E2791" s="9">
        <v>1.0</v>
      </c>
    </row>
    <row r="2792" ht="15.75" customHeight="1">
      <c r="A2792" s="24">
        <v>2791.0</v>
      </c>
      <c r="B2792" s="25" t="s">
        <v>2996</v>
      </c>
      <c r="C2792" s="26" t="s">
        <v>8791</v>
      </c>
      <c r="D2792" s="26" t="s">
        <v>4677</v>
      </c>
      <c r="E2792" s="9">
        <v>1.0</v>
      </c>
    </row>
    <row r="2793" ht="15.75" customHeight="1">
      <c r="A2793" s="24">
        <v>2792.0</v>
      </c>
      <c r="B2793" s="25" t="s">
        <v>8792</v>
      </c>
      <c r="C2793" s="26" t="s">
        <v>8793</v>
      </c>
      <c r="D2793" s="26" t="s">
        <v>4671</v>
      </c>
      <c r="E2793" s="9">
        <v>1.0</v>
      </c>
    </row>
    <row r="2794" ht="15.75" customHeight="1">
      <c r="A2794" s="24">
        <v>2793.0</v>
      </c>
      <c r="B2794" s="25" t="s">
        <v>3637</v>
      </c>
      <c r="C2794" s="26" t="s">
        <v>8794</v>
      </c>
      <c r="D2794" s="26" t="s">
        <v>4684</v>
      </c>
      <c r="E2794" s="9">
        <v>1.0</v>
      </c>
    </row>
    <row r="2795" ht="15.75" customHeight="1">
      <c r="A2795" s="24">
        <v>2794.0</v>
      </c>
      <c r="B2795" s="25" t="s">
        <v>2914</v>
      </c>
      <c r="C2795" s="26" t="s">
        <v>8795</v>
      </c>
      <c r="D2795" s="26" t="s">
        <v>4684</v>
      </c>
      <c r="E2795" s="9">
        <v>1.0</v>
      </c>
    </row>
    <row r="2796" ht="15.75" customHeight="1">
      <c r="A2796" s="24">
        <v>2795.0</v>
      </c>
      <c r="B2796" s="25" t="s">
        <v>8796</v>
      </c>
      <c r="C2796" s="26" t="s">
        <v>8797</v>
      </c>
      <c r="D2796" s="26" t="s">
        <v>4671</v>
      </c>
      <c r="E2796" s="9">
        <v>1.0</v>
      </c>
    </row>
    <row r="2797" ht="15.75" customHeight="1">
      <c r="A2797" s="24">
        <v>2796.0</v>
      </c>
      <c r="B2797" s="25" t="s">
        <v>8798</v>
      </c>
      <c r="C2797" s="26" t="s">
        <v>8799</v>
      </c>
      <c r="D2797" s="26" t="s">
        <v>4668</v>
      </c>
      <c r="E2797" s="9">
        <v>1.0</v>
      </c>
    </row>
    <row r="2798" ht="15.75" customHeight="1">
      <c r="A2798" s="24">
        <v>2797.0</v>
      </c>
      <c r="B2798" s="25" t="s">
        <v>8800</v>
      </c>
      <c r="C2798" s="26" t="s">
        <v>8801</v>
      </c>
      <c r="D2798" s="26" t="s">
        <v>4671</v>
      </c>
      <c r="E2798" s="9">
        <v>1.0</v>
      </c>
    </row>
    <row r="2799" ht="15.75" customHeight="1">
      <c r="A2799" s="24">
        <v>2798.0</v>
      </c>
      <c r="B2799" s="25" t="s">
        <v>8802</v>
      </c>
      <c r="C2799" s="26" t="s">
        <v>8803</v>
      </c>
      <c r="D2799" s="26" t="s">
        <v>4671</v>
      </c>
      <c r="E2799" s="9">
        <v>1.0</v>
      </c>
    </row>
    <row r="2800" ht="15.75" customHeight="1">
      <c r="A2800" s="24">
        <v>2799.0</v>
      </c>
      <c r="B2800" s="25" t="s">
        <v>4056</v>
      </c>
      <c r="C2800" s="26" t="s">
        <v>8804</v>
      </c>
      <c r="D2800" s="26" t="s">
        <v>4677</v>
      </c>
      <c r="E2800" s="9">
        <v>1.0</v>
      </c>
    </row>
    <row r="2801" ht="15.75" customHeight="1">
      <c r="A2801" s="24">
        <v>2800.0</v>
      </c>
      <c r="B2801" s="25" t="s">
        <v>8805</v>
      </c>
      <c r="C2801" s="26" t="s">
        <v>8806</v>
      </c>
      <c r="D2801" s="26" t="s">
        <v>4671</v>
      </c>
      <c r="E2801" s="9">
        <v>1.0</v>
      </c>
    </row>
    <row r="2802" ht="15.75" customHeight="1">
      <c r="A2802" s="24">
        <v>2801.0</v>
      </c>
      <c r="B2802" s="25" t="s">
        <v>8807</v>
      </c>
      <c r="C2802" s="26" t="s">
        <v>8808</v>
      </c>
      <c r="D2802" s="26" t="s">
        <v>4668</v>
      </c>
      <c r="E2802" s="9">
        <v>1.0</v>
      </c>
    </row>
    <row r="2803" ht="15.75" customHeight="1">
      <c r="A2803" s="24">
        <v>2802.0</v>
      </c>
      <c r="B2803" s="25" t="s">
        <v>3139</v>
      </c>
      <c r="C2803" s="26" t="s">
        <v>8809</v>
      </c>
      <c r="D2803" s="26" t="s">
        <v>4679</v>
      </c>
      <c r="E2803" s="9">
        <v>1.0</v>
      </c>
    </row>
    <row r="2804" ht="15.75" customHeight="1">
      <c r="A2804" s="24">
        <v>2803.0</v>
      </c>
      <c r="B2804" s="25" t="s">
        <v>8810</v>
      </c>
      <c r="C2804" s="26" t="s">
        <v>8811</v>
      </c>
      <c r="D2804" s="26" t="s">
        <v>4668</v>
      </c>
      <c r="E2804" s="9">
        <v>1.0</v>
      </c>
    </row>
    <row r="2805" ht="15.75" customHeight="1">
      <c r="A2805" s="24">
        <v>2804.0</v>
      </c>
      <c r="B2805" s="25" t="s">
        <v>8812</v>
      </c>
      <c r="C2805" s="26" t="s">
        <v>8813</v>
      </c>
      <c r="D2805" s="26" t="s">
        <v>4668</v>
      </c>
      <c r="E2805" s="9">
        <v>1.0</v>
      </c>
    </row>
    <row r="2806" ht="15.75" customHeight="1">
      <c r="A2806" s="24">
        <v>2805.0</v>
      </c>
      <c r="B2806" s="25" t="s">
        <v>2819</v>
      </c>
      <c r="C2806" s="26" t="s">
        <v>8814</v>
      </c>
      <c r="D2806" s="26" t="s">
        <v>4679</v>
      </c>
      <c r="E2806" s="9">
        <v>1.0</v>
      </c>
    </row>
    <row r="2807" ht="15.75" customHeight="1">
      <c r="A2807" s="24">
        <v>2806.0</v>
      </c>
      <c r="B2807" s="25" t="s">
        <v>3548</v>
      </c>
      <c r="C2807" s="26" t="s">
        <v>8815</v>
      </c>
      <c r="D2807" s="26" t="s">
        <v>4679</v>
      </c>
      <c r="E2807" s="9">
        <v>1.0</v>
      </c>
    </row>
    <row r="2808" ht="15.75" customHeight="1">
      <c r="A2808" s="24">
        <v>2807.0</v>
      </c>
      <c r="B2808" s="25" t="s">
        <v>8816</v>
      </c>
      <c r="C2808" s="26" t="s">
        <v>8817</v>
      </c>
      <c r="D2808" s="26" t="s">
        <v>4671</v>
      </c>
      <c r="E2808" s="9">
        <v>1.0</v>
      </c>
    </row>
    <row r="2809" ht="15.75" customHeight="1">
      <c r="A2809" s="24">
        <v>2808.0</v>
      </c>
      <c r="B2809" s="25" t="s">
        <v>8818</v>
      </c>
      <c r="C2809" s="26" t="s">
        <v>8819</v>
      </c>
      <c r="D2809" s="26" t="s">
        <v>4671</v>
      </c>
      <c r="E2809" s="9">
        <v>1.0</v>
      </c>
    </row>
    <row r="2810" ht="15.75" customHeight="1">
      <c r="A2810" s="24">
        <v>2809.0</v>
      </c>
      <c r="B2810" s="25" t="s">
        <v>8820</v>
      </c>
      <c r="C2810" s="26" t="s">
        <v>8821</v>
      </c>
      <c r="D2810" s="26" t="s">
        <v>4671</v>
      </c>
      <c r="E2810" s="9">
        <v>1.0</v>
      </c>
    </row>
    <row r="2811" ht="15.75" customHeight="1">
      <c r="A2811" s="24">
        <v>2810.0</v>
      </c>
      <c r="B2811" s="25" t="s">
        <v>8822</v>
      </c>
      <c r="C2811" s="26" t="s">
        <v>8823</v>
      </c>
      <c r="D2811" s="26" t="s">
        <v>4671</v>
      </c>
      <c r="E2811" s="9">
        <v>1.0</v>
      </c>
    </row>
    <row r="2812" ht="15.75" customHeight="1">
      <c r="A2812" s="24">
        <v>2811.0</v>
      </c>
      <c r="B2812" s="25" t="s">
        <v>3537</v>
      </c>
      <c r="C2812" s="26" t="s">
        <v>8824</v>
      </c>
      <c r="D2812" s="26" t="s">
        <v>4677</v>
      </c>
      <c r="E2812" s="9">
        <v>1.0</v>
      </c>
    </row>
    <row r="2813" ht="15.75" customHeight="1">
      <c r="A2813" s="24">
        <v>2812.0</v>
      </c>
      <c r="B2813" s="25" t="s">
        <v>3400</v>
      </c>
      <c r="C2813" s="26" t="s">
        <v>8825</v>
      </c>
      <c r="D2813" s="26" t="s">
        <v>4684</v>
      </c>
      <c r="E2813" s="9">
        <v>1.0</v>
      </c>
    </row>
    <row r="2814" ht="15.75" customHeight="1">
      <c r="A2814" s="24">
        <v>2813.0</v>
      </c>
      <c r="B2814" s="25" t="s">
        <v>8826</v>
      </c>
      <c r="C2814" s="26" t="s">
        <v>8827</v>
      </c>
      <c r="D2814" s="26" t="s">
        <v>4671</v>
      </c>
      <c r="E2814" s="9">
        <v>1.0</v>
      </c>
    </row>
    <row r="2815" ht="15.75" customHeight="1">
      <c r="A2815" s="24">
        <v>2814.0</v>
      </c>
      <c r="B2815" s="25" t="s">
        <v>4511</v>
      </c>
      <c r="C2815" s="26" t="s">
        <v>8828</v>
      </c>
      <c r="D2815" s="26" t="s">
        <v>4679</v>
      </c>
      <c r="E2815" s="9">
        <v>1.0</v>
      </c>
    </row>
    <row r="2816" ht="15.75" customHeight="1">
      <c r="A2816" s="24">
        <v>2815.0</v>
      </c>
      <c r="B2816" s="25" t="s">
        <v>3177</v>
      </c>
      <c r="C2816" s="26" t="s">
        <v>8829</v>
      </c>
      <c r="D2816" s="26" t="s">
        <v>4679</v>
      </c>
      <c r="E2816" s="9">
        <v>1.0</v>
      </c>
    </row>
    <row r="2817" ht="15.75" customHeight="1">
      <c r="A2817" s="24">
        <v>2816.0</v>
      </c>
      <c r="B2817" s="25" t="s">
        <v>8830</v>
      </c>
      <c r="C2817" s="26" t="s">
        <v>8831</v>
      </c>
      <c r="D2817" s="26" t="s">
        <v>4671</v>
      </c>
      <c r="E2817" s="9">
        <v>1.0</v>
      </c>
    </row>
    <row r="2818" ht="15.75" customHeight="1">
      <c r="A2818" s="24">
        <v>2817.0</v>
      </c>
      <c r="B2818" s="25" t="s">
        <v>3327</v>
      </c>
      <c r="C2818" s="26" t="s">
        <v>8832</v>
      </c>
      <c r="D2818" s="26" t="s">
        <v>4677</v>
      </c>
      <c r="E2818" s="9">
        <v>1.0</v>
      </c>
    </row>
    <row r="2819" ht="15.75" customHeight="1">
      <c r="A2819" s="24">
        <v>2818.0</v>
      </c>
      <c r="B2819" s="25" t="s">
        <v>2954</v>
      </c>
      <c r="C2819" s="26" t="s">
        <v>8833</v>
      </c>
      <c r="D2819" s="26" t="s">
        <v>4679</v>
      </c>
      <c r="E2819" s="9">
        <v>1.0</v>
      </c>
    </row>
    <row r="2820" ht="15.75" customHeight="1">
      <c r="A2820" s="24">
        <v>2819.0</v>
      </c>
      <c r="B2820" s="25" t="s">
        <v>8834</v>
      </c>
      <c r="C2820" s="26" t="s">
        <v>8835</v>
      </c>
      <c r="D2820" s="26" t="s">
        <v>4671</v>
      </c>
      <c r="E2820" s="9">
        <v>1.0</v>
      </c>
    </row>
    <row r="2821" ht="15.75" customHeight="1">
      <c r="A2821" s="24">
        <v>2820.0</v>
      </c>
      <c r="B2821" s="25" t="s">
        <v>4005</v>
      </c>
      <c r="C2821" s="26" t="s">
        <v>8836</v>
      </c>
      <c r="D2821" s="26" t="s">
        <v>4671</v>
      </c>
      <c r="E2821" s="9">
        <v>1.0</v>
      </c>
    </row>
    <row r="2822" ht="15.75" customHeight="1">
      <c r="A2822" s="24">
        <v>2821.0</v>
      </c>
      <c r="B2822" s="25" t="s">
        <v>8837</v>
      </c>
      <c r="C2822" s="26" t="s">
        <v>8838</v>
      </c>
      <c r="D2822" s="26" t="s">
        <v>4671</v>
      </c>
      <c r="E2822" s="9">
        <v>1.0</v>
      </c>
    </row>
    <row r="2823" ht="15.75" customHeight="1">
      <c r="A2823" s="24">
        <v>2822.0</v>
      </c>
      <c r="B2823" s="25" t="s">
        <v>8839</v>
      </c>
      <c r="C2823" s="26" t="s">
        <v>8840</v>
      </c>
      <c r="D2823" s="26" t="s">
        <v>4671</v>
      </c>
      <c r="E2823" s="9">
        <v>1.0</v>
      </c>
    </row>
    <row r="2824" ht="15.75" customHeight="1">
      <c r="A2824" s="24">
        <v>2823.0</v>
      </c>
      <c r="B2824" s="25" t="s">
        <v>3014</v>
      </c>
      <c r="C2824" s="26" t="s">
        <v>8841</v>
      </c>
      <c r="D2824" s="26" t="s">
        <v>4684</v>
      </c>
      <c r="E2824" s="9">
        <v>1.0</v>
      </c>
    </row>
    <row r="2825" ht="15.75" customHeight="1">
      <c r="A2825" s="24">
        <v>2824.0</v>
      </c>
      <c r="B2825" s="25" t="s">
        <v>8842</v>
      </c>
      <c r="C2825" s="26" t="s">
        <v>8843</v>
      </c>
      <c r="D2825" s="26" t="s">
        <v>4671</v>
      </c>
      <c r="E2825" s="9">
        <v>1.0</v>
      </c>
    </row>
    <row r="2826" ht="15.75" customHeight="1">
      <c r="A2826" s="24">
        <v>2825.0</v>
      </c>
      <c r="B2826" s="25" t="s">
        <v>4536</v>
      </c>
      <c r="C2826" s="26" t="s">
        <v>8844</v>
      </c>
      <c r="D2826" s="26" t="s">
        <v>4679</v>
      </c>
      <c r="E2826" s="9">
        <v>1.0</v>
      </c>
    </row>
    <row r="2827" ht="15.75" customHeight="1">
      <c r="A2827" s="24">
        <v>2826.0</v>
      </c>
      <c r="B2827" s="25" t="s">
        <v>8845</v>
      </c>
      <c r="C2827" s="26" t="s">
        <v>8846</v>
      </c>
      <c r="D2827" s="26" t="s">
        <v>4671</v>
      </c>
      <c r="E2827" s="9">
        <v>1.0</v>
      </c>
    </row>
    <row r="2828" ht="15.75" customHeight="1">
      <c r="A2828" s="24">
        <v>2827.0</v>
      </c>
      <c r="B2828" s="25" t="s">
        <v>3935</v>
      </c>
      <c r="C2828" s="26" t="s">
        <v>8847</v>
      </c>
      <c r="D2828" s="26" t="s">
        <v>4679</v>
      </c>
      <c r="E2828" s="9">
        <v>1.0</v>
      </c>
    </row>
    <row r="2829" ht="15.75" customHeight="1">
      <c r="A2829" s="24">
        <v>2828.0</v>
      </c>
      <c r="B2829" s="25" t="s">
        <v>8848</v>
      </c>
      <c r="C2829" s="26" t="s">
        <v>8849</v>
      </c>
      <c r="D2829" s="26" t="s">
        <v>4671</v>
      </c>
      <c r="E2829" s="9">
        <v>1.0</v>
      </c>
    </row>
    <row r="2830" ht="15.75" customHeight="1">
      <c r="A2830" s="24">
        <v>2829.0</v>
      </c>
      <c r="B2830" s="25" t="s">
        <v>3395</v>
      </c>
      <c r="C2830" s="26" t="s">
        <v>8850</v>
      </c>
      <c r="D2830" s="26" t="s">
        <v>4677</v>
      </c>
      <c r="E2830" s="9">
        <v>1.0</v>
      </c>
    </row>
    <row r="2831" ht="15.75" customHeight="1">
      <c r="A2831" s="24">
        <v>2830.0</v>
      </c>
      <c r="B2831" s="25" t="s">
        <v>3944</v>
      </c>
      <c r="C2831" s="26" t="s">
        <v>8851</v>
      </c>
      <c r="D2831" s="26" t="s">
        <v>4677</v>
      </c>
      <c r="E2831" s="9">
        <v>1.0</v>
      </c>
    </row>
    <row r="2832" ht="15.75" customHeight="1">
      <c r="A2832" s="24">
        <v>2831.0</v>
      </c>
      <c r="B2832" s="25" t="s">
        <v>8852</v>
      </c>
      <c r="C2832" s="26" t="s">
        <v>8853</v>
      </c>
      <c r="D2832" s="26" t="s">
        <v>4671</v>
      </c>
      <c r="E2832" s="9">
        <v>1.0</v>
      </c>
    </row>
    <row r="2833" ht="15.75" customHeight="1">
      <c r="A2833" s="24">
        <v>2832.0</v>
      </c>
      <c r="B2833" s="25" t="s">
        <v>8854</v>
      </c>
      <c r="C2833" s="26" t="s">
        <v>8855</v>
      </c>
      <c r="D2833" s="26" t="s">
        <v>4671</v>
      </c>
      <c r="E2833" s="9">
        <v>1.0</v>
      </c>
    </row>
    <row r="2834" ht="15.75" customHeight="1">
      <c r="A2834" s="24">
        <v>2833.0</v>
      </c>
      <c r="B2834" s="25" t="s">
        <v>3893</v>
      </c>
      <c r="C2834" s="26" t="s">
        <v>8856</v>
      </c>
      <c r="D2834" s="26" t="s">
        <v>4677</v>
      </c>
      <c r="E2834" s="9">
        <v>1.0</v>
      </c>
    </row>
    <row r="2835" ht="15.75" customHeight="1">
      <c r="A2835" s="24">
        <v>2834.0</v>
      </c>
      <c r="B2835" s="25" t="s">
        <v>8857</v>
      </c>
      <c r="C2835" s="26" t="s">
        <v>8858</v>
      </c>
      <c r="D2835" s="26" t="s">
        <v>4671</v>
      </c>
      <c r="E2835" s="9">
        <v>1.0</v>
      </c>
    </row>
    <row r="2836" ht="15.75" customHeight="1">
      <c r="A2836" s="24">
        <v>2835.0</v>
      </c>
      <c r="B2836" s="25" t="s">
        <v>3755</v>
      </c>
      <c r="C2836" s="26" t="s">
        <v>8859</v>
      </c>
      <c r="D2836" s="26" t="s">
        <v>4679</v>
      </c>
      <c r="E2836" s="9">
        <v>1.0</v>
      </c>
    </row>
    <row r="2837" ht="15.75" customHeight="1">
      <c r="A2837" s="24">
        <v>2836.0</v>
      </c>
      <c r="B2837" s="25" t="s">
        <v>4347</v>
      </c>
      <c r="C2837" s="26" t="s">
        <v>8860</v>
      </c>
      <c r="D2837" s="26" t="s">
        <v>4677</v>
      </c>
      <c r="E2837" s="9">
        <v>1.0</v>
      </c>
    </row>
    <row r="2838" ht="15.75" customHeight="1">
      <c r="A2838" s="24">
        <v>2837.0</v>
      </c>
      <c r="B2838" s="25" t="s">
        <v>3521</v>
      </c>
      <c r="C2838" s="26" t="s">
        <v>8861</v>
      </c>
      <c r="D2838" s="26" t="s">
        <v>4668</v>
      </c>
      <c r="E2838" s="9">
        <v>1.0</v>
      </c>
    </row>
    <row r="2839" ht="15.75" customHeight="1">
      <c r="A2839" s="24">
        <v>2838.0</v>
      </c>
      <c r="B2839" s="25" t="s">
        <v>8862</v>
      </c>
      <c r="C2839" s="26" t="s">
        <v>8863</v>
      </c>
      <c r="D2839" s="26" t="s">
        <v>4668</v>
      </c>
      <c r="E2839" s="9">
        <v>1.0</v>
      </c>
    </row>
    <row r="2840" ht="15.75" customHeight="1">
      <c r="A2840" s="24">
        <v>2839.0</v>
      </c>
      <c r="B2840" s="25" t="s">
        <v>8864</v>
      </c>
      <c r="C2840" s="26" t="s">
        <v>8865</v>
      </c>
      <c r="D2840" s="26" t="s">
        <v>4668</v>
      </c>
      <c r="E2840" s="9">
        <v>1.0</v>
      </c>
    </row>
    <row r="2841" ht="15.75" customHeight="1">
      <c r="A2841" s="24">
        <v>2840.0</v>
      </c>
      <c r="B2841" s="25" t="s">
        <v>4149</v>
      </c>
      <c r="C2841" s="26" t="s">
        <v>8866</v>
      </c>
      <c r="D2841" s="26" t="s">
        <v>4677</v>
      </c>
      <c r="E2841" s="9">
        <v>1.0</v>
      </c>
    </row>
    <row r="2842" ht="15.75" customHeight="1">
      <c r="A2842" s="24">
        <v>2841.0</v>
      </c>
      <c r="B2842" s="25" t="s">
        <v>4604</v>
      </c>
      <c r="C2842" s="26" t="s">
        <v>8867</v>
      </c>
      <c r="D2842" s="26" t="s">
        <v>4677</v>
      </c>
      <c r="E2842" s="9">
        <v>1.0</v>
      </c>
    </row>
    <row r="2843" ht="15.75" customHeight="1">
      <c r="A2843" s="24">
        <v>2842.0</v>
      </c>
      <c r="B2843" s="25" t="s">
        <v>4365</v>
      </c>
      <c r="C2843" s="26" t="s">
        <v>8868</v>
      </c>
      <c r="D2843" s="26" t="s">
        <v>4684</v>
      </c>
      <c r="E2843" s="9">
        <v>1.0</v>
      </c>
    </row>
    <row r="2844" ht="15.75" customHeight="1">
      <c r="A2844" s="24">
        <v>2843.0</v>
      </c>
      <c r="B2844" s="25" t="s">
        <v>8869</v>
      </c>
      <c r="C2844" s="26" t="s">
        <v>8870</v>
      </c>
      <c r="D2844" s="26" t="s">
        <v>4668</v>
      </c>
      <c r="E2844" s="9">
        <v>1.0</v>
      </c>
    </row>
    <row r="2845" ht="15.75" customHeight="1">
      <c r="A2845" s="24">
        <v>2844.0</v>
      </c>
      <c r="B2845" s="25" t="s">
        <v>4503</v>
      </c>
      <c r="C2845" s="26" t="s">
        <v>8871</v>
      </c>
      <c r="D2845" s="26" t="s">
        <v>4677</v>
      </c>
      <c r="E2845" s="9">
        <v>1.0</v>
      </c>
    </row>
    <row r="2846" ht="15.75" customHeight="1">
      <c r="A2846" s="24">
        <v>2845.0</v>
      </c>
      <c r="B2846" s="25" t="s">
        <v>8872</v>
      </c>
      <c r="C2846" s="26" t="s">
        <v>8873</v>
      </c>
      <c r="D2846" s="26" t="s">
        <v>4671</v>
      </c>
      <c r="E2846" s="9">
        <v>1.0</v>
      </c>
    </row>
    <row r="2847" ht="15.75" customHeight="1">
      <c r="A2847" s="24">
        <v>2846.0</v>
      </c>
      <c r="B2847" s="25" t="s">
        <v>3017</v>
      </c>
      <c r="C2847" s="26" t="s">
        <v>8874</v>
      </c>
      <c r="D2847" s="26" t="s">
        <v>4679</v>
      </c>
      <c r="E2847" s="9">
        <v>1.0</v>
      </c>
    </row>
    <row r="2848" ht="15.75" customHeight="1">
      <c r="A2848" s="24">
        <v>2847.0</v>
      </c>
      <c r="B2848" s="25" t="s">
        <v>8875</v>
      </c>
      <c r="C2848" s="26" t="s">
        <v>8876</v>
      </c>
      <c r="D2848" s="26" t="s">
        <v>4671</v>
      </c>
      <c r="E2848" s="9">
        <v>1.0</v>
      </c>
    </row>
    <row r="2849" ht="15.75" customHeight="1">
      <c r="A2849" s="24">
        <v>2848.0</v>
      </c>
      <c r="B2849" s="25" t="s">
        <v>2997</v>
      </c>
      <c r="C2849" s="26" t="s">
        <v>8877</v>
      </c>
      <c r="D2849" s="26" t="s">
        <v>4684</v>
      </c>
      <c r="E2849" s="9">
        <v>1.0</v>
      </c>
    </row>
    <row r="2850" ht="15.75" customHeight="1">
      <c r="A2850" s="24">
        <v>2849.0</v>
      </c>
      <c r="B2850" s="25" t="s">
        <v>8878</v>
      </c>
      <c r="C2850" s="26" t="s">
        <v>8879</v>
      </c>
      <c r="D2850" s="26" t="s">
        <v>4671</v>
      </c>
      <c r="E2850" s="9">
        <v>1.0</v>
      </c>
    </row>
    <row r="2851" ht="15.75" customHeight="1">
      <c r="A2851" s="24">
        <v>2850.0</v>
      </c>
      <c r="B2851" s="25" t="s">
        <v>8880</v>
      </c>
      <c r="C2851" s="26" t="s">
        <v>8881</v>
      </c>
      <c r="D2851" s="26" t="s">
        <v>4671</v>
      </c>
      <c r="E2851" s="9">
        <v>1.0</v>
      </c>
    </row>
    <row r="2852" ht="15.75" customHeight="1">
      <c r="A2852" s="24">
        <v>2851.0</v>
      </c>
      <c r="B2852" s="25" t="s">
        <v>3179</v>
      </c>
      <c r="C2852" s="26" t="s">
        <v>8882</v>
      </c>
      <c r="D2852" s="26" t="s">
        <v>4684</v>
      </c>
      <c r="E2852" s="9">
        <v>1.0</v>
      </c>
    </row>
    <row r="2853" ht="15.75" customHeight="1">
      <c r="A2853" s="24">
        <v>2852.0</v>
      </c>
      <c r="B2853" s="25" t="s">
        <v>8883</v>
      </c>
      <c r="C2853" s="26" t="s">
        <v>8884</v>
      </c>
      <c r="D2853" s="26" t="s">
        <v>4671</v>
      </c>
      <c r="E2853" s="9">
        <v>1.0</v>
      </c>
    </row>
    <row r="2854" ht="15.75" customHeight="1">
      <c r="A2854" s="24">
        <v>2853.0</v>
      </c>
      <c r="B2854" s="25" t="s">
        <v>4184</v>
      </c>
      <c r="C2854" s="26" t="s">
        <v>8885</v>
      </c>
      <c r="D2854" s="26" t="s">
        <v>4677</v>
      </c>
      <c r="E2854" s="9">
        <v>1.0</v>
      </c>
    </row>
    <row r="2855" ht="15.75" customHeight="1">
      <c r="A2855" s="24">
        <v>2854.0</v>
      </c>
      <c r="B2855" s="25" t="s">
        <v>8886</v>
      </c>
      <c r="C2855" s="26" t="s">
        <v>8887</v>
      </c>
      <c r="D2855" s="26" t="s">
        <v>4671</v>
      </c>
      <c r="E2855" s="9">
        <v>1.0</v>
      </c>
    </row>
    <row r="2856" ht="15.75" customHeight="1">
      <c r="A2856" s="24">
        <v>2855.0</v>
      </c>
      <c r="B2856" s="25" t="s">
        <v>8888</v>
      </c>
      <c r="C2856" s="26" t="s">
        <v>8889</v>
      </c>
      <c r="D2856" s="26" t="s">
        <v>4671</v>
      </c>
      <c r="E2856" s="9">
        <v>1.0</v>
      </c>
    </row>
    <row r="2857" ht="15.75" customHeight="1">
      <c r="A2857" s="24">
        <v>2856.0</v>
      </c>
      <c r="B2857" s="25" t="s">
        <v>3991</v>
      </c>
      <c r="C2857" s="26" t="s">
        <v>8890</v>
      </c>
      <c r="D2857" s="26" t="s">
        <v>4677</v>
      </c>
      <c r="E2857" s="9">
        <v>1.0</v>
      </c>
    </row>
    <row r="2858" ht="15.75" customHeight="1">
      <c r="A2858" s="24">
        <v>2857.0</v>
      </c>
      <c r="B2858" s="25" t="s">
        <v>8891</v>
      </c>
      <c r="C2858" s="26" t="s">
        <v>8892</v>
      </c>
      <c r="D2858" s="26" t="s">
        <v>4671</v>
      </c>
      <c r="E2858" s="9">
        <v>1.0</v>
      </c>
    </row>
    <row r="2859" ht="15.75" customHeight="1">
      <c r="A2859" s="24">
        <v>2858.0</v>
      </c>
      <c r="B2859" s="25" t="s">
        <v>4274</v>
      </c>
      <c r="C2859" s="26" t="s">
        <v>8893</v>
      </c>
      <c r="D2859" s="26" t="s">
        <v>4677</v>
      </c>
      <c r="E2859" s="9">
        <v>1.0</v>
      </c>
    </row>
    <row r="2860" ht="15.75" customHeight="1">
      <c r="A2860" s="24">
        <v>2859.0</v>
      </c>
      <c r="B2860" s="25" t="s">
        <v>3575</v>
      </c>
      <c r="C2860" s="26" t="s">
        <v>8894</v>
      </c>
      <c r="D2860" s="26" t="s">
        <v>4677</v>
      </c>
      <c r="E2860" s="9">
        <v>1.0</v>
      </c>
    </row>
    <row r="2861" ht="15.75" customHeight="1">
      <c r="A2861" s="24">
        <v>2860.0</v>
      </c>
      <c r="B2861" s="25" t="s">
        <v>3158</v>
      </c>
      <c r="C2861" s="26" t="s">
        <v>8895</v>
      </c>
      <c r="D2861" s="26" t="s">
        <v>4679</v>
      </c>
      <c r="E2861" s="9">
        <v>1.0</v>
      </c>
    </row>
    <row r="2862" ht="15.75" customHeight="1">
      <c r="A2862" s="24">
        <v>2861.0</v>
      </c>
      <c r="B2862" s="25" t="s">
        <v>8896</v>
      </c>
      <c r="C2862" s="26" t="s">
        <v>8897</v>
      </c>
      <c r="D2862" s="26" t="s">
        <v>4668</v>
      </c>
      <c r="E2862" s="9">
        <v>1.0</v>
      </c>
    </row>
    <row r="2863" ht="15.75" customHeight="1">
      <c r="A2863" s="24">
        <v>2862.0</v>
      </c>
      <c r="B2863" s="25" t="s">
        <v>8898</v>
      </c>
      <c r="C2863" s="26" t="s">
        <v>8899</v>
      </c>
      <c r="D2863" s="26" t="s">
        <v>4668</v>
      </c>
      <c r="E2863" s="9">
        <v>1.0</v>
      </c>
    </row>
    <row r="2864" ht="15.75" customHeight="1">
      <c r="A2864" s="24">
        <v>2863.0</v>
      </c>
      <c r="B2864" s="25" t="s">
        <v>8900</v>
      </c>
      <c r="C2864" s="26" t="s">
        <v>8901</v>
      </c>
      <c r="D2864" s="26" t="s">
        <v>4668</v>
      </c>
      <c r="E2864" s="9">
        <v>1.0</v>
      </c>
    </row>
    <row r="2865" ht="15.75" customHeight="1">
      <c r="A2865" s="24">
        <v>2864.0</v>
      </c>
      <c r="B2865" s="25" t="s">
        <v>8902</v>
      </c>
      <c r="C2865" s="26" t="s">
        <v>8903</v>
      </c>
      <c r="D2865" s="26" t="s">
        <v>4671</v>
      </c>
      <c r="E2865" s="9">
        <v>1.0</v>
      </c>
    </row>
    <row r="2866" ht="15.75" customHeight="1">
      <c r="A2866" s="24">
        <v>2865.0</v>
      </c>
      <c r="B2866" s="25" t="s">
        <v>8904</v>
      </c>
      <c r="C2866" s="26" t="s">
        <v>8905</v>
      </c>
      <c r="D2866" s="26" t="s">
        <v>4668</v>
      </c>
      <c r="E2866" s="9">
        <v>1.0</v>
      </c>
    </row>
    <row r="2867" ht="15.75" customHeight="1">
      <c r="A2867" s="24">
        <v>2866.0</v>
      </c>
      <c r="B2867" s="25" t="s">
        <v>8906</v>
      </c>
      <c r="C2867" s="26" t="s">
        <v>8907</v>
      </c>
      <c r="D2867" s="26" t="s">
        <v>4668</v>
      </c>
      <c r="E2867" s="9">
        <v>1.0</v>
      </c>
    </row>
    <row r="2868" ht="15.75" customHeight="1">
      <c r="A2868" s="24">
        <v>2867.0</v>
      </c>
      <c r="B2868" s="25" t="s">
        <v>3008</v>
      </c>
      <c r="C2868" s="26" t="s">
        <v>8908</v>
      </c>
      <c r="D2868" s="26" t="s">
        <v>4679</v>
      </c>
      <c r="E2868" s="9">
        <v>1.0</v>
      </c>
    </row>
    <row r="2869" ht="15.75" customHeight="1">
      <c r="A2869" s="24">
        <v>2868.0</v>
      </c>
      <c r="B2869" s="25" t="s">
        <v>8909</v>
      </c>
      <c r="C2869" s="26" t="s">
        <v>8910</v>
      </c>
      <c r="D2869" s="26" t="s">
        <v>4671</v>
      </c>
      <c r="E2869" s="9">
        <v>1.0</v>
      </c>
    </row>
    <row r="2870" ht="15.75" customHeight="1">
      <c r="A2870" s="24">
        <v>2869.0</v>
      </c>
      <c r="B2870" s="25" t="s">
        <v>8911</v>
      </c>
      <c r="C2870" s="26" t="s">
        <v>8912</v>
      </c>
      <c r="D2870" s="26" t="s">
        <v>4668</v>
      </c>
      <c r="E2870" s="9">
        <v>1.0</v>
      </c>
    </row>
    <row r="2871" ht="15.75" customHeight="1">
      <c r="A2871" s="24">
        <v>2870.0</v>
      </c>
      <c r="B2871" s="25" t="s">
        <v>8913</v>
      </c>
      <c r="C2871" s="26" t="s">
        <v>8914</v>
      </c>
      <c r="D2871" s="26" t="s">
        <v>4668</v>
      </c>
      <c r="E2871" s="9">
        <v>1.0</v>
      </c>
    </row>
    <row r="2872" ht="15.75" customHeight="1">
      <c r="A2872" s="24">
        <v>2871.0</v>
      </c>
      <c r="B2872" s="25" t="s">
        <v>8915</v>
      </c>
      <c r="C2872" s="26" t="s">
        <v>8916</v>
      </c>
      <c r="D2872" s="26" t="s">
        <v>4668</v>
      </c>
      <c r="E2872" s="9">
        <v>1.0</v>
      </c>
    </row>
    <row r="2873" ht="15.75" customHeight="1">
      <c r="A2873" s="24">
        <v>2872.0</v>
      </c>
      <c r="B2873" s="25" t="s">
        <v>8917</v>
      </c>
      <c r="C2873" s="26" t="s">
        <v>8918</v>
      </c>
      <c r="D2873" s="26" t="s">
        <v>4668</v>
      </c>
      <c r="E2873" s="9">
        <v>1.0</v>
      </c>
    </row>
    <row r="2874" ht="15.75" customHeight="1">
      <c r="A2874" s="24">
        <v>2873.0</v>
      </c>
      <c r="B2874" s="25" t="s">
        <v>4165</v>
      </c>
      <c r="C2874" s="26" t="s">
        <v>8919</v>
      </c>
      <c r="D2874" s="26" t="s">
        <v>4677</v>
      </c>
      <c r="E2874" s="9">
        <v>1.0</v>
      </c>
    </row>
    <row r="2875" ht="15.75" customHeight="1">
      <c r="A2875" s="24">
        <v>2874.0</v>
      </c>
      <c r="B2875" s="25" t="s">
        <v>8920</v>
      </c>
      <c r="C2875" s="26" t="s">
        <v>8921</v>
      </c>
      <c r="D2875" s="26" t="s">
        <v>4671</v>
      </c>
      <c r="E2875" s="9">
        <v>1.0</v>
      </c>
    </row>
    <row r="2876" ht="15.75" customHeight="1">
      <c r="A2876" s="24">
        <v>2875.0</v>
      </c>
      <c r="B2876" s="25" t="s">
        <v>3524</v>
      </c>
      <c r="C2876" s="26" t="s">
        <v>8922</v>
      </c>
      <c r="D2876" s="26" t="s">
        <v>4677</v>
      </c>
      <c r="E2876" s="9">
        <v>1.0</v>
      </c>
    </row>
    <row r="2877" ht="15.75" customHeight="1">
      <c r="A2877" s="24">
        <v>2876.0</v>
      </c>
      <c r="B2877" s="25" t="s">
        <v>8923</v>
      </c>
      <c r="C2877" s="26" t="s">
        <v>8924</v>
      </c>
      <c r="D2877" s="26" t="s">
        <v>4668</v>
      </c>
      <c r="E2877" s="9">
        <v>1.0</v>
      </c>
    </row>
    <row r="2878" ht="15.75" customHeight="1">
      <c r="A2878" s="24">
        <v>2877.0</v>
      </c>
      <c r="B2878" s="25" t="s">
        <v>8925</v>
      </c>
      <c r="C2878" s="26" t="s">
        <v>8926</v>
      </c>
      <c r="D2878" s="26" t="s">
        <v>4668</v>
      </c>
      <c r="E2878" s="9">
        <v>1.0</v>
      </c>
    </row>
    <row r="2879" ht="15.75" customHeight="1">
      <c r="A2879" s="24">
        <v>2878.0</v>
      </c>
      <c r="B2879" s="25" t="s">
        <v>8927</v>
      </c>
      <c r="C2879" s="26" t="s">
        <v>8928</v>
      </c>
      <c r="D2879" s="26" t="s">
        <v>4668</v>
      </c>
      <c r="E2879" s="9">
        <v>1.0</v>
      </c>
    </row>
    <row r="2880" ht="15.75" customHeight="1">
      <c r="A2880" s="24">
        <v>2879.0</v>
      </c>
      <c r="B2880" s="25" t="s">
        <v>8929</v>
      </c>
      <c r="C2880" s="26" t="s">
        <v>8930</v>
      </c>
      <c r="D2880" s="26" t="s">
        <v>4671</v>
      </c>
      <c r="E2880" s="9">
        <v>1.0</v>
      </c>
    </row>
    <row r="2881" ht="15.75" customHeight="1">
      <c r="A2881" s="24">
        <v>2880.0</v>
      </c>
      <c r="B2881" s="25" t="s">
        <v>4393</v>
      </c>
      <c r="C2881" s="26" t="s">
        <v>8931</v>
      </c>
      <c r="D2881" s="26" t="s">
        <v>4677</v>
      </c>
      <c r="E2881" s="9">
        <v>1.0</v>
      </c>
    </row>
    <row r="2882" ht="15.75" customHeight="1">
      <c r="A2882" s="24">
        <v>2881.0</v>
      </c>
      <c r="B2882" s="25" t="s">
        <v>2847</v>
      </c>
      <c r="C2882" s="26" t="s">
        <v>8932</v>
      </c>
      <c r="D2882" s="26" t="s">
        <v>4677</v>
      </c>
      <c r="E2882" s="9">
        <v>1.0</v>
      </c>
    </row>
    <row r="2883" ht="15.75" customHeight="1">
      <c r="A2883" s="24">
        <v>2882.0</v>
      </c>
      <c r="B2883" s="25" t="s">
        <v>4397</v>
      </c>
      <c r="C2883" s="26" t="s">
        <v>8933</v>
      </c>
      <c r="D2883" s="26" t="s">
        <v>4668</v>
      </c>
      <c r="E2883" s="9">
        <v>1.0</v>
      </c>
    </row>
    <row r="2884" ht="15.75" customHeight="1">
      <c r="A2884" s="24">
        <v>2883.0</v>
      </c>
      <c r="B2884" s="25" t="s">
        <v>8934</v>
      </c>
      <c r="C2884" s="26" t="s">
        <v>8935</v>
      </c>
      <c r="D2884" s="26" t="s">
        <v>4671</v>
      </c>
      <c r="E2884" s="9">
        <v>1.0</v>
      </c>
    </row>
    <row r="2885" ht="15.75" customHeight="1">
      <c r="A2885" s="24">
        <v>2884.0</v>
      </c>
      <c r="B2885" s="25" t="s">
        <v>3504</v>
      </c>
      <c r="C2885" s="26" t="s">
        <v>8936</v>
      </c>
      <c r="D2885" s="26" t="s">
        <v>4684</v>
      </c>
      <c r="E2885" s="9">
        <v>1.0</v>
      </c>
    </row>
    <row r="2886" ht="15.75" customHeight="1">
      <c r="A2886" s="24">
        <v>2885.0</v>
      </c>
      <c r="B2886" s="25" t="s">
        <v>8937</v>
      </c>
      <c r="C2886" s="26" t="s">
        <v>8938</v>
      </c>
      <c r="D2886" s="26" t="s">
        <v>4671</v>
      </c>
      <c r="E2886" s="9">
        <v>1.0</v>
      </c>
    </row>
    <row r="2887" ht="15.75" customHeight="1">
      <c r="A2887" s="24">
        <v>2886.0</v>
      </c>
      <c r="B2887" s="25" t="s">
        <v>2974</v>
      </c>
      <c r="C2887" s="26" t="s">
        <v>8939</v>
      </c>
      <c r="D2887" s="26" t="s">
        <v>4679</v>
      </c>
      <c r="E2887" s="9">
        <v>1.0</v>
      </c>
    </row>
    <row r="2888" ht="15.75" customHeight="1">
      <c r="A2888" s="24">
        <v>2887.0</v>
      </c>
      <c r="B2888" s="25" t="s">
        <v>8940</v>
      </c>
      <c r="C2888" s="26" t="s">
        <v>8941</v>
      </c>
      <c r="D2888" s="26" t="s">
        <v>4671</v>
      </c>
      <c r="E2888" s="9">
        <v>1.0</v>
      </c>
    </row>
    <row r="2889" ht="15.75" customHeight="1">
      <c r="A2889" s="24">
        <v>2888.0</v>
      </c>
      <c r="B2889" s="25" t="s">
        <v>4435</v>
      </c>
      <c r="C2889" s="26" t="s">
        <v>8942</v>
      </c>
      <c r="D2889" s="26" t="s">
        <v>4677</v>
      </c>
      <c r="E2889" s="9">
        <v>1.0</v>
      </c>
    </row>
    <row r="2890" ht="15.75" customHeight="1">
      <c r="A2890" s="24">
        <v>2889.0</v>
      </c>
      <c r="B2890" s="25" t="s">
        <v>4338</v>
      </c>
      <c r="C2890" s="26" t="s">
        <v>8943</v>
      </c>
      <c r="D2890" s="26" t="s">
        <v>4677</v>
      </c>
      <c r="E2890" s="9">
        <v>1.0</v>
      </c>
    </row>
    <row r="2891" ht="15.75" customHeight="1">
      <c r="A2891" s="24">
        <v>2890.0</v>
      </c>
      <c r="B2891" s="25" t="s">
        <v>8944</v>
      </c>
      <c r="C2891" s="26" t="s">
        <v>8945</v>
      </c>
      <c r="D2891" s="26" t="s">
        <v>4671</v>
      </c>
      <c r="E2891" s="9">
        <v>1.0</v>
      </c>
    </row>
    <row r="2892" ht="15.75" customHeight="1">
      <c r="A2892" s="24">
        <v>2891.0</v>
      </c>
      <c r="B2892" s="25" t="s">
        <v>4112</v>
      </c>
      <c r="C2892" s="26" t="s">
        <v>8946</v>
      </c>
      <c r="D2892" s="26" t="s">
        <v>4677</v>
      </c>
      <c r="E2892" s="9">
        <v>1.0</v>
      </c>
    </row>
    <row r="2893" ht="15.75" customHeight="1">
      <c r="A2893" s="24">
        <v>2892.0</v>
      </c>
      <c r="B2893" s="25" t="s">
        <v>8947</v>
      </c>
      <c r="C2893" s="26" t="s">
        <v>8948</v>
      </c>
      <c r="D2893" s="26" t="s">
        <v>4671</v>
      </c>
      <c r="E2893" s="9">
        <v>1.0</v>
      </c>
    </row>
    <row r="2894" ht="15.75" customHeight="1">
      <c r="A2894" s="24">
        <v>2893.0</v>
      </c>
      <c r="B2894" s="25" t="s">
        <v>8949</v>
      </c>
      <c r="C2894" s="26" t="s">
        <v>8950</v>
      </c>
      <c r="D2894" s="26" t="s">
        <v>4668</v>
      </c>
      <c r="E2894" s="9">
        <v>1.0</v>
      </c>
    </row>
    <row r="2895" ht="15.75" customHeight="1">
      <c r="A2895" s="24">
        <v>2894.0</v>
      </c>
      <c r="B2895" s="25" t="s">
        <v>3068</v>
      </c>
      <c r="C2895" s="26" t="s">
        <v>8951</v>
      </c>
      <c r="D2895" s="26" t="s">
        <v>4677</v>
      </c>
      <c r="E2895" s="9">
        <v>1.0</v>
      </c>
    </row>
    <row r="2896" ht="15.75" customHeight="1">
      <c r="A2896" s="24">
        <v>2895.0</v>
      </c>
      <c r="B2896" s="25" t="s">
        <v>4568</v>
      </c>
      <c r="C2896" s="26" t="s">
        <v>8952</v>
      </c>
      <c r="D2896" s="26" t="s">
        <v>4679</v>
      </c>
      <c r="E2896" s="9">
        <v>1.0</v>
      </c>
    </row>
    <row r="2897" ht="15.75" customHeight="1">
      <c r="A2897" s="24">
        <v>2896.0</v>
      </c>
      <c r="B2897" s="25" t="s">
        <v>3875</v>
      </c>
      <c r="C2897" s="26" t="s">
        <v>8953</v>
      </c>
      <c r="D2897" s="26" t="s">
        <v>4677</v>
      </c>
      <c r="E2897" s="9">
        <v>1.0</v>
      </c>
    </row>
    <row r="2898" ht="15.75" customHeight="1">
      <c r="A2898" s="24">
        <v>2897.0</v>
      </c>
      <c r="B2898" s="25" t="s">
        <v>2869</v>
      </c>
      <c r="C2898" s="26" t="s">
        <v>8954</v>
      </c>
      <c r="D2898" s="26" t="s">
        <v>4684</v>
      </c>
      <c r="E2898" s="9">
        <v>1.0</v>
      </c>
    </row>
    <row r="2899" ht="15.75" customHeight="1">
      <c r="A2899" s="24">
        <v>2898.0</v>
      </c>
      <c r="B2899" s="25" t="s">
        <v>8955</v>
      </c>
      <c r="C2899" s="26" t="s">
        <v>8956</v>
      </c>
      <c r="D2899" s="26" t="s">
        <v>4671</v>
      </c>
      <c r="E2899" s="9">
        <v>1.0</v>
      </c>
    </row>
    <row r="2900" ht="15.75" customHeight="1">
      <c r="A2900" s="24">
        <v>2899.0</v>
      </c>
      <c r="B2900" s="25" t="s">
        <v>8957</v>
      </c>
      <c r="C2900" s="26" t="s">
        <v>8958</v>
      </c>
      <c r="D2900" s="26" t="s">
        <v>4668</v>
      </c>
      <c r="E2900" s="9">
        <v>1.0</v>
      </c>
    </row>
    <row r="2901" ht="15.75" customHeight="1">
      <c r="A2901" s="24">
        <v>2900.0</v>
      </c>
      <c r="B2901" s="25" t="s">
        <v>3244</v>
      </c>
      <c r="C2901" s="26" t="s">
        <v>8959</v>
      </c>
      <c r="D2901" s="26" t="s">
        <v>4677</v>
      </c>
      <c r="E2901" s="9">
        <v>1.0</v>
      </c>
    </row>
    <row r="2902" ht="15.75" customHeight="1">
      <c r="A2902" s="24">
        <v>2901.0</v>
      </c>
      <c r="B2902" s="25" t="s">
        <v>8960</v>
      </c>
      <c r="C2902" s="26" t="s">
        <v>8961</v>
      </c>
      <c r="D2902" s="26" t="s">
        <v>4671</v>
      </c>
      <c r="E2902" s="9">
        <v>1.0</v>
      </c>
    </row>
    <row r="2903" ht="15.75" customHeight="1">
      <c r="A2903" s="24">
        <v>2902.0</v>
      </c>
      <c r="B2903" s="25" t="s">
        <v>4483</v>
      </c>
      <c r="C2903" s="26" t="s">
        <v>8962</v>
      </c>
      <c r="D2903" s="26" t="s">
        <v>4679</v>
      </c>
      <c r="E2903" s="9">
        <v>1.0</v>
      </c>
    </row>
    <row r="2904" ht="15.75" customHeight="1">
      <c r="A2904" s="24">
        <v>2903.0</v>
      </c>
      <c r="B2904" s="25" t="s">
        <v>3040</v>
      </c>
      <c r="C2904" s="26" t="s">
        <v>8963</v>
      </c>
      <c r="D2904" s="26" t="s">
        <v>4679</v>
      </c>
      <c r="E2904" s="9">
        <v>1.0</v>
      </c>
    </row>
    <row r="2905" ht="15.75" customHeight="1">
      <c r="A2905" s="24">
        <v>2904.0</v>
      </c>
      <c r="B2905" s="25" t="s">
        <v>3506</v>
      </c>
      <c r="C2905" s="26" t="s">
        <v>8964</v>
      </c>
      <c r="D2905" s="26" t="s">
        <v>4677</v>
      </c>
      <c r="E2905" s="9">
        <v>1.0</v>
      </c>
    </row>
    <row r="2906" ht="15.75" customHeight="1">
      <c r="A2906" s="24">
        <v>2905.0</v>
      </c>
      <c r="B2906" s="25" t="s">
        <v>8965</v>
      </c>
      <c r="C2906" s="26" t="s">
        <v>8966</v>
      </c>
      <c r="D2906" s="26" t="s">
        <v>4671</v>
      </c>
      <c r="E2906" s="9">
        <v>1.0</v>
      </c>
    </row>
    <row r="2907" ht="15.75" customHeight="1">
      <c r="A2907" s="24">
        <v>2906.0</v>
      </c>
      <c r="B2907" s="25" t="s">
        <v>4244</v>
      </c>
      <c r="C2907" s="26" t="s">
        <v>8967</v>
      </c>
      <c r="D2907" s="26" t="s">
        <v>4684</v>
      </c>
      <c r="E2907" s="9">
        <v>1.0</v>
      </c>
    </row>
    <row r="2908" ht="15.75" customHeight="1">
      <c r="A2908" s="24">
        <v>2907.0</v>
      </c>
      <c r="B2908" s="25" t="s">
        <v>8968</v>
      </c>
      <c r="C2908" s="26" t="s">
        <v>8969</v>
      </c>
      <c r="D2908" s="26" t="s">
        <v>4671</v>
      </c>
      <c r="E2908" s="9">
        <v>1.0</v>
      </c>
    </row>
    <row r="2909" ht="15.75" customHeight="1">
      <c r="A2909" s="24">
        <v>2908.0</v>
      </c>
      <c r="B2909" s="25" t="s">
        <v>3870</v>
      </c>
      <c r="C2909" s="26" t="s">
        <v>8970</v>
      </c>
      <c r="D2909" s="26" t="s">
        <v>4668</v>
      </c>
      <c r="E2909" s="9">
        <v>1.0</v>
      </c>
    </row>
    <row r="2910" ht="15.75" customHeight="1">
      <c r="A2910" s="24">
        <v>2909.0</v>
      </c>
      <c r="B2910" s="25" t="s">
        <v>4057</v>
      </c>
      <c r="C2910" s="26" t="s">
        <v>8971</v>
      </c>
      <c r="D2910" s="26" t="s">
        <v>4684</v>
      </c>
      <c r="E2910" s="9">
        <v>1.0</v>
      </c>
    </row>
    <row r="2911" ht="15.75" customHeight="1">
      <c r="A2911" s="24">
        <v>2910.0</v>
      </c>
      <c r="B2911" s="25" t="s">
        <v>4337</v>
      </c>
      <c r="C2911" s="26" t="s">
        <v>8972</v>
      </c>
      <c r="D2911" s="26" t="s">
        <v>4677</v>
      </c>
      <c r="E2911" s="9">
        <v>1.0</v>
      </c>
    </row>
    <row r="2912" ht="15.75" customHeight="1">
      <c r="A2912" s="24">
        <v>2911.0</v>
      </c>
      <c r="B2912" s="25" t="s">
        <v>2915</v>
      </c>
      <c r="C2912" s="26" t="s">
        <v>8973</v>
      </c>
      <c r="D2912" s="26" t="s">
        <v>4677</v>
      </c>
      <c r="E2912" s="9">
        <v>1.0</v>
      </c>
    </row>
    <row r="2913" ht="15.75" customHeight="1">
      <c r="A2913" s="24">
        <v>2912.0</v>
      </c>
      <c r="B2913" s="25" t="s">
        <v>3290</v>
      </c>
      <c r="C2913" s="26" t="s">
        <v>8974</v>
      </c>
      <c r="D2913" s="26" t="s">
        <v>4668</v>
      </c>
      <c r="E2913" s="9">
        <v>1.0</v>
      </c>
    </row>
    <row r="2914" ht="15.75" customHeight="1">
      <c r="A2914" s="24">
        <v>2913.0</v>
      </c>
      <c r="B2914" s="25" t="s">
        <v>8975</v>
      </c>
      <c r="C2914" s="26" t="s">
        <v>8976</v>
      </c>
      <c r="D2914" s="26" t="s">
        <v>4671</v>
      </c>
      <c r="E2914" s="9">
        <v>1.0</v>
      </c>
    </row>
    <row r="2915" ht="15.75" customHeight="1">
      <c r="A2915" s="24">
        <v>2914.0</v>
      </c>
      <c r="B2915" s="25" t="s">
        <v>4199</v>
      </c>
      <c r="C2915" s="26" t="s">
        <v>8977</v>
      </c>
      <c r="D2915" s="26" t="s">
        <v>4677</v>
      </c>
      <c r="E2915" s="9">
        <v>1.0</v>
      </c>
    </row>
    <row r="2916" ht="15.75" customHeight="1">
      <c r="A2916" s="24">
        <v>2915.0</v>
      </c>
      <c r="B2916" s="25" t="s">
        <v>3289</v>
      </c>
      <c r="C2916" s="26" t="s">
        <v>8978</v>
      </c>
      <c r="D2916" s="26" t="s">
        <v>4684</v>
      </c>
      <c r="E2916" s="9">
        <v>1.0</v>
      </c>
    </row>
    <row r="2917" ht="15.75" customHeight="1">
      <c r="A2917" s="24">
        <v>2916.0</v>
      </c>
      <c r="B2917" s="25" t="s">
        <v>8979</v>
      </c>
      <c r="C2917" s="26" t="s">
        <v>8980</v>
      </c>
      <c r="D2917" s="26" t="s">
        <v>4671</v>
      </c>
      <c r="E2917" s="9">
        <v>1.0</v>
      </c>
    </row>
    <row r="2918" ht="15.75" customHeight="1">
      <c r="A2918" s="24">
        <v>2917.0</v>
      </c>
      <c r="B2918" s="25" t="s">
        <v>4278</v>
      </c>
      <c r="C2918" s="26" t="s">
        <v>8981</v>
      </c>
      <c r="D2918" s="26" t="s">
        <v>4668</v>
      </c>
      <c r="E2918" s="9">
        <v>1.0</v>
      </c>
    </row>
    <row r="2919" ht="15.75" customHeight="1">
      <c r="A2919" s="24">
        <v>2918.0</v>
      </c>
      <c r="B2919" s="25" t="s">
        <v>3978</v>
      </c>
      <c r="C2919" s="26" t="s">
        <v>8982</v>
      </c>
      <c r="D2919" s="26" t="s">
        <v>4677</v>
      </c>
      <c r="E2919" s="9">
        <v>1.0</v>
      </c>
    </row>
    <row r="2920" ht="15.75" customHeight="1">
      <c r="A2920" s="24">
        <v>2919.0</v>
      </c>
      <c r="B2920" s="25" t="s">
        <v>3949</v>
      </c>
      <c r="C2920" s="26" t="s">
        <v>8983</v>
      </c>
      <c r="D2920" s="26" t="s">
        <v>4677</v>
      </c>
      <c r="E2920" s="9">
        <v>1.0</v>
      </c>
    </row>
    <row r="2921" ht="15.75" customHeight="1">
      <c r="A2921" s="24">
        <v>2920.0</v>
      </c>
      <c r="B2921" s="25" t="s">
        <v>8984</v>
      </c>
      <c r="C2921" s="26" t="s">
        <v>8985</v>
      </c>
      <c r="D2921" s="26" t="s">
        <v>4671</v>
      </c>
      <c r="E2921" s="9">
        <v>1.0</v>
      </c>
    </row>
    <row r="2922" ht="15.75" customHeight="1">
      <c r="A2922" s="24">
        <v>2921.0</v>
      </c>
      <c r="B2922" s="25" t="s">
        <v>8986</v>
      </c>
      <c r="C2922" s="26" t="s">
        <v>8987</v>
      </c>
      <c r="D2922" s="26" t="s">
        <v>4668</v>
      </c>
      <c r="E2922" s="9">
        <v>1.0</v>
      </c>
    </row>
    <row r="2923" ht="15.75" customHeight="1">
      <c r="A2923" s="24">
        <v>2922.0</v>
      </c>
      <c r="B2923" s="25" t="s">
        <v>3686</v>
      </c>
      <c r="C2923" s="26" t="s">
        <v>8988</v>
      </c>
      <c r="D2923" s="26" t="s">
        <v>4677</v>
      </c>
      <c r="E2923" s="9">
        <v>1.0</v>
      </c>
    </row>
    <row r="2924" ht="15.75" customHeight="1">
      <c r="A2924" s="24">
        <v>2923.0</v>
      </c>
      <c r="B2924" s="25" t="s">
        <v>3396</v>
      </c>
      <c r="C2924" s="26" t="s">
        <v>8989</v>
      </c>
      <c r="D2924" s="26" t="s">
        <v>4679</v>
      </c>
      <c r="E2924" s="9">
        <v>1.0</v>
      </c>
    </row>
    <row r="2925" ht="15.75" customHeight="1">
      <c r="A2925" s="24">
        <v>2924.0</v>
      </c>
      <c r="B2925" s="25" t="s">
        <v>3402</v>
      </c>
      <c r="C2925" s="26" t="s">
        <v>8990</v>
      </c>
      <c r="D2925" s="26" t="s">
        <v>4684</v>
      </c>
      <c r="E2925" s="9">
        <v>1.0</v>
      </c>
    </row>
    <row r="2926" ht="15.75" customHeight="1">
      <c r="A2926" s="24">
        <v>2925.0</v>
      </c>
      <c r="B2926" s="25" t="s">
        <v>3122</v>
      </c>
      <c r="C2926" s="26" t="s">
        <v>8991</v>
      </c>
      <c r="D2926" s="26" t="s">
        <v>4684</v>
      </c>
      <c r="E2926" s="9">
        <v>1.0</v>
      </c>
    </row>
    <row r="2927" ht="15.75" customHeight="1">
      <c r="A2927" s="24">
        <v>2926.0</v>
      </c>
      <c r="B2927" s="25" t="s">
        <v>4596</v>
      </c>
      <c r="C2927" s="26" t="s">
        <v>8992</v>
      </c>
      <c r="D2927" s="26" t="s">
        <v>4677</v>
      </c>
      <c r="E2927" s="9">
        <v>1.0</v>
      </c>
    </row>
    <row r="2928" ht="15.75" customHeight="1">
      <c r="A2928" s="24">
        <v>2927.0</v>
      </c>
      <c r="B2928" s="25" t="s">
        <v>4335</v>
      </c>
      <c r="C2928" s="26" t="s">
        <v>8993</v>
      </c>
      <c r="D2928" s="26" t="s">
        <v>4677</v>
      </c>
      <c r="E2928" s="9">
        <v>1.0</v>
      </c>
    </row>
    <row r="2929" ht="15.75" customHeight="1">
      <c r="A2929" s="24">
        <v>2928.0</v>
      </c>
      <c r="B2929" s="25" t="s">
        <v>4034</v>
      </c>
      <c r="C2929" s="26" t="s">
        <v>8994</v>
      </c>
      <c r="D2929" s="26" t="s">
        <v>4684</v>
      </c>
      <c r="E2929" s="9">
        <v>1.0</v>
      </c>
    </row>
    <row r="2930" ht="15.75" customHeight="1">
      <c r="A2930" s="24">
        <v>2929.0</v>
      </c>
      <c r="B2930" s="25" t="s">
        <v>3322</v>
      </c>
      <c r="C2930" s="26" t="s">
        <v>8995</v>
      </c>
      <c r="D2930" s="26" t="s">
        <v>4684</v>
      </c>
      <c r="E2930" s="9">
        <v>1.0</v>
      </c>
    </row>
    <row r="2931" ht="15.75" customHeight="1">
      <c r="A2931" s="24">
        <v>2930.0</v>
      </c>
      <c r="B2931" s="25" t="s">
        <v>3451</v>
      </c>
      <c r="C2931" s="26" t="s">
        <v>8996</v>
      </c>
      <c r="D2931" s="26" t="s">
        <v>4677</v>
      </c>
      <c r="E2931" s="9">
        <v>1.0</v>
      </c>
    </row>
    <row r="2932" ht="15.75" customHeight="1">
      <c r="A2932" s="24">
        <v>2931.0</v>
      </c>
      <c r="B2932" s="25" t="s">
        <v>4501</v>
      </c>
      <c r="C2932" s="26" t="s">
        <v>8997</v>
      </c>
      <c r="D2932" s="26" t="s">
        <v>4677</v>
      </c>
      <c r="E2932" s="9">
        <v>1.0</v>
      </c>
    </row>
    <row r="2933" ht="15.75" customHeight="1">
      <c r="A2933" s="24">
        <v>2932.0</v>
      </c>
      <c r="B2933" s="25" t="s">
        <v>8998</v>
      </c>
      <c r="C2933" s="26" t="s">
        <v>8999</v>
      </c>
      <c r="D2933" s="26" t="s">
        <v>4668</v>
      </c>
      <c r="E2933" s="9">
        <v>1.0</v>
      </c>
    </row>
    <row r="2934" ht="15.75" customHeight="1">
      <c r="A2934" s="24">
        <v>2933.0</v>
      </c>
      <c r="B2934" s="25" t="s">
        <v>9000</v>
      </c>
      <c r="C2934" s="26" t="s">
        <v>9001</v>
      </c>
      <c r="D2934" s="26" t="s">
        <v>4671</v>
      </c>
      <c r="E2934" s="9">
        <v>1.0</v>
      </c>
    </row>
    <row r="2935" ht="15.75" customHeight="1">
      <c r="A2935" s="24">
        <v>2934.0</v>
      </c>
      <c r="B2935" s="25" t="s">
        <v>3959</v>
      </c>
      <c r="C2935" s="26" t="s">
        <v>9002</v>
      </c>
      <c r="D2935" s="26" t="s">
        <v>4677</v>
      </c>
      <c r="E2935" s="9">
        <v>1.0</v>
      </c>
    </row>
    <row r="2936" ht="15.75" customHeight="1">
      <c r="A2936" s="24">
        <v>2935.0</v>
      </c>
      <c r="B2936" s="25" t="s">
        <v>3913</v>
      </c>
      <c r="C2936" s="26" t="s">
        <v>9003</v>
      </c>
      <c r="D2936" s="26" t="s">
        <v>4677</v>
      </c>
      <c r="E2936" s="9">
        <v>1.0</v>
      </c>
    </row>
    <row r="2937" ht="15.75" customHeight="1">
      <c r="A2937" s="24">
        <v>2936.0</v>
      </c>
      <c r="B2937" s="25" t="s">
        <v>3560</v>
      </c>
      <c r="C2937" s="26" t="s">
        <v>9004</v>
      </c>
      <c r="D2937" s="26" t="s">
        <v>4668</v>
      </c>
      <c r="E2937" s="9">
        <v>1.0</v>
      </c>
    </row>
    <row r="2938" ht="15.75" customHeight="1">
      <c r="A2938" s="24">
        <v>2937.0</v>
      </c>
      <c r="B2938" s="25" t="s">
        <v>9005</v>
      </c>
      <c r="C2938" s="26" t="s">
        <v>9006</v>
      </c>
      <c r="D2938" s="26" t="s">
        <v>4671</v>
      </c>
      <c r="E2938" s="9">
        <v>1.0</v>
      </c>
    </row>
    <row r="2939" ht="15.75" customHeight="1">
      <c r="A2939" s="24">
        <v>2938.0</v>
      </c>
      <c r="B2939" s="25" t="s">
        <v>9007</v>
      </c>
      <c r="C2939" s="26" t="s">
        <v>9008</v>
      </c>
      <c r="D2939" s="26" t="s">
        <v>4671</v>
      </c>
      <c r="E2939" s="9">
        <v>1.0</v>
      </c>
    </row>
    <row r="2940" ht="15.75" customHeight="1">
      <c r="A2940" s="24">
        <v>2939.0</v>
      </c>
      <c r="B2940" s="25" t="s">
        <v>3625</v>
      </c>
      <c r="C2940" s="26" t="s">
        <v>9009</v>
      </c>
      <c r="D2940" s="26" t="s">
        <v>4679</v>
      </c>
      <c r="E2940" s="9">
        <v>1.0</v>
      </c>
    </row>
    <row r="2941" ht="15.75" customHeight="1">
      <c r="A2941" s="24">
        <v>2940.0</v>
      </c>
      <c r="B2941" s="25" t="s">
        <v>4286</v>
      </c>
      <c r="C2941" s="26" t="s">
        <v>9010</v>
      </c>
      <c r="D2941" s="26" t="s">
        <v>4668</v>
      </c>
      <c r="E2941" s="9">
        <v>1.0</v>
      </c>
    </row>
    <row r="2942" ht="15.75" customHeight="1">
      <c r="A2942" s="24">
        <v>2941.0</v>
      </c>
      <c r="B2942" s="25" t="s">
        <v>4231</v>
      </c>
      <c r="C2942" s="26" t="s">
        <v>9011</v>
      </c>
      <c r="D2942" s="26" t="s">
        <v>4668</v>
      </c>
      <c r="E2942" s="9">
        <v>1.0</v>
      </c>
    </row>
    <row r="2943" ht="15.75" customHeight="1">
      <c r="A2943" s="24">
        <v>2942.0</v>
      </c>
      <c r="B2943" s="25" t="s">
        <v>4281</v>
      </c>
      <c r="C2943" s="26" t="s">
        <v>9012</v>
      </c>
      <c r="D2943" s="26" t="s">
        <v>4677</v>
      </c>
      <c r="E2943" s="9">
        <v>1.0</v>
      </c>
    </row>
    <row r="2944" ht="15.75" customHeight="1">
      <c r="A2944" s="24">
        <v>2943.0</v>
      </c>
      <c r="B2944" s="25" t="s">
        <v>9013</v>
      </c>
      <c r="C2944" s="26" t="s">
        <v>9014</v>
      </c>
      <c r="D2944" s="26" t="s">
        <v>4671</v>
      </c>
      <c r="E2944" s="9">
        <v>1.0</v>
      </c>
    </row>
    <row r="2945" ht="15.75" customHeight="1">
      <c r="A2945" s="24">
        <v>2944.0</v>
      </c>
      <c r="B2945" s="25" t="s">
        <v>3015</v>
      </c>
      <c r="C2945" s="26" t="s">
        <v>9015</v>
      </c>
      <c r="D2945" s="26" t="s">
        <v>4684</v>
      </c>
      <c r="E2945" s="9">
        <v>1.0</v>
      </c>
    </row>
    <row r="2946" ht="15.75" customHeight="1">
      <c r="A2946" s="24">
        <v>2945.0</v>
      </c>
      <c r="B2946" s="25" t="s">
        <v>2864</v>
      </c>
      <c r="C2946" s="26" t="s">
        <v>9016</v>
      </c>
      <c r="D2946" s="26" t="s">
        <v>4679</v>
      </c>
      <c r="E2946" s="9">
        <v>1.0</v>
      </c>
    </row>
    <row r="2947" ht="15.75" customHeight="1">
      <c r="A2947" s="24">
        <v>2946.0</v>
      </c>
      <c r="B2947" s="25" t="s">
        <v>9017</v>
      </c>
      <c r="C2947" s="26" t="s">
        <v>9018</v>
      </c>
      <c r="D2947" s="26" t="s">
        <v>4671</v>
      </c>
      <c r="E2947" s="9">
        <v>1.0</v>
      </c>
    </row>
    <row r="2948" ht="15.75" customHeight="1">
      <c r="A2948" s="24">
        <v>2947.0</v>
      </c>
      <c r="B2948" s="25" t="s">
        <v>9019</v>
      </c>
      <c r="C2948" s="26" t="s">
        <v>9020</v>
      </c>
      <c r="D2948" s="26" t="s">
        <v>4668</v>
      </c>
      <c r="E2948" s="9">
        <v>1.0</v>
      </c>
    </row>
    <row r="2949" ht="15.75" customHeight="1">
      <c r="A2949" s="24">
        <v>2948.0</v>
      </c>
      <c r="B2949" s="25" t="s">
        <v>4289</v>
      </c>
      <c r="C2949" s="26" t="s">
        <v>9021</v>
      </c>
      <c r="D2949" s="26" t="s">
        <v>4677</v>
      </c>
      <c r="E2949" s="9">
        <v>1.0</v>
      </c>
    </row>
    <row r="2950" ht="15.75" customHeight="1">
      <c r="A2950" s="24">
        <v>2949.0</v>
      </c>
      <c r="B2950" s="25" t="s">
        <v>3725</v>
      </c>
      <c r="C2950" s="26" t="s">
        <v>9022</v>
      </c>
      <c r="D2950" s="26" t="s">
        <v>4677</v>
      </c>
      <c r="E2950" s="9">
        <v>1.0</v>
      </c>
    </row>
    <row r="2951" ht="15.75" customHeight="1">
      <c r="A2951" s="24">
        <v>2950.0</v>
      </c>
      <c r="B2951" s="25" t="s">
        <v>9023</v>
      </c>
      <c r="C2951" s="26" t="s">
        <v>9024</v>
      </c>
      <c r="D2951" s="26" t="s">
        <v>4671</v>
      </c>
      <c r="E2951" s="9">
        <v>1.0</v>
      </c>
    </row>
    <row r="2952" ht="15.75" customHeight="1">
      <c r="A2952" s="24">
        <v>2951.0</v>
      </c>
      <c r="B2952" s="25" t="s">
        <v>3556</v>
      </c>
      <c r="C2952" s="26" t="s">
        <v>9025</v>
      </c>
      <c r="D2952" s="26" t="s">
        <v>4677</v>
      </c>
      <c r="E2952" s="9">
        <v>1.0</v>
      </c>
    </row>
    <row r="2953" ht="15.75" customHeight="1">
      <c r="A2953" s="24">
        <v>2952.0</v>
      </c>
      <c r="B2953" s="25" t="s">
        <v>4544</v>
      </c>
      <c r="C2953" s="26" t="s">
        <v>9026</v>
      </c>
      <c r="D2953" s="26" t="s">
        <v>4677</v>
      </c>
      <c r="E2953" s="9">
        <v>1.0</v>
      </c>
    </row>
    <row r="2954" ht="15.75" customHeight="1">
      <c r="A2954" s="24">
        <v>2953.0</v>
      </c>
      <c r="B2954" s="25" t="s">
        <v>3931</v>
      </c>
      <c r="C2954" s="26" t="s">
        <v>9027</v>
      </c>
      <c r="D2954" s="26" t="s">
        <v>4677</v>
      </c>
      <c r="E2954" s="9">
        <v>1.0</v>
      </c>
    </row>
    <row r="2955" ht="15.75" customHeight="1">
      <c r="A2955" s="24">
        <v>2954.0</v>
      </c>
      <c r="B2955" s="25" t="s">
        <v>3011</v>
      </c>
      <c r="C2955" s="26" t="s">
        <v>9028</v>
      </c>
      <c r="D2955" s="26" t="s">
        <v>4679</v>
      </c>
      <c r="E2955" s="9">
        <v>1.0</v>
      </c>
    </row>
    <row r="2956" ht="15.75" customHeight="1">
      <c r="A2956" s="24">
        <v>2955.0</v>
      </c>
      <c r="B2956" s="25" t="s">
        <v>4378</v>
      </c>
      <c r="C2956" s="26" t="s">
        <v>9029</v>
      </c>
      <c r="D2956" s="26" t="s">
        <v>4677</v>
      </c>
      <c r="E2956" s="9">
        <v>1.0</v>
      </c>
    </row>
    <row r="2957" ht="15.75" customHeight="1">
      <c r="A2957" s="24">
        <v>2956.0</v>
      </c>
      <c r="B2957" s="25" t="s">
        <v>2844</v>
      </c>
      <c r="C2957" s="26" t="s">
        <v>9030</v>
      </c>
      <c r="D2957" s="26" t="s">
        <v>4684</v>
      </c>
      <c r="E2957" s="9">
        <v>1.0</v>
      </c>
    </row>
    <row r="2958" ht="15.75" customHeight="1">
      <c r="A2958" s="24">
        <v>2957.0</v>
      </c>
      <c r="B2958" s="25" t="s">
        <v>9031</v>
      </c>
      <c r="C2958" s="26" t="s">
        <v>9032</v>
      </c>
      <c r="D2958" s="26" t="s">
        <v>4671</v>
      </c>
      <c r="E2958" s="9">
        <v>1.0</v>
      </c>
    </row>
    <row r="2959" ht="15.75" customHeight="1">
      <c r="A2959" s="24">
        <v>2958.0</v>
      </c>
      <c r="B2959" s="25" t="s">
        <v>9033</v>
      </c>
      <c r="C2959" s="26" t="s">
        <v>9034</v>
      </c>
      <c r="D2959" s="26" t="s">
        <v>4671</v>
      </c>
      <c r="E2959" s="9">
        <v>1.0</v>
      </c>
    </row>
    <row r="2960" ht="15.75" customHeight="1">
      <c r="A2960" s="24">
        <v>2959.0</v>
      </c>
      <c r="B2960" s="25" t="s">
        <v>9035</v>
      </c>
      <c r="C2960" s="26" t="s">
        <v>9036</v>
      </c>
      <c r="D2960" s="26" t="s">
        <v>4671</v>
      </c>
      <c r="E2960" s="9">
        <v>1.0</v>
      </c>
    </row>
    <row r="2961" ht="15.75" customHeight="1">
      <c r="A2961" s="24">
        <v>2960.0</v>
      </c>
      <c r="B2961" s="25" t="s">
        <v>9037</v>
      </c>
      <c r="C2961" s="26" t="s">
        <v>9038</v>
      </c>
      <c r="D2961" s="26" t="s">
        <v>4671</v>
      </c>
      <c r="E2961" s="9">
        <v>1.0</v>
      </c>
    </row>
    <row r="2962" ht="15.75" customHeight="1">
      <c r="A2962" s="24">
        <v>2961.0</v>
      </c>
      <c r="B2962" s="25" t="s">
        <v>3826</v>
      </c>
      <c r="C2962" s="26" t="s">
        <v>9039</v>
      </c>
      <c r="D2962" s="26" t="s">
        <v>4677</v>
      </c>
      <c r="E2962" s="9">
        <v>1.0</v>
      </c>
    </row>
    <row r="2963" ht="15.75" customHeight="1">
      <c r="A2963" s="24">
        <v>2962.0</v>
      </c>
      <c r="B2963" s="25" t="s">
        <v>9040</v>
      </c>
      <c r="C2963" s="26" t="s">
        <v>9041</v>
      </c>
      <c r="D2963" s="26" t="s">
        <v>4668</v>
      </c>
      <c r="E2963" s="9">
        <v>1.0</v>
      </c>
    </row>
    <row r="2964" ht="15.75" customHeight="1">
      <c r="A2964" s="24">
        <v>2963.0</v>
      </c>
      <c r="B2964" s="25" t="s">
        <v>3695</v>
      </c>
      <c r="C2964" s="26" t="s">
        <v>9042</v>
      </c>
      <c r="D2964" s="26" t="s">
        <v>4677</v>
      </c>
      <c r="E2964" s="9">
        <v>1.0</v>
      </c>
    </row>
    <row r="2965" ht="15.75" customHeight="1">
      <c r="A2965" s="24">
        <v>2964.0</v>
      </c>
      <c r="B2965" s="25" t="s">
        <v>4078</v>
      </c>
      <c r="C2965" s="26" t="s">
        <v>9043</v>
      </c>
      <c r="D2965" s="26" t="s">
        <v>4677</v>
      </c>
      <c r="E2965" s="9">
        <v>1.0</v>
      </c>
    </row>
    <row r="2966" ht="15.75" customHeight="1">
      <c r="A2966" s="24">
        <v>2965.0</v>
      </c>
      <c r="B2966" s="25" t="s">
        <v>9044</v>
      </c>
      <c r="C2966" s="26" t="s">
        <v>9045</v>
      </c>
      <c r="D2966" s="26" t="s">
        <v>4671</v>
      </c>
      <c r="E2966" s="9">
        <v>1.0</v>
      </c>
    </row>
    <row r="2967" ht="15.75" customHeight="1">
      <c r="A2967" s="24">
        <v>2966.0</v>
      </c>
      <c r="B2967" s="25" t="s">
        <v>1426</v>
      </c>
      <c r="C2967" s="26" t="s">
        <v>9046</v>
      </c>
      <c r="D2967" s="26" t="s">
        <v>4677</v>
      </c>
      <c r="E2967" s="9">
        <v>1.0</v>
      </c>
    </row>
    <row r="2968" ht="15.75" customHeight="1">
      <c r="A2968" s="24">
        <v>2967.0</v>
      </c>
      <c r="B2968" s="25" t="s">
        <v>9047</v>
      </c>
      <c r="C2968" s="26" t="s">
        <v>9048</v>
      </c>
      <c r="D2968" s="26" t="s">
        <v>4671</v>
      </c>
      <c r="E2968" s="9">
        <v>1.0</v>
      </c>
    </row>
    <row r="2969" ht="15.75" customHeight="1">
      <c r="A2969" s="24">
        <v>2968.0</v>
      </c>
      <c r="B2969" s="25" t="s">
        <v>9049</v>
      </c>
      <c r="C2969" s="26" t="s">
        <v>9050</v>
      </c>
      <c r="D2969" s="26" t="s">
        <v>4668</v>
      </c>
      <c r="E2969" s="9">
        <v>1.0</v>
      </c>
    </row>
    <row r="2970" ht="15.75" customHeight="1">
      <c r="A2970" s="24">
        <v>2969.0</v>
      </c>
      <c r="B2970" s="25" t="s">
        <v>3224</v>
      </c>
      <c r="C2970" s="26" t="s">
        <v>9051</v>
      </c>
      <c r="D2970" s="26" t="s">
        <v>4677</v>
      </c>
      <c r="E2970" s="9">
        <v>1.0</v>
      </c>
    </row>
    <row r="2971" ht="15.75" customHeight="1">
      <c r="A2971" s="24">
        <v>2970.0</v>
      </c>
      <c r="B2971" s="25" t="s">
        <v>3415</v>
      </c>
      <c r="C2971" s="26" t="s">
        <v>9052</v>
      </c>
      <c r="D2971" s="26" t="s">
        <v>4684</v>
      </c>
      <c r="E2971" s="9">
        <v>1.0</v>
      </c>
    </row>
    <row r="2972" ht="15.75" customHeight="1">
      <c r="A2972" s="24">
        <v>2971.0</v>
      </c>
      <c r="B2972" s="25" t="s">
        <v>3423</v>
      </c>
      <c r="C2972" s="26" t="s">
        <v>9053</v>
      </c>
      <c r="D2972" s="26" t="s">
        <v>4677</v>
      </c>
      <c r="E2972" s="9">
        <v>1.0</v>
      </c>
    </row>
    <row r="2973" ht="15.75" customHeight="1">
      <c r="A2973" s="24">
        <v>2972.0</v>
      </c>
      <c r="B2973" s="25" t="s">
        <v>3340</v>
      </c>
      <c r="C2973" s="26" t="s">
        <v>9054</v>
      </c>
      <c r="D2973" s="26" t="s">
        <v>4684</v>
      </c>
      <c r="E2973" s="9">
        <v>1.0</v>
      </c>
    </row>
    <row r="2974" ht="15.75" customHeight="1">
      <c r="A2974" s="24">
        <v>2973.0</v>
      </c>
      <c r="B2974" s="25" t="s">
        <v>9055</v>
      </c>
      <c r="C2974" s="26" t="s">
        <v>9056</v>
      </c>
      <c r="D2974" s="26" t="s">
        <v>4668</v>
      </c>
      <c r="E2974" s="9">
        <v>1.0</v>
      </c>
    </row>
    <row r="2975" ht="15.75" customHeight="1">
      <c r="A2975" s="24">
        <v>2974.0</v>
      </c>
      <c r="B2975" s="25" t="s">
        <v>9057</v>
      </c>
      <c r="C2975" s="26" t="s">
        <v>9058</v>
      </c>
      <c r="D2975" s="26" t="s">
        <v>4671</v>
      </c>
      <c r="E2975" s="9">
        <v>1.0</v>
      </c>
    </row>
    <row r="2976" ht="15.75" customHeight="1">
      <c r="A2976" s="24">
        <v>2975.0</v>
      </c>
      <c r="B2976" s="25" t="s">
        <v>4017</v>
      </c>
      <c r="C2976" s="26" t="s">
        <v>9059</v>
      </c>
      <c r="D2976" s="26" t="s">
        <v>4679</v>
      </c>
      <c r="E2976" s="9">
        <v>1.0</v>
      </c>
    </row>
    <row r="2977" ht="15.75" customHeight="1">
      <c r="A2977" s="24">
        <v>2976.0</v>
      </c>
      <c r="B2977" s="25" t="s">
        <v>9060</v>
      </c>
      <c r="C2977" s="26" t="s">
        <v>9061</v>
      </c>
      <c r="D2977" s="26" t="s">
        <v>4671</v>
      </c>
      <c r="E2977" s="9">
        <v>1.0</v>
      </c>
    </row>
    <row r="2978" ht="15.75" customHeight="1">
      <c r="A2978" s="24">
        <v>2977.0</v>
      </c>
      <c r="B2978" s="25" t="s">
        <v>9062</v>
      </c>
      <c r="C2978" s="26" t="s">
        <v>9063</v>
      </c>
      <c r="D2978" s="26" t="s">
        <v>4671</v>
      </c>
      <c r="E2978" s="9">
        <v>1.0</v>
      </c>
    </row>
    <row r="2979" ht="15.75" customHeight="1">
      <c r="A2979" s="24">
        <v>2978.0</v>
      </c>
      <c r="B2979" s="25" t="s">
        <v>9064</v>
      </c>
      <c r="C2979" s="26" t="s">
        <v>9065</v>
      </c>
      <c r="D2979" s="26" t="s">
        <v>4668</v>
      </c>
      <c r="E2979" s="9">
        <v>1.0</v>
      </c>
    </row>
    <row r="2980" ht="15.75" customHeight="1">
      <c r="A2980" s="24">
        <v>2979.0</v>
      </c>
      <c r="B2980" s="25" t="s">
        <v>9066</v>
      </c>
      <c r="C2980" s="26" t="s">
        <v>9067</v>
      </c>
      <c r="D2980" s="26" t="s">
        <v>4668</v>
      </c>
      <c r="E2980" s="9">
        <v>1.0</v>
      </c>
    </row>
    <row r="2981" ht="15.75" customHeight="1">
      <c r="A2981" s="24">
        <v>2980.0</v>
      </c>
      <c r="B2981" s="25" t="s">
        <v>9068</v>
      </c>
      <c r="C2981" s="26" t="s">
        <v>9069</v>
      </c>
      <c r="D2981" s="26" t="s">
        <v>4668</v>
      </c>
      <c r="E2981" s="9">
        <v>1.0</v>
      </c>
    </row>
    <row r="2982" ht="15.75" customHeight="1">
      <c r="A2982" s="24">
        <v>2981.0</v>
      </c>
      <c r="B2982" s="25" t="s">
        <v>9070</v>
      </c>
      <c r="C2982" s="26" t="s">
        <v>9071</v>
      </c>
      <c r="D2982" s="26" t="s">
        <v>4668</v>
      </c>
      <c r="E2982" s="9">
        <v>1.0</v>
      </c>
    </row>
    <row r="2983" ht="15.75" customHeight="1">
      <c r="A2983" s="24">
        <v>2982.0</v>
      </c>
      <c r="B2983" s="25" t="s">
        <v>9072</v>
      </c>
      <c r="C2983" s="26" t="s">
        <v>9073</v>
      </c>
      <c r="D2983" s="26" t="s">
        <v>4668</v>
      </c>
      <c r="E2983" s="9">
        <v>1.0</v>
      </c>
    </row>
    <row r="2984" ht="15.75" customHeight="1">
      <c r="A2984" s="24">
        <v>2983.0</v>
      </c>
      <c r="B2984" s="25" t="s">
        <v>9074</v>
      </c>
      <c r="C2984" s="26" t="s">
        <v>9075</v>
      </c>
      <c r="D2984" s="26" t="s">
        <v>4671</v>
      </c>
      <c r="E2984" s="9">
        <v>1.0</v>
      </c>
    </row>
    <row r="2985" ht="15.75" customHeight="1">
      <c r="A2985" s="24">
        <v>2984.0</v>
      </c>
      <c r="B2985" s="25" t="s">
        <v>9076</v>
      </c>
      <c r="C2985" s="26" t="s">
        <v>9077</v>
      </c>
      <c r="D2985" s="26" t="s">
        <v>4668</v>
      </c>
      <c r="E2985" s="9">
        <v>1.0</v>
      </c>
    </row>
    <row r="2986" ht="15.75" customHeight="1">
      <c r="A2986" s="24">
        <v>2985.0</v>
      </c>
      <c r="B2986" s="25" t="s">
        <v>3784</v>
      </c>
      <c r="C2986" s="26" t="s">
        <v>9078</v>
      </c>
      <c r="D2986" s="26" t="s">
        <v>4668</v>
      </c>
      <c r="E2986" s="9">
        <v>1.0</v>
      </c>
    </row>
    <row r="2987" ht="15.75" customHeight="1">
      <c r="A2987" s="24">
        <v>2986.0</v>
      </c>
      <c r="B2987" s="25" t="s">
        <v>9079</v>
      </c>
      <c r="C2987" s="26" t="s">
        <v>9080</v>
      </c>
      <c r="D2987" s="26" t="s">
        <v>4671</v>
      </c>
      <c r="E2987" s="9">
        <v>1.0</v>
      </c>
    </row>
    <row r="2988" ht="15.75" customHeight="1">
      <c r="A2988" s="24">
        <v>2987.0</v>
      </c>
      <c r="B2988" s="25" t="s">
        <v>4368</v>
      </c>
      <c r="C2988" s="26" t="s">
        <v>9081</v>
      </c>
      <c r="D2988" s="26" t="s">
        <v>4677</v>
      </c>
      <c r="E2988" s="9">
        <v>1.0</v>
      </c>
    </row>
    <row r="2989" ht="15.75" customHeight="1">
      <c r="A2989" s="24">
        <v>2988.0</v>
      </c>
      <c r="B2989" s="25" t="s">
        <v>3430</v>
      </c>
      <c r="C2989" s="26" t="s">
        <v>9082</v>
      </c>
      <c r="D2989" s="26" t="s">
        <v>4684</v>
      </c>
      <c r="E2989" s="9">
        <v>1.0</v>
      </c>
    </row>
    <row r="2990" ht="15.75" customHeight="1">
      <c r="A2990" s="24">
        <v>2989.0</v>
      </c>
      <c r="B2990" s="25" t="s">
        <v>4185</v>
      </c>
      <c r="C2990" s="26" t="s">
        <v>9083</v>
      </c>
      <c r="D2990" s="26" t="s">
        <v>4677</v>
      </c>
      <c r="E2990" s="9">
        <v>1.0</v>
      </c>
    </row>
    <row r="2991" ht="15.75" customHeight="1">
      <c r="A2991" s="24">
        <v>2990.0</v>
      </c>
      <c r="B2991" s="25" t="s">
        <v>2998</v>
      </c>
      <c r="C2991" s="26" t="s">
        <v>9084</v>
      </c>
      <c r="D2991" s="26" t="s">
        <v>4677</v>
      </c>
      <c r="E2991" s="9">
        <v>1.0</v>
      </c>
    </row>
    <row r="2992" ht="15.75" customHeight="1">
      <c r="A2992" s="24">
        <v>2991.0</v>
      </c>
      <c r="B2992" s="25" t="s">
        <v>3271</v>
      </c>
      <c r="C2992" s="26" t="s">
        <v>9085</v>
      </c>
      <c r="D2992" s="26" t="s">
        <v>4684</v>
      </c>
      <c r="E2992" s="9">
        <v>1.0</v>
      </c>
    </row>
    <row r="2993" ht="15.75" customHeight="1">
      <c r="A2993" s="24">
        <v>2992.0</v>
      </c>
      <c r="B2993" s="25" t="s">
        <v>2999</v>
      </c>
      <c r="C2993" s="26" t="s">
        <v>9086</v>
      </c>
      <c r="D2993" s="26" t="s">
        <v>4684</v>
      </c>
      <c r="E2993" s="9">
        <v>1.0</v>
      </c>
    </row>
    <row r="2994" ht="15.75" customHeight="1">
      <c r="A2994" s="24">
        <v>2993.0</v>
      </c>
      <c r="B2994" s="25" t="s">
        <v>3047</v>
      </c>
      <c r="C2994" s="26" t="s">
        <v>9087</v>
      </c>
      <c r="D2994" s="26" t="s">
        <v>4684</v>
      </c>
      <c r="E2994" s="9">
        <v>1.0</v>
      </c>
    </row>
    <row r="2995" ht="15.75" customHeight="1">
      <c r="A2995" s="24">
        <v>2994.0</v>
      </c>
      <c r="B2995" s="25" t="s">
        <v>3048</v>
      </c>
      <c r="C2995" s="26" t="s">
        <v>8126</v>
      </c>
      <c r="D2995" s="26" t="s">
        <v>4677</v>
      </c>
      <c r="E2995" s="9">
        <v>1.0</v>
      </c>
    </row>
    <row r="2996" ht="15.75" customHeight="1">
      <c r="A2996" s="24">
        <v>2995.0</v>
      </c>
      <c r="B2996" s="25" t="s">
        <v>3050</v>
      </c>
      <c r="C2996" s="26" t="s">
        <v>9088</v>
      </c>
      <c r="D2996" s="26" t="s">
        <v>4684</v>
      </c>
      <c r="E2996" s="9">
        <v>1.0</v>
      </c>
    </row>
    <row r="2997" ht="15.75" customHeight="1">
      <c r="A2997" s="24">
        <v>2996.0</v>
      </c>
      <c r="B2997" s="25" t="s">
        <v>3051</v>
      </c>
      <c r="C2997" s="26" t="s">
        <v>9089</v>
      </c>
      <c r="D2997" s="26" t="s">
        <v>4684</v>
      </c>
      <c r="E2997" s="9">
        <v>1.0</v>
      </c>
    </row>
    <row r="2998" ht="15.75" customHeight="1">
      <c r="A2998" s="24">
        <v>2997.0</v>
      </c>
      <c r="B2998" s="25" t="s">
        <v>3385</v>
      </c>
      <c r="C2998" s="26" t="s">
        <v>9090</v>
      </c>
      <c r="D2998" s="26" t="s">
        <v>4684</v>
      </c>
      <c r="E2998" s="9">
        <v>1.0</v>
      </c>
    </row>
    <row r="2999" ht="15.75" customHeight="1">
      <c r="A2999" s="24">
        <v>2998.0</v>
      </c>
      <c r="B2999" s="25" t="s">
        <v>3326</v>
      </c>
      <c r="C2999" s="26" t="s">
        <v>9091</v>
      </c>
      <c r="D2999" s="26" t="s">
        <v>4679</v>
      </c>
      <c r="E2999" s="9">
        <v>1.0</v>
      </c>
    </row>
    <row r="3000" ht="15.75" customHeight="1">
      <c r="A3000" s="24">
        <v>2999.0</v>
      </c>
      <c r="B3000" s="25" t="s">
        <v>3252</v>
      </c>
      <c r="C3000" s="26" t="s">
        <v>9092</v>
      </c>
      <c r="D3000" s="26" t="s">
        <v>4684</v>
      </c>
      <c r="E3000" s="9">
        <v>1.0</v>
      </c>
    </row>
    <row r="3001" ht="15.75" customHeight="1">
      <c r="A3001" s="24">
        <v>3000.0</v>
      </c>
      <c r="B3001" s="25" t="s">
        <v>4164</v>
      </c>
      <c r="C3001" s="26" t="s">
        <v>9093</v>
      </c>
      <c r="D3001" s="26" t="s">
        <v>4677</v>
      </c>
      <c r="E3001" s="9">
        <v>1.0</v>
      </c>
    </row>
    <row r="3002" ht="15.75" customHeight="1">
      <c r="A3002" s="24">
        <v>3001.0</v>
      </c>
      <c r="B3002" s="25" t="s">
        <v>3146</v>
      </c>
      <c r="C3002" s="26" t="s">
        <v>9094</v>
      </c>
      <c r="D3002" s="26" t="s">
        <v>4679</v>
      </c>
      <c r="E3002" s="9">
        <v>1.0</v>
      </c>
    </row>
    <row r="3003" ht="15.75" customHeight="1">
      <c r="A3003" s="24">
        <v>3002.0</v>
      </c>
      <c r="B3003" s="25" t="s">
        <v>3154</v>
      </c>
      <c r="C3003" s="26" t="s">
        <v>9095</v>
      </c>
      <c r="D3003" s="26" t="s">
        <v>4679</v>
      </c>
      <c r="E3003" s="9">
        <v>1.0</v>
      </c>
    </row>
    <row r="3004" ht="15.75" customHeight="1">
      <c r="A3004" s="24">
        <v>3003.0</v>
      </c>
      <c r="B3004" s="25" t="s">
        <v>9096</v>
      </c>
      <c r="C3004" s="26" t="s">
        <v>9097</v>
      </c>
      <c r="D3004" s="26" t="s">
        <v>4668</v>
      </c>
      <c r="E3004" s="9">
        <v>1.0</v>
      </c>
    </row>
    <row r="3005" ht="15.75" customHeight="1">
      <c r="A3005" s="24">
        <v>3004.0</v>
      </c>
      <c r="B3005" s="25" t="s">
        <v>9098</v>
      </c>
      <c r="C3005" s="26" t="s">
        <v>9099</v>
      </c>
      <c r="D3005" s="26" t="s">
        <v>4671</v>
      </c>
      <c r="E3005" s="9">
        <v>1.0</v>
      </c>
    </row>
    <row r="3006" ht="15.75" customHeight="1">
      <c r="A3006" s="24">
        <v>3005.0</v>
      </c>
      <c r="B3006" s="25" t="s">
        <v>3749</v>
      </c>
      <c r="C3006" s="26" t="s">
        <v>9100</v>
      </c>
      <c r="D3006" s="26" t="s">
        <v>4684</v>
      </c>
      <c r="E3006" s="9">
        <v>1.0</v>
      </c>
    </row>
    <row r="3007" ht="15.75" customHeight="1">
      <c r="A3007" s="24">
        <v>3006.0</v>
      </c>
      <c r="B3007" s="25" t="s">
        <v>9101</v>
      </c>
      <c r="C3007" s="26" t="s">
        <v>9102</v>
      </c>
      <c r="D3007" s="26" t="s">
        <v>4671</v>
      </c>
      <c r="E3007" s="9">
        <v>1.0</v>
      </c>
    </row>
    <row r="3008" ht="15.75" customHeight="1">
      <c r="A3008" s="24">
        <v>3007.0</v>
      </c>
      <c r="B3008" s="25" t="s">
        <v>9103</v>
      </c>
      <c r="C3008" s="26" t="s">
        <v>9104</v>
      </c>
      <c r="D3008" s="26" t="s">
        <v>4668</v>
      </c>
      <c r="E3008" s="9">
        <v>1.0</v>
      </c>
    </row>
    <row r="3009" ht="15.75" customHeight="1">
      <c r="A3009" s="24">
        <v>3008.0</v>
      </c>
      <c r="B3009" s="25" t="s">
        <v>3874</v>
      </c>
      <c r="C3009" s="26" t="s">
        <v>9105</v>
      </c>
      <c r="D3009" s="26" t="s">
        <v>4677</v>
      </c>
      <c r="E3009" s="9">
        <v>1.0</v>
      </c>
    </row>
    <row r="3010" ht="15.75" customHeight="1">
      <c r="A3010" s="24">
        <v>3009.0</v>
      </c>
      <c r="B3010" s="25" t="s">
        <v>3748</v>
      </c>
      <c r="C3010" s="26" t="s">
        <v>9106</v>
      </c>
      <c r="D3010" s="26" t="s">
        <v>4677</v>
      </c>
      <c r="E3010" s="9">
        <v>1.0</v>
      </c>
    </row>
    <row r="3011" ht="15.75" customHeight="1">
      <c r="A3011" s="24">
        <v>3010.0</v>
      </c>
      <c r="B3011" s="25" t="s">
        <v>3069</v>
      </c>
      <c r="C3011" s="26" t="s">
        <v>9107</v>
      </c>
      <c r="D3011" s="26" t="s">
        <v>4684</v>
      </c>
      <c r="E3011" s="9">
        <v>1.0</v>
      </c>
    </row>
    <row r="3012" ht="15.75" customHeight="1">
      <c r="A3012" s="24">
        <v>3011.0</v>
      </c>
      <c r="B3012" s="25" t="s">
        <v>9108</v>
      </c>
      <c r="C3012" s="26" t="s">
        <v>9109</v>
      </c>
      <c r="D3012" s="26" t="s">
        <v>4671</v>
      </c>
      <c r="E3012" s="9">
        <v>1.0</v>
      </c>
    </row>
    <row r="3013" ht="15.75" customHeight="1">
      <c r="A3013" s="24">
        <v>3012.0</v>
      </c>
      <c r="B3013" s="25" t="s">
        <v>3785</v>
      </c>
      <c r="C3013" s="26" t="s">
        <v>9110</v>
      </c>
      <c r="D3013" s="26" t="s">
        <v>4677</v>
      </c>
      <c r="E3013" s="9">
        <v>1.0</v>
      </c>
    </row>
    <row r="3014" ht="15.75" customHeight="1">
      <c r="A3014" s="24">
        <v>3013.0</v>
      </c>
      <c r="B3014" s="25" t="s">
        <v>9111</v>
      </c>
      <c r="C3014" s="26" t="s">
        <v>9112</v>
      </c>
      <c r="D3014" s="26" t="s">
        <v>4668</v>
      </c>
      <c r="E3014" s="9">
        <v>1.0</v>
      </c>
    </row>
    <row r="3015" ht="15.75" customHeight="1">
      <c r="A3015" s="24">
        <v>3014.0</v>
      </c>
      <c r="B3015" s="25" t="s">
        <v>9113</v>
      </c>
      <c r="C3015" s="26" t="s">
        <v>9114</v>
      </c>
      <c r="D3015" s="26" t="s">
        <v>4668</v>
      </c>
      <c r="E3015" s="9">
        <v>1.0</v>
      </c>
    </row>
    <row r="3016" ht="15.75" customHeight="1">
      <c r="A3016" s="24">
        <v>3015.0</v>
      </c>
      <c r="B3016" s="25" t="s">
        <v>3987</v>
      </c>
      <c r="C3016" s="26" t="s">
        <v>9115</v>
      </c>
      <c r="D3016" s="26" t="s">
        <v>4677</v>
      </c>
      <c r="E3016" s="9">
        <v>1.0</v>
      </c>
    </row>
    <row r="3017" ht="15.75" customHeight="1">
      <c r="A3017" s="24">
        <v>3016.0</v>
      </c>
      <c r="B3017" s="25" t="s">
        <v>3896</v>
      </c>
      <c r="C3017" s="26" t="s">
        <v>9116</v>
      </c>
      <c r="D3017" s="26" t="s">
        <v>4677</v>
      </c>
      <c r="E3017" s="9">
        <v>1.0</v>
      </c>
    </row>
    <row r="3018" ht="15.75" customHeight="1">
      <c r="A3018" s="24">
        <v>3017.0</v>
      </c>
      <c r="B3018" s="25" t="s">
        <v>9117</v>
      </c>
      <c r="C3018" s="26" t="s">
        <v>9118</v>
      </c>
      <c r="D3018" s="26" t="s">
        <v>4671</v>
      </c>
      <c r="E3018" s="9">
        <v>1.0</v>
      </c>
    </row>
    <row r="3019" ht="15.75" customHeight="1">
      <c r="A3019" s="24">
        <v>3018.0</v>
      </c>
      <c r="B3019" s="25" t="s">
        <v>4499</v>
      </c>
      <c r="C3019" s="26" t="s">
        <v>9119</v>
      </c>
      <c r="D3019" s="26" t="s">
        <v>4677</v>
      </c>
      <c r="E3019" s="9">
        <v>1.0</v>
      </c>
    </row>
    <row r="3020" ht="15.75" customHeight="1">
      <c r="A3020" s="24">
        <v>3019.0</v>
      </c>
      <c r="B3020" s="25" t="s">
        <v>9120</v>
      </c>
      <c r="C3020" s="26" t="s">
        <v>9121</v>
      </c>
      <c r="D3020" s="26" t="s">
        <v>4671</v>
      </c>
      <c r="E3020" s="9">
        <v>1.0</v>
      </c>
    </row>
    <row r="3021" ht="15.75" customHeight="1">
      <c r="A3021" s="24">
        <v>3020.0</v>
      </c>
      <c r="B3021" s="25" t="s">
        <v>3070</v>
      </c>
      <c r="C3021" s="26" t="s">
        <v>9122</v>
      </c>
      <c r="D3021" s="26" t="s">
        <v>4684</v>
      </c>
      <c r="E3021" s="9">
        <v>1.0</v>
      </c>
    </row>
    <row r="3022" ht="15.75" customHeight="1">
      <c r="A3022" s="24">
        <v>3021.0</v>
      </c>
      <c r="B3022" s="25" t="s">
        <v>4444</v>
      </c>
      <c r="C3022" s="26" t="s">
        <v>9123</v>
      </c>
      <c r="D3022" s="26" t="s">
        <v>4668</v>
      </c>
      <c r="E3022" s="9">
        <v>1.0</v>
      </c>
    </row>
    <row r="3023" ht="15.75" customHeight="1">
      <c r="A3023" s="24">
        <v>3022.0</v>
      </c>
      <c r="B3023" s="25" t="s">
        <v>3612</v>
      </c>
      <c r="C3023" s="26" t="s">
        <v>9124</v>
      </c>
      <c r="D3023" s="26" t="s">
        <v>4677</v>
      </c>
      <c r="E3023" s="9">
        <v>1.0</v>
      </c>
    </row>
    <row r="3024" ht="15.75" customHeight="1">
      <c r="A3024" s="24">
        <v>3023.0</v>
      </c>
      <c r="B3024" s="25" t="s">
        <v>3242</v>
      </c>
      <c r="C3024" s="26" t="s">
        <v>9125</v>
      </c>
      <c r="D3024" s="26" t="s">
        <v>4679</v>
      </c>
      <c r="E3024" s="9">
        <v>1.0</v>
      </c>
    </row>
    <row r="3025" ht="15.75" customHeight="1">
      <c r="A3025" s="24">
        <v>3024.0</v>
      </c>
      <c r="B3025" s="25" t="s">
        <v>9126</v>
      </c>
      <c r="C3025" s="26" t="s">
        <v>9127</v>
      </c>
      <c r="D3025" s="26" t="s">
        <v>4671</v>
      </c>
      <c r="E3025" s="9">
        <v>1.0</v>
      </c>
    </row>
    <row r="3026" ht="15.75" customHeight="1">
      <c r="A3026" s="24">
        <v>3025.0</v>
      </c>
      <c r="B3026" s="25" t="s">
        <v>3650</v>
      </c>
      <c r="C3026" s="26" t="s">
        <v>9128</v>
      </c>
      <c r="D3026" s="26" t="s">
        <v>4677</v>
      </c>
      <c r="E3026" s="9">
        <v>1.0</v>
      </c>
    </row>
    <row r="3027" ht="15.75" customHeight="1">
      <c r="A3027" s="24">
        <v>3026.0</v>
      </c>
      <c r="B3027" s="25" t="s">
        <v>3129</v>
      </c>
      <c r="C3027" s="26" t="s">
        <v>9129</v>
      </c>
      <c r="D3027" s="26" t="s">
        <v>4684</v>
      </c>
      <c r="E3027" s="9">
        <v>1.0</v>
      </c>
    </row>
    <row r="3028" ht="15.75" customHeight="1">
      <c r="A3028" s="24">
        <v>3027.0</v>
      </c>
      <c r="B3028" s="25" t="s">
        <v>3437</v>
      </c>
      <c r="C3028" s="26" t="s">
        <v>9130</v>
      </c>
      <c r="D3028" s="26" t="s">
        <v>4677</v>
      </c>
      <c r="E3028" s="9">
        <v>1.0</v>
      </c>
    </row>
    <row r="3029" ht="15.75" customHeight="1">
      <c r="A3029" s="24">
        <v>3028.0</v>
      </c>
      <c r="B3029" s="25" t="s">
        <v>3566</v>
      </c>
      <c r="C3029" s="26" t="s">
        <v>9131</v>
      </c>
      <c r="D3029" s="26" t="s">
        <v>4684</v>
      </c>
      <c r="E3029" s="9">
        <v>1.0</v>
      </c>
    </row>
    <row r="3030" ht="15.75" customHeight="1">
      <c r="A3030" s="24">
        <v>3029.0</v>
      </c>
      <c r="B3030" s="25" t="s">
        <v>3970</v>
      </c>
      <c r="C3030" s="26" t="s">
        <v>9132</v>
      </c>
      <c r="D3030" s="26" t="s">
        <v>4684</v>
      </c>
      <c r="E3030" s="9">
        <v>1.0</v>
      </c>
    </row>
    <row r="3031" ht="15.75" customHeight="1">
      <c r="A3031" s="24">
        <v>3030.0</v>
      </c>
      <c r="B3031" s="25" t="s">
        <v>3476</v>
      </c>
      <c r="C3031" s="26" t="s">
        <v>9133</v>
      </c>
      <c r="D3031" s="26" t="s">
        <v>4684</v>
      </c>
      <c r="E3031" s="9">
        <v>1.0</v>
      </c>
    </row>
    <row r="3032" ht="15.75" customHeight="1">
      <c r="A3032" s="24">
        <v>3031.0</v>
      </c>
      <c r="B3032" s="25" t="s">
        <v>3071</v>
      </c>
      <c r="C3032" s="26" t="s">
        <v>9134</v>
      </c>
      <c r="D3032" s="26" t="s">
        <v>4677</v>
      </c>
      <c r="E3032" s="9">
        <v>1.0</v>
      </c>
    </row>
    <row r="3033" ht="15.75" customHeight="1">
      <c r="A3033" s="24">
        <v>3032.0</v>
      </c>
      <c r="B3033" s="25" t="s">
        <v>4266</v>
      </c>
      <c r="C3033" s="26" t="s">
        <v>9135</v>
      </c>
      <c r="D3033" s="26" t="s">
        <v>4677</v>
      </c>
      <c r="E3033" s="9">
        <v>1.0</v>
      </c>
    </row>
    <row r="3034" ht="15.75" customHeight="1">
      <c r="A3034" s="24">
        <v>3033.0</v>
      </c>
      <c r="B3034" s="25" t="s">
        <v>3352</v>
      </c>
      <c r="C3034" s="26" t="s">
        <v>9136</v>
      </c>
      <c r="D3034" s="26" t="s">
        <v>4677</v>
      </c>
      <c r="E3034" s="9">
        <v>1.0</v>
      </c>
    </row>
    <row r="3035" ht="15.75" customHeight="1">
      <c r="A3035" s="24">
        <v>3034.0</v>
      </c>
      <c r="B3035" s="25" t="s">
        <v>9137</v>
      </c>
      <c r="C3035" s="26" t="s">
        <v>9138</v>
      </c>
      <c r="D3035" s="26" t="s">
        <v>4668</v>
      </c>
      <c r="E3035" s="9">
        <v>1.0</v>
      </c>
    </row>
    <row r="3036" ht="15.75" customHeight="1">
      <c r="A3036" s="24">
        <v>3035.0</v>
      </c>
      <c r="B3036" s="25" t="s">
        <v>3583</v>
      </c>
      <c r="C3036" s="26" t="s">
        <v>9139</v>
      </c>
      <c r="D3036" s="26" t="s">
        <v>4668</v>
      </c>
      <c r="E3036" s="9">
        <v>1.0</v>
      </c>
    </row>
    <row r="3037" ht="15.75" customHeight="1">
      <c r="A3037" s="24">
        <v>3036.0</v>
      </c>
      <c r="B3037" s="25" t="s">
        <v>4106</v>
      </c>
      <c r="C3037" s="26" t="s">
        <v>9140</v>
      </c>
      <c r="D3037" s="26" t="s">
        <v>4677</v>
      </c>
      <c r="E3037" s="9">
        <v>1.0</v>
      </c>
    </row>
    <row r="3038" ht="15.75" customHeight="1">
      <c r="A3038" s="24">
        <v>3037.0</v>
      </c>
      <c r="B3038" s="25" t="s">
        <v>9141</v>
      </c>
      <c r="C3038" s="26" t="s">
        <v>9142</v>
      </c>
      <c r="D3038" s="26" t="s">
        <v>4668</v>
      </c>
      <c r="E3038" s="9">
        <v>1.0</v>
      </c>
    </row>
    <row r="3039" ht="15.75" customHeight="1">
      <c r="A3039" s="24">
        <v>3038.0</v>
      </c>
      <c r="B3039" s="25" t="s">
        <v>9143</v>
      </c>
      <c r="C3039" s="26" t="s">
        <v>9144</v>
      </c>
      <c r="D3039" s="26" t="s">
        <v>4668</v>
      </c>
      <c r="E3039" s="9">
        <v>1.0</v>
      </c>
    </row>
    <row r="3040" ht="15.75" customHeight="1">
      <c r="A3040" s="24">
        <v>3039.0</v>
      </c>
      <c r="B3040" s="25" t="s">
        <v>9145</v>
      </c>
      <c r="C3040" s="26" t="s">
        <v>9146</v>
      </c>
      <c r="D3040" s="26" t="s">
        <v>4668</v>
      </c>
      <c r="E3040" s="9">
        <v>1.0</v>
      </c>
    </row>
    <row r="3041" ht="15.75" customHeight="1">
      <c r="A3041" s="24">
        <v>3040.0</v>
      </c>
      <c r="B3041" s="25" t="s">
        <v>3742</v>
      </c>
      <c r="C3041" s="26" t="s">
        <v>9147</v>
      </c>
      <c r="D3041" s="26" t="s">
        <v>4677</v>
      </c>
      <c r="E3041" s="9">
        <v>1.0</v>
      </c>
    </row>
    <row r="3042" ht="15.75" customHeight="1">
      <c r="A3042" s="24">
        <v>3041.0</v>
      </c>
      <c r="B3042" s="25" t="s">
        <v>4417</v>
      </c>
      <c r="C3042" s="26" t="s">
        <v>9148</v>
      </c>
      <c r="D3042" s="26" t="s">
        <v>4677</v>
      </c>
      <c r="E3042" s="9">
        <v>1.0</v>
      </c>
    </row>
    <row r="3043" ht="15.75" customHeight="1">
      <c r="A3043" s="24">
        <v>3042.0</v>
      </c>
      <c r="B3043" s="25" t="s">
        <v>2866</v>
      </c>
      <c r="C3043" s="26" t="s">
        <v>9149</v>
      </c>
      <c r="D3043" s="26" t="s">
        <v>4677</v>
      </c>
      <c r="E3043" s="9">
        <v>1.0</v>
      </c>
    </row>
    <row r="3044" ht="15.75" customHeight="1">
      <c r="A3044" s="24">
        <v>3043.0</v>
      </c>
      <c r="B3044" s="25" t="s">
        <v>3422</v>
      </c>
      <c r="C3044" s="26" t="s">
        <v>9150</v>
      </c>
      <c r="D3044" s="26" t="s">
        <v>4679</v>
      </c>
      <c r="E3044" s="9">
        <v>1.0</v>
      </c>
    </row>
    <row r="3045" ht="15.75" customHeight="1">
      <c r="A3045" s="24">
        <v>3044.0</v>
      </c>
      <c r="B3045" s="25" t="s">
        <v>3000</v>
      </c>
      <c r="C3045" s="26" t="s">
        <v>9151</v>
      </c>
      <c r="D3045" s="26" t="s">
        <v>4677</v>
      </c>
      <c r="E3045" s="9">
        <v>1.0</v>
      </c>
    </row>
    <row r="3046" ht="15.75" customHeight="1">
      <c r="A3046" s="24">
        <v>3045.0</v>
      </c>
      <c r="B3046" s="25" t="s">
        <v>4020</v>
      </c>
      <c r="C3046" s="26" t="s">
        <v>9152</v>
      </c>
      <c r="D3046" s="26" t="s">
        <v>4679</v>
      </c>
      <c r="E3046" s="9">
        <v>1.0</v>
      </c>
    </row>
    <row r="3047" ht="15.75" customHeight="1">
      <c r="A3047" s="24">
        <v>3046.0</v>
      </c>
      <c r="B3047" s="25" t="s">
        <v>3675</v>
      </c>
      <c r="C3047" s="26" t="s">
        <v>9153</v>
      </c>
      <c r="D3047" s="26" t="s">
        <v>4677</v>
      </c>
      <c r="E3047" s="9">
        <v>1.0</v>
      </c>
    </row>
    <row r="3048" ht="15.75" customHeight="1">
      <c r="A3048" s="24">
        <v>3047.0</v>
      </c>
      <c r="B3048" s="25" t="s">
        <v>3729</v>
      </c>
      <c r="C3048" s="26" t="s">
        <v>9154</v>
      </c>
      <c r="D3048" s="26" t="s">
        <v>4677</v>
      </c>
      <c r="E3048" s="9">
        <v>1.0</v>
      </c>
    </row>
    <row r="3049" ht="15.75" customHeight="1">
      <c r="A3049" s="24">
        <v>3048.0</v>
      </c>
      <c r="B3049" s="25" t="s">
        <v>4096</v>
      </c>
      <c r="C3049" s="26" t="s">
        <v>9155</v>
      </c>
      <c r="D3049" s="26" t="s">
        <v>4677</v>
      </c>
      <c r="E3049" s="9">
        <v>1.0</v>
      </c>
    </row>
    <row r="3050" ht="15.75" customHeight="1">
      <c r="A3050" s="24">
        <v>3049.0</v>
      </c>
      <c r="B3050" s="25" t="s">
        <v>2916</v>
      </c>
      <c r="C3050" s="26" t="s">
        <v>9156</v>
      </c>
      <c r="D3050" s="26" t="s">
        <v>4684</v>
      </c>
      <c r="E3050" s="9">
        <v>1.0</v>
      </c>
    </row>
    <row r="3051" ht="15.75" customHeight="1">
      <c r="A3051" s="24">
        <v>3050.0</v>
      </c>
      <c r="B3051" s="25" t="s">
        <v>4452</v>
      </c>
      <c r="C3051" s="26" t="s">
        <v>9157</v>
      </c>
      <c r="D3051" s="26" t="s">
        <v>4677</v>
      </c>
      <c r="E3051" s="9">
        <v>1.0</v>
      </c>
    </row>
    <row r="3052" ht="15.75" customHeight="1">
      <c r="A3052" s="24">
        <v>3051.0</v>
      </c>
      <c r="B3052" s="25" t="s">
        <v>3210</v>
      </c>
      <c r="C3052" s="26" t="s">
        <v>9158</v>
      </c>
      <c r="D3052" s="26" t="s">
        <v>4684</v>
      </c>
      <c r="E3052" s="9">
        <v>1.0</v>
      </c>
    </row>
    <row r="3053" ht="15.75" customHeight="1">
      <c r="A3053" s="24">
        <v>3052.0</v>
      </c>
      <c r="B3053" s="25" t="s">
        <v>4013</v>
      </c>
      <c r="C3053" s="26" t="s">
        <v>9159</v>
      </c>
      <c r="D3053" s="26" t="s">
        <v>4677</v>
      </c>
      <c r="E3053" s="9">
        <v>1.0</v>
      </c>
    </row>
    <row r="3054" ht="15.75" customHeight="1">
      <c r="A3054" s="24">
        <v>3053.0</v>
      </c>
      <c r="B3054" s="25" t="s">
        <v>4239</v>
      </c>
      <c r="C3054" s="26" t="s">
        <v>9160</v>
      </c>
      <c r="D3054" s="26" t="s">
        <v>4677</v>
      </c>
      <c r="E3054" s="9">
        <v>1.0</v>
      </c>
    </row>
    <row r="3055" ht="15.75" customHeight="1">
      <c r="A3055" s="24">
        <v>3054.0</v>
      </c>
      <c r="B3055" s="25" t="s">
        <v>9161</v>
      </c>
      <c r="C3055" s="26" t="s">
        <v>9162</v>
      </c>
      <c r="D3055" s="26" t="s">
        <v>4671</v>
      </c>
      <c r="E3055" s="9">
        <v>1.0</v>
      </c>
    </row>
    <row r="3056" ht="15.75" customHeight="1">
      <c r="A3056" s="24">
        <v>3055.0</v>
      </c>
      <c r="B3056" s="25" t="s">
        <v>3041</v>
      </c>
      <c r="C3056" s="26" t="s">
        <v>9163</v>
      </c>
      <c r="D3056" s="26" t="s">
        <v>4679</v>
      </c>
      <c r="E3056" s="9">
        <v>1.0</v>
      </c>
    </row>
    <row r="3057" ht="15.75" customHeight="1">
      <c r="A3057" s="24">
        <v>3056.0</v>
      </c>
      <c r="B3057" s="25" t="s">
        <v>9164</v>
      </c>
      <c r="C3057" s="26" t="s">
        <v>9165</v>
      </c>
      <c r="D3057" s="26" t="s">
        <v>4671</v>
      </c>
      <c r="E3057" s="9">
        <v>1.0</v>
      </c>
    </row>
    <row r="3058" ht="15.75" customHeight="1">
      <c r="A3058" s="24">
        <v>3057.0</v>
      </c>
      <c r="B3058" s="25" t="s">
        <v>3878</v>
      </c>
      <c r="C3058" s="26" t="s">
        <v>9166</v>
      </c>
      <c r="D3058" s="26" t="s">
        <v>4677</v>
      </c>
      <c r="E3058" s="9">
        <v>1.0</v>
      </c>
    </row>
    <row r="3059" ht="15.75" customHeight="1">
      <c r="A3059" s="24">
        <v>3058.0</v>
      </c>
      <c r="B3059" s="25" t="s">
        <v>4504</v>
      </c>
      <c r="C3059" s="26" t="s">
        <v>9167</v>
      </c>
      <c r="D3059" s="26" t="s">
        <v>4684</v>
      </c>
      <c r="E3059" s="9">
        <v>1.0</v>
      </c>
    </row>
    <row r="3060" ht="15.75" customHeight="1">
      <c r="A3060" s="24">
        <v>3059.0</v>
      </c>
      <c r="B3060" s="25" t="s">
        <v>3501</v>
      </c>
      <c r="C3060" s="26" t="s">
        <v>9168</v>
      </c>
      <c r="D3060" s="26" t="s">
        <v>4677</v>
      </c>
      <c r="E3060" s="9">
        <v>1.0</v>
      </c>
    </row>
    <row r="3061" ht="15.75" customHeight="1">
      <c r="A3061" s="24">
        <v>3060.0</v>
      </c>
      <c r="B3061" s="25" t="s">
        <v>3033</v>
      </c>
      <c r="C3061" s="26" t="s">
        <v>9169</v>
      </c>
      <c r="D3061" s="26" t="s">
        <v>4677</v>
      </c>
      <c r="E3061" s="9">
        <v>1.0</v>
      </c>
    </row>
    <row r="3062" ht="15.75" customHeight="1">
      <c r="A3062" s="24">
        <v>3061.0</v>
      </c>
      <c r="B3062" s="25" t="s">
        <v>3644</v>
      </c>
      <c r="C3062" s="26" t="s">
        <v>9170</v>
      </c>
      <c r="D3062" s="26" t="s">
        <v>4677</v>
      </c>
      <c r="E3062" s="9">
        <v>1.0</v>
      </c>
    </row>
    <row r="3063" ht="15.75" customHeight="1">
      <c r="A3063" s="24">
        <v>3062.0</v>
      </c>
      <c r="B3063" s="25" t="s">
        <v>4205</v>
      </c>
      <c r="C3063" s="26" t="s">
        <v>9171</v>
      </c>
      <c r="D3063" s="26" t="s">
        <v>4668</v>
      </c>
      <c r="E3063" s="9">
        <v>1.0</v>
      </c>
    </row>
    <row r="3064" ht="15.75" customHeight="1">
      <c r="A3064" s="24">
        <v>3063.0</v>
      </c>
      <c r="B3064" s="25" t="s">
        <v>3237</v>
      </c>
      <c r="C3064" s="26" t="s">
        <v>9172</v>
      </c>
      <c r="D3064" s="26" t="s">
        <v>4684</v>
      </c>
      <c r="E3064" s="9">
        <v>1.0</v>
      </c>
    </row>
    <row r="3065" ht="15.75" customHeight="1">
      <c r="A3065" s="24">
        <v>3064.0</v>
      </c>
      <c r="B3065" s="25" t="s">
        <v>4456</v>
      </c>
      <c r="C3065" s="26" t="s">
        <v>9173</v>
      </c>
      <c r="D3065" s="26" t="s">
        <v>4679</v>
      </c>
      <c r="E3065" s="9">
        <v>1.0</v>
      </c>
    </row>
    <row r="3066" ht="15.75" customHeight="1">
      <c r="A3066" s="24">
        <v>3065.0</v>
      </c>
      <c r="B3066" s="25" t="s">
        <v>9174</v>
      </c>
      <c r="C3066" s="26" t="s">
        <v>9175</v>
      </c>
      <c r="D3066" s="26" t="s">
        <v>4671</v>
      </c>
      <c r="E3066" s="9">
        <v>1.0</v>
      </c>
    </row>
    <row r="3067" ht="15.75" customHeight="1">
      <c r="A3067" s="24">
        <v>3066.0</v>
      </c>
      <c r="B3067" s="25" t="s">
        <v>9176</v>
      </c>
      <c r="C3067" s="26" t="s">
        <v>9177</v>
      </c>
      <c r="D3067" s="26" t="s">
        <v>4671</v>
      </c>
      <c r="E3067" s="9">
        <v>1.0</v>
      </c>
    </row>
    <row r="3068" ht="15.75" customHeight="1">
      <c r="A3068" s="24">
        <v>3067.0</v>
      </c>
      <c r="B3068" s="25" t="s">
        <v>9178</v>
      </c>
      <c r="C3068" s="26" t="s">
        <v>9179</v>
      </c>
      <c r="D3068" s="26" t="s">
        <v>4668</v>
      </c>
      <c r="E3068" s="9">
        <v>1.0</v>
      </c>
    </row>
    <row r="3069" ht="15.75" customHeight="1">
      <c r="A3069" s="24">
        <v>3068.0</v>
      </c>
      <c r="B3069" s="25" t="s">
        <v>9180</v>
      </c>
      <c r="C3069" s="26" t="s">
        <v>9181</v>
      </c>
      <c r="D3069" s="26" t="s">
        <v>4668</v>
      </c>
      <c r="E3069" s="9">
        <v>1.0</v>
      </c>
    </row>
    <row r="3070" ht="15.75" customHeight="1">
      <c r="A3070" s="24">
        <v>3069.0</v>
      </c>
      <c r="B3070" s="25" t="s">
        <v>9182</v>
      </c>
      <c r="C3070" s="26" t="s">
        <v>9183</v>
      </c>
      <c r="D3070" s="26" t="s">
        <v>4668</v>
      </c>
      <c r="E3070" s="9">
        <v>1.0</v>
      </c>
    </row>
    <row r="3071" ht="15.75" customHeight="1">
      <c r="A3071" s="24">
        <v>3070.0</v>
      </c>
      <c r="B3071" s="25" t="s">
        <v>2969</v>
      </c>
      <c r="C3071" s="26" t="s">
        <v>9184</v>
      </c>
      <c r="D3071" s="26" t="s">
        <v>4679</v>
      </c>
      <c r="E3071" s="9">
        <v>1.0</v>
      </c>
    </row>
    <row r="3072" ht="15.75" customHeight="1">
      <c r="A3072" s="24">
        <v>3071.0</v>
      </c>
      <c r="B3072" s="25" t="s">
        <v>9185</v>
      </c>
      <c r="C3072" s="26" t="s">
        <v>9186</v>
      </c>
      <c r="D3072" s="26" t="s">
        <v>4668</v>
      </c>
      <c r="E3072" s="9">
        <v>1.0</v>
      </c>
    </row>
    <row r="3073" ht="15.75" customHeight="1">
      <c r="A3073" s="24">
        <v>3072.0</v>
      </c>
      <c r="B3073" s="25" t="s">
        <v>9187</v>
      </c>
      <c r="C3073" s="26" t="s">
        <v>9188</v>
      </c>
      <c r="D3073" s="26" t="s">
        <v>4668</v>
      </c>
      <c r="E3073" s="9">
        <v>1.0</v>
      </c>
    </row>
    <row r="3074" ht="15.75" customHeight="1">
      <c r="A3074" s="24">
        <v>3073.0</v>
      </c>
      <c r="B3074" s="25" t="s">
        <v>2917</v>
      </c>
      <c r="C3074" s="26" t="s">
        <v>9189</v>
      </c>
      <c r="D3074" s="26" t="s">
        <v>4679</v>
      </c>
      <c r="E3074" s="9">
        <v>1.0</v>
      </c>
    </row>
    <row r="3075" ht="15.75" customHeight="1">
      <c r="A3075" s="24">
        <v>3074.0</v>
      </c>
      <c r="B3075" s="25" t="s">
        <v>9190</v>
      </c>
      <c r="C3075" s="26" t="s">
        <v>9191</v>
      </c>
      <c r="D3075" s="26" t="s">
        <v>4668</v>
      </c>
      <c r="E3075" s="9">
        <v>1.0</v>
      </c>
    </row>
    <row r="3076" ht="15.75" customHeight="1">
      <c r="A3076" s="24">
        <v>3075.0</v>
      </c>
      <c r="B3076" s="25" t="s">
        <v>3472</v>
      </c>
      <c r="C3076" s="26" t="s">
        <v>9192</v>
      </c>
      <c r="D3076" s="26" t="s">
        <v>4677</v>
      </c>
      <c r="E3076" s="9">
        <v>1.0</v>
      </c>
    </row>
    <row r="3077" ht="15.75" customHeight="1">
      <c r="A3077" s="24">
        <v>3076.0</v>
      </c>
      <c r="B3077" s="25" t="s">
        <v>9193</v>
      </c>
      <c r="C3077" s="26" t="s">
        <v>9194</v>
      </c>
      <c r="D3077" s="26" t="s">
        <v>4668</v>
      </c>
      <c r="E3077" s="9">
        <v>1.0</v>
      </c>
    </row>
    <row r="3078" ht="15.75" customHeight="1">
      <c r="A3078" s="24">
        <v>3077.0</v>
      </c>
      <c r="B3078" s="25" t="s">
        <v>9195</v>
      </c>
      <c r="C3078" s="26" t="s">
        <v>9196</v>
      </c>
      <c r="D3078" s="26" t="s">
        <v>4668</v>
      </c>
      <c r="E3078" s="9">
        <v>1.0</v>
      </c>
    </row>
    <row r="3079" ht="15.75" customHeight="1">
      <c r="A3079" s="24">
        <v>3078.0</v>
      </c>
      <c r="B3079" s="25" t="s">
        <v>9197</v>
      </c>
      <c r="C3079" s="26" t="s">
        <v>9198</v>
      </c>
      <c r="D3079" s="26" t="s">
        <v>4668</v>
      </c>
      <c r="E3079" s="9">
        <v>1.0</v>
      </c>
    </row>
    <row r="3080" ht="15.75" customHeight="1">
      <c r="A3080" s="24">
        <v>3079.0</v>
      </c>
      <c r="B3080" s="25" t="s">
        <v>9199</v>
      </c>
      <c r="C3080" s="26" t="s">
        <v>9200</v>
      </c>
      <c r="D3080" s="26" t="s">
        <v>4668</v>
      </c>
      <c r="E3080" s="9">
        <v>1.0</v>
      </c>
    </row>
    <row r="3081" ht="15.75" customHeight="1">
      <c r="A3081" s="24">
        <v>3080.0</v>
      </c>
      <c r="B3081" s="25" t="s">
        <v>9201</v>
      </c>
      <c r="C3081" s="26" t="s">
        <v>9202</v>
      </c>
      <c r="D3081" s="26" t="s">
        <v>4668</v>
      </c>
      <c r="E3081" s="9">
        <v>1.0</v>
      </c>
    </row>
    <row r="3082" ht="15.75" customHeight="1">
      <c r="A3082" s="24">
        <v>3081.0</v>
      </c>
      <c r="B3082" s="25" t="s">
        <v>9203</v>
      </c>
      <c r="C3082" s="26" t="s">
        <v>9204</v>
      </c>
      <c r="D3082" s="26" t="s">
        <v>4668</v>
      </c>
      <c r="E3082" s="9">
        <v>1.0</v>
      </c>
    </row>
    <row r="3083" ht="15.75" customHeight="1">
      <c r="A3083" s="24">
        <v>3082.0</v>
      </c>
      <c r="B3083" s="25" t="s">
        <v>9205</v>
      </c>
      <c r="C3083" s="26" t="s">
        <v>9206</v>
      </c>
      <c r="D3083" s="26" t="s">
        <v>4668</v>
      </c>
      <c r="E3083" s="9">
        <v>1.0</v>
      </c>
    </row>
    <row r="3084" ht="15.75" customHeight="1">
      <c r="A3084" s="24">
        <v>3083.0</v>
      </c>
      <c r="B3084" s="25" t="s">
        <v>9207</v>
      </c>
      <c r="C3084" s="26" t="s">
        <v>9208</v>
      </c>
      <c r="D3084" s="26" t="s">
        <v>4671</v>
      </c>
      <c r="E3084" s="9">
        <v>1.0</v>
      </c>
    </row>
    <row r="3085" ht="15.75" customHeight="1">
      <c r="A3085" s="24">
        <v>3084.0</v>
      </c>
      <c r="B3085" s="25" t="s">
        <v>9209</v>
      </c>
      <c r="C3085" s="26" t="s">
        <v>9210</v>
      </c>
      <c r="D3085" s="26" t="s">
        <v>4668</v>
      </c>
      <c r="E3085" s="9">
        <v>1.0</v>
      </c>
    </row>
    <row r="3086" ht="15.75" customHeight="1">
      <c r="A3086" s="24">
        <v>3085.0</v>
      </c>
      <c r="B3086" s="25" t="s">
        <v>9211</v>
      </c>
      <c r="C3086" s="26" t="s">
        <v>9212</v>
      </c>
      <c r="D3086" s="26" t="s">
        <v>4668</v>
      </c>
      <c r="E3086" s="9">
        <v>1.0</v>
      </c>
    </row>
    <row r="3087" ht="15.75" customHeight="1">
      <c r="A3087" s="24">
        <v>3086.0</v>
      </c>
      <c r="B3087" s="25" t="s">
        <v>9213</v>
      </c>
      <c r="C3087" s="26" t="s">
        <v>9214</v>
      </c>
      <c r="D3087" s="26" t="s">
        <v>4671</v>
      </c>
      <c r="E3087" s="9">
        <v>1.0</v>
      </c>
    </row>
    <row r="3088" ht="15.75" customHeight="1">
      <c r="A3088" s="24">
        <v>3087.0</v>
      </c>
      <c r="B3088" s="25" t="s">
        <v>9215</v>
      </c>
      <c r="C3088" s="26" t="s">
        <v>9216</v>
      </c>
      <c r="D3088" s="26" t="s">
        <v>4668</v>
      </c>
      <c r="E3088" s="9">
        <v>1.0</v>
      </c>
    </row>
    <row r="3089" ht="15.75" customHeight="1">
      <c r="A3089" s="24">
        <v>3088.0</v>
      </c>
      <c r="B3089" s="25" t="s">
        <v>9217</v>
      </c>
      <c r="C3089" s="26" t="s">
        <v>9218</v>
      </c>
      <c r="D3089" s="26" t="s">
        <v>4668</v>
      </c>
      <c r="E3089" s="9">
        <v>1.0</v>
      </c>
    </row>
    <row r="3090" ht="15.75" customHeight="1">
      <c r="A3090" s="24">
        <v>3089.0</v>
      </c>
      <c r="B3090" s="25" t="s">
        <v>9219</v>
      </c>
      <c r="C3090" s="26" t="s">
        <v>9220</v>
      </c>
      <c r="D3090" s="26" t="s">
        <v>4668</v>
      </c>
      <c r="E3090" s="9">
        <v>1.0</v>
      </c>
    </row>
    <row r="3091" ht="15.75" customHeight="1">
      <c r="A3091" s="24">
        <v>3090.0</v>
      </c>
      <c r="B3091" s="25" t="s">
        <v>9221</v>
      </c>
      <c r="C3091" s="26" t="s">
        <v>9222</v>
      </c>
      <c r="D3091" s="26" t="s">
        <v>4668</v>
      </c>
      <c r="E3091" s="9">
        <v>1.0</v>
      </c>
    </row>
    <row r="3092" ht="15.75" customHeight="1">
      <c r="A3092" s="24">
        <v>3091.0</v>
      </c>
      <c r="B3092" s="25" t="s">
        <v>9223</v>
      </c>
      <c r="C3092" s="26" t="s">
        <v>9224</v>
      </c>
      <c r="D3092" s="26" t="s">
        <v>4668</v>
      </c>
      <c r="E3092" s="9">
        <v>1.0</v>
      </c>
    </row>
    <row r="3093" ht="15.75" customHeight="1">
      <c r="A3093" s="24">
        <v>3092.0</v>
      </c>
      <c r="B3093" s="25" t="s">
        <v>4225</v>
      </c>
      <c r="C3093" s="26" t="s">
        <v>9225</v>
      </c>
      <c r="D3093" s="26" t="s">
        <v>4684</v>
      </c>
      <c r="E3093" s="9">
        <v>1.0</v>
      </c>
    </row>
    <row r="3094" ht="15.75" customHeight="1">
      <c r="A3094" s="24">
        <v>3093.0</v>
      </c>
      <c r="B3094" s="25" t="s">
        <v>9226</v>
      </c>
      <c r="C3094" s="26" t="s">
        <v>9227</v>
      </c>
      <c r="D3094" s="26" t="s">
        <v>4671</v>
      </c>
      <c r="E3094" s="9">
        <v>1.0</v>
      </c>
    </row>
    <row r="3095" ht="15.75" customHeight="1">
      <c r="A3095" s="24">
        <v>3094.0</v>
      </c>
      <c r="B3095" s="25" t="s">
        <v>9228</v>
      </c>
      <c r="C3095" s="26" t="s">
        <v>9229</v>
      </c>
      <c r="D3095" s="26" t="s">
        <v>4668</v>
      </c>
      <c r="E3095" s="9">
        <v>1.0</v>
      </c>
    </row>
    <row r="3096" ht="15.75" customHeight="1">
      <c r="A3096" s="24">
        <v>3095.0</v>
      </c>
      <c r="B3096" s="25" t="s">
        <v>9230</v>
      </c>
      <c r="C3096" s="26" t="s">
        <v>9231</v>
      </c>
      <c r="D3096" s="26" t="s">
        <v>4668</v>
      </c>
      <c r="E3096" s="9">
        <v>1.0</v>
      </c>
    </row>
    <row r="3097" ht="15.75" customHeight="1">
      <c r="A3097" s="24">
        <v>3096.0</v>
      </c>
      <c r="B3097" s="25" t="s">
        <v>9232</v>
      </c>
      <c r="C3097" s="26" t="s">
        <v>9233</v>
      </c>
      <c r="D3097" s="26" t="s">
        <v>4671</v>
      </c>
      <c r="E3097" s="9">
        <v>1.0</v>
      </c>
    </row>
    <row r="3098" ht="15.75" customHeight="1">
      <c r="A3098" s="24">
        <v>3097.0</v>
      </c>
      <c r="B3098" s="25" t="s">
        <v>9234</v>
      </c>
      <c r="C3098" s="26" t="s">
        <v>9235</v>
      </c>
      <c r="D3098" s="26" t="s">
        <v>4668</v>
      </c>
      <c r="E3098" s="9">
        <v>1.0</v>
      </c>
    </row>
    <row r="3099" ht="15.75" customHeight="1">
      <c r="A3099" s="24">
        <v>3098.0</v>
      </c>
      <c r="B3099" s="25" t="s">
        <v>9236</v>
      </c>
      <c r="C3099" s="26" t="s">
        <v>9237</v>
      </c>
      <c r="D3099" s="26" t="s">
        <v>4668</v>
      </c>
      <c r="E3099" s="9">
        <v>1.0</v>
      </c>
    </row>
    <row r="3100" ht="15.75" customHeight="1">
      <c r="A3100" s="24">
        <v>3099.0</v>
      </c>
      <c r="B3100" s="25" t="s">
        <v>9238</v>
      </c>
      <c r="C3100" s="26" t="s">
        <v>9239</v>
      </c>
      <c r="D3100" s="26" t="s">
        <v>4668</v>
      </c>
      <c r="E3100" s="9">
        <v>1.0</v>
      </c>
    </row>
    <row r="3101" ht="15.75" customHeight="1">
      <c r="A3101" s="24">
        <v>3100.0</v>
      </c>
      <c r="B3101" s="25" t="s">
        <v>3217</v>
      </c>
      <c r="C3101" s="26" t="s">
        <v>9240</v>
      </c>
      <c r="D3101" s="26" t="s">
        <v>4677</v>
      </c>
      <c r="E3101" s="9">
        <v>1.0</v>
      </c>
    </row>
    <row r="3102" ht="15.75" customHeight="1">
      <c r="A3102" s="24">
        <v>3101.0</v>
      </c>
      <c r="B3102" s="25" t="s">
        <v>9241</v>
      </c>
      <c r="C3102" s="26" t="s">
        <v>9242</v>
      </c>
      <c r="D3102" s="26" t="s">
        <v>4668</v>
      </c>
      <c r="E3102" s="9">
        <v>1.0</v>
      </c>
    </row>
    <row r="3103" ht="15.75" customHeight="1">
      <c r="A3103" s="24">
        <v>3102.0</v>
      </c>
      <c r="B3103" s="25" t="s">
        <v>9243</v>
      </c>
      <c r="C3103" s="26" t="s">
        <v>9244</v>
      </c>
      <c r="D3103" s="26" t="s">
        <v>4671</v>
      </c>
      <c r="E3103" s="9">
        <v>1.0</v>
      </c>
    </row>
    <row r="3104" ht="15.75" customHeight="1">
      <c r="A3104" s="24">
        <v>3103.0</v>
      </c>
      <c r="B3104" s="25" t="s">
        <v>9245</v>
      </c>
      <c r="C3104" s="26" t="s">
        <v>9246</v>
      </c>
      <c r="D3104" s="26" t="s">
        <v>4668</v>
      </c>
      <c r="E3104" s="9">
        <v>1.0</v>
      </c>
    </row>
    <row r="3105" ht="15.75" customHeight="1">
      <c r="A3105" s="24">
        <v>3104.0</v>
      </c>
      <c r="B3105" s="25" t="s">
        <v>9247</v>
      </c>
      <c r="C3105" s="26" t="s">
        <v>9248</v>
      </c>
      <c r="D3105" s="26" t="s">
        <v>4668</v>
      </c>
      <c r="E3105" s="9">
        <v>1.0</v>
      </c>
    </row>
    <row r="3106" ht="15.75" customHeight="1">
      <c r="A3106" s="24">
        <v>3105.0</v>
      </c>
      <c r="B3106" s="25" t="s">
        <v>9249</v>
      </c>
      <c r="C3106" s="26" t="s">
        <v>9250</v>
      </c>
      <c r="D3106" s="26" t="s">
        <v>4668</v>
      </c>
      <c r="E3106" s="9">
        <v>1.0</v>
      </c>
    </row>
    <row r="3107" ht="15.75" customHeight="1">
      <c r="A3107" s="24">
        <v>3106.0</v>
      </c>
      <c r="B3107" s="25" t="s">
        <v>3715</v>
      </c>
      <c r="C3107" s="26" t="s">
        <v>9251</v>
      </c>
      <c r="D3107" s="26" t="s">
        <v>4677</v>
      </c>
      <c r="E3107" s="9">
        <v>1.0</v>
      </c>
    </row>
    <row r="3108" ht="15.75" customHeight="1">
      <c r="A3108" s="24">
        <v>3107.0</v>
      </c>
      <c r="B3108" s="25" t="s">
        <v>9252</v>
      </c>
      <c r="C3108" s="26" t="s">
        <v>9253</v>
      </c>
      <c r="D3108" s="26" t="s">
        <v>4668</v>
      </c>
      <c r="E3108" s="9">
        <v>1.0</v>
      </c>
    </row>
    <row r="3109" ht="15.75" customHeight="1">
      <c r="A3109" s="24">
        <v>3108.0</v>
      </c>
      <c r="B3109" s="25" t="s">
        <v>9254</v>
      </c>
      <c r="C3109" s="26" t="s">
        <v>9255</v>
      </c>
      <c r="D3109" s="26" t="s">
        <v>4668</v>
      </c>
      <c r="E3109" s="9">
        <v>1.0</v>
      </c>
    </row>
    <row r="3110" ht="15.75" customHeight="1">
      <c r="A3110" s="24">
        <v>3109.0</v>
      </c>
      <c r="B3110" s="25" t="s">
        <v>3903</v>
      </c>
      <c r="C3110" s="26" t="s">
        <v>9256</v>
      </c>
      <c r="D3110" s="26" t="s">
        <v>4677</v>
      </c>
      <c r="E3110" s="9">
        <v>1.0</v>
      </c>
    </row>
    <row r="3111" ht="15.75" customHeight="1">
      <c r="A3111" s="24">
        <v>3110.0</v>
      </c>
      <c r="B3111" s="25" t="s">
        <v>9257</v>
      </c>
      <c r="C3111" s="26" t="s">
        <v>9258</v>
      </c>
      <c r="D3111" s="26" t="s">
        <v>4668</v>
      </c>
      <c r="E3111" s="9">
        <v>1.0</v>
      </c>
    </row>
    <row r="3112" ht="15.75" customHeight="1">
      <c r="A3112" s="24">
        <v>3111.0</v>
      </c>
      <c r="B3112" s="25" t="s">
        <v>9259</v>
      </c>
      <c r="C3112" s="26" t="s">
        <v>9260</v>
      </c>
      <c r="D3112" s="26" t="s">
        <v>4668</v>
      </c>
      <c r="E3112" s="9">
        <v>1.0</v>
      </c>
    </row>
    <row r="3113" ht="15.75" customHeight="1">
      <c r="A3113" s="24">
        <v>3112.0</v>
      </c>
      <c r="B3113" s="25" t="s">
        <v>9261</v>
      </c>
      <c r="C3113" s="26" t="s">
        <v>9262</v>
      </c>
      <c r="D3113" s="26" t="s">
        <v>4668</v>
      </c>
      <c r="E3113" s="9">
        <v>1.0</v>
      </c>
    </row>
    <row r="3114" ht="15.75" customHeight="1">
      <c r="A3114" s="24">
        <v>3113.0</v>
      </c>
      <c r="B3114" s="25" t="s">
        <v>9263</v>
      </c>
      <c r="C3114" s="26" t="s">
        <v>9264</v>
      </c>
      <c r="D3114" s="26" t="s">
        <v>4671</v>
      </c>
      <c r="E3114" s="9">
        <v>1.0</v>
      </c>
    </row>
    <row r="3115" ht="15.75" customHeight="1">
      <c r="A3115" s="24">
        <v>3114.0</v>
      </c>
      <c r="B3115" s="25" t="s">
        <v>9265</v>
      </c>
      <c r="C3115" s="26" t="s">
        <v>9266</v>
      </c>
      <c r="D3115" s="26" t="s">
        <v>4671</v>
      </c>
      <c r="E3115" s="9">
        <v>1.0</v>
      </c>
    </row>
    <row r="3116" ht="15.75" customHeight="1">
      <c r="A3116" s="24">
        <v>3115.0</v>
      </c>
      <c r="B3116" s="25" t="s">
        <v>9267</v>
      </c>
      <c r="C3116" s="26" t="s">
        <v>9268</v>
      </c>
      <c r="D3116" s="26" t="s">
        <v>4668</v>
      </c>
      <c r="E3116" s="9">
        <v>1.0</v>
      </c>
    </row>
    <row r="3117" ht="15.75" customHeight="1">
      <c r="A3117" s="24">
        <v>3116.0</v>
      </c>
      <c r="B3117" s="25" t="s">
        <v>9269</v>
      </c>
      <c r="C3117" s="26" t="s">
        <v>9270</v>
      </c>
      <c r="D3117" s="26" t="s">
        <v>4671</v>
      </c>
      <c r="E3117" s="9">
        <v>1.0</v>
      </c>
    </row>
    <row r="3118" ht="15.75" customHeight="1">
      <c r="A3118" s="24">
        <v>3117.0</v>
      </c>
      <c r="B3118" s="25" t="s">
        <v>9271</v>
      </c>
      <c r="C3118" s="26" t="s">
        <v>9272</v>
      </c>
      <c r="D3118" s="26" t="s">
        <v>4668</v>
      </c>
      <c r="E3118" s="9">
        <v>1.0</v>
      </c>
    </row>
    <row r="3119" ht="15.75" customHeight="1">
      <c r="A3119" s="24">
        <v>3118.0</v>
      </c>
      <c r="B3119" s="25" t="s">
        <v>9273</v>
      </c>
      <c r="C3119" s="26" t="s">
        <v>9274</v>
      </c>
      <c r="D3119" s="26" t="s">
        <v>4668</v>
      </c>
      <c r="E3119" s="9">
        <v>1.0</v>
      </c>
    </row>
    <row r="3120" ht="15.75" customHeight="1">
      <c r="A3120" s="24">
        <v>3119.0</v>
      </c>
      <c r="B3120" s="25" t="s">
        <v>9275</v>
      </c>
      <c r="C3120" s="26" t="s">
        <v>9276</v>
      </c>
      <c r="D3120" s="26" t="s">
        <v>4668</v>
      </c>
      <c r="E3120" s="9">
        <v>1.0</v>
      </c>
    </row>
    <row r="3121" ht="15.75" customHeight="1">
      <c r="A3121" s="24">
        <v>3120.0</v>
      </c>
      <c r="B3121" s="25" t="s">
        <v>9277</v>
      </c>
      <c r="C3121" s="26" t="s">
        <v>9278</v>
      </c>
      <c r="D3121" s="26" t="s">
        <v>4668</v>
      </c>
      <c r="E3121" s="9">
        <v>1.0</v>
      </c>
    </row>
    <row r="3122" ht="15.75" customHeight="1">
      <c r="A3122" s="24">
        <v>3121.0</v>
      </c>
      <c r="B3122" s="25" t="s">
        <v>9279</v>
      </c>
      <c r="C3122" s="26" t="s">
        <v>9280</v>
      </c>
      <c r="D3122" s="26" t="s">
        <v>4668</v>
      </c>
      <c r="E3122" s="9">
        <v>1.0</v>
      </c>
    </row>
    <row r="3123" ht="15.75" customHeight="1">
      <c r="A3123" s="24">
        <v>3122.0</v>
      </c>
      <c r="B3123" s="25" t="s">
        <v>9281</v>
      </c>
      <c r="C3123" s="26" t="s">
        <v>9282</v>
      </c>
      <c r="D3123" s="26" t="s">
        <v>4668</v>
      </c>
      <c r="E3123" s="9">
        <v>1.0</v>
      </c>
    </row>
    <row r="3124" ht="15.75" customHeight="1">
      <c r="A3124" s="24">
        <v>3123.0</v>
      </c>
      <c r="B3124" s="25" t="s">
        <v>9283</v>
      </c>
      <c r="C3124" s="26" t="s">
        <v>9284</v>
      </c>
      <c r="D3124" s="26" t="s">
        <v>4668</v>
      </c>
      <c r="E3124" s="9">
        <v>1.0</v>
      </c>
    </row>
    <row r="3125" ht="15.75" customHeight="1">
      <c r="A3125" s="24">
        <v>3124.0</v>
      </c>
      <c r="B3125" s="25" t="s">
        <v>9285</v>
      </c>
      <c r="C3125" s="26" t="s">
        <v>9286</v>
      </c>
      <c r="D3125" s="26" t="s">
        <v>4668</v>
      </c>
      <c r="E3125" s="9">
        <v>1.0</v>
      </c>
    </row>
    <row r="3126" ht="15.75" customHeight="1">
      <c r="A3126" s="24">
        <v>3125.0</v>
      </c>
      <c r="B3126" s="25" t="s">
        <v>9287</v>
      </c>
      <c r="C3126" s="26" t="s">
        <v>9288</v>
      </c>
      <c r="D3126" s="26" t="s">
        <v>4671</v>
      </c>
      <c r="E3126" s="9">
        <v>1.0</v>
      </c>
    </row>
    <row r="3127" ht="15.75" customHeight="1">
      <c r="A3127" s="24">
        <v>3126.0</v>
      </c>
      <c r="B3127" s="25" t="s">
        <v>9289</v>
      </c>
      <c r="C3127" s="26" t="s">
        <v>9290</v>
      </c>
      <c r="D3127" s="26" t="s">
        <v>4671</v>
      </c>
      <c r="E3127" s="9">
        <v>1.0</v>
      </c>
    </row>
    <row r="3128" ht="15.75" customHeight="1">
      <c r="A3128" s="24">
        <v>3127.0</v>
      </c>
      <c r="B3128" s="25" t="s">
        <v>9291</v>
      </c>
      <c r="C3128" s="26" t="s">
        <v>9292</v>
      </c>
      <c r="D3128" s="26" t="s">
        <v>4671</v>
      </c>
      <c r="E3128" s="9">
        <v>1.0</v>
      </c>
    </row>
    <row r="3129" ht="15.75" customHeight="1">
      <c r="A3129" s="24">
        <v>3128.0</v>
      </c>
      <c r="B3129" s="25" t="s">
        <v>9293</v>
      </c>
      <c r="C3129" s="26" t="s">
        <v>9294</v>
      </c>
      <c r="D3129" s="26" t="s">
        <v>4668</v>
      </c>
      <c r="E3129" s="9">
        <v>1.0</v>
      </c>
    </row>
    <row r="3130" ht="15.75" customHeight="1">
      <c r="A3130" s="24">
        <v>3129.0</v>
      </c>
      <c r="B3130" s="25" t="s">
        <v>9295</v>
      </c>
      <c r="C3130" s="26" t="s">
        <v>9296</v>
      </c>
      <c r="D3130" s="26" t="s">
        <v>4668</v>
      </c>
      <c r="E3130" s="9">
        <v>1.0</v>
      </c>
    </row>
    <row r="3131" ht="15.75" customHeight="1">
      <c r="A3131" s="24">
        <v>3130.0</v>
      </c>
      <c r="B3131" s="25" t="s">
        <v>9297</v>
      </c>
      <c r="C3131" s="26" t="s">
        <v>9298</v>
      </c>
      <c r="D3131" s="26" t="s">
        <v>4671</v>
      </c>
      <c r="E3131" s="9">
        <v>1.0</v>
      </c>
    </row>
    <row r="3132" ht="15.75" customHeight="1">
      <c r="A3132" s="24">
        <v>3131.0</v>
      </c>
      <c r="B3132" s="25" t="s">
        <v>9299</v>
      </c>
      <c r="C3132" s="26" t="s">
        <v>9300</v>
      </c>
      <c r="D3132" s="26" t="s">
        <v>4671</v>
      </c>
      <c r="E3132" s="9">
        <v>1.0</v>
      </c>
    </row>
    <row r="3133" ht="15.75" customHeight="1">
      <c r="A3133" s="24">
        <v>3132.0</v>
      </c>
      <c r="B3133" s="25" t="s">
        <v>9301</v>
      </c>
      <c r="C3133" s="26" t="s">
        <v>9302</v>
      </c>
      <c r="D3133" s="26" t="s">
        <v>4668</v>
      </c>
      <c r="E3133" s="9">
        <v>1.0</v>
      </c>
    </row>
    <row r="3134" ht="15.75" customHeight="1">
      <c r="A3134" s="24">
        <v>3133.0</v>
      </c>
      <c r="B3134" s="25" t="s">
        <v>9303</v>
      </c>
      <c r="C3134" s="26" t="s">
        <v>9304</v>
      </c>
      <c r="D3134" s="26" t="s">
        <v>4668</v>
      </c>
      <c r="E3134" s="9">
        <v>1.0</v>
      </c>
    </row>
    <row r="3135" ht="15.75" customHeight="1">
      <c r="A3135" s="24">
        <v>3134.0</v>
      </c>
      <c r="B3135" s="25" t="s">
        <v>9305</v>
      </c>
      <c r="C3135" s="26" t="s">
        <v>9306</v>
      </c>
      <c r="D3135" s="26" t="s">
        <v>4668</v>
      </c>
      <c r="E3135" s="9">
        <v>1.0</v>
      </c>
    </row>
    <row r="3136" ht="15.75" customHeight="1">
      <c r="A3136" s="24">
        <v>3135.0</v>
      </c>
      <c r="B3136" s="25" t="s">
        <v>9307</v>
      </c>
      <c r="C3136" s="26" t="s">
        <v>9308</v>
      </c>
      <c r="D3136" s="26" t="s">
        <v>4668</v>
      </c>
      <c r="E3136" s="9">
        <v>1.0</v>
      </c>
    </row>
    <row r="3137" ht="15.75" customHeight="1">
      <c r="A3137" s="24">
        <v>3136.0</v>
      </c>
      <c r="B3137" s="25" t="s">
        <v>9309</v>
      </c>
      <c r="C3137" s="26" t="s">
        <v>9310</v>
      </c>
      <c r="D3137" s="26" t="s">
        <v>4668</v>
      </c>
      <c r="E3137" s="9">
        <v>1.0</v>
      </c>
    </row>
    <row r="3138" ht="15.75" customHeight="1">
      <c r="A3138" s="24">
        <v>3137.0</v>
      </c>
      <c r="B3138" s="25" t="s">
        <v>9311</v>
      </c>
      <c r="C3138" s="26" t="s">
        <v>9312</v>
      </c>
      <c r="D3138" s="26" t="s">
        <v>4671</v>
      </c>
      <c r="E3138" s="9">
        <v>1.0</v>
      </c>
    </row>
    <row r="3139" ht="15.75" customHeight="1">
      <c r="A3139" s="24">
        <v>3138.0</v>
      </c>
      <c r="B3139" s="25" t="s">
        <v>9313</v>
      </c>
      <c r="C3139" s="26" t="s">
        <v>9314</v>
      </c>
      <c r="D3139" s="26" t="s">
        <v>4668</v>
      </c>
      <c r="E3139" s="9">
        <v>1.0</v>
      </c>
    </row>
    <row r="3140" ht="15.75" customHeight="1">
      <c r="A3140" s="24">
        <v>3139.0</v>
      </c>
      <c r="B3140" s="25" t="s">
        <v>9315</v>
      </c>
      <c r="C3140" s="26" t="s">
        <v>9316</v>
      </c>
      <c r="D3140" s="26" t="s">
        <v>4668</v>
      </c>
      <c r="E3140" s="9">
        <v>1.0</v>
      </c>
    </row>
    <row r="3141" ht="15.75" customHeight="1">
      <c r="A3141" s="24">
        <v>3140.0</v>
      </c>
      <c r="B3141" s="25" t="s">
        <v>9317</v>
      </c>
      <c r="C3141" s="26" t="s">
        <v>9318</v>
      </c>
      <c r="D3141" s="26" t="s">
        <v>4671</v>
      </c>
      <c r="E3141" s="9">
        <v>1.0</v>
      </c>
    </row>
    <row r="3142" ht="15.75" customHeight="1">
      <c r="A3142" s="24">
        <v>3141.0</v>
      </c>
      <c r="B3142" s="25" t="s">
        <v>9319</v>
      </c>
      <c r="C3142" s="26" t="s">
        <v>9320</v>
      </c>
      <c r="D3142" s="26" t="s">
        <v>4668</v>
      </c>
      <c r="E3142" s="9">
        <v>1.0</v>
      </c>
    </row>
    <row r="3143" ht="15.75" customHeight="1">
      <c r="A3143" s="24">
        <v>3142.0</v>
      </c>
      <c r="B3143" s="25" t="s">
        <v>9321</v>
      </c>
      <c r="C3143" s="26" t="s">
        <v>9322</v>
      </c>
      <c r="D3143" s="26" t="s">
        <v>4668</v>
      </c>
      <c r="E3143" s="9">
        <v>1.0</v>
      </c>
    </row>
    <row r="3144" ht="15.75" customHeight="1">
      <c r="A3144" s="24">
        <v>3143.0</v>
      </c>
      <c r="B3144" s="25" t="s">
        <v>9323</v>
      </c>
      <c r="C3144" s="26" t="s">
        <v>9324</v>
      </c>
      <c r="D3144" s="26" t="s">
        <v>4671</v>
      </c>
      <c r="E3144" s="9">
        <v>1.0</v>
      </c>
    </row>
    <row r="3145" ht="15.75" customHeight="1">
      <c r="A3145" s="24">
        <v>3144.0</v>
      </c>
      <c r="B3145" s="25" t="s">
        <v>9325</v>
      </c>
      <c r="C3145" s="26" t="s">
        <v>9326</v>
      </c>
      <c r="D3145" s="26" t="s">
        <v>4668</v>
      </c>
      <c r="E3145" s="9">
        <v>1.0</v>
      </c>
    </row>
    <row r="3146" ht="15.75" customHeight="1">
      <c r="A3146" s="24">
        <v>3145.0</v>
      </c>
      <c r="B3146" s="25" t="s">
        <v>9327</v>
      </c>
      <c r="C3146" s="26" t="s">
        <v>9328</v>
      </c>
      <c r="D3146" s="26" t="s">
        <v>4668</v>
      </c>
      <c r="E3146" s="9">
        <v>1.0</v>
      </c>
    </row>
    <row r="3147" ht="15.75" customHeight="1">
      <c r="A3147" s="24">
        <v>3146.0</v>
      </c>
      <c r="B3147" s="25" t="s">
        <v>9329</v>
      </c>
      <c r="C3147" s="26" t="s">
        <v>9330</v>
      </c>
      <c r="D3147" s="26" t="s">
        <v>4668</v>
      </c>
      <c r="E3147" s="9">
        <v>1.0</v>
      </c>
    </row>
    <row r="3148" ht="15.75" customHeight="1">
      <c r="A3148" s="24">
        <v>3147.0</v>
      </c>
      <c r="B3148" s="25" t="s">
        <v>9331</v>
      </c>
      <c r="C3148" s="26" t="s">
        <v>9332</v>
      </c>
      <c r="D3148" s="26" t="s">
        <v>4668</v>
      </c>
      <c r="E3148" s="9">
        <v>1.0</v>
      </c>
    </row>
    <row r="3149" ht="15.75" customHeight="1">
      <c r="A3149" s="24">
        <v>3148.0</v>
      </c>
      <c r="B3149" s="25" t="s">
        <v>9333</v>
      </c>
      <c r="C3149" s="26" t="s">
        <v>9334</v>
      </c>
      <c r="D3149" s="26" t="s">
        <v>4671</v>
      </c>
      <c r="E3149" s="9">
        <v>1.0</v>
      </c>
    </row>
    <row r="3150" ht="15.75" customHeight="1">
      <c r="A3150" s="24">
        <v>3149.0</v>
      </c>
      <c r="B3150" s="25" t="s">
        <v>9335</v>
      </c>
      <c r="C3150" s="26" t="s">
        <v>9336</v>
      </c>
      <c r="D3150" s="26" t="s">
        <v>4668</v>
      </c>
      <c r="E3150" s="9">
        <v>1.0</v>
      </c>
    </row>
    <row r="3151" ht="15.75" customHeight="1">
      <c r="A3151" s="24">
        <v>3150.0</v>
      </c>
      <c r="B3151" s="25" t="s">
        <v>9337</v>
      </c>
      <c r="C3151" s="26" t="s">
        <v>9338</v>
      </c>
      <c r="D3151" s="26" t="s">
        <v>4668</v>
      </c>
      <c r="E3151" s="9">
        <v>1.0</v>
      </c>
    </row>
    <row r="3152" ht="15.75" customHeight="1">
      <c r="A3152" s="24">
        <v>3151.0</v>
      </c>
      <c r="B3152" s="25" t="s">
        <v>2918</v>
      </c>
      <c r="C3152" s="26" t="s">
        <v>9339</v>
      </c>
      <c r="D3152" s="26" t="s">
        <v>4679</v>
      </c>
      <c r="E3152" s="9">
        <v>1.0</v>
      </c>
    </row>
    <row r="3153" ht="15.75" customHeight="1">
      <c r="A3153" s="24">
        <v>3152.0</v>
      </c>
      <c r="B3153" s="25" t="s">
        <v>9340</v>
      </c>
      <c r="C3153" s="26" t="s">
        <v>9341</v>
      </c>
      <c r="D3153" s="26" t="s">
        <v>4668</v>
      </c>
      <c r="E3153" s="9">
        <v>1.0</v>
      </c>
    </row>
    <row r="3154" ht="15.75" customHeight="1">
      <c r="A3154" s="24">
        <v>3153.0</v>
      </c>
      <c r="B3154" s="25" t="s">
        <v>9342</v>
      </c>
      <c r="C3154" s="26" t="s">
        <v>9343</v>
      </c>
      <c r="D3154" s="26" t="s">
        <v>4671</v>
      </c>
      <c r="E3154" s="9">
        <v>1.0</v>
      </c>
    </row>
    <row r="3155" ht="15.75" customHeight="1">
      <c r="A3155" s="24">
        <v>3154.0</v>
      </c>
      <c r="B3155" s="25" t="s">
        <v>9344</v>
      </c>
      <c r="C3155" s="26" t="s">
        <v>9345</v>
      </c>
      <c r="D3155" s="26" t="s">
        <v>4668</v>
      </c>
      <c r="E3155" s="9">
        <v>1.0</v>
      </c>
    </row>
    <row r="3156" ht="15.75" customHeight="1">
      <c r="A3156" s="24">
        <v>3155.0</v>
      </c>
      <c r="B3156" s="25" t="s">
        <v>3545</v>
      </c>
      <c r="C3156" s="26" t="s">
        <v>9346</v>
      </c>
      <c r="D3156" s="26" t="s">
        <v>4677</v>
      </c>
      <c r="E3156" s="9">
        <v>1.0</v>
      </c>
    </row>
    <row r="3157" ht="15.75" customHeight="1">
      <c r="A3157" s="24">
        <v>3156.0</v>
      </c>
      <c r="B3157" s="27" t="s">
        <v>9347</v>
      </c>
      <c r="C3157" s="28"/>
      <c r="D3157" s="26" t="s">
        <v>4668</v>
      </c>
      <c r="E3157" s="9">
        <v>1.0</v>
      </c>
    </row>
    <row r="3158" ht="15.75" customHeight="1">
      <c r="A3158" s="24">
        <v>3157.0</v>
      </c>
      <c r="B3158" s="25" t="s">
        <v>9348</v>
      </c>
      <c r="C3158" s="26" t="s">
        <v>9349</v>
      </c>
      <c r="D3158" s="26" t="s">
        <v>4668</v>
      </c>
      <c r="E3158" s="9">
        <v>1.0</v>
      </c>
    </row>
    <row r="3159" ht="15.75" customHeight="1">
      <c r="A3159" s="24">
        <v>3158.0</v>
      </c>
      <c r="B3159" s="25" t="s">
        <v>2919</v>
      </c>
      <c r="C3159" s="26" t="s">
        <v>9350</v>
      </c>
      <c r="D3159" s="26" t="s">
        <v>4668</v>
      </c>
      <c r="E3159" s="9">
        <v>1.0</v>
      </c>
    </row>
    <row r="3160" ht="15.75" customHeight="1">
      <c r="A3160" s="24">
        <v>3159.0</v>
      </c>
      <c r="B3160" s="25" t="s">
        <v>9351</v>
      </c>
      <c r="C3160" s="26" t="s">
        <v>9352</v>
      </c>
      <c r="D3160" s="26" t="s">
        <v>4671</v>
      </c>
      <c r="E3160" s="9">
        <v>1.0</v>
      </c>
    </row>
    <row r="3161" ht="15.75" customHeight="1">
      <c r="A3161" s="24">
        <v>3160.0</v>
      </c>
      <c r="B3161" s="25" t="s">
        <v>3393</v>
      </c>
      <c r="C3161" s="26" t="s">
        <v>9353</v>
      </c>
      <c r="D3161" s="26" t="s">
        <v>4684</v>
      </c>
      <c r="E3161" s="9">
        <v>1.0</v>
      </c>
    </row>
    <row r="3162" ht="15.75" customHeight="1">
      <c r="A3162" s="24">
        <v>3161.0</v>
      </c>
      <c r="B3162" s="25" t="s">
        <v>9354</v>
      </c>
      <c r="C3162" s="26" t="s">
        <v>9355</v>
      </c>
      <c r="D3162" s="26" t="s">
        <v>4668</v>
      </c>
      <c r="E3162" s="9">
        <v>1.0</v>
      </c>
    </row>
    <row r="3163" ht="15.75" customHeight="1">
      <c r="A3163" s="24">
        <v>3162.0</v>
      </c>
      <c r="B3163" s="25" t="s">
        <v>9356</v>
      </c>
      <c r="C3163" s="26" t="s">
        <v>9357</v>
      </c>
      <c r="D3163" s="26" t="s">
        <v>4668</v>
      </c>
      <c r="E3163" s="9">
        <v>1.0</v>
      </c>
    </row>
    <row r="3164" ht="15.75" customHeight="1">
      <c r="A3164" s="24">
        <v>3163.0</v>
      </c>
      <c r="B3164" s="25" t="s">
        <v>4027</v>
      </c>
      <c r="C3164" s="26" t="s">
        <v>9358</v>
      </c>
      <c r="D3164" s="26" t="s">
        <v>4677</v>
      </c>
      <c r="E3164" s="9">
        <v>1.0</v>
      </c>
    </row>
    <row r="3165" ht="15.75" customHeight="1">
      <c r="A3165" s="24">
        <v>3164.0</v>
      </c>
      <c r="B3165" s="25" t="s">
        <v>9359</v>
      </c>
      <c r="C3165" s="26" t="s">
        <v>9360</v>
      </c>
      <c r="D3165" s="26" t="s">
        <v>4668</v>
      </c>
      <c r="E3165" s="9">
        <v>1.0</v>
      </c>
    </row>
    <row r="3166" ht="15.75" customHeight="1">
      <c r="A3166" s="24">
        <v>3165.0</v>
      </c>
      <c r="B3166" s="25" t="s">
        <v>9361</v>
      </c>
      <c r="C3166" s="26" t="s">
        <v>9362</v>
      </c>
      <c r="D3166" s="26" t="s">
        <v>4668</v>
      </c>
      <c r="E3166" s="9">
        <v>1.0</v>
      </c>
    </row>
    <row r="3167" ht="15.75" customHeight="1">
      <c r="A3167" s="24">
        <v>3166.0</v>
      </c>
      <c r="B3167" s="25" t="s">
        <v>3678</v>
      </c>
      <c r="C3167" s="26" t="s">
        <v>9363</v>
      </c>
      <c r="D3167" s="26" t="s">
        <v>4679</v>
      </c>
      <c r="E3167" s="9">
        <v>1.0</v>
      </c>
    </row>
    <row r="3168" ht="15.75" customHeight="1">
      <c r="A3168" s="24">
        <v>3167.0</v>
      </c>
      <c r="B3168" s="25" t="s">
        <v>9364</v>
      </c>
      <c r="C3168" s="26" t="s">
        <v>9365</v>
      </c>
      <c r="D3168" s="26" t="s">
        <v>4671</v>
      </c>
      <c r="E3168" s="9">
        <v>1.0</v>
      </c>
    </row>
    <row r="3169" ht="15.75" customHeight="1">
      <c r="A3169" s="24">
        <v>3168.0</v>
      </c>
      <c r="B3169" s="25" t="s">
        <v>9366</v>
      </c>
      <c r="C3169" s="26" t="s">
        <v>9367</v>
      </c>
      <c r="D3169" s="26" t="s">
        <v>4671</v>
      </c>
      <c r="E3169" s="9">
        <v>1.0</v>
      </c>
    </row>
    <row r="3170" ht="15.75" customHeight="1">
      <c r="A3170" s="24">
        <v>3169.0</v>
      </c>
      <c r="B3170" s="25" t="s">
        <v>3817</v>
      </c>
      <c r="C3170" s="26" t="s">
        <v>9368</v>
      </c>
      <c r="D3170" s="26" t="s">
        <v>4677</v>
      </c>
      <c r="E3170" s="9">
        <v>1.0</v>
      </c>
    </row>
    <row r="3171" ht="15.75" customHeight="1">
      <c r="A3171" s="24">
        <v>3170.0</v>
      </c>
      <c r="B3171" s="25" t="s">
        <v>3541</v>
      </c>
      <c r="C3171" s="26" t="s">
        <v>9369</v>
      </c>
      <c r="D3171" s="26" t="s">
        <v>4668</v>
      </c>
      <c r="E3171" s="9">
        <v>1.0</v>
      </c>
    </row>
    <row r="3172" ht="15.75" customHeight="1">
      <c r="A3172" s="24">
        <v>3171.0</v>
      </c>
      <c r="B3172" s="25" t="s">
        <v>9370</v>
      </c>
      <c r="C3172" s="26" t="s">
        <v>9371</v>
      </c>
      <c r="D3172" s="26" t="s">
        <v>4671</v>
      </c>
      <c r="E3172" s="9">
        <v>1.0</v>
      </c>
    </row>
    <row r="3173" ht="15.75" customHeight="1">
      <c r="A3173" s="24">
        <v>3172.0</v>
      </c>
      <c r="B3173" s="25" t="s">
        <v>3088</v>
      </c>
      <c r="C3173" s="26" t="s">
        <v>9372</v>
      </c>
      <c r="D3173" s="26" t="s">
        <v>4677</v>
      </c>
      <c r="E3173" s="9">
        <v>1.0</v>
      </c>
    </row>
    <row r="3174" ht="15.75" customHeight="1">
      <c r="A3174" s="24">
        <v>3173.0</v>
      </c>
      <c r="B3174" s="25" t="s">
        <v>9373</v>
      </c>
      <c r="C3174" s="26" t="s">
        <v>9374</v>
      </c>
      <c r="D3174" s="26" t="s">
        <v>4671</v>
      </c>
      <c r="E3174" s="9">
        <v>1.0</v>
      </c>
    </row>
    <row r="3175" ht="15.75" customHeight="1">
      <c r="A3175" s="24">
        <v>3174.0</v>
      </c>
      <c r="B3175" s="25" t="s">
        <v>3756</v>
      </c>
      <c r="C3175" s="26" t="s">
        <v>9375</v>
      </c>
      <c r="D3175" s="26" t="s">
        <v>4684</v>
      </c>
      <c r="E3175" s="9">
        <v>1.0</v>
      </c>
    </row>
    <row r="3176" ht="15.75" customHeight="1">
      <c r="A3176" s="24">
        <v>3175.0</v>
      </c>
      <c r="B3176" s="25" t="s">
        <v>4159</v>
      </c>
      <c r="C3176" s="26" t="s">
        <v>9376</v>
      </c>
      <c r="D3176" s="26" t="s">
        <v>4677</v>
      </c>
      <c r="E3176" s="9">
        <v>1.0</v>
      </c>
    </row>
    <row r="3177" ht="15.75" customHeight="1">
      <c r="A3177" s="24">
        <v>3176.0</v>
      </c>
      <c r="B3177" s="25" t="s">
        <v>4012</v>
      </c>
      <c r="C3177" s="26" t="s">
        <v>9377</v>
      </c>
      <c r="D3177" s="26" t="s">
        <v>4677</v>
      </c>
      <c r="E3177" s="9">
        <v>1.0</v>
      </c>
    </row>
    <row r="3178" ht="15.75" customHeight="1">
      <c r="A3178" s="24">
        <v>3177.0</v>
      </c>
      <c r="B3178" s="25" t="s">
        <v>9378</v>
      </c>
      <c r="C3178" s="26" t="s">
        <v>9379</v>
      </c>
      <c r="D3178" s="26" t="s">
        <v>4668</v>
      </c>
      <c r="E3178" s="9">
        <v>1.0</v>
      </c>
    </row>
    <row r="3179" ht="15.75" customHeight="1">
      <c r="A3179" s="24">
        <v>3178.0</v>
      </c>
      <c r="B3179" s="25" t="s">
        <v>9380</v>
      </c>
      <c r="C3179" s="26" t="s">
        <v>9381</v>
      </c>
      <c r="D3179" s="26" t="s">
        <v>4671</v>
      </c>
      <c r="E3179" s="9">
        <v>1.0</v>
      </c>
    </row>
    <row r="3180" ht="15.75" customHeight="1">
      <c r="A3180" s="24">
        <v>3179.0</v>
      </c>
      <c r="B3180" s="25" t="s">
        <v>3582</v>
      </c>
      <c r="C3180" s="26" t="s">
        <v>9382</v>
      </c>
      <c r="D3180" s="26" t="s">
        <v>4677</v>
      </c>
      <c r="E3180" s="9">
        <v>1.0</v>
      </c>
    </row>
    <row r="3181" ht="15.75" customHeight="1">
      <c r="A3181" s="24">
        <v>3180.0</v>
      </c>
      <c r="B3181" s="25" t="s">
        <v>3993</v>
      </c>
      <c r="C3181" s="26" t="s">
        <v>9383</v>
      </c>
      <c r="D3181" s="26" t="s">
        <v>4677</v>
      </c>
      <c r="E3181" s="9">
        <v>1.0</v>
      </c>
    </row>
    <row r="3182" ht="15.75" customHeight="1">
      <c r="A3182" s="24">
        <v>3181.0</v>
      </c>
      <c r="B3182" s="25" t="s">
        <v>9384</v>
      </c>
      <c r="C3182" s="26" t="s">
        <v>9385</v>
      </c>
      <c r="D3182" s="26" t="s">
        <v>4671</v>
      </c>
      <c r="E3182" s="9">
        <v>1.0</v>
      </c>
    </row>
    <row r="3183" ht="15.75" customHeight="1">
      <c r="A3183" s="24">
        <v>3182.0</v>
      </c>
      <c r="B3183" s="25" t="s">
        <v>4367</v>
      </c>
      <c r="C3183" s="26" t="s">
        <v>9386</v>
      </c>
      <c r="D3183" s="26" t="s">
        <v>4677</v>
      </c>
      <c r="E3183" s="9">
        <v>1.0</v>
      </c>
    </row>
    <row r="3184" ht="15.75" customHeight="1">
      <c r="A3184" s="24">
        <v>3183.0</v>
      </c>
      <c r="B3184" s="25" t="s">
        <v>9387</v>
      </c>
      <c r="C3184" s="26" t="s">
        <v>9388</v>
      </c>
      <c r="D3184" s="26" t="s">
        <v>4668</v>
      </c>
      <c r="E3184" s="9">
        <v>1.0</v>
      </c>
    </row>
    <row r="3185" ht="15.75" customHeight="1">
      <c r="A3185" s="24">
        <v>3184.0</v>
      </c>
      <c r="B3185" s="25" t="s">
        <v>4221</v>
      </c>
      <c r="C3185" s="26" t="s">
        <v>9389</v>
      </c>
      <c r="D3185" s="26" t="s">
        <v>4677</v>
      </c>
      <c r="E3185" s="9">
        <v>1.0</v>
      </c>
    </row>
    <row r="3186" ht="15.75" customHeight="1">
      <c r="A3186" s="24">
        <v>3185.0</v>
      </c>
      <c r="B3186" s="25" t="s">
        <v>3709</v>
      </c>
      <c r="C3186" s="26" t="s">
        <v>9390</v>
      </c>
      <c r="D3186" s="26" t="s">
        <v>4677</v>
      </c>
      <c r="E3186" s="9">
        <v>1.0</v>
      </c>
    </row>
    <row r="3187" ht="15.75" customHeight="1">
      <c r="A3187" s="24">
        <v>3186.0</v>
      </c>
      <c r="B3187" s="25" t="s">
        <v>3001</v>
      </c>
      <c r="C3187" s="26" t="s">
        <v>9391</v>
      </c>
      <c r="D3187" s="26" t="s">
        <v>4684</v>
      </c>
      <c r="E3187" s="9">
        <v>1.0</v>
      </c>
    </row>
    <row r="3188" ht="15.75" customHeight="1">
      <c r="A3188" s="24">
        <v>3187.0</v>
      </c>
      <c r="B3188" s="25" t="s">
        <v>9392</v>
      </c>
      <c r="C3188" s="26" t="s">
        <v>9393</v>
      </c>
      <c r="D3188" s="26" t="s">
        <v>4668</v>
      </c>
      <c r="E3188" s="9">
        <v>1.0</v>
      </c>
    </row>
    <row r="3189" ht="15.75" customHeight="1">
      <c r="A3189" s="24">
        <v>3188.0</v>
      </c>
      <c r="B3189" s="25" t="s">
        <v>3593</v>
      </c>
      <c r="C3189" s="26" t="s">
        <v>9394</v>
      </c>
      <c r="D3189" s="26" t="s">
        <v>4679</v>
      </c>
      <c r="E3189" s="9">
        <v>1.0</v>
      </c>
    </row>
    <row r="3190" ht="15.75" customHeight="1">
      <c r="A3190" s="24">
        <v>3189.0</v>
      </c>
      <c r="B3190" s="25" t="s">
        <v>3382</v>
      </c>
      <c r="C3190" s="26" t="s">
        <v>9395</v>
      </c>
      <c r="D3190" s="26" t="s">
        <v>4677</v>
      </c>
      <c r="E3190" s="9">
        <v>1.0</v>
      </c>
    </row>
    <row r="3191" ht="15.75" customHeight="1">
      <c r="A3191" s="24">
        <v>3190.0</v>
      </c>
      <c r="B3191" s="25" t="s">
        <v>4044</v>
      </c>
      <c r="C3191" s="26" t="s">
        <v>9396</v>
      </c>
      <c r="D3191" s="26" t="s">
        <v>4668</v>
      </c>
      <c r="E3191" s="9">
        <v>1.0</v>
      </c>
    </row>
    <row r="3192" ht="15.75" customHeight="1">
      <c r="A3192" s="24">
        <v>3191.0</v>
      </c>
      <c r="B3192" s="25" t="s">
        <v>4661</v>
      </c>
      <c r="C3192" s="26" t="s">
        <v>9397</v>
      </c>
      <c r="D3192" s="26" t="s">
        <v>4677</v>
      </c>
      <c r="E3192" s="9">
        <v>1.0</v>
      </c>
    </row>
    <row r="3193" ht="15.75" customHeight="1">
      <c r="A3193" s="24">
        <v>3192.0</v>
      </c>
      <c r="B3193" s="25" t="s">
        <v>3613</v>
      </c>
      <c r="C3193" s="26" t="s">
        <v>9398</v>
      </c>
      <c r="D3193" s="26" t="s">
        <v>4684</v>
      </c>
      <c r="E3193" s="9">
        <v>1.0</v>
      </c>
    </row>
    <row r="3194" ht="15.75" customHeight="1">
      <c r="A3194" s="24">
        <v>3193.0</v>
      </c>
      <c r="B3194" s="25" t="s">
        <v>4641</v>
      </c>
      <c r="C3194" s="26" t="s">
        <v>9399</v>
      </c>
      <c r="D3194" s="26" t="s">
        <v>4677</v>
      </c>
      <c r="E3194" s="9">
        <v>1.0</v>
      </c>
    </row>
    <row r="3195" ht="15.75" customHeight="1">
      <c r="A3195" s="24">
        <v>3194.0</v>
      </c>
      <c r="B3195" s="25" t="s">
        <v>3155</v>
      </c>
      <c r="C3195" s="26" t="s">
        <v>9400</v>
      </c>
      <c r="D3195" s="26" t="s">
        <v>4677</v>
      </c>
      <c r="E3195" s="9">
        <v>1.0</v>
      </c>
    </row>
    <row r="3196" ht="15.75" customHeight="1">
      <c r="A3196" s="24">
        <v>3195.0</v>
      </c>
      <c r="B3196" s="25" t="s">
        <v>4219</v>
      </c>
      <c r="C3196" s="26" t="s">
        <v>9401</v>
      </c>
      <c r="D3196" s="26" t="s">
        <v>4677</v>
      </c>
      <c r="E3196" s="9">
        <v>1.0</v>
      </c>
    </row>
    <row r="3197" ht="15.75" customHeight="1">
      <c r="A3197" s="24">
        <v>3196.0</v>
      </c>
      <c r="B3197" s="25" t="s">
        <v>3002</v>
      </c>
      <c r="C3197" s="26" t="s">
        <v>9402</v>
      </c>
      <c r="D3197" s="26" t="s">
        <v>4684</v>
      </c>
      <c r="E3197" s="9">
        <v>1.0</v>
      </c>
    </row>
    <row r="3198" ht="15.75" customHeight="1">
      <c r="A3198" s="24">
        <v>3197.0</v>
      </c>
      <c r="B3198" s="25" t="s">
        <v>9403</v>
      </c>
      <c r="C3198" s="26" t="s">
        <v>9404</v>
      </c>
      <c r="D3198" s="26" t="s">
        <v>4668</v>
      </c>
      <c r="E3198" s="9">
        <v>1.0</v>
      </c>
    </row>
    <row r="3199" ht="15.75" customHeight="1">
      <c r="A3199" s="24">
        <v>3198.0</v>
      </c>
      <c r="B3199" s="25" t="s">
        <v>9405</v>
      </c>
      <c r="C3199" s="26" t="s">
        <v>9406</v>
      </c>
      <c r="D3199" s="26" t="s">
        <v>4671</v>
      </c>
      <c r="E3199" s="9">
        <v>1.0</v>
      </c>
    </row>
    <row r="3200" ht="15.75" customHeight="1">
      <c r="A3200" s="24">
        <v>3199.0</v>
      </c>
      <c r="B3200" s="25" t="s">
        <v>3006</v>
      </c>
      <c r="C3200" s="26" t="s">
        <v>9407</v>
      </c>
      <c r="D3200" s="26" t="s">
        <v>4679</v>
      </c>
      <c r="E3200" s="9">
        <v>1.0</v>
      </c>
    </row>
    <row r="3201" ht="15.75" customHeight="1">
      <c r="A3201" s="24">
        <v>3200.0</v>
      </c>
      <c r="B3201" s="25" t="s">
        <v>9408</v>
      </c>
      <c r="C3201" s="26" t="s">
        <v>9409</v>
      </c>
      <c r="D3201" s="26" t="s">
        <v>4671</v>
      </c>
      <c r="E3201" s="9">
        <v>1.0</v>
      </c>
    </row>
    <row r="3202" ht="15.75" customHeight="1">
      <c r="A3202" s="24">
        <v>3201.0</v>
      </c>
      <c r="B3202" s="25" t="s">
        <v>9410</v>
      </c>
      <c r="C3202" s="26" t="s">
        <v>9411</v>
      </c>
      <c r="D3202" s="26" t="s">
        <v>4668</v>
      </c>
      <c r="E3202" s="9">
        <v>1.0</v>
      </c>
    </row>
    <row r="3203" ht="15.75" customHeight="1">
      <c r="A3203" s="24">
        <v>3202.0</v>
      </c>
      <c r="B3203" s="25" t="s">
        <v>9412</v>
      </c>
      <c r="C3203" s="26" t="s">
        <v>9413</v>
      </c>
      <c r="D3203" s="26" t="s">
        <v>4668</v>
      </c>
      <c r="E3203" s="9">
        <v>1.0</v>
      </c>
    </row>
    <row r="3204" ht="15.75" customHeight="1">
      <c r="A3204" s="24">
        <v>3203.0</v>
      </c>
      <c r="B3204" s="25" t="s">
        <v>9414</v>
      </c>
      <c r="C3204" s="26" t="s">
        <v>9415</v>
      </c>
      <c r="D3204" s="26" t="s">
        <v>4668</v>
      </c>
      <c r="E3204" s="9">
        <v>1.0</v>
      </c>
    </row>
    <row r="3205" ht="15.75" customHeight="1">
      <c r="A3205" s="24">
        <v>3204.0</v>
      </c>
      <c r="B3205" s="25" t="s">
        <v>3641</v>
      </c>
      <c r="C3205" s="26" t="s">
        <v>9416</v>
      </c>
      <c r="D3205" s="26" t="s">
        <v>4684</v>
      </c>
      <c r="E3205" s="9">
        <v>1.0</v>
      </c>
    </row>
    <row r="3206" ht="15.75" customHeight="1">
      <c r="A3206" s="24">
        <v>3205.0</v>
      </c>
      <c r="B3206" s="25" t="s">
        <v>3467</v>
      </c>
      <c r="C3206" s="26" t="s">
        <v>9417</v>
      </c>
      <c r="D3206" s="26" t="s">
        <v>4679</v>
      </c>
      <c r="E3206" s="9">
        <v>1.0</v>
      </c>
    </row>
    <row r="3207" ht="15.75" customHeight="1">
      <c r="A3207" s="24">
        <v>3206.0</v>
      </c>
      <c r="B3207" s="25" t="s">
        <v>3734</v>
      </c>
      <c r="C3207" s="26" t="s">
        <v>9418</v>
      </c>
      <c r="D3207" s="26" t="s">
        <v>4677</v>
      </c>
      <c r="E3207" s="9">
        <v>1.0</v>
      </c>
    </row>
    <row r="3208" ht="15.75" customHeight="1">
      <c r="A3208" s="24">
        <v>3207.0</v>
      </c>
      <c r="B3208" s="25" t="s">
        <v>3373</v>
      </c>
      <c r="C3208" s="26" t="s">
        <v>9419</v>
      </c>
      <c r="D3208" s="26" t="s">
        <v>4677</v>
      </c>
      <c r="E3208" s="9">
        <v>1.0</v>
      </c>
    </row>
    <row r="3209" ht="15.75" customHeight="1">
      <c r="A3209" s="24">
        <v>3208.0</v>
      </c>
      <c r="B3209" s="25" t="s">
        <v>9420</v>
      </c>
      <c r="C3209" s="26" t="s">
        <v>9421</v>
      </c>
      <c r="D3209" s="26" t="s">
        <v>4671</v>
      </c>
      <c r="E3209" s="9">
        <v>1.0</v>
      </c>
    </row>
    <row r="3210" ht="15.75" customHeight="1">
      <c r="A3210" s="24">
        <v>3209.0</v>
      </c>
      <c r="B3210" s="25" t="s">
        <v>3306</v>
      </c>
      <c r="C3210" s="26" t="s">
        <v>9422</v>
      </c>
      <c r="D3210" s="26" t="s">
        <v>4679</v>
      </c>
      <c r="E3210" s="9">
        <v>1.0</v>
      </c>
    </row>
    <row r="3211" ht="15.75" customHeight="1">
      <c r="A3211" s="24">
        <v>3210.0</v>
      </c>
      <c r="B3211" s="25" t="s">
        <v>9423</v>
      </c>
      <c r="C3211" s="26" t="s">
        <v>9424</v>
      </c>
      <c r="D3211" s="26" t="s">
        <v>4671</v>
      </c>
      <c r="E3211" s="9">
        <v>1.0</v>
      </c>
    </row>
    <row r="3212" ht="15.75" customHeight="1">
      <c r="A3212" s="24">
        <v>3211.0</v>
      </c>
      <c r="B3212" s="25" t="s">
        <v>2854</v>
      </c>
      <c r="C3212" s="26" t="s">
        <v>9425</v>
      </c>
      <c r="D3212" s="26" t="s">
        <v>4679</v>
      </c>
      <c r="E3212" s="9">
        <v>1.0</v>
      </c>
    </row>
    <row r="3213" ht="15.75" customHeight="1">
      <c r="A3213" s="24">
        <v>3212.0</v>
      </c>
      <c r="B3213" s="25" t="s">
        <v>3981</v>
      </c>
      <c r="C3213" s="26" t="s">
        <v>9426</v>
      </c>
      <c r="D3213" s="26" t="s">
        <v>4668</v>
      </c>
      <c r="E3213" s="9">
        <v>1.0</v>
      </c>
    </row>
    <row r="3214" ht="15.75" customHeight="1">
      <c r="A3214" s="24">
        <v>3213.0</v>
      </c>
      <c r="B3214" s="25" t="s">
        <v>3723</v>
      </c>
      <c r="C3214" s="26" t="s">
        <v>9427</v>
      </c>
      <c r="D3214" s="26" t="s">
        <v>4677</v>
      </c>
      <c r="E3214" s="9">
        <v>1.0</v>
      </c>
    </row>
    <row r="3215" ht="15.75" customHeight="1">
      <c r="A3215" s="24">
        <v>3214.0</v>
      </c>
      <c r="B3215" s="25" t="s">
        <v>9428</v>
      </c>
      <c r="C3215" s="26" t="s">
        <v>9429</v>
      </c>
      <c r="D3215" s="26" t="s">
        <v>4671</v>
      </c>
      <c r="E3215" s="9">
        <v>1.0</v>
      </c>
    </row>
    <row r="3216" ht="15.75" customHeight="1">
      <c r="A3216" s="24">
        <v>3215.0</v>
      </c>
      <c r="B3216" s="25" t="s">
        <v>9430</v>
      </c>
      <c r="C3216" s="26" t="s">
        <v>9431</v>
      </c>
      <c r="D3216" s="26" t="s">
        <v>4668</v>
      </c>
      <c r="E3216" s="9">
        <v>1.0</v>
      </c>
    </row>
    <row r="3217" ht="15.75" customHeight="1">
      <c r="A3217" s="24">
        <v>3216.0</v>
      </c>
      <c r="B3217" s="25" t="s">
        <v>3126</v>
      </c>
      <c r="C3217" s="26" t="s">
        <v>9432</v>
      </c>
      <c r="D3217" s="26" t="s">
        <v>4679</v>
      </c>
      <c r="E3217" s="9">
        <v>1.0</v>
      </c>
    </row>
    <row r="3218" ht="15.75" customHeight="1">
      <c r="A3218" s="24">
        <v>3217.0</v>
      </c>
      <c r="B3218" s="25" t="s">
        <v>3305</v>
      </c>
      <c r="C3218" s="26" t="s">
        <v>9433</v>
      </c>
      <c r="D3218" s="26" t="s">
        <v>4684</v>
      </c>
      <c r="E3218" s="9">
        <v>1.0</v>
      </c>
    </row>
    <row r="3219" ht="15.75" customHeight="1">
      <c r="A3219" s="24">
        <v>3218.0</v>
      </c>
      <c r="B3219" s="25" t="s">
        <v>9434</v>
      </c>
      <c r="C3219" s="26" t="s">
        <v>9435</v>
      </c>
      <c r="D3219" s="26" t="s">
        <v>4671</v>
      </c>
      <c r="E3219" s="9">
        <v>1.0</v>
      </c>
    </row>
    <row r="3220" ht="15.75" customHeight="1">
      <c r="A3220" s="24">
        <v>3219.0</v>
      </c>
      <c r="B3220" s="25" t="s">
        <v>3706</v>
      </c>
      <c r="C3220" s="26" t="s">
        <v>9436</v>
      </c>
      <c r="D3220" s="26" t="s">
        <v>4677</v>
      </c>
      <c r="E3220" s="9">
        <v>1.0</v>
      </c>
    </row>
    <row r="3221" ht="15.75" customHeight="1">
      <c r="A3221" s="24">
        <v>3220.0</v>
      </c>
      <c r="B3221" s="25" t="s">
        <v>3845</v>
      </c>
      <c r="C3221" s="26" t="s">
        <v>9437</v>
      </c>
      <c r="D3221" s="26" t="s">
        <v>4677</v>
      </c>
      <c r="E3221" s="9">
        <v>1.0</v>
      </c>
    </row>
    <row r="3222" ht="15.75" customHeight="1">
      <c r="A3222" s="24">
        <v>3221.0</v>
      </c>
      <c r="B3222" s="25" t="s">
        <v>3933</v>
      </c>
      <c r="C3222" s="26" t="s">
        <v>9438</v>
      </c>
      <c r="D3222" s="26" t="s">
        <v>4677</v>
      </c>
      <c r="E3222" s="9">
        <v>1.0</v>
      </c>
    </row>
    <row r="3223" ht="15.75" customHeight="1">
      <c r="A3223" s="24">
        <v>3222.0</v>
      </c>
      <c r="B3223" s="25" t="s">
        <v>4043</v>
      </c>
      <c r="C3223" s="26" t="s">
        <v>9439</v>
      </c>
      <c r="D3223" s="26" t="s">
        <v>4677</v>
      </c>
      <c r="E3223" s="9">
        <v>1.0</v>
      </c>
    </row>
    <row r="3224" ht="15.75" customHeight="1">
      <c r="A3224" s="24">
        <v>3223.0</v>
      </c>
      <c r="B3224" s="25" t="s">
        <v>3667</v>
      </c>
      <c r="C3224" s="26" t="s">
        <v>9440</v>
      </c>
      <c r="D3224" s="26" t="s">
        <v>4679</v>
      </c>
      <c r="E3224" s="9">
        <v>1.0</v>
      </c>
    </row>
    <row r="3225" ht="15.75" customHeight="1">
      <c r="A3225" s="24">
        <v>3224.0</v>
      </c>
      <c r="B3225" s="25" t="s">
        <v>9441</v>
      </c>
      <c r="C3225" s="26" t="s">
        <v>9442</v>
      </c>
      <c r="D3225" s="26" t="s">
        <v>4671</v>
      </c>
      <c r="E3225" s="9">
        <v>1.0</v>
      </c>
    </row>
    <row r="3226" ht="15.75" customHeight="1">
      <c r="A3226" s="24">
        <v>3225.0</v>
      </c>
      <c r="B3226" s="25" t="s">
        <v>9443</v>
      </c>
      <c r="C3226" s="26" t="s">
        <v>9444</v>
      </c>
      <c r="D3226" s="26" t="s">
        <v>4671</v>
      </c>
      <c r="E3226" s="9">
        <v>1.0</v>
      </c>
    </row>
    <row r="3227" ht="15.75" customHeight="1">
      <c r="A3227" s="24">
        <v>3226.0</v>
      </c>
      <c r="B3227" s="25" t="s">
        <v>3953</v>
      </c>
      <c r="C3227" s="26" t="s">
        <v>9445</v>
      </c>
      <c r="D3227" s="26" t="s">
        <v>4677</v>
      </c>
      <c r="E3227" s="9">
        <v>1.0</v>
      </c>
    </row>
    <row r="3228" ht="15.75" customHeight="1">
      <c r="A3228" s="24">
        <v>3227.0</v>
      </c>
      <c r="B3228" s="25" t="s">
        <v>3386</v>
      </c>
      <c r="C3228" s="26" t="s">
        <v>9446</v>
      </c>
      <c r="D3228" s="26" t="s">
        <v>4677</v>
      </c>
      <c r="E3228" s="9">
        <v>1.0</v>
      </c>
    </row>
    <row r="3229" ht="15.75" customHeight="1">
      <c r="A3229" s="24">
        <v>3228.0</v>
      </c>
      <c r="B3229" s="25" t="s">
        <v>4232</v>
      </c>
      <c r="C3229" s="26" t="s">
        <v>9447</v>
      </c>
      <c r="D3229" s="26" t="s">
        <v>4679</v>
      </c>
      <c r="E3229" s="9">
        <v>1.0</v>
      </c>
    </row>
    <row r="3230" ht="15.75" customHeight="1">
      <c r="A3230" s="24">
        <v>3229.0</v>
      </c>
      <c r="B3230" s="25" t="s">
        <v>9448</v>
      </c>
      <c r="C3230" s="26" t="s">
        <v>9449</v>
      </c>
      <c r="D3230" s="26" t="s">
        <v>4671</v>
      </c>
      <c r="E3230" s="9">
        <v>1.0</v>
      </c>
    </row>
    <row r="3231" ht="15.75" customHeight="1">
      <c r="A3231" s="24">
        <v>3230.0</v>
      </c>
      <c r="B3231" s="25" t="s">
        <v>4440</v>
      </c>
      <c r="C3231" s="26" t="s">
        <v>9450</v>
      </c>
      <c r="D3231" s="26" t="s">
        <v>4679</v>
      </c>
      <c r="E3231" s="9">
        <v>1.0</v>
      </c>
    </row>
    <row r="3232" ht="15.75" customHeight="1">
      <c r="A3232" s="24">
        <v>3231.0</v>
      </c>
      <c r="B3232" s="25" t="s">
        <v>3374</v>
      </c>
      <c r="C3232" s="26" t="s">
        <v>9451</v>
      </c>
      <c r="D3232" s="26" t="s">
        <v>4679</v>
      </c>
      <c r="E3232" s="9">
        <v>1.0</v>
      </c>
    </row>
    <row r="3233" ht="15.75" customHeight="1">
      <c r="A3233" s="24">
        <v>3232.0</v>
      </c>
      <c r="B3233" s="25" t="s">
        <v>4392</v>
      </c>
      <c r="C3233" s="26" t="s">
        <v>9452</v>
      </c>
      <c r="D3233" s="26" t="s">
        <v>4679</v>
      </c>
      <c r="E3233" s="9">
        <v>1.0</v>
      </c>
    </row>
    <row r="3234" ht="15.75" customHeight="1">
      <c r="A3234" s="24">
        <v>3233.0</v>
      </c>
      <c r="B3234" s="25" t="s">
        <v>9453</v>
      </c>
      <c r="C3234" s="26" t="s">
        <v>9454</v>
      </c>
      <c r="D3234" s="26" t="s">
        <v>4668</v>
      </c>
      <c r="E3234" s="9">
        <v>1.0</v>
      </c>
    </row>
    <row r="3235" ht="15.75" customHeight="1">
      <c r="A3235" s="24">
        <v>3234.0</v>
      </c>
      <c r="B3235" s="25" t="s">
        <v>9455</v>
      </c>
      <c r="C3235" s="26" t="s">
        <v>9456</v>
      </c>
      <c r="D3235" s="26" t="s">
        <v>4671</v>
      </c>
      <c r="E3235" s="9">
        <v>1.0</v>
      </c>
    </row>
    <row r="3236" ht="15.75" customHeight="1">
      <c r="A3236" s="24">
        <v>3235.0</v>
      </c>
      <c r="B3236" s="25" t="s">
        <v>9457</v>
      </c>
      <c r="C3236" s="26" t="s">
        <v>9458</v>
      </c>
      <c r="D3236" s="26" t="s">
        <v>4668</v>
      </c>
      <c r="E3236" s="9">
        <v>1.0</v>
      </c>
    </row>
    <row r="3237" ht="15.75" customHeight="1">
      <c r="A3237" s="24">
        <v>3236.0</v>
      </c>
      <c r="B3237" s="25" t="s">
        <v>2920</v>
      </c>
      <c r="C3237" s="26" t="s">
        <v>9459</v>
      </c>
      <c r="D3237" s="26" t="s">
        <v>4671</v>
      </c>
      <c r="E3237" s="9">
        <v>1.0</v>
      </c>
    </row>
    <row r="3238" ht="15.75" customHeight="1">
      <c r="A3238" s="24">
        <v>3237.0</v>
      </c>
      <c r="B3238" s="25" t="s">
        <v>9460</v>
      </c>
      <c r="C3238" s="26" t="s">
        <v>9461</v>
      </c>
      <c r="D3238" s="26" t="s">
        <v>4668</v>
      </c>
      <c r="E3238" s="9">
        <v>1.0</v>
      </c>
    </row>
    <row r="3239" ht="15.75" customHeight="1">
      <c r="A3239" s="24">
        <v>3238.0</v>
      </c>
      <c r="B3239" s="25" t="s">
        <v>4295</v>
      </c>
      <c r="C3239" s="26" t="s">
        <v>9462</v>
      </c>
      <c r="D3239" s="26" t="s">
        <v>4677</v>
      </c>
      <c r="E3239" s="9">
        <v>1.0</v>
      </c>
    </row>
    <row r="3240" ht="15.75" customHeight="1">
      <c r="A3240" s="24">
        <v>3239.0</v>
      </c>
      <c r="B3240" s="25" t="s">
        <v>3325</v>
      </c>
      <c r="C3240" s="26" t="s">
        <v>9463</v>
      </c>
      <c r="D3240" s="26" t="s">
        <v>4679</v>
      </c>
      <c r="E3240" s="9">
        <v>1.0</v>
      </c>
    </row>
    <row r="3241" ht="15.75" customHeight="1">
      <c r="A3241" s="24">
        <v>3240.0</v>
      </c>
      <c r="B3241" s="25" t="s">
        <v>4407</v>
      </c>
      <c r="C3241" s="26" t="s">
        <v>9464</v>
      </c>
      <c r="D3241" s="26" t="s">
        <v>4677</v>
      </c>
      <c r="E3241" s="9">
        <v>1.0</v>
      </c>
    </row>
    <row r="3242" ht="15.75" customHeight="1">
      <c r="A3242" s="24">
        <v>3241.0</v>
      </c>
      <c r="B3242" s="25" t="s">
        <v>9465</v>
      </c>
      <c r="C3242" s="26" t="s">
        <v>9466</v>
      </c>
      <c r="D3242" s="26" t="s">
        <v>4671</v>
      </c>
      <c r="E3242" s="9">
        <v>1.0</v>
      </c>
    </row>
    <row r="3243" ht="15.75" customHeight="1">
      <c r="A3243" s="24">
        <v>3242.0</v>
      </c>
      <c r="B3243" s="25" t="s">
        <v>3517</v>
      </c>
      <c r="C3243" s="26" t="s">
        <v>9467</v>
      </c>
      <c r="D3243" s="26" t="s">
        <v>4677</v>
      </c>
      <c r="E3243" s="9">
        <v>1.0</v>
      </c>
    </row>
    <row r="3244" ht="15.75" customHeight="1">
      <c r="A3244" s="24">
        <v>3243.0</v>
      </c>
      <c r="B3244" s="25" t="s">
        <v>3588</v>
      </c>
      <c r="C3244" s="26" t="s">
        <v>9468</v>
      </c>
      <c r="D3244" s="26" t="s">
        <v>4679</v>
      </c>
      <c r="E3244" s="9">
        <v>1.0</v>
      </c>
    </row>
    <row r="3245" ht="15.75" customHeight="1">
      <c r="A3245" s="24">
        <v>3244.0</v>
      </c>
      <c r="B3245" s="25" t="s">
        <v>4403</v>
      </c>
      <c r="C3245" s="26" t="s">
        <v>9469</v>
      </c>
      <c r="D3245" s="26" t="s">
        <v>4679</v>
      </c>
      <c r="E3245" s="9">
        <v>1.0</v>
      </c>
    </row>
    <row r="3246" ht="15.75" customHeight="1">
      <c r="A3246" s="24">
        <v>3245.0</v>
      </c>
      <c r="B3246" s="25" t="s">
        <v>3718</v>
      </c>
      <c r="C3246" s="26" t="s">
        <v>9470</v>
      </c>
      <c r="D3246" s="26" t="s">
        <v>4677</v>
      </c>
      <c r="E3246" s="9">
        <v>1.0</v>
      </c>
    </row>
    <row r="3247" ht="15.75" customHeight="1">
      <c r="A3247" s="24">
        <v>3246.0</v>
      </c>
      <c r="B3247" s="25" t="s">
        <v>9471</v>
      </c>
      <c r="C3247" s="26" t="s">
        <v>9472</v>
      </c>
      <c r="D3247" s="26" t="s">
        <v>4668</v>
      </c>
      <c r="E3247" s="9">
        <v>1.0</v>
      </c>
    </row>
    <row r="3248" ht="15.75" customHeight="1">
      <c r="A3248" s="24">
        <v>3247.0</v>
      </c>
      <c r="B3248" s="25" t="s">
        <v>3206</v>
      </c>
      <c r="C3248" s="26" t="s">
        <v>9473</v>
      </c>
      <c r="D3248" s="26" t="s">
        <v>4684</v>
      </c>
      <c r="E3248" s="9">
        <v>1.0</v>
      </c>
    </row>
    <row r="3249" ht="15.75" customHeight="1">
      <c r="A3249" s="24">
        <v>3248.0</v>
      </c>
      <c r="B3249" s="25" t="s">
        <v>3032</v>
      </c>
      <c r="C3249" s="26" t="s">
        <v>9474</v>
      </c>
      <c r="D3249" s="26" t="s">
        <v>4679</v>
      </c>
      <c r="E3249" s="9">
        <v>1.0</v>
      </c>
    </row>
    <row r="3250" ht="15.75" customHeight="1">
      <c r="A3250" s="24">
        <v>3249.0</v>
      </c>
      <c r="B3250" s="25" t="s">
        <v>4490</v>
      </c>
      <c r="C3250" s="26" t="s">
        <v>9475</v>
      </c>
      <c r="D3250" s="26" t="s">
        <v>4677</v>
      </c>
      <c r="E3250" s="9">
        <v>1.0</v>
      </c>
    </row>
    <row r="3251" ht="15.75" customHeight="1">
      <c r="A3251" s="24">
        <v>3250.0</v>
      </c>
      <c r="B3251" s="25" t="s">
        <v>9476</v>
      </c>
      <c r="C3251" s="26" t="s">
        <v>9477</v>
      </c>
      <c r="D3251" s="26" t="s">
        <v>4668</v>
      </c>
      <c r="E3251" s="9">
        <v>1.0</v>
      </c>
    </row>
    <row r="3252" ht="15.75" customHeight="1">
      <c r="A3252" s="24">
        <v>3251.0</v>
      </c>
      <c r="B3252" s="25" t="s">
        <v>4445</v>
      </c>
      <c r="C3252" s="26" t="s">
        <v>9478</v>
      </c>
      <c r="D3252" s="26" t="s">
        <v>4677</v>
      </c>
      <c r="E3252" s="9">
        <v>1.0</v>
      </c>
    </row>
    <row r="3253" ht="15.75" customHeight="1">
      <c r="A3253" s="24">
        <v>3252.0</v>
      </c>
      <c r="B3253" s="25" t="s">
        <v>3165</v>
      </c>
      <c r="C3253" s="26" t="s">
        <v>9479</v>
      </c>
      <c r="D3253" s="26" t="s">
        <v>4677</v>
      </c>
      <c r="E3253" s="9">
        <v>1.0</v>
      </c>
    </row>
    <row r="3254" ht="15.75" customHeight="1">
      <c r="A3254" s="24">
        <v>3253.0</v>
      </c>
      <c r="B3254" s="25" t="s">
        <v>2865</v>
      </c>
      <c r="C3254" s="26" t="s">
        <v>9480</v>
      </c>
      <c r="D3254" s="26" t="s">
        <v>4679</v>
      </c>
      <c r="E3254" s="9">
        <v>1.0</v>
      </c>
    </row>
    <row r="3255" ht="15.75" customHeight="1">
      <c r="A3255" s="24">
        <v>3254.0</v>
      </c>
      <c r="B3255" s="25" t="s">
        <v>3814</v>
      </c>
      <c r="C3255" s="26" t="s">
        <v>9481</v>
      </c>
      <c r="D3255" s="26" t="s">
        <v>4679</v>
      </c>
      <c r="E3255" s="9">
        <v>1.0</v>
      </c>
    </row>
    <row r="3256" ht="15.75" customHeight="1">
      <c r="A3256" s="24">
        <v>3255.0</v>
      </c>
      <c r="B3256" s="25" t="s">
        <v>9482</v>
      </c>
      <c r="C3256" s="26" t="s">
        <v>9483</v>
      </c>
      <c r="D3256" s="26" t="s">
        <v>4668</v>
      </c>
      <c r="E3256" s="9">
        <v>1.0</v>
      </c>
    </row>
    <row r="3257" ht="15.75" customHeight="1">
      <c r="A3257" s="24">
        <v>3256.0</v>
      </c>
      <c r="B3257" s="25" t="s">
        <v>4333</v>
      </c>
      <c r="C3257" s="26" t="s">
        <v>9484</v>
      </c>
      <c r="D3257" s="26" t="s">
        <v>4684</v>
      </c>
      <c r="E3257" s="9">
        <v>1.0</v>
      </c>
    </row>
    <row r="3258" ht="15.75" customHeight="1">
      <c r="A3258" s="24">
        <v>3257.0</v>
      </c>
      <c r="B3258" s="25" t="s">
        <v>9485</v>
      </c>
      <c r="C3258" s="26" t="s">
        <v>9486</v>
      </c>
      <c r="D3258" s="26" t="s">
        <v>4671</v>
      </c>
      <c r="E3258" s="9">
        <v>1.0</v>
      </c>
    </row>
    <row r="3259" ht="15.75" customHeight="1">
      <c r="A3259" s="24">
        <v>3258.0</v>
      </c>
      <c r="B3259" s="25" t="s">
        <v>4212</v>
      </c>
      <c r="C3259" s="26" t="s">
        <v>9487</v>
      </c>
      <c r="D3259" s="26" t="s">
        <v>4677</v>
      </c>
      <c r="E3259" s="9">
        <v>1.0</v>
      </c>
    </row>
    <row r="3260" ht="15.75" customHeight="1">
      <c r="A3260" s="24">
        <v>3259.0</v>
      </c>
      <c r="B3260" s="25" t="s">
        <v>3078</v>
      </c>
      <c r="C3260" s="26" t="s">
        <v>9488</v>
      </c>
      <c r="D3260" s="26" t="s">
        <v>4668</v>
      </c>
      <c r="E3260" s="9">
        <v>1.0</v>
      </c>
    </row>
    <row r="3261" ht="15.75" customHeight="1">
      <c r="A3261" s="24">
        <v>3260.0</v>
      </c>
      <c r="B3261" s="25" t="s">
        <v>3240</v>
      </c>
      <c r="C3261" s="26" t="s">
        <v>9489</v>
      </c>
      <c r="D3261" s="26" t="s">
        <v>4677</v>
      </c>
      <c r="E3261" s="9">
        <v>1.0</v>
      </c>
    </row>
    <row r="3262" ht="15.75" customHeight="1">
      <c r="A3262" s="24">
        <v>3261.0</v>
      </c>
      <c r="B3262" s="25" t="s">
        <v>3510</v>
      </c>
      <c r="C3262" s="26" t="s">
        <v>9490</v>
      </c>
      <c r="D3262" s="26" t="s">
        <v>4668</v>
      </c>
      <c r="E3262" s="9">
        <v>1.0</v>
      </c>
    </row>
    <row r="3263" ht="15.75" customHeight="1">
      <c r="A3263" s="24">
        <v>3262.0</v>
      </c>
      <c r="B3263" s="25" t="s">
        <v>9491</v>
      </c>
      <c r="C3263" s="26" t="s">
        <v>9492</v>
      </c>
      <c r="D3263" s="26" t="s">
        <v>4671</v>
      </c>
      <c r="E3263" s="9">
        <v>1.0</v>
      </c>
    </row>
    <row r="3264" ht="15.75" customHeight="1">
      <c r="A3264" s="24">
        <v>3263.0</v>
      </c>
      <c r="B3264" s="25" t="s">
        <v>3946</v>
      </c>
      <c r="C3264" s="26" t="s">
        <v>9493</v>
      </c>
      <c r="D3264" s="26" t="s">
        <v>4668</v>
      </c>
      <c r="E3264" s="9">
        <v>1.0</v>
      </c>
    </row>
    <row r="3265" ht="15.75" customHeight="1">
      <c r="A3265" s="24">
        <v>3264.0</v>
      </c>
      <c r="B3265" s="25" t="s">
        <v>2921</v>
      </c>
      <c r="C3265" s="26" t="s">
        <v>9494</v>
      </c>
      <c r="D3265" s="26" t="s">
        <v>4677</v>
      </c>
      <c r="E3265" s="9">
        <v>1.0</v>
      </c>
    </row>
    <row r="3266" ht="15.75" customHeight="1">
      <c r="A3266" s="24">
        <v>3265.0</v>
      </c>
      <c r="B3266" s="25" t="s">
        <v>2922</v>
      </c>
      <c r="C3266" s="26" t="s">
        <v>9495</v>
      </c>
      <c r="D3266" s="26" t="s">
        <v>4679</v>
      </c>
      <c r="E3266" s="9">
        <v>1.0</v>
      </c>
    </row>
    <row r="3267" ht="15.75" customHeight="1">
      <c r="A3267" s="24">
        <v>3266.0</v>
      </c>
      <c r="B3267" s="25" t="s">
        <v>2837</v>
      </c>
      <c r="C3267" s="26" t="s">
        <v>9496</v>
      </c>
      <c r="D3267" s="26" t="s">
        <v>4684</v>
      </c>
      <c r="E3267" s="9">
        <v>1.0</v>
      </c>
    </row>
    <row r="3268" ht="15.75" customHeight="1">
      <c r="A3268" s="24">
        <v>3267.0</v>
      </c>
      <c r="B3268" s="25" t="s">
        <v>9497</v>
      </c>
      <c r="C3268" s="26" t="s">
        <v>9498</v>
      </c>
      <c r="D3268" s="26" t="s">
        <v>4668</v>
      </c>
      <c r="E3268" s="9">
        <v>1.0</v>
      </c>
    </row>
    <row r="3269" ht="15.75" customHeight="1">
      <c r="A3269" s="24">
        <v>3268.0</v>
      </c>
      <c r="B3269" s="25" t="s">
        <v>4534</v>
      </c>
      <c r="C3269" s="26" t="s">
        <v>9499</v>
      </c>
      <c r="D3269" s="26" t="s">
        <v>4677</v>
      </c>
      <c r="E3269" s="9">
        <v>1.0</v>
      </c>
    </row>
    <row r="3270" ht="15.75" customHeight="1">
      <c r="A3270" s="24">
        <v>3269.0</v>
      </c>
      <c r="B3270" s="25" t="s">
        <v>3680</v>
      </c>
      <c r="C3270" s="26" t="s">
        <v>9500</v>
      </c>
      <c r="D3270" s="26" t="s">
        <v>4677</v>
      </c>
      <c r="E3270" s="9">
        <v>1.0</v>
      </c>
    </row>
    <row r="3271" ht="15.75" customHeight="1">
      <c r="A3271" s="24">
        <v>3270.0</v>
      </c>
      <c r="B3271" s="25" t="s">
        <v>9501</v>
      </c>
      <c r="C3271" s="26" t="s">
        <v>9502</v>
      </c>
      <c r="D3271" s="26" t="s">
        <v>4668</v>
      </c>
      <c r="E3271" s="9">
        <v>1.0</v>
      </c>
    </row>
    <row r="3272" ht="15.75" customHeight="1">
      <c r="A3272" s="24">
        <v>3271.0</v>
      </c>
      <c r="B3272" s="25" t="s">
        <v>3720</v>
      </c>
      <c r="C3272" s="26" t="s">
        <v>9503</v>
      </c>
      <c r="D3272" s="26" t="s">
        <v>4677</v>
      </c>
      <c r="E3272" s="9">
        <v>1.0</v>
      </c>
    </row>
    <row r="3273" ht="15.75" customHeight="1">
      <c r="A3273" s="24">
        <v>3272.0</v>
      </c>
      <c r="B3273" s="25" t="s">
        <v>9504</v>
      </c>
      <c r="C3273" s="26" t="s">
        <v>9505</v>
      </c>
      <c r="D3273" s="26" t="s">
        <v>4671</v>
      </c>
      <c r="E3273" s="9">
        <v>1.0</v>
      </c>
    </row>
    <row r="3274" ht="15.75" customHeight="1">
      <c r="A3274" s="24">
        <v>3273.0</v>
      </c>
      <c r="B3274" s="25" t="s">
        <v>3292</v>
      </c>
      <c r="C3274" s="26" t="s">
        <v>9506</v>
      </c>
      <c r="D3274" s="26" t="s">
        <v>4684</v>
      </c>
      <c r="E3274" s="9">
        <v>1.0</v>
      </c>
    </row>
    <row r="3275" ht="15.75" customHeight="1">
      <c r="A3275" s="24">
        <v>3274.0</v>
      </c>
      <c r="B3275" s="25" t="s">
        <v>3512</v>
      </c>
      <c r="C3275" s="26" t="s">
        <v>9507</v>
      </c>
      <c r="D3275" s="26" t="s">
        <v>4677</v>
      </c>
      <c r="E3275" s="9">
        <v>1.0</v>
      </c>
    </row>
    <row r="3276" ht="15.75" customHeight="1">
      <c r="A3276" s="24">
        <v>3275.0</v>
      </c>
      <c r="B3276" s="25" t="s">
        <v>9508</v>
      </c>
      <c r="C3276" s="26" t="s">
        <v>9509</v>
      </c>
      <c r="D3276" s="26" t="s">
        <v>4671</v>
      </c>
      <c r="E3276" s="9">
        <v>1.0</v>
      </c>
    </row>
    <row r="3277" ht="15.75" customHeight="1">
      <c r="A3277" s="24">
        <v>3276.0</v>
      </c>
      <c r="B3277" s="25" t="s">
        <v>3328</v>
      </c>
      <c r="C3277" s="26" t="s">
        <v>9510</v>
      </c>
      <c r="D3277" s="26" t="s">
        <v>4684</v>
      </c>
      <c r="E3277" s="9">
        <v>1.0</v>
      </c>
    </row>
    <row r="3278" ht="15.75" customHeight="1">
      <c r="A3278" s="24">
        <v>3277.0</v>
      </c>
      <c r="B3278" s="25" t="s">
        <v>3889</v>
      </c>
      <c r="C3278" s="26" t="s">
        <v>9511</v>
      </c>
      <c r="D3278" s="26" t="s">
        <v>4677</v>
      </c>
      <c r="E3278" s="9">
        <v>1.0</v>
      </c>
    </row>
    <row r="3279" ht="15.75" customHeight="1">
      <c r="A3279" s="24">
        <v>3278.0</v>
      </c>
      <c r="B3279" s="25" t="s">
        <v>3072</v>
      </c>
      <c r="C3279" s="26" t="s">
        <v>9512</v>
      </c>
      <c r="D3279" s="26" t="s">
        <v>4677</v>
      </c>
      <c r="E3279" s="9">
        <v>1.0</v>
      </c>
    </row>
    <row r="3280" ht="15.75" customHeight="1">
      <c r="A3280" s="24">
        <v>3279.0</v>
      </c>
      <c r="B3280" s="25" t="s">
        <v>3964</v>
      </c>
      <c r="C3280" s="26" t="s">
        <v>9513</v>
      </c>
      <c r="D3280" s="26" t="s">
        <v>4677</v>
      </c>
      <c r="E3280" s="9">
        <v>1.0</v>
      </c>
    </row>
    <row r="3281" ht="15.75" customHeight="1">
      <c r="A3281" s="24">
        <v>3280.0</v>
      </c>
      <c r="B3281" s="25" t="s">
        <v>2976</v>
      </c>
      <c r="C3281" s="26" t="s">
        <v>9514</v>
      </c>
      <c r="D3281" s="26" t="s">
        <v>4679</v>
      </c>
      <c r="E3281" s="9">
        <v>1.0</v>
      </c>
    </row>
    <row r="3282" ht="15.75" customHeight="1">
      <c r="A3282" s="24">
        <v>3281.0</v>
      </c>
      <c r="B3282" s="25" t="s">
        <v>3722</v>
      </c>
      <c r="C3282" s="26" t="s">
        <v>9515</v>
      </c>
      <c r="D3282" s="26" t="s">
        <v>4679</v>
      </c>
      <c r="E3282" s="9">
        <v>1.0</v>
      </c>
    </row>
    <row r="3283" ht="15.75" customHeight="1">
      <c r="A3283" s="24">
        <v>3282.0</v>
      </c>
      <c r="B3283" s="25" t="s">
        <v>9516</v>
      </c>
      <c r="C3283" s="26" t="s">
        <v>9517</v>
      </c>
      <c r="D3283" s="26" t="s">
        <v>4671</v>
      </c>
      <c r="E3283" s="9">
        <v>1.0</v>
      </c>
    </row>
    <row r="3284" ht="15.75" customHeight="1">
      <c r="A3284" s="24">
        <v>3283.0</v>
      </c>
      <c r="B3284" s="25" t="s">
        <v>9518</v>
      </c>
      <c r="C3284" s="26" t="s">
        <v>9519</v>
      </c>
      <c r="D3284" s="26" t="s">
        <v>4668</v>
      </c>
      <c r="E3284" s="9">
        <v>1.0</v>
      </c>
    </row>
    <row r="3285" ht="15.75" customHeight="1">
      <c r="A3285" s="24">
        <v>3284.0</v>
      </c>
      <c r="B3285" s="25" t="s">
        <v>4352</v>
      </c>
      <c r="C3285" s="26" t="s">
        <v>9520</v>
      </c>
      <c r="D3285" s="26" t="s">
        <v>4677</v>
      </c>
      <c r="E3285" s="9">
        <v>1.0</v>
      </c>
    </row>
    <row r="3286" ht="15.75" customHeight="1">
      <c r="A3286" s="24">
        <v>3285.0</v>
      </c>
      <c r="B3286" s="25" t="s">
        <v>4200</v>
      </c>
      <c r="C3286" s="26" t="s">
        <v>9521</v>
      </c>
      <c r="D3286" s="26" t="s">
        <v>4677</v>
      </c>
      <c r="E3286" s="9">
        <v>1.0</v>
      </c>
    </row>
    <row r="3287" ht="15.75" customHeight="1">
      <c r="A3287" s="24">
        <v>3286.0</v>
      </c>
      <c r="B3287" s="25" t="s">
        <v>3073</v>
      </c>
      <c r="C3287" s="26" t="s">
        <v>9522</v>
      </c>
      <c r="D3287" s="26" t="s">
        <v>4677</v>
      </c>
      <c r="E3287" s="9">
        <v>1.0</v>
      </c>
    </row>
    <row r="3288" ht="15.75" customHeight="1">
      <c r="A3288" s="24">
        <v>3287.0</v>
      </c>
      <c r="B3288" s="25" t="s">
        <v>9523</v>
      </c>
      <c r="C3288" s="26" t="s">
        <v>9524</v>
      </c>
      <c r="D3288" s="26" t="s">
        <v>4668</v>
      </c>
      <c r="E3288" s="9">
        <v>1.0</v>
      </c>
    </row>
    <row r="3289" ht="15.75" customHeight="1">
      <c r="A3289" s="24">
        <v>3288.0</v>
      </c>
      <c r="B3289" s="25" t="s">
        <v>3074</v>
      </c>
      <c r="C3289" s="26" t="s">
        <v>9525</v>
      </c>
      <c r="D3289" s="26" t="s">
        <v>4684</v>
      </c>
      <c r="E3289" s="9">
        <v>1.0</v>
      </c>
    </row>
    <row r="3290" ht="15.75" customHeight="1">
      <c r="A3290" s="24">
        <v>3289.0</v>
      </c>
      <c r="B3290" s="25" t="s">
        <v>3855</v>
      </c>
      <c r="C3290" s="26" t="s">
        <v>9526</v>
      </c>
      <c r="D3290" s="26" t="s">
        <v>4677</v>
      </c>
      <c r="E3290" s="9">
        <v>1.0</v>
      </c>
    </row>
    <row r="3291" ht="15.75" customHeight="1">
      <c r="A3291" s="24">
        <v>3290.0</v>
      </c>
      <c r="B3291" s="25" t="s">
        <v>4611</v>
      </c>
      <c r="C3291" s="26" t="s">
        <v>9527</v>
      </c>
      <c r="D3291" s="26" t="s">
        <v>4684</v>
      </c>
      <c r="E3291" s="9">
        <v>1.0</v>
      </c>
    </row>
    <row r="3292" ht="15.75" customHeight="1">
      <c r="A3292" s="24">
        <v>3291.0</v>
      </c>
      <c r="B3292" s="25" t="s">
        <v>9528</v>
      </c>
      <c r="C3292" s="26" t="s">
        <v>9529</v>
      </c>
      <c r="D3292" s="26" t="s">
        <v>4668</v>
      </c>
      <c r="E3292" s="9">
        <v>1.0</v>
      </c>
    </row>
    <row r="3293" ht="15.75" customHeight="1">
      <c r="A3293" s="24">
        <v>3292.0</v>
      </c>
      <c r="B3293" s="25" t="s">
        <v>9530</v>
      </c>
      <c r="C3293" s="26" t="s">
        <v>9531</v>
      </c>
      <c r="D3293" s="26" t="s">
        <v>4671</v>
      </c>
      <c r="E3293" s="9">
        <v>1.0</v>
      </c>
    </row>
    <row r="3294" ht="15.75" customHeight="1">
      <c r="A3294" s="24">
        <v>3293.0</v>
      </c>
      <c r="B3294" s="25" t="s">
        <v>9532</v>
      </c>
      <c r="C3294" s="26" t="s">
        <v>9533</v>
      </c>
      <c r="D3294" s="26" t="s">
        <v>4668</v>
      </c>
      <c r="E3294" s="9">
        <v>1.0</v>
      </c>
    </row>
    <row r="3295" ht="15.75" customHeight="1">
      <c r="A3295" s="24">
        <v>3294.0</v>
      </c>
      <c r="B3295" s="25" t="s">
        <v>9534</v>
      </c>
      <c r="C3295" s="26" t="s">
        <v>9535</v>
      </c>
      <c r="D3295" s="26" t="s">
        <v>4671</v>
      </c>
      <c r="E3295" s="9">
        <v>1.0</v>
      </c>
    </row>
    <row r="3296" ht="15.75" customHeight="1">
      <c r="A3296" s="24">
        <v>3295.0</v>
      </c>
      <c r="B3296" s="25" t="s">
        <v>4029</v>
      </c>
      <c r="C3296" s="26" t="s">
        <v>9536</v>
      </c>
      <c r="D3296" s="26" t="s">
        <v>4677</v>
      </c>
      <c r="E3296" s="9">
        <v>1.0</v>
      </c>
    </row>
    <row r="3297" ht="15.75" customHeight="1">
      <c r="A3297" s="24">
        <v>3296.0</v>
      </c>
      <c r="B3297" s="25" t="s">
        <v>4635</v>
      </c>
      <c r="C3297" s="26" t="s">
        <v>9537</v>
      </c>
      <c r="D3297" s="26" t="s">
        <v>4677</v>
      </c>
      <c r="E3297" s="9">
        <v>1.0</v>
      </c>
    </row>
    <row r="3298" ht="15.75" customHeight="1">
      <c r="A3298" s="24">
        <v>3297.0</v>
      </c>
      <c r="B3298" s="25" t="s">
        <v>3307</v>
      </c>
      <c r="C3298" s="26" t="s">
        <v>9538</v>
      </c>
      <c r="D3298" s="26" t="s">
        <v>4677</v>
      </c>
      <c r="E3298" s="9">
        <v>1.0</v>
      </c>
    </row>
    <row r="3299" ht="15.75" customHeight="1">
      <c r="A3299" s="24">
        <v>3298.0</v>
      </c>
      <c r="B3299" s="25" t="s">
        <v>4308</v>
      </c>
      <c r="C3299" s="26" t="s">
        <v>9539</v>
      </c>
      <c r="D3299" s="26" t="s">
        <v>4677</v>
      </c>
      <c r="E3299" s="9">
        <v>1.0</v>
      </c>
    </row>
    <row r="3300" ht="15.75" customHeight="1">
      <c r="A3300" s="24">
        <v>3299.0</v>
      </c>
      <c r="B3300" s="25" t="s">
        <v>3446</v>
      </c>
      <c r="C3300" s="26" t="s">
        <v>9540</v>
      </c>
      <c r="D3300" s="26" t="s">
        <v>4677</v>
      </c>
      <c r="E3300" s="9">
        <v>1.0</v>
      </c>
    </row>
    <row r="3301" ht="15.75" customHeight="1">
      <c r="A3301" s="24">
        <v>3300.0</v>
      </c>
      <c r="B3301" s="25" t="s">
        <v>9541</v>
      </c>
      <c r="C3301" s="26" t="s">
        <v>9542</v>
      </c>
      <c r="D3301" s="26" t="s">
        <v>4671</v>
      </c>
      <c r="E3301" s="9">
        <v>1.0</v>
      </c>
    </row>
    <row r="3302" ht="15.75" customHeight="1">
      <c r="A3302" s="24">
        <v>3301.0</v>
      </c>
      <c r="B3302" s="25" t="s">
        <v>4530</v>
      </c>
      <c r="C3302" s="26" t="s">
        <v>9543</v>
      </c>
      <c r="D3302" s="26" t="s">
        <v>4677</v>
      </c>
      <c r="E3302" s="9">
        <v>1.0</v>
      </c>
    </row>
    <row r="3303" ht="15.75" customHeight="1">
      <c r="A3303" s="24">
        <v>3302.0</v>
      </c>
      <c r="B3303" s="25" t="s">
        <v>3626</v>
      </c>
      <c r="C3303" s="26" t="s">
        <v>9544</v>
      </c>
      <c r="D3303" s="26" t="s">
        <v>4677</v>
      </c>
      <c r="E3303" s="9">
        <v>1.0</v>
      </c>
    </row>
    <row r="3304" ht="15.75" customHeight="1">
      <c r="A3304" s="24">
        <v>3303.0</v>
      </c>
      <c r="B3304" s="25" t="s">
        <v>3568</v>
      </c>
      <c r="C3304" s="26" t="s">
        <v>9545</v>
      </c>
      <c r="D3304" s="26" t="s">
        <v>4684</v>
      </c>
      <c r="E3304" s="9">
        <v>1.0</v>
      </c>
    </row>
    <row r="3305" ht="15.75" customHeight="1">
      <c r="A3305" s="24">
        <v>3304.0</v>
      </c>
      <c r="B3305" s="25" t="s">
        <v>9546</v>
      </c>
      <c r="C3305" s="26" t="s">
        <v>9547</v>
      </c>
      <c r="D3305" s="26" t="s">
        <v>4671</v>
      </c>
      <c r="E3305" s="9">
        <v>1.0</v>
      </c>
    </row>
    <row r="3306" ht="15.75" customHeight="1">
      <c r="A3306" s="24">
        <v>3305.0</v>
      </c>
      <c r="B3306" s="25" t="s">
        <v>9548</v>
      </c>
      <c r="C3306" s="26" t="s">
        <v>9549</v>
      </c>
      <c r="D3306" s="26" t="s">
        <v>4671</v>
      </c>
      <c r="E3306" s="9">
        <v>1.0</v>
      </c>
    </row>
    <row r="3307" ht="15.75" customHeight="1">
      <c r="A3307" s="24">
        <v>3306.0</v>
      </c>
      <c r="B3307" s="25" t="s">
        <v>9550</v>
      </c>
      <c r="C3307" s="26" t="s">
        <v>9551</v>
      </c>
      <c r="D3307" s="26" t="s">
        <v>4671</v>
      </c>
      <c r="E3307" s="9">
        <v>1.0</v>
      </c>
    </row>
    <row r="3308" ht="15.75" customHeight="1">
      <c r="A3308" s="24">
        <v>3307.0</v>
      </c>
      <c r="B3308" s="25" t="s">
        <v>9552</v>
      </c>
      <c r="C3308" s="26" t="s">
        <v>9553</v>
      </c>
      <c r="D3308" s="26" t="s">
        <v>4671</v>
      </c>
      <c r="E3308" s="9">
        <v>1.0</v>
      </c>
    </row>
    <row r="3309" ht="15.75" customHeight="1">
      <c r="A3309" s="24">
        <v>3308.0</v>
      </c>
      <c r="B3309" s="25" t="s">
        <v>3246</v>
      </c>
      <c r="C3309" s="26" t="s">
        <v>9554</v>
      </c>
      <c r="D3309" s="26" t="s">
        <v>4677</v>
      </c>
      <c r="E3309" s="9">
        <v>1.0</v>
      </c>
    </row>
    <row r="3310" ht="15.75" customHeight="1">
      <c r="A3310" s="24">
        <v>3309.0</v>
      </c>
      <c r="B3310" s="25" t="s">
        <v>9555</v>
      </c>
      <c r="C3310" s="26" t="s">
        <v>9556</v>
      </c>
      <c r="D3310" s="26" t="s">
        <v>4671</v>
      </c>
      <c r="E3310" s="9">
        <v>1.0</v>
      </c>
    </row>
    <row r="3311" ht="15.75" customHeight="1">
      <c r="A3311" s="24">
        <v>3310.0</v>
      </c>
      <c r="B3311" s="25" t="s">
        <v>3767</v>
      </c>
      <c r="C3311" s="26" t="s">
        <v>9557</v>
      </c>
      <c r="D3311" s="26" t="s">
        <v>4677</v>
      </c>
      <c r="E3311" s="9">
        <v>1.0</v>
      </c>
    </row>
    <row r="3312" ht="15.75" customHeight="1">
      <c r="A3312" s="24">
        <v>3311.0</v>
      </c>
      <c r="B3312" s="25" t="s">
        <v>4191</v>
      </c>
      <c r="C3312" s="26" t="s">
        <v>9558</v>
      </c>
      <c r="D3312" s="26" t="s">
        <v>4668</v>
      </c>
      <c r="E3312" s="9">
        <v>1.0</v>
      </c>
    </row>
    <row r="3313" ht="15.75" customHeight="1">
      <c r="A3313" s="24">
        <v>3312.0</v>
      </c>
      <c r="B3313" s="25" t="s">
        <v>9559</v>
      </c>
      <c r="C3313" s="26" t="s">
        <v>9560</v>
      </c>
      <c r="D3313" s="26" t="s">
        <v>4671</v>
      </c>
      <c r="E3313" s="9">
        <v>1.0</v>
      </c>
    </row>
    <row r="3314" ht="15.75" customHeight="1">
      <c r="A3314" s="24">
        <v>3313.0</v>
      </c>
      <c r="B3314" s="25" t="s">
        <v>9561</v>
      </c>
      <c r="C3314" s="26" t="s">
        <v>9562</v>
      </c>
      <c r="D3314" s="26" t="s">
        <v>4671</v>
      </c>
      <c r="E3314" s="9">
        <v>1.0</v>
      </c>
    </row>
    <row r="3315" ht="15.75" customHeight="1">
      <c r="A3315" s="24">
        <v>3314.0</v>
      </c>
      <c r="B3315" s="25" t="s">
        <v>9563</v>
      </c>
      <c r="C3315" s="26" t="s">
        <v>9564</v>
      </c>
      <c r="D3315" s="26" t="s">
        <v>4671</v>
      </c>
      <c r="E3315" s="9">
        <v>1.0</v>
      </c>
    </row>
    <row r="3316" ht="15.75" customHeight="1">
      <c r="A3316" s="24">
        <v>3315.0</v>
      </c>
      <c r="B3316" s="25" t="s">
        <v>3648</v>
      </c>
      <c r="C3316" s="26" t="s">
        <v>9565</v>
      </c>
      <c r="D3316" s="26" t="s">
        <v>4668</v>
      </c>
      <c r="E3316" s="9">
        <v>1.0</v>
      </c>
    </row>
    <row r="3317" ht="15.75" customHeight="1">
      <c r="A3317" s="24">
        <v>3316.0</v>
      </c>
      <c r="B3317" s="25" t="s">
        <v>4437</v>
      </c>
      <c r="C3317" s="26" t="s">
        <v>9566</v>
      </c>
      <c r="D3317" s="26" t="s">
        <v>4684</v>
      </c>
      <c r="E3317" s="9">
        <v>1.0</v>
      </c>
    </row>
    <row r="3318" ht="15.75" customHeight="1">
      <c r="A3318" s="24">
        <v>3317.0</v>
      </c>
      <c r="B3318" s="25" t="s">
        <v>4477</v>
      </c>
      <c r="C3318" s="26" t="s">
        <v>9567</v>
      </c>
      <c r="D3318" s="26" t="s">
        <v>4677</v>
      </c>
      <c r="E3318" s="9">
        <v>1.0</v>
      </c>
    </row>
    <row r="3319" ht="15.75" customHeight="1">
      <c r="A3319" s="24">
        <v>3318.0</v>
      </c>
      <c r="B3319" s="25" t="s">
        <v>4318</v>
      </c>
      <c r="C3319" s="26" t="s">
        <v>9568</v>
      </c>
      <c r="D3319" s="26" t="s">
        <v>4677</v>
      </c>
      <c r="E3319" s="9">
        <v>1.0</v>
      </c>
    </row>
    <row r="3320" ht="15.75" customHeight="1">
      <c r="A3320" s="24">
        <v>3319.0</v>
      </c>
      <c r="B3320" s="25" t="s">
        <v>9569</v>
      </c>
      <c r="C3320" s="26" t="s">
        <v>9570</v>
      </c>
      <c r="D3320" s="26" t="s">
        <v>4668</v>
      </c>
      <c r="E3320" s="9">
        <v>1.0</v>
      </c>
    </row>
    <row r="3321" ht="15.75" customHeight="1">
      <c r="A3321" s="24">
        <v>3320.0</v>
      </c>
      <c r="B3321" s="25" t="s">
        <v>9571</v>
      </c>
      <c r="C3321" s="26" t="s">
        <v>9572</v>
      </c>
      <c r="D3321" s="26" t="s">
        <v>4668</v>
      </c>
      <c r="E3321" s="9">
        <v>1.0</v>
      </c>
    </row>
    <row r="3322" ht="15.75" customHeight="1">
      <c r="A3322" s="24">
        <v>3321.0</v>
      </c>
      <c r="B3322" s="25" t="s">
        <v>9573</v>
      </c>
      <c r="C3322" s="26" t="s">
        <v>9574</v>
      </c>
      <c r="D3322" s="26" t="s">
        <v>4668</v>
      </c>
      <c r="E3322" s="9">
        <v>1.0</v>
      </c>
    </row>
    <row r="3323" ht="15.75" customHeight="1">
      <c r="A3323" s="24">
        <v>3322.0</v>
      </c>
      <c r="B3323" s="25" t="s">
        <v>9575</v>
      </c>
      <c r="C3323" s="26" t="s">
        <v>9576</v>
      </c>
      <c r="D3323" s="26" t="s">
        <v>4668</v>
      </c>
      <c r="E3323" s="9">
        <v>1.0</v>
      </c>
    </row>
    <row r="3324" ht="15.75" customHeight="1">
      <c r="A3324" s="24">
        <v>3323.0</v>
      </c>
      <c r="B3324" s="25" t="s">
        <v>9577</v>
      </c>
      <c r="C3324" s="26" t="s">
        <v>9578</v>
      </c>
      <c r="D3324" s="26" t="s">
        <v>4668</v>
      </c>
      <c r="E3324" s="9">
        <v>1.0</v>
      </c>
    </row>
    <row r="3325" ht="15.75" customHeight="1">
      <c r="A3325" s="24">
        <v>3324.0</v>
      </c>
      <c r="B3325" s="25" t="s">
        <v>9579</v>
      </c>
      <c r="C3325" s="26" t="s">
        <v>9580</v>
      </c>
      <c r="D3325" s="26" t="s">
        <v>4668</v>
      </c>
      <c r="E3325" s="9">
        <v>1.0</v>
      </c>
    </row>
    <row r="3326" ht="15.75" customHeight="1">
      <c r="A3326" s="24">
        <v>3325.0</v>
      </c>
      <c r="B3326" s="25" t="s">
        <v>9581</v>
      </c>
      <c r="C3326" s="26" t="s">
        <v>9582</v>
      </c>
      <c r="D3326" s="26" t="s">
        <v>4668</v>
      </c>
      <c r="E3326" s="9">
        <v>1.0</v>
      </c>
    </row>
    <row r="3327" ht="15.75" customHeight="1">
      <c r="A3327" s="24">
        <v>3326.0</v>
      </c>
      <c r="B3327" s="25" t="s">
        <v>9583</v>
      </c>
      <c r="C3327" s="26" t="s">
        <v>9584</v>
      </c>
      <c r="D3327" s="26" t="s">
        <v>4668</v>
      </c>
      <c r="E3327" s="9">
        <v>1.0</v>
      </c>
    </row>
    <row r="3328" ht="15.75" customHeight="1">
      <c r="A3328" s="24">
        <v>3327.0</v>
      </c>
      <c r="B3328" s="25" t="s">
        <v>9585</v>
      </c>
      <c r="C3328" s="26" t="s">
        <v>9586</v>
      </c>
      <c r="D3328" s="26" t="s">
        <v>4671</v>
      </c>
      <c r="E3328" s="9">
        <v>1.0</v>
      </c>
    </row>
    <row r="3329" ht="15.75" customHeight="1">
      <c r="A3329" s="24">
        <v>3328.0</v>
      </c>
      <c r="B3329" s="25" t="s">
        <v>9587</v>
      </c>
      <c r="C3329" s="26" t="s">
        <v>9588</v>
      </c>
      <c r="D3329" s="26" t="s">
        <v>4668</v>
      </c>
      <c r="E3329" s="9">
        <v>1.0</v>
      </c>
    </row>
    <row r="3330" ht="15.75" customHeight="1">
      <c r="A3330" s="24">
        <v>3329.0</v>
      </c>
      <c r="B3330" s="25" t="s">
        <v>9589</v>
      </c>
      <c r="C3330" s="26" t="s">
        <v>9590</v>
      </c>
      <c r="D3330" s="26" t="s">
        <v>4668</v>
      </c>
      <c r="E3330" s="9">
        <v>1.0</v>
      </c>
    </row>
    <row r="3331" ht="15.75" customHeight="1">
      <c r="A3331" s="24">
        <v>3330.0</v>
      </c>
      <c r="B3331" s="25" t="s">
        <v>9591</v>
      </c>
      <c r="C3331" s="26" t="s">
        <v>9592</v>
      </c>
      <c r="D3331" s="26" t="s">
        <v>4668</v>
      </c>
      <c r="E3331" s="9">
        <v>1.0</v>
      </c>
    </row>
    <row r="3332" ht="15.75" customHeight="1">
      <c r="A3332" s="24">
        <v>3331.0</v>
      </c>
      <c r="B3332" s="25" t="s">
        <v>4638</v>
      </c>
      <c r="C3332" s="26" t="s">
        <v>9593</v>
      </c>
      <c r="D3332" s="26" t="s">
        <v>4668</v>
      </c>
      <c r="E3332" s="9">
        <v>1.0</v>
      </c>
    </row>
    <row r="3333" ht="15.75" customHeight="1">
      <c r="A3333" s="24">
        <v>3332.0</v>
      </c>
      <c r="B3333" s="25" t="s">
        <v>9594</v>
      </c>
      <c r="C3333" s="26" t="s">
        <v>9595</v>
      </c>
      <c r="D3333" s="26" t="s">
        <v>4671</v>
      </c>
      <c r="E3333" s="9">
        <v>1.0</v>
      </c>
    </row>
    <row r="3334" ht="15.75" customHeight="1">
      <c r="A3334" s="24">
        <v>3333.0</v>
      </c>
      <c r="B3334" s="25" t="s">
        <v>9596</v>
      </c>
      <c r="C3334" s="26" t="s">
        <v>9597</v>
      </c>
      <c r="D3334" s="26" t="s">
        <v>4668</v>
      </c>
      <c r="E3334" s="9">
        <v>1.0</v>
      </c>
    </row>
    <row r="3335" ht="15.75" customHeight="1">
      <c r="A3335" s="24">
        <v>3334.0</v>
      </c>
      <c r="B3335" s="25" t="s">
        <v>3536</v>
      </c>
      <c r="C3335" s="26" t="s">
        <v>9598</v>
      </c>
      <c r="D3335" s="26" t="s">
        <v>4677</v>
      </c>
      <c r="E3335" s="9">
        <v>1.0</v>
      </c>
    </row>
    <row r="3336" ht="15.75" customHeight="1">
      <c r="A3336" s="24">
        <v>3335.0</v>
      </c>
      <c r="B3336" s="25" t="s">
        <v>9599</v>
      </c>
      <c r="C3336" s="26" t="s">
        <v>9600</v>
      </c>
      <c r="D3336" s="26" t="s">
        <v>4668</v>
      </c>
      <c r="E3336" s="9">
        <v>1.0</v>
      </c>
    </row>
    <row r="3337" ht="15.75" customHeight="1">
      <c r="A3337" s="24">
        <v>3336.0</v>
      </c>
      <c r="B3337" s="25" t="s">
        <v>9601</v>
      </c>
      <c r="C3337" s="26" t="s">
        <v>9602</v>
      </c>
      <c r="D3337" s="26" t="s">
        <v>4671</v>
      </c>
      <c r="E3337" s="9">
        <v>1.0</v>
      </c>
    </row>
    <row r="3338" ht="15.75" customHeight="1">
      <c r="A3338" s="24">
        <v>3337.0</v>
      </c>
      <c r="B3338" s="25" t="s">
        <v>9603</v>
      </c>
      <c r="C3338" s="26" t="s">
        <v>9604</v>
      </c>
      <c r="D3338" s="26" t="s">
        <v>4668</v>
      </c>
      <c r="E3338" s="9">
        <v>1.0</v>
      </c>
    </row>
    <row r="3339" ht="15.75" customHeight="1">
      <c r="A3339" s="24">
        <v>3338.0</v>
      </c>
      <c r="B3339" s="25" t="s">
        <v>9605</v>
      </c>
      <c r="C3339" s="26" t="s">
        <v>9606</v>
      </c>
      <c r="D3339" s="26" t="s">
        <v>4668</v>
      </c>
      <c r="E3339" s="9">
        <v>1.0</v>
      </c>
    </row>
    <row r="3340" ht="15.75" customHeight="1">
      <c r="A3340" s="24">
        <v>3339.0</v>
      </c>
      <c r="B3340" s="25" t="s">
        <v>4140</v>
      </c>
      <c r="C3340" s="26" t="s">
        <v>9607</v>
      </c>
      <c r="D3340" s="26" t="s">
        <v>4677</v>
      </c>
      <c r="E3340" s="9">
        <v>1.0</v>
      </c>
    </row>
    <row r="3341" ht="15.75" customHeight="1">
      <c r="A3341" s="24">
        <v>3340.0</v>
      </c>
      <c r="B3341" s="25" t="s">
        <v>9608</v>
      </c>
      <c r="C3341" s="26" t="s">
        <v>9609</v>
      </c>
      <c r="D3341" s="26" t="s">
        <v>4668</v>
      </c>
      <c r="E3341" s="9">
        <v>1.0</v>
      </c>
    </row>
    <row r="3342" ht="15.75" customHeight="1">
      <c r="A3342" s="24">
        <v>3341.0</v>
      </c>
      <c r="B3342" s="25" t="s">
        <v>9610</v>
      </c>
      <c r="C3342" s="26" t="s">
        <v>9611</v>
      </c>
      <c r="D3342" s="26" t="s">
        <v>4668</v>
      </c>
      <c r="E3342" s="9">
        <v>1.0</v>
      </c>
    </row>
    <row r="3343" ht="15.75" customHeight="1">
      <c r="A3343" s="24">
        <v>3342.0</v>
      </c>
      <c r="B3343" s="25" t="s">
        <v>9612</v>
      </c>
      <c r="C3343" s="26" t="s">
        <v>9613</v>
      </c>
      <c r="D3343" s="26" t="s">
        <v>4668</v>
      </c>
      <c r="E3343" s="9">
        <v>1.0</v>
      </c>
    </row>
    <row r="3344" ht="15.75" customHeight="1">
      <c r="A3344" s="24">
        <v>3343.0</v>
      </c>
      <c r="B3344" s="25" t="s">
        <v>9614</v>
      </c>
      <c r="C3344" s="26" t="s">
        <v>9615</v>
      </c>
      <c r="D3344" s="26" t="s">
        <v>4668</v>
      </c>
      <c r="E3344" s="9">
        <v>1.0</v>
      </c>
    </row>
    <row r="3345" ht="15.75" customHeight="1">
      <c r="A3345" s="24">
        <v>3344.0</v>
      </c>
      <c r="B3345" s="25" t="s">
        <v>9616</v>
      </c>
      <c r="C3345" s="26" t="s">
        <v>9617</v>
      </c>
      <c r="D3345" s="26" t="s">
        <v>4671</v>
      </c>
      <c r="E3345" s="9">
        <v>1.0</v>
      </c>
    </row>
    <row r="3346" ht="15.75" customHeight="1">
      <c r="A3346" s="24">
        <v>3345.0</v>
      </c>
      <c r="B3346" s="25" t="s">
        <v>9618</v>
      </c>
      <c r="C3346" s="26" t="s">
        <v>9619</v>
      </c>
      <c r="D3346" s="26" t="s">
        <v>4671</v>
      </c>
      <c r="E3346" s="9">
        <v>1.0</v>
      </c>
    </row>
    <row r="3347" ht="15.75" customHeight="1">
      <c r="A3347" s="24">
        <v>3346.0</v>
      </c>
      <c r="B3347" s="25" t="s">
        <v>3967</v>
      </c>
      <c r="C3347" s="26" t="s">
        <v>9620</v>
      </c>
      <c r="D3347" s="26" t="s">
        <v>4677</v>
      </c>
      <c r="E3347" s="9">
        <v>1.0</v>
      </c>
    </row>
    <row r="3348" ht="15.75" customHeight="1">
      <c r="A3348" s="24">
        <v>3347.0</v>
      </c>
      <c r="B3348" s="25" t="s">
        <v>3049</v>
      </c>
      <c r="C3348" s="26" t="s">
        <v>9621</v>
      </c>
      <c r="D3348" s="26" t="s">
        <v>4677</v>
      </c>
      <c r="E3348" s="9">
        <v>1.0</v>
      </c>
    </row>
    <row r="3349" ht="15.75" customHeight="1">
      <c r="A3349" s="24">
        <v>3348.0</v>
      </c>
      <c r="B3349" s="25" t="s">
        <v>9622</v>
      </c>
      <c r="C3349" s="26" t="s">
        <v>9623</v>
      </c>
      <c r="D3349" s="26" t="s">
        <v>4668</v>
      </c>
      <c r="E3349" s="9">
        <v>1.0</v>
      </c>
    </row>
    <row r="3350" ht="15.75" customHeight="1">
      <c r="A3350" s="24">
        <v>3349.0</v>
      </c>
      <c r="B3350" s="25" t="s">
        <v>3702</v>
      </c>
      <c r="C3350" s="26" t="s">
        <v>9624</v>
      </c>
      <c r="D3350" s="26" t="s">
        <v>4677</v>
      </c>
      <c r="E3350" s="9">
        <v>1.0</v>
      </c>
    </row>
    <row r="3351" ht="15.75" customHeight="1">
      <c r="A3351" s="24">
        <v>3350.0</v>
      </c>
      <c r="B3351" s="25" t="s">
        <v>4605</v>
      </c>
      <c r="C3351" s="26" t="s">
        <v>9625</v>
      </c>
      <c r="D3351" s="26" t="s">
        <v>4677</v>
      </c>
      <c r="E3351" s="9">
        <v>1.0</v>
      </c>
    </row>
    <row r="3352" ht="15.75" customHeight="1">
      <c r="A3352" s="24">
        <v>3351.0</v>
      </c>
      <c r="B3352" s="25" t="s">
        <v>9626</v>
      </c>
      <c r="C3352" s="26" t="s">
        <v>9627</v>
      </c>
      <c r="D3352" s="26" t="s">
        <v>4668</v>
      </c>
      <c r="E3352" s="9">
        <v>1.0</v>
      </c>
    </row>
    <row r="3353" ht="15.75" customHeight="1">
      <c r="A3353" s="24">
        <v>3352.0</v>
      </c>
      <c r="B3353" s="25" t="s">
        <v>9628</v>
      </c>
      <c r="C3353" s="26" t="s">
        <v>9629</v>
      </c>
      <c r="D3353" s="26" t="s">
        <v>4668</v>
      </c>
      <c r="E3353" s="9">
        <v>1.0</v>
      </c>
    </row>
    <row r="3354" ht="15.75" customHeight="1">
      <c r="A3354" s="24">
        <v>3353.0</v>
      </c>
      <c r="B3354" s="25" t="s">
        <v>9630</v>
      </c>
      <c r="C3354" s="26" t="s">
        <v>9631</v>
      </c>
      <c r="D3354" s="26" t="s">
        <v>4668</v>
      </c>
      <c r="E3354" s="9">
        <v>1.0</v>
      </c>
    </row>
    <row r="3355" ht="15.75" customHeight="1">
      <c r="A3355" s="24">
        <v>3354.0</v>
      </c>
      <c r="B3355" s="25" t="s">
        <v>9632</v>
      </c>
      <c r="C3355" s="26" t="s">
        <v>9633</v>
      </c>
      <c r="D3355" s="26" t="s">
        <v>4668</v>
      </c>
      <c r="E3355" s="9">
        <v>1.0</v>
      </c>
    </row>
    <row r="3356" ht="15.75" customHeight="1">
      <c r="A3356" s="24">
        <v>3355.0</v>
      </c>
      <c r="B3356" s="25" t="s">
        <v>9634</v>
      </c>
      <c r="C3356" s="26" t="s">
        <v>9635</v>
      </c>
      <c r="D3356" s="26" t="s">
        <v>4668</v>
      </c>
      <c r="E3356" s="9">
        <v>1.0</v>
      </c>
    </row>
    <row r="3357" ht="15.75" customHeight="1">
      <c r="A3357" s="24">
        <v>3356.0</v>
      </c>
      <c r="B3357" s="25" t="s">
        <v>3627</v>
      </c>
      <c r="C3357" s="26" t="s">
        <v>9636</v>
      </c>
      <c r="D3357" s="26" t="s">
        <v>4677</v>
      </c>
      <c r="E3357" s="9">
        <v>1.0</v>
      </c>
    </row>
    <row r="3358" ht="15.75" customHeight="1">
      <c r="A3358" s="24">
        <v>3357.0</v>
      </c>
      <c r="B3358" s="25" t="s">
        <v>9637</v>
      </c>
      <c r="C3358" s="26" t="s">
        <v>9638</v>
      </c>
      <c r="D3358" s="26" t="s">
        <v>4671</v>
      </c>
      <c r="E3358" s="9">
        <v>1.0</v>
      </c>
    </row>
    <row r="3359" ht="15.75" customHeight="1">
      <c r="A3359" s="24">
        <v>3358.0</v>
      </c>
      <c r="B3359" s="25" t="s">
        <v>9639</v>
      </c>
      <c r="C3359" s="26" t="s">
        <v>9640</v>
      </c>
      <c r="D3359" s="26" t="s">
        <v>4671</v>
      </c>
      <c r="E3359" s="9">
        <v>1.0</v>
      </c>
    </row>
    <row r="3360" ht="15.75" customHeight="1">
      <c r="A3360" s="24">
        <v>3359.0</v>
      </c>
      <c r="B3360" s="25" t="s">
        <v>9641</v>
      </c>
      <c r="C3360" s="26" t="s">
        <v>9642</v>
      </c>
      <c r="D3360" s="26" t="s">
        <v>4671</v>
      </c>
      <c r="E3360" s="9">
        <v>1.0</v>
      </c>
    </row>
    <row r="3361" ht="15.75" customHeight="1">
      <c r="A3361" s="24">
        <v>3360.0</v>
      </c>
      <c r="B3361" s="25" t="s">
        <v>9643</v>
      </c>
      <c r="C3361" s="26" t="s">
        <v>9644</v>
      </c>
      <c r="D3361" s="26" t="s">
        <v>4671</v>
      </c>
      <c r="E3361" s="9">
        <v>1.0</v>
      </c>
    </row>
    <row r="3362" ht="15.75" customHeight="1">
      <c r="A3362" s="24">
        <v>3361.0</v>
      </c>
      <c r="B3362" s="25" t="s">
        <v>9645</v>
      </c>
      <c r="C3362" s="26" t="s">
        <v>9646</v>
      </c>
      <c r="D3362" s="26" t="s">
        <v>4671</v>
      </c>
      <c r="E3362" s="9">
        <v>1.0</v>
      </c>
    </row>
    <row r="3363" ht="15.75" customHeight="1">
      <c r="A3363" s="24">
        <v>3362.0</v>
      </c>
      <c r="B3363" s="25" t="s">
        <v>9647</v>
      </c>
      <c r="C3363" s="26" t="s">
        <v>9648</v>
      </c>
      <c r="D3363" s="26" t="s">
        <v>4668</v>
      </c>
      <c r="E3363" s="9">
        <v>1.0</v>
      </c>
    </row>
    <row r="3364" ht="15.75" customHeight="1">
      <c r="A3364" s="24">
        <v>3363.0</v>
      </c>
      <c r="B3364" s="25" t="s">
        <v>9649</v>
      </c>
      <c r="C3364" s="26" t="s">
        <v>9650</v>
      </c>
      <c r="D3364" s="26" t="s">
        <v>4671</v>
      </c>
      <c r="E3364" s="9">
        <v>1.0</v>
      </c>
    </row>
    <row r="3365" ht="15.75" customHeight="1">
      <c r="A3365" s="24">
        <v>3364.0</v>
      </c>
      <c r="B3365" s="25" t="s">
        <v>3085</v>
      </c>
      <c r="C3365" s="26" t="s">
        <v>9651</v>
      </c>
      <c r="D3365" s="26" t="s">
        <v>4677</v>
      </c>
      <c r="E3365" s="9">
        <v>1.0</v>
      </c>
    </row>
    <row r="3366" ht="15.75" customHeight="1">
      <c r="A3366" s="24">
        <v>3365.0</v>
      </c>
      <c r="B3366" s="25" t="s">
        <v>9652</v>
      </c>
      <c r="C3366" s="26" t="s">
        <v>9653</v>
      </c>
      <c r="D3366" s="26" t="s">
        <v>4671</v>
      </c>
      <c r="E3366" s="9">
        <v>1.0</v>
      </c>
    </row>
    <row r="3367" ht="15.75" customHeight="1">
      <c r="A3367" s="24">
        <v>3366.0</v>
      </c>
      <c r="B3367" s="25" t="s">
        <v>4469</v>
      </c>
      <c r="C3367" s="26" t="s">
        <v>9654</v>
      </c>
      <c r="D3367" s="26" t="s">
        <v>4679</v>
      </c>
      <c r="E3367" s="9">
        <v>1.0</v>
      </c>
    </row>
    <row r="3368" ht="15.75" customHeight="1">
      <c r="A3368" s="24">
        <v>3367.0</v>
      </c>
      <c r="B3368" s="25" t="s">
        <v>9655</v>
      </c>
      <c r="C3368" s="26" t="s">
        <v>9656</v>
      </c>
      <c r="D3368" s="26" t="s">
        <v>4668</v>
      </c>
      <c r="E3368" s="9">
        <v>1.0</v>
      </c>
    </row>
    <row r="3369" ht="15.75" customHeight="1">
      <c r="A3369" s="24">
        <v>3368.0</v>
      </c>
      <c r="B3369" s="25" t="s">
        <v>4463</v>
      </c>
      <c r="C3369" s="26" t="s">
        <v>9657</v>
      </c>
      <c r="D3369" s="26" t="s">
        <v>4679</v>
      </c>
      <c r="E3369" s="9">
        <v>1.0</v>
      </c>
    </row>
    <row r="3370" ht="15.75" customHeight="1">
      <c r="A3370" s="24">
        <v>3369.0</v>
      </c>
      <c r="B3370" s="25" t="s">
        <v>9658</v>
      </c>
      <c r="C3370" s="26" t="s">
        <v>9659</v>
      </c>
      <c r="D3370" s="26" t="s">
        <v>4668</v>
      </c>
      <c r="E3370" s="9">
        <v>1.0</v>
      </c>
    </row>
    <row r="3371" ht="15.75" customHeight="1">
      <c r="A3371" s="24">
        <v>3370.0</v>
      </c>
      <c r="B3371" s="25" t="s">
        <v>9660</v>
      </c>
      <c r="C3371" s="26" t="s">
        <v>9661</v>
      </c>
      <c r="D3371" s="26" t="s">
        <v>4671</v>
      </c>
      <c r="E3371" s="9">
        <v>1.0</v>
      </c>
    </row>
    <row r="3372" ht="15.75" customHeight="1">
      <c r="A3372" s="24">
        <v>3371.0</v>
      </c>
      <c r="B3372" s="25" t="s">
        <v>4271</v>
      </c>
      <c r="C3372" s="26" t="s">
        <v>9662</v>
      </c>
      <c r="D3372" s="26" t="s">
        <v>4668</v>
      </c>
      <c r="E3372" s="9">
        <v>1.0</v>
      </c>
    </row>
    <row r="3373" ht="15.75" customHeight="1">
      <c r="A3373" s="24">
        <v>3372.0</v>
      </c>
      <c r="B3373" s="25" t="s">
        <v>9663</v>
      </c>
      <c r="C3373" s="26" t="s">
        <v>9664</v>
      </c>
      <c r="D3373" s="26" t="s">
        <v>4668</v>
      </c>
      <c r="E3373" s="9">
        <v>1.0</v>
      </c>
    </row>
    <row r="3374" ht="15.75" customHeight="1">
      <c r="A3374" s="24">
        <v>3373.0</v>
      </c>
      <c r="B3374" s="25" t="s">
        <v>3475</v>
      </c>
      <c r="C3374" s="26" t="s">
        <v>9665</v>
      </c>
      <c r="D3374" s="26" t="s">
        <v>4677</v>
      </c>
      <c r="E3374" s="9">
        <v>1.0</v>
      </c>
    </row>
    <row r="3375" ht="15.75" customHeight="1">
      <c r="A3375" s="24">
        <v>3374.0</v>
      </c>
      <c r="B3375" s="25" t="s">
        <v>9666</v>
      </c>
      <c r="C3375" s="26" t="s">
        <v>9667</v>
      </c>
      <c r="D3375" s="26" t="s">
        <v>4671</v>
      </c>
      <c r="E3375" s="9">
        <v>1.0</v>
      </c>
    </row>
    <row r="3376" ht="15.75" customHeight="1">
      <c r="A3376" s="24">
        <v>3375.0</v>
      </c>
      <c r="B3376" s="25" t="s">
        <v>9668</v>
      </c>
      <c r="C3376" s="26" t="s">
        <v>9669</v>
      </c>
      <c r="D3376" s="26" t="s">
        <v>4671</v>
      </c>
      <c r="E3376" s="9">
        <v>1.0</v>
      </c>
    </row>
    <row r="3377" ht="15.75" customHeight="1">
      <c r="A3377" s="23" t="s">
        <v>0</v>
      </c>
      <c r="B3377" s="23" t="s">
        <v>4663</v>
      </c>
      <c r="C3377" s="23" t="s">
        <v>4664</v>
      </c>
      <c r="D3377" s="23" t="s">
        <v>4665</v>
      </c>
    </row>
    <row r="3378" ht="15.75" customHeight="1">
      <c r="A3378" s="24">
        <v>1.0</v>
      </c>
      <c r="B3378" s="25" t="s">
        <v>9670</v>
      </c>
      <c r="C3378" s="26" t="s">
        <v>9671</v>
      </c>
      <c r="D3378" s="26" t="s">
        <v>4668</v>
      </c>
      <c r="E3378" s="9">
        <v>5.0</v>
      </c>
    </row>
    <row r="3379" ht="15.75" customHeight="1">
      <c r="A3379" s="24">
        <v>2.0</v>
      </c>
      <c r="B3379" s="25" t="s">
        <v>3355</v>
      </c>
      <c r="C3379" s="26" t="s">
        <v>9672</v>
      </c>
      <c r="D3379" s="26" t="s">
        <v>4677</v>
      </c>
      <c r="E3379" s="9">
        <v>5.0</v>
      </c>
    </row>
    <row r="3380" ht="15.75" customHeight="1">
      <c r="A3380" s="24">
        <v>3.0</v>
      </c>
      <c r="B3380" s="25" t="s">
        <v>9673</v>
      </c>
      <c r="C3380" s="26" t="s">
        <v>9674</v>
      </c>
      <c r="D3380" s="26" t="s">
        <v>4671</v>
      </c>
      <c r="E3380" s="9">
        <v>5.0</v>
      </c>
    </row>
    <row r="3381" ht="15.75" customHeight="1">
      <c r="A3381" s="24">
        <v>4.0</v>
      </c>
      <c r="B3381" s="25" t="s">
        <v>9675</v>
      </c>
      <c r="C3381" s="26" t="s">
        <v>9676</v>
      </c>
      <c r="D3381" s="26" t="s">
        <v>4671</v>
      </c>
      <c r="E3381" s="9">
        <v>5.0</v>
      </c>
    </row>
    <row r="3382" ht="15.75" customHeight="1">
      <c r="A3382" s="24">
        <v>5.0</v>
      </c>
      <c r="B3382" s="25" t="s">
        <v>3466</v>
      </c>
      <c r="C3382" s="26" t="s">
        <v>9677</v>
      </c>
      <c r="D3382" s="26" t="s">
        <v>4677</v>
      </c>
      <c r="E3382" s="9">
        <v>5.0</v>
      </c>
    </row>
    <row r="3383" ht="15.75" customHeight="1">
      <c r="A3383" s="24">
        <v>6.0</v>
      </c>
      <c r="B3383" s="25" t="s">
        <v>9678</v>
      </c>
      <c r="C3383" s="26" t="s">
        <v>9679</v>
      </c>
      <c r="D3383" s="26" t="s">
        <v>4671</v>
      </c>
      <c r="E3383" s="9">
        <v>5.0</v>
      </c>
    </row>
    <row r="3384" ht="15.75" customHeight="1">
      <c r="A3384" s="24">
        <v>7.0</v>
      </c>
      <c r="B3384" s="25" t="s">
        <v>3495</v>
      </c>
      <c r="C3384" s="26" t="s">
        <v>9680</v>
      </c>
      <c r="D3384" s="26" t="s">
        <v>4677</v>
      </c>
      <c r="E3384" s="9">
        <v>5.0</v>
      </c>
    </row>
    <row r="3385" ht="15.75" customHeight="1">
      <c r="A3385" s="24">
        <v>8.0</v>
      </c>
      <c r="B3385" s="25" t="s">
        <v>3444</v>
      </c>
      <c r="C3385" s="26" t="s">
        <v>9681</v>
      </c>
      <c r="D3385" s="26" t="s">
        <v>4679</v>
      </c>
      <c r="E3385" s="9">
        <v>5.0</v>
      </c>
    </row>
    <row r="3386" ht="15.75" customHeight="1">
      <c r="A3386" s="24">
        <v>9.0</v>
      </c>
      <c r="B3386" s="25" t="s">
        <v>9682</v>
      </c>
      <c r="C3386" s="26" t="s">
        <v>9683</v>
      </c>
      <c r="D3386" s="26" t="s">
        <v>4671</v>
      </c>
      <c r="E3386" s="9">
        <v>5.0</v>
      </c>
    </row>
    <row r="3387" ht="15.75" customHeight="1">
      <c r="A3387" s="24">
        <v>10.0</v>
      </c>
      <c r="B3387" s="25" t="s">
        <v>3421</v>
      </c>
      <c r="C3387" s="26" t="s">
        <v>9684</v>
      </c>
      <c r="D3387" s="26" t="s">
        <v>4677</v>
      </c>
      <c r="E3387" s="9">
        <v>5.0</v>
      </c>
    </row>
    <row r="3388" ht="15.75" customHeight="1">
      <c r="A3388" s="24">
        <v>11.0</v>
      </c>
      <c r="B3388" s="25" t="s">
        <v>2930</v>
      </c>
      <c r="C3388" s="26" t="s">
        <v>9685</v>
      </c>
      <c r="D3388" s="26" t="s">
        <v>4679</v>
      </c>
      <c r="E3388" s="9">
        <v>5.0</v>
      </c>
    </row>
    <row r="3389" ht="15.75" customHeight="1">
      <c r="A3389" s="24">
        <v>12.0</v>
      </c>
      <c r="B3389" s="25" t="s">
        <v>3262</v>
      </c>
      <c r="C3389" s="26" t="s">
        <v>9686</v>
      </c>
      <c r="D3389" s="26" t="s">
        <v>4679</v>
      </c>
      <c r="E3389" s="9">
        <v>5.0</v>
      </c>
    </row>
    <row r="3390" ht="15.75" customHeight="1">
      <c r="A3390" s="24">
        <v>13.0</v>
      </c>
      <c r="B3390" s="25" t="s">
        <v>9687</v>
      </c>
      <c r="C3390" s="26" t="s">
        <v>9688</v>
      </c>
      <c r="D3390" s="26" t="s">
        <v>4671</v>
      </c>
      <c r="E3390" s="9">
        <v>5.0</v>
      </c>
    </row>
    <row r="3391" ht="15.75" customHeight="1">
      <c r="A3391" s="24">
        <v>14.0</v>
      </c>
      <c r="B3391" s="25" t="s">
        <v>9689</v>
      </c>
      <c r="C3391" s="26" t="s">
        <v>9690</v>
      </c>
      <c r="D3391" s="26" t="s">
        <v>4671</v>
      </c>
      <c r="E3391" s="9">
        <v>5.0</v>
      </c>
    </row>
    <row r="3392" ht="15.75" customHeight="1">
      <c r="A3392" s="24">
        <v>15.0</v>
      </c>
      <c r="B3392" s="25" t="s">
        <v>9691</v>
      </c>
      <c r="C3392" s="26" t="s">
        <v>9692</v>
      </c>
      <c r="D3392" s="26" t="s">
        <v>4671</v>
      </c>
      <c r="E3392" s="9">
        <v>5.0</v>
      </c>
    </row>
    <row r="3393" ht="15.75" customHeight="1">
      <c r="A3393" s="24">
        <v>16.0</v>
      </c>
      <c r="B3393" s="25" t="s">
        <v>9693</v>
      </c>
      <c r="C3393" s="26" t="s">
        <v>9694</v>
      </c>
      <c r="D3393" s="26" t="s">
        <v>4671</v>
      </c>
      <c r="E3393" s="9">
        <v>5.0</v>
      </c>
    </row>
    <row r="3394" ht="15.75" customHeight="1">
      <c r="A3394" s="24">
        <v>17.0</v>
      </c>
      <c r="B3394" s="25" t="s">
        <v>9695</v>
      </c>
      <c r="C3394" s="26" t="s">
        <v>9696</v>
      </c>
      <c r="D3394" s="26" t="s">
        <v>4671</v>
      </c>
      <c r="E3394" s="9">
        <v>5.0</v>
      </c>
    </row>
    <row r="3395" ht="15.75" customHeight="1">
      <c r="A3395" s="24">
        <v>18.0</v>
      </c>
      <c r="B3395" s="25" t="s">
        <v>9697</v>
      </c>
      <c r="C3395" s="26" t="s">
        <v>9698</v>
      </c>
      <c r="D3395" s="26" t="s">
        <v>4671</v>
      </c>
      <c r="E3395" s="9">
        <v>5.0</v>
      </c>
    </row>
    <row r="3396" ht="15.75" customHeight="1">
      <c r="A3396" s="24">
        <v>19.0</v>
      </c>
      <c r="B3396" s="25" t="s">
        <v>9699</v>
      </c>
      <c r="C3396" s="26" t="s">
        <v>9700</v>
      </c>
      <c r="D3396" s="26" t="s">
        <v>4671</v>
      </c>
      <c r="E3396" s="9">
        <v>5.0</v>
      </c>
    </row>
    <row r="3397" ht="15.75" customHeight="1">
      <c r="A3397" s="24">
        <v>20.0</v>
      </c>
      <c r="B3397" s="25" t="s">
        <v>9701</v>
      </c>
      <c r="C3397" s="26" t="s">
        <v>9702</v>
      </c>
      <c r="D3397" s="26" t="s">
        <v>4671</v>
      </c>
      <c r="E3397" s="9">
        <v>5.0</v>
      </c>
    </row>
    <row r="3398" ht="15.75" customHeight="1">
      <c r="A3398" s="24">
        <v>21.0</v>
      </c>
      <c r="B3398" s="25" t="s">
        <v>9703</v>
      </c>
      <c r="C3398" s="26" t="s">
        <v>9704</v>
      </c>
      <c r="D3398" s="26" t="s">
        <v>4671</v>
      </c>
      <c r="E3398" s="9">
        <v>5.0</v>
      </c>
    </row>
    <row r="3399" ht="15.75" customHeight="1">
      <c r="A3399" s="24">
        <v>22.0</v>
      </c>
      <c r="B3399" s="25" t="s">
        <v>9705</v>
      </c>
      <c r="C3399" s="26" t="s">
        <v>9706</v>
      </c>
      <c r="D3399" s="26" t="s">
        <v>4668</v>
      </c>
      <c r="E3399" s="9">
        <v>5.0</v>
      </c>
    </row>
    <row r="3400" ht="15.75" customHeight="1">
      <c r="A3400" s="24">
        <v>23.0</v>
      </c>
      <c r="B3400" s="25" t="s">
        <v>9707</v>
      </c>
      <c r="C3400" s="26" t="s">
        <v>9708</v>
      </c>
      <c r="D3400" s="26" t="s">
        <v>4671</v>
      </c>
      <c r="E3400" s="9">
        <v>5.0</v>
      </c>
    </row>
    <row r="3401" ht="15.75" customHeight="1">
      <c r="A3401" s="24">
        <v>24.0</v>
      </c>
      <c r="B3401" s="25" t="s">
        <v>9709</v>
      </c>
      <c r="C3401" s="26" t="s">
        <v>9710</v>
      </c>
      <c r="D3401" s="26" t="s">
        <v>4671</v>
      </c>
      <c r="E3401" s="9">
        <v>5.0</v>
      </c>
    </row>
    <row r="3402" ht="15.75" customHeight="1">
      <c r="A3402" s="24">
        <v>25.0</v>
      </c>
      <c r="B3402" s="25" t="s">
        <v>9711</v>
      </c>
      <c r="C3402" s="26" t="s">
        <v>9712</v>
      </c>
      <c r="D3402" s="26" t="s">
        <v>4671</v>
      </c>
      <c r="E3402" s="9">
        <v>5.0</v>
      </c>
    </row>
    <row r="3403" ht="15.75" customHeight="1">
      <c r="A3403" s="24">
        <v>26.0</v>
      </c>
      <c r="B3403" s="25" t="s">
        <v>9713</v>
      </c>
      <c r="C3403" s="26" t="s">
        <v>9714</v>
      </c>
      <c r="D3403" s="26" t="s">
        <v>4671</v>
      </c>
      <c r="E3403" s="9">
        <v>5.0</v>
      </c>
    </row>
    <row r="3404" ht="15.75" customHeight="1">
      <c r="A3404" s="24">
        <v>27.0</v>
      </c>
      <c r="B3404" s="25" t="s">
        <v>3461</v>
      </c>
      <c r="C3404" s="26" t="s">
        <v>9715</v>
      </c>
      <c r="D3404" s="26" t="s">
        <v>4679</v>
      </c>
      <c r="E3404" s="9">
        <v>5.0</v>
      </c>
    </row>
    <row r="3405" ht="15.75" customHeight="1">
      <c r="A3405" s="24">
        <v>28.0</v>
      </c>
      <c r="B3405" s="25" t="s">
        <v>3494</v>
      </c>
      <c r="C3405" s="26" t="s">
        <v>9716</v>
      </c>
      <c r="D3405" s="26" t="s">
        <v>4679</v>
      </c>
      <c r="E3405" s="9">
        <v>5.0</v>
      </c>
    </row>
    <row r="3406" ht="15.75" customHeight="1">
      <c r="A3406" s="24">
        <v>29.0</v>
      </c>
      <c r="B3406" s="25" t="s">
        <v>9717</v>
      </c>
      <c r="C3406" s="26" t="s">
        <v>9718</v>
      </c>
      <c r="D3406" s="26" t="s">
        <v>4668</v>
      </c>
      <c r="E3406" s="9">
        <v>5.0</v>
      </c>
    </row>
    <row r="3407" ht="15.75" customHeight="1">
      <c r="A3407" s="24">
        <v>30.0</v>
      </c>
      <c r="B3407" s="25" t="s">
        <v>9719</v>
      </c>
      <c r="C3407" s="26" t="s">
        <v>9720</v>
      </c>
      <c r="D3407" s="26" t="s">
        <v>4671</v>
      </c>
      <c r="E3407" s="9">
        <v>5.0</v>
      </c>
    </row>
    <row r="3408" ht="15.75" customHeight="1">
      <c r="A3408" s="24">
        <v>31.0</v>
      </c>
      <c r="B3408" s="25" t="s">
        <v>4556</v>
      </c>
      <c r="C3408" s="26" t="s">
        <v>9721</v>
      </c>
      <c r="D3408" s="26" t="s">
        <v>4684</v>
      </c>
      <c r="E3408" s="9">
        <v>5.0</v>
      </c>
    </row>
    <row r="3409" ht="15.75" customHeight="1">
      <c r="A3409" s="24">
        <v>32.0</v>
      </c>
      <c r="B3409" s="25" t="s">
        <v>9722</v>
      </c>
      <c r="C3409" s="26" t="s">
        <v>9723</v>
      </c>
      <c r="D3409" s="26" t="s">
        <v>4671</v>
      </c>
      <c r="E3409" s="9">
        <v>5.0</v>
      </c>
    </row>
    <row r="3410" ht="15.75" customHeight="1">
      <c r="A3410" s="24">
        <v>33.0</v>
      </c>
      <c r="B3410" s="25" t="s">
        <v>9724</v>
      </c>
      <c r="C3410" s="26" t="s">
        <v>9725</v>
      </c>
      <c r="D3410" s="26" t="s">
        <v>4671</v>
      </c>
      <c r="E3410" s="9">
        <v>5.0</v>
      </c>
    </row>
    <row r="3411" ht="15.75" customHeight="1">
      <c r="A3411" s="24">
        <v>34.0</v>
      </c>
      <c r="B3411" s="25" t="s">
        <v>3460</v>
      </c>
      <c r="C3411" s="26" t="s">
        <v>9726</v>
      </c>
      <c r="D3411" s="26" t="s">
        <v>4684</v>
      </c>
      <c r="E3411" s="9">
        <v>5.0</v>
      </c>
    </row>
    <row r="3412" ht="15.75" customHeight="1">
      <c r="A3412" s="24">
        <v>35.0</v>
      </c>
      <c r="B3412" s="25" t="s">
        <v>9727</v>
      </c>
      <c r="C3412" s="26" t="s">
        <v>9728</v>
      </c>
      <c r="D3412" s="26" t="s">
        <v>4671</v>
      </c>
      <c r="E3412" s="9">
        <v>5.0</v>
      </c>
    </row>
    <row r="3413" ht="15.75" customHeight="1">
      <c r="A3413" s="24">
        <v>36.0</v>
      </c>
      <c r="B3413" s="25" t="s">
        <v>9729</v>
      </c>
      <c r="C3413" s="26" t="s">
        <v>9730</v>
      </c>
      <c r="D3413" s="26" t="s">
        <v>4668</v>
      </c>
      <c r="E3413" s="9">
        <v>5.0</v>
      </c>
    </row>
    <row r="3414" ht="15.75" customHeight="1">
      <c r="A3414" s="24">
        <v>37.0</v>
      </c>
      <c r="B3414" s="25" t="s">
        <v>9731</v>
      </c>
      <c r="C3414" s="26" t="s">
        <v>9732</v>
      </c>
      <c r="D3414" s="26" t="s">
        <v>4671</v>
      </c>
      <c r="E3414" s="9">
        <v>5.0</v>
      </c>
    </row>
    <row r="3415" ht="15.75" customHeight="1">
      <c r="A3415" s="24">
        <v>38.0</v>
      </c>
      <c r="B3415" s="25" t="s">
        <v>9733</v>
      </c>
      <c r="C3415" s="26" t="s">
        <v>9734</v>
      </c>
      <c r="D3415" s="26" t="s">
        <v>4668</v>
      </c>
      <c r="E3415" s="9">
        <v>5.0</v>
      </c>
    </row>
    <row r="3416" ht="15.75" customHeight="1">
      <c r="A3416" s="24">
        <v>39.0</v>
      </c>
      <c r="B3416" s="25" t="s">
        <v>9735</v>
      </c>
      <c r="C3416" s="26" t="s">
        <v>9736</v>
      </c>
      <c r="D3416" s="26" t="s">
        <v>4671</v>
      </c>
      <c r="E3416" s="9">
        <v>5.0</v>
      </c>
    </row>
    <row r="3417" ht="15.75" customHeight="1">
      <c r="A3417" s="24">
        <v>40.0</v>
      </c>
      <c r="B3417" s="25" t="s">
        <v>9737</v>
      </c>
      <c r="C3417" s="26" t="s">
        <v>9738</v>
      </c>
      <c r="D3417" s="26" t="s">
        <v>4671</v>
      </c>
      <c r="E3417" s="9">
        <v>5.0</v>
      </c>
    </row>
    <row r="3418" ht="15.75" customHeight="1">
      <c r="A3418" s="24">
        <v>41.0</v>
      </c>
      <c r="B3418" s="25" t="s">
        <v>3003</v>
      </c>
      <c r="C3418" s="26" t="s">
        <v>9739</v>
      </c>
      <c r="D3418" s="26" t="s">
        <v>4684</v>
      </c>
      <c r="E3418" s="9">
        <v>5.0</v>
      </c>
    </row>
    <row r="3419" ht="15.75" customHeight="1">
      <c r="A3419" s="23" t="s">
        <v>0</v>
      </c>
      <c r="B3419" s="23" t="s">
        <v>4663</v>
      </c>
      <c r="C3419" s="23" t="s">
        <v>4664</v>
      </c>
      <c r="D3419" s="23" t="s">
        <v>4665</v>
      </c>
    </row>
    <row r="3420" ht="15.75" customHeight="1">
      <c r="A3420" s="24">
        <v>1.0</v>
      </c>
      <c r="B3420" s="25" t="s">
        <v>3180</v>
      </c>
      <c r="C3420" s="26" t="s">
        <v>9740</v>
      </c>
      <c r="D3420" s="26" t="s">
        <v>4677</v>
      </c>
      <c r="E3420" s="9">
        <v>2.0</v>
      </c>
    </row>
    <row r="3421" ht="15.75" customHeight="1">
      <c r="A3421" s="24">
        <v>2.0</v>
      </c>
      <c r="B3421" s="25" t="s">
        <v>9741</v>
      </c>
      <c r="C3421" s="26" t="s">
        <v>9742</v>
      </c>
      <c r="D3421" s="26" t="s">
        <v>4668</v>
      </c>
      <c r="E3421" s="9">
        <v>2.0</v>
      </c>
    </row>
    <row r="3422" ht="15.75" customHeight="1">
      <c r="A3422" s="24">
        <v>3.0</v>
      </c>
      <c r="B3422" s="25" t="s">
        <v>3171</v>
      </c>
      <c r="C3422" s="26" t="s">
        <v>9743</v>
      </c>
      <c r="D3422" s="26" t="s">
        <v>4677</v>
      </c>
      <c r="E3422" s="9">
        <v>2.0</v>
      </c>
    </row>
    <row r="3423" ht="15.75" customHeight="1">
      <c r="A3423" s="24">
        <v>4.0</v>
      </c>
      <c r="B3423" s="25" t="s">
        <v>9744</v>
      </c>
      <c r="C3423" s="26" t="s">
        <v>9745</v>
      </c>
      <c r="D3423" s="26" t="s">
        <v>4671</v>
      </c>
      <c r="E3423" s="9">
        <v>2.0</v>
      </c>
    </row>
    <row r="3424" ht="15.75" customHeight="1">
      <c r="A3424" s="24">
        <v>5.0</v>
      </c>
      <c r="B3424" s="25" t="s">
        <v>3202</v>
      </c>
      <c r="C3424" s="26" t="s">
        <v>9746</v>
      </c>
      <c r="D3424" s="26" t="s">
        <v>4679</v>
      </c>
      <c r="E3424" s="9">
        <v>2.0</v>
      </c>
    </row>
    <row r="3425" ht="15.75" customHeight="1">
      <c r="A3425" s="24">
        <v>6.0</v>
      </c>
      <c r="B3425" s="25" t="s">
        <v>3113</v>
      </c>
      <c r="C3425" s="26" t="s">
        <v>9747</v>
      </c>
      <c r="D3425" s="26" t="s">
        <v>4679</v>
      </c>
      <c r="E3425" s="9">
        <v>2.0</v>
      </c>
    </row>
    <row r="3426" ht="15.75" customHeight="1">
      <c r="A3426" s="24">
        <v>7.0</v>
      </c>
      <c r="B3426" s="25" t="s">
        <v>3172</v>
      </c>
      <c r="C3426" s="26" t="s">
        <v>9748</v>
      </c>
      <c r="D3426" s="26" t="s">
        <v>4684</v>
      </c>
      <c r="E3426" s="9">
        <v>2.0</v>
      </c>
    </row>
    <row r="3427" ht="15.75" customHeight="1">
      <c r="A3427" s="24">
        <v>8.0</v>
      </c>
      <c r="B3427" s="25" t="s">
        <v>9749</v>
      </c>
      <c r="C3427" s="26" t="s">
        <v>9750</v>
      </c>
      <c r="D3427" s="26" t="s">
        <v>4668</v>
      </c>
      <c r="E3427" s="9">
        <v>2.0</v>
      </c>
    </row>
    <row r="3428" ht="15.75" customHeight="1">
      <c r="A3428" s="24">
        <v>9.0</v>
      </c>
      <c r="B3428" s="25" t="s">
        <v>3173</v>
      </c>
      <c r="C3428" s="26" t="s">
        <v>9751</v>
      </c>
      <c r="D3428" s="26" t="s">
        <v>4677</v>
      </c>
      <c r="E3428" s="9">
        <v>2.0</v>
      </c>
    </row>
    <row r="3429" ht="15.75" customHeight="1">
      <c r="A3429" s="24">
        <v>10.0</v>
      </c>
      <c r="B3429" s="25" t="s">
        <v>9752</v>
      </c>
      <c r="C3429" s="26" t="s">
        <v>9753</v>
      </c>
      <c r="D3429" s="26" t="s">
        <v>4668</v>
      </c>
      <c r="E3429" s="9">
        <v>2.0</v>
      </c>
    </row>
    <row r="3430" ht="15.75" customHeight="1">
      <c r="A3430" s="24">
        <v>11.0</v>
      </c>
      <c r="B3430" s="25" t="s">
        <v>9754</v>
      </c>
      <c r="C3430" s="26" t="s">
        <v>9755</v>
      </c>
      <c r="D3430" s="26" t="s">
        <v>4668</v>
      </c>
      <c r="E3430" s="9">
        <v>2.0</v>
      </c>
    </row>
    <row r="3431" ht="15.75" customHeight="1">
      <c r="A3431" s="24">
        <v>12.0</v>
      </c>
      <c r="B3431" s="25" t="s">
        <v>9756</v>
      </c>
      <c r="C3431" s="26" t="s">
        <v>9757</v>
      </c>
      <c r="D3431" s="26" t="s">
        <v>4671</v>
      </c>
      <c r="E3431" s="9">
        <v>2.0</v>
      </c>
    </row>
    <row r="3432" ht="15.75" customHeight="1">
      <c r="A3432" s="24">
        <v>13.0</v>
      </c>
      <c r="B3432" s="25" t="s">
        <v>9758</v>
      </c>
      <c r="C3432" s="26" t="s">
        <v>9759</v>
      </c>
      <c r="D3432" s="26" t="s">
        <v>4668</v>
      </c>
      <c r="E3432" s="9">
        <v>2.0</v>
      </c>
    </row>
    <row r="3433" ht="15.75" customHeight="1">
      <c r="A3433" s="24">
        <v>14.0</v>
      </c>
      <c r="B3433" s="25" t="s">
        <v>3174</v>
      </c>
      <c r="C3433" s="26" t="s">
        <v>9760</v>
      </c>
      <c r="D3433" s="26" t="s">
        <v>4677</v>
      </c>
      <c r="E3433" s="9">
        <v>2.0</v>
      </c>
    </row>
    <row r="3434" ht="15.75" customHeight="1">
      <c r="A3434" s="24">
        <v>15.0</v>
      </c>
      <c r="B3434" s="25" t="s">
        <v>3203</v>
      </c>
      <c r="C3434" s="26" t="s">
        <v>9761</v>
      </c>
      <c r="D3434" s="26" t="s">
        <v>4679</v>
      </c>
      <c r="E3434" s="9">
        <v>2.0</v>
      </c>
    </row>
    <row r="3435" ht="15.75" customHeight="1">
      <c r="A3435" s="24">
        <v>16.0</v>
      </c>
      <c r="B3435" s="25" t="s">
        <v>2932</v>
      </c>
      <c r="C3435" s="26" t="s">
        <v>9762</v>
      </c>
      <c r="D3435" s="26" t="s">
        <v>4684</v>
      </c>
      <c r="E3435" s="9">
        <v>2.0</v>
      </c>
    </row>
    <row r="3436" ht="15.75" customHeight="1">
      <c r="A3436" s="24">
        <v>17.0</v>
      </c>
      <c r="B3436" s="25" t="s">
        <v>9763</v>
      </c>
      <c r="C3436" s="26" t="s">
        <v>9764</v>
      </c>
      <c r="D3436" s="26" t="s">
        <v>4671</v>
      </c>
      <c r="E3436" s="9">
        <v>2.0</v>
      </c>
    </row>
    <row r="3437" ht="15.75" customHeight="1">
      <c r="A3437" s="24">
        <v>18.0</v>
      </c>
      <c r="B3437" s="25" t="s">
        <v>9765</v>
      </c>
      <c r="C3437" s="26" t="s">
        <v>9766</v>
      </c>
      <c r="D3437" s="26" t="s">
        <v>4668</v>
      </c>
      <c r="E3437" s="9">
        <v>2.0</v>
      </c>
    </row>
    <row r="3438" ht="15.75" customHeight="1">
      <c r="A3438" s="24">
        <v>19.0</v>
      </c>
      <c r="B3438" s="25" t="s">
        <v>9767</v>
      </c>
      <c r="C3438" s="26" t="s">
        <v>9768</v>
      </c>
      <c r="D3438" s="26" t="s">
        <v>4668</v>
      </c>
      <c r="E3438" s="9">
        <v>2.0</v>
      </c>
    </row>
    <row r="3439" ht="15.75" customHeight="1">
      <c r="A3439" s="24">
        <v>20.0</v>
      </c>
      <c r="B3439" s="25" t="s">
        <v>3234</v>
      </c>
      <c r="C3439" s="26" t="s">
        <v>9769</v>
      </c>
      <c r="D3439" s="26" t="s">
        <v>4677</v>
      </c>
      <c r="E3439" s="9">
        <v>2.0</v>
      </c>
    </row>
    <row r="3440" ht="15.75" customHeight="1">
      <c r="A3440" s="24">
        <v>21.0</v>
      </c>
      <c r="B3440" s="25" t="s">
        <v>3204</v>
      </c>
      <c r="C3440" s="26" t="s">
        <v>9770</v>
      </c>
      <c r="D3440" s="26" t="s">
        <v>4679</v>
      </c>
      <c r="E3440" s="9">
        <v>2.0</v>
      </c>
    </row>
    <row r="3441" ht="15.75" customHeight="1">
      <c r="A3441" s="24">
        <v>22.0</v>
      </c>
      <c r="B3441" s="25" t="s">
        <v>9771</v>
      </c>
      <c r="C3441" s="26" t="s">
        <v>9772</v>
      </c>
      <c r="D3441" s="26" t="s">
        <v>4668</v>
      </c>
      <c r="E3441" s="9">
        <v>2.0</v>
      </c>
    </row>
    <row r="3442" ht="15.75" customHeight="1">
      <c r="A3442" s="24">
        <v>23.0</v>
      </c>
      <c r="B3442" s="25" t="s">
        <v>9773</v>
      </c>
      <c r="C3442" s="26" t="s">
        <v>9774</v>
      </c>
      <c r="D3442" s="26" t="s">
        <v>4668</v>
      </c>
      <c r="E3442" s="9">
        <v>2.0</v>
      </c>
    </row>
    <row r="3443" ht="15.75" customHeight="1">
      <c r="A3443" s="24">
        <v>24.0</v>
      </c>
      <c r="B3443" s="25" t="s">
        <v>9775</v>
      </c>
      <c r="C3443" s="26" t="s">
        <v>9776</v>
      </c>
      <c r="D3443" s="26" t="s">
        <v>4668</v>
      </c>
      <c r="E3443" s="9">
        <v>2.0</v>
      </c>
    </row>
    <row r="3444" ht="15.75" customHeight="1">
      <c r="A3444" s="24">
        <v>25.0</v>
      </c>
      <c r="B3444" s="25" t="s">
        <v>9777</v>
      </c>
      <c r="C3444" s="26" t="s">
        <v>9778</v>
      </c>
      <c r="D3444" s="26" t="s">
        <v>4671</v>
      </c>
      <c r="E3444" s="9">
        <v>2.0</v>
      </c>
    </row>
    <row r="3445" ht="15.75" customHeight="1">
      <c r="A3445" s="24">
        <v>26.0</v>
      </c>
      <c r="B3445" s="25" t="s">
        <v>3175</v>
      </c>
      <c r="C3445" s="26" t="s">
        <v>9779</v>
      </c>
      <c r="D3445" s="26" t="s">
        <v>4677</v>
      </c>
      <c r="E3445" s="9">
        <v>2.0</v>
      </c>
    </row>
    <row r="3446" ht="15.75" customHeight="1">
      <c r="A3446" s="24">
        <v>27.0</v>
      </c>
      <c r="B3446" s="25" t="s">
        <v>9780</v>
      </c>
      <c r="C3446" s="26" t="s">
        <v>9781</v>
      </c>
      <c r="D3446" s="26" t="s">
        <v>4668</v>
      </c>
      <c r="E3446" s="9">
        <v>2.0</v>
      </c>
    </row>
    <row r="3447" ht="15.75" customHeight="1">
      <c r="A3447" s="24">
        <v>28.0</v>
      </c>
      <c r="B3447" s="25" t="s">
        <v>9782</v>
      </c>
      <c r="C3447" s="26" t="s">
        <v>9783</v>
      </c>
      <c r="D3447" s="26" t="s">
        <v>4668</v>
      </c>
      <c r="E3447" s="9">
        <v>2.0</v>
      </c>
    </row>
    <row r="3448" ht="15.75" customHeight="1">
      <c r="A3448" s="24">
        <v>29.0</v>
      </c>
      <c r="B3448" s="25" t="s">
        <v>9784</v>
      </c>
      <c r="C3448" s="26" t="s">
        <v>9785</v>
      </c>
      <c r="D3448" s="26" t="s">
        <v>4668</v>
      </c>
      <c r="E3448" s="9">
        <v>2.0</v>
      </c>
    </row>
    <row r="3449" ht="15.75" customHeight="1">
      <c r="A3449" s="24">
        <v>30.0</v>
      </c>
      <c r="B3449" s="25" t="s">
        <v>3183</v>
      </c>
      <c r="C3449" s="26" t="s">
        <v>9786</v>
      </c>
      <c r="D3449" s="26" t="s">
        <v>4684</v>
      </c>
      <c r="E3449" s="9">
        <v>2.0</v>
      </c>
    </row>
    <row r="3450" ht="15.75" customHeight="1">
      <c r="A3450" s="24">
        <v>31.0</v>
      </c>
      <c r="B3450" s="25" t="s">
        <v>3101</v>
      </c>
      <c r="C3450" s="26" t="s">
        <v>9787</v>
      </c>
      <c r="D3450" s="26" t="s">
        <v>4679</v>
      </c>
      <c r="E3450" s="9">
        <v>2.0</v>
      </c>
    </row>
    <row r="3451" ht="15.75" customHeight="1">
      <c r="A3451" s="24">
        <v>32.0</v>
      </c>
      <c r="B3451" s="25" t="s">
        <v>9788</v>
      </c>
      <c r="C3451" s="26" t="s">
        <v>9789</v>
      </c>
      <c r="D3451" s="26" t="s">
        <v>4668</v>
      </c>
      <c r="E3451" s="9">
        <v>2.0</v>
      </c>
    </row>
    <row r="3452" ht="15.75" customHeight="1">
      <c r="A3452" s="24">
        <v>33.0</v>
      </c>
      <c r="B3452" s="25" t="s">
        <v>9790</v>
      </c>
      <c r="C3452" s="26" t="s">
        <v>9791</v>
      </c>
      <c r="D3452" s="26" t="s">
        <v>4668</v>
      </c>
      <c r="E3452" s="9">
        <v>2.0</v>
      </c>
    </row>
    <row r="3453" ht="15.75" customHeight="1">
      <c r="A3453" s="24">
        <v>34.0</v>
      </c>
      <c r="B3453" s="25" t="s">
        <v>2947</v>
      </c>
      <c r="C3453" s="26" t="s">
        <v>9792</v>
      </c>
      <c r="D3453" s="26" t="s">
        <v>4677</v>
      </c>
      <c r="E3453" s="9">
        <v>2.0</v>
      </c>
    </row>
    <row r="3454" ht="15.75" customHeight="1">
      <c r="A3454" s="24">
        <v>35.0</v>
      </c>
      <c r="B3454" s="25" t="s">
        <v>3181</v>
      </c>
      <c r="C3454" s="26" t="s">
        <v>9793</v>
      </c>
      <c r="D3454" s="26" t="s">
        <v>4684</v>
      </c>
      <c r="E3454" s="9">
        <v>2.0</v>
      </c>
    </row>
    <row r="3455" ht="15.75" customHeight="1">
      <c r="A3455" s="24">
        <v>36.0</v>
      </c>
      <c r="B3455" s="25" t="s">
        <v>2853</v>
      </c>
      <c r="C3455" s="26" t="s">
        <v>9794</v>
      </c>
      <c r="D3455" s="26" t="s">
        <v>4679</v>
      </c>
      <c r="E3455" s="9">
        <v>2.0</v>
      </c>
    </row>
    <row r="3456" ht="15.75" customHeight="1">
      <c r="A3456" s="24">
        <v>37.0</v>
      </c>
      <c r="B3456" s="25" t="s">
        <v>9795</v>
      </c>
      <c r="C3456" s="26" t="s">
        <v>9796</v>
      </c>
      <c r="D3456" s="26" t="s">
        <v>4668</v>
      </c>
      <c r="E3456" s="9">
        <v>2.0</v>
      </c>
    </row>
    <row r="3457" ht="15.75" customHeight="1">
      <c r="A3457" s="24">
        <v>38.0</v>
      </c>
      <c r="B3457" s="25" t="s">
        <v>3182</v>
      </c>
      <c r="C3457" s="26" t="s">
        <v>9797</v>
      </c>
      <c r="D3457" s="26" t="s">
        <v>4668</v>
      </c>
      <c r="E3457" s="9">
        <v>2.0</v>
      </c>
    </row>
    <row r="3458" ht="15.75" customHeight="1">
      <c r="A3458" s="24">
        <v>39.0</v>
      </c>
      <c r="B3458" s="25" t="s">
        <v>9798</v>
      </c>
      <c r="C3458" s="26" t="s">
        <v>9799</v>
      </c>
      <c r="D3458" s="26" t="s">
        <v>4668</v>
      </c>
      <c r="E3458" s="9">
        <v>2.0</v>
      </c>
    </row>
    <row r="3459" ht="15.75" customHeight="1">
      <c r="A3459" s="24">
        <v>40.0</v>
      </c>
      <c r="B3459" s="25" t="s">
        <v>9800</v>
      </c>
      <c r="C3459" s="26" t="s">
        <v>9801</v>
      </c>
      <c r="D3459" s="26" t="s">
        <v>4668</v>
      </c>
      <c r="E3459" s="9">
        <v>2.0</v>
      </c>
    </row>
    <row r="3460" ht="15.75" customHeight="1">
      <c r="A3460" s="24">
        <v>41.0</v>
      </c>
      <c r="B3460" s="25" t="s">
        <v>9802</v>
      </c>
      <c r="C3460" s="26" t="s">
        <v>9803</v>
      </c>
      <c r="D3460" s="26" t="s">
        <v>4668</v>
      </c>
      <c r="E3460" s="9">
        <v>2.0</v>
      </c>
    </row>
    <row r="3461" ht="15.75" customHeight="1">
      <c r="A3461" s="24">
        <v>42.0</v>
      </c>
      <c r="B3461" s="25" t="s">
        <v>9804</v>
      </c>
      <c r="C3461" s="26" t="s">
        <v>9805</v>
      </c>
      <c r="D3461" s="26" t="s">
        <v>4668</v>
      </c>
      <c r="E3461" s="9">
        <v>2.0</v>
      </c>
    </row>
    <row r="3462" ht="15.75" customHeight="1">
      <c r="A3462" s="24">
        <v>43.0</v>
      </c>
      <c r="B3462" s="25" t="s">
        <v>9806</v>
      </c>
      <c r="C3462" s="26" t="s">
        <v>9807</v>
      </c>
      <c r="D3462" s="26" t="s">
        <v>4668</v>
      </c>
      <c r="E3462" s="9">
        <v>2.0</v>
      </c>
    </row>
    <row r="3463" ht="15.75" customHeight="1">
      <c r="A3463" s="24">
        <v>44.0</v>
      </c>
      <c r="B3463" s="25" t="s">
        <v>3114</v>
      </c>
      <c r="C3463" s="26" t="s">
        <v>9808</v>
      </c>
      <c r="D3463" s="26" t="s">
        <v>4684</v>
      </c>
      <c r="E3463" s="9">
        <v>2.0</v>
      </c>
    </row>
    <row r="3464" ht="15.75" customHeight="1">
      <c r="A3464" s="24">
        <v>45.0</v>
      </c>
      <c r="B3464" s="25" t="s">
        <v>9809</v>
      </c>
      <c r="C3464" s="26" t="s">
        <v>9810</v>
      </c>
      <c r="D3464" s="26" t="s">
        <v>4668</v>
      </c>
      <c r="E3464" s="9">
        <v>2.0</v>
      </c>
    </row>
    <row r="3465" ht="15.75" customHeight="1">
      <c r="A3465" s="24">
        <v>46.0</v>
      </c>
      <c r="B3465" s="25" t="s">
        <v>9811</v>
      </c>
      <c r="C3465" s="26" t="s">
        <v>9812</v>
      </c>
      <c r="D3465" s="26" t="s">
        <v>4668</v>
      </c>
      <c r="E3465" s="9">
        <v>2.0</v>
      </c>
    </row>
    <row r="3466" ht="15.75" customHeight="1">
      <c r="A3466" s="24">
        <v>47.0</v>
      </c>
      <c r="B3466" s="25" t="s">
        <v>9813</v>
      </c>
      <c r="C3466" s="26" t="s">
        <v>9814</v>
      </c>
      <c r="D3466" s="26" t="s">
        <v>4668</v>
      </c>
      <c r="E3466" s="9">
        <v>2.0</v>
      </c>
    </row>
    <row r="3467" ht="15.75" customHeight="1">
      <c r="A3467" s="24">
        <v>48.0</v>
      </c>
      <c r="B3467" s="25" t="s">
        <v>9815</v>
      </c>
      <c r="C3467" s="26" t="s">
        <v>9816</v>
      </c>
      <c r="D3467" s="26" t="s">
        <v>4668</v>
      </c>
      <c r="E3467" s="9">
        <v>2.0</v>
      </c>
    </row>
    <row r="3468" ht="15.75" customHeight="1">
      <c r="A3468" s="24">
        <v>49.0</v>
      </c>
      <c r="B3468" s="25" t="s">
        <v>9817</v>
      </c>
      <c r="C3468" s="26" t="s">
        <v>9818</v>
      </c>
      <c r="D3468" s="26" t="s">
        <v>4668</v>
      </c>
      <c r="E3468" s="9">
        <v>2.0</v>
      </c>
    </row>
    <row r="3469" ht="15.75" customHeight="1">
      <c r="A3469" s="24">
        <v>50.0</v>
      </c>
      <c r="B3469" s="25" t="s">
        <v>9819</v>
      </c>
      <c r="C3469" s="26" t="s">
        <v>9820</v>
      </c>
      <c r="D3469" s="26" t="s">
        <v>4668</v>
      </c>
      <c r="E3469" s="9">
        <v>2.0</v>
      </c>
    </row>
    <row r="3470" ht="15.75" customHeight="1">
      <c r="A3470" s="24">
        <v>51.0</v>
      </c>
      <c r="B3470" s="25" t="s">
        <v>9821</v>
      </c>
      <c r="C3470" s="26" t="s">
        <v>9822</v>
      </c>
      <c r="D3470" s="26" t="s">
        <v>4671</v>
      </c>
      <c r="E3470" s="9">
        <v>2.0</v>
      </c>
    </row>
    <row r="3471" ht="15.75" customHeight="1">
      <c r="A3471" s="24">
        <v>52.0</v>
      </c>
      <c r="B3471" s="25" t="s">
        <v>2824</v>
      </c>
      <c r="C3471" s="26" t="s">
        <v>9823</v>
      </c>
      <c r="D3471" s="26" t="s">
        <v>4684</v>
      </c>
      <c r="E3471" s="9">
        <v>2.0</v>
      </c>
    </row>
    <row r="3472" ht="15.75" customHeight="1">
      <c r="A3472" s="24">
        <v>53.0</v>
      </c>
      <c r="B3472" s="25" t="s">
        <v>9824</v>
      </c>
      <c r="C3472" s="26" t="s">
        <v>9825</v>
      </c>
      <c r="D3472" s="26" t="s">
        <v>4668</v>
      </c>
      <c r="E3472" s="9">
        <v>2.0</v>
      </c>
    </row>
    <row r="3473" ht="15.75" customHeight="1">
      <c r="A3473" s="24">
        <v>54.0</v>
      </c>
      <c r="B3473" s="25" t="s">
        <v>9826</v>
      </c>
      <c r="C3473" s="26" t="s">
        <v>9827</v>
      </c>
      <c r="D3473" s="26" t="s">
        <v>4671</v>
      </c>
      <c r="E3473" s="9">
        <v>2.0</v>
      </c>
    </row>
    <row r="3474" ht="15.75" customHeight="1">
      <c r="A3474" s="24">
        <v>55.0</v>
      </c>
      <c r="B3474" s="25" t="s">
        <v>9828</v>
      </c>
      <c r="C3474" s="26" t="s">
        <v>9829</v>
      </c>
      <c r="D3474" s="26" t="s">
        <v>4671</v>
      </c>
      <c r="E3474" s="9">
        <v>2.0</v>
      </c>
    </row>
    <row r="3475" ht="15.75" customHeight="1">
      <c r="A3475" s="24">
        <v>56.0</v>
      </c>
      <c r="B3475" s="25" t="s">
        <v>9830</v>
      </c>
      <c r="C3475" s="26" t="s">
        <v>9831</v>
      </c>
      <c r="D3475" s="26" t="s">
        <v>4668</v>
      </c>
      <c r="E3475" s="9">
        <v>2.0</v>
      </c>
    </row>
    <row r="3476" ht="15.75" customHeight="1">
      <c r="A3476" s="24">
        <v>57.0</v>
      </c>
      <c r="B3476" s="25" t="s">
        <v>9832</v>
      </c>
      <c r="C3476" s="26" t="s">
        <v>9833</v>
      </c>
      <c r="D3476" s="26" t="s">
        <v>4671</v>
      </c>
      <c r="E3476" s="9">
        <v>2.0</v>
      </c>
    </row>
    <row r="3477" ht="15.75" customHeight="1">
      <c r="A3477" s="24">
        <v>58.0</v>
      </c>
      <c r="B3477" s="25" t="s">
        <v>9834</v>
      </c>
      <c r="C3477" s="26" t="s">
        <v>9835</v>
      </c>
      <c r="D3477" s="26" t="s">
        <v>4668</v>
      </c>
      <c r="E3477" s="9">
        <v>2.0</v>
      </c>
    </row>
    <row r="3478" ht="15.75" customHeight="1">
      <c r="A3478" s="24">
        <v>59.0</v>
      </c>
      <c r="B3478" s="25" t="s">
        <v>9836</v>
      </c>
      <c r="C3478" s="26" t="s">
        <v>9837</v>
      </c>
      <c r="D3478" s="26" t="s">
        <v>4668</v>
      </c>
      <c r="E3478" s="9">
        <v>2.0</v>
      </c>
    </row>
    <row r="3479" ht="15.75" customHeight="1">
      <c r="A3479" s="24">
        <v>60.0</v>
      </c>
      <c r="B3479" s="25" t="s">
        <v>3184</v>
      </c>
      <c r="C3479" s="26" t="s">
        <v>9838</v>
      </c>
      <c r="D3479" s="26" t="s">
        <v>4679</v>
      </c>
      <c r="E3479" s="9">
        <v>2.0</v>
      </c>
    </row>
    <row r="3480" ht="15.75" customHeight="1">
      <c r="A3480" s="24">
        <v>61.0</v>
      </c>
      <c r="B3480" s="25" t="s">
        <v>9839</v>
      </c>
      <c r="C3480" s="26" t="s">
        <v>9840</v>
      </c>
      <c r="D3480" s="26" t="s">
        <v>4668</v>
      </c>
      <c r="E3480" s="9">
        <v>2.0</v>
      </c>
    </row>
    <row r="3481" ht="15.75" customHeight="1">
      <c r="A3481" s="24">
        <v>62.0</v>
      </c>
      <c r="B3481" s="25" t="s">
        <v>2923</v>
      </c>
      <c r="C3481" s="26" t="s">
        <v>9841</v>
      </c>
      <c r="D3481" s="26" t="s">
        <v>4677</v>
      </c>
      <c r="E3481" s="9">
        <v>2.0</v>
      </c>
    </row>
    <row r="3482" ht="15.75" customHeight="1">
      <c r="A3482" s="24">
        <v>63.0</v>
      </c>
      <c r="B3482" s="25" t="s">
        <v>9842</v>
      </c>
      <c r="C3482" s="26" t="s">
        <v>9843</v>
      </c>
      <c r="D3482" s="26" t="s">
        <v>4668</v>
      </c>
      <c r="E3482" s="9">
        <v>2.0</v>
      </c>
    </row>
    <row r="3483" ht="15.75" customHeight="1">
      <c r="A3483" s="24">
        <v>64.0</v>
      </c>
      <c r="B3483" s="25" t="s">
        <v>3186</v>
      </c>
      <c r="C3483" s="26" t="s">
        <v>9844</v>
      </c>
      <c r="D3483" s="26" t="s">
        <v>4684</v>
      </c>
      <c r="E3483" s="9">
        <v>2.0</v>
      </c>
    </row>
    <row r="3484" ht="15.75" customHeight="1">
      <c r="A3484" s="24">
        <v>65.0</v>
      </c>
      <c r="B3484" s="25" t="s">
        <v>9845</v>
      </c>
      <c r="C3484" s="26" t="s">
        <v>9846</v>
      </c>
      <c r="D3484" s="26" t="s">
        <v>4668</v>
      </c>
      <c r="E3484" s="9">
        <v>2.0</v>
      </c>
    </row>
    <row r="3485" ht="15.75" customHeight="1">
      <c r="A3485" s="24">
        <v>66.0</v>
      </c>
      <c r="B3485" s="25" t="s">
        <v>3205</v>
      </c>
      <c r="C3485" s="26" t="s">
        <v>9847</v>
      </c>
      <c r="D3485" s="26" t="s">
        <v>4677</v>
      </c>
      <c r="E3485" s="9">
        <v>2.0</v>
      </c>
    </row>
    <row r="3486" ht="15.75" customHeight="1">
      <c r="A3486" s="24">
        <v>67.0</v>
      </c>
      <c r="B3486" s="25" t="s">
        <v>9848</v>
      </c>
      <c r="C3486" s="26" t="s">
        <v>9849</v>
      </c>
      <c r="D3486" s="26" t="s">
        <v>4668</v>
      </c>
      <c r="E3486" s="9">
        <v>2.0</v>
      </c>
    </row>
    <row r="3487" ht="15.75" customHeight="1">
      <c r="A3487" s="24">
        <v>68.0</v>
      </c>
      <c r="B3487" s="25" t="s">
        <v>9850</v>
      </c>
      <c r="C3487" s="26" t="s">
        <v>9851</v>
      </c>
      <c r="D3487" s="26" t="s">
        <v>4668</v>
      </c>
      <c r="E3487" s="9">
        <v>2.0</v>
      </c>
    </row>
    <row r="3488" ht="15.75" customHeight="1">
      <c r="A3488" s="24">
        <v>69.0</v>
      </c>
      <c r="B3488" s="25" t="s">
        <v>3102</v>
      </c>
      <c r="C3488" s="26" t="s">
        <v>9852</v>
      </c>
      <c r="D3488" s="26" t="s">
        <v>4684</v>
      </c>
      <c r="E3488" s="9">
        <v>2.0</v>
      </c>
    </row>
    <row r="3489" ht="15.75" customHeight="1">
      <c r="A3489" s="24">
        <v>70.0</v>
      </c>
      <c r="B3489" s="25" t="s">
        <v>9853</v>
      </c>
      <c r="C3489" s="26" t="s">
        <v>9854</v>
      </c>
      <c r="D3489" s="26" t="s">
        <v>4668</v>
      </c>
      <c r="E3489" s="9">
        <v>2.0</v>
      </c>
    </row>
    <row r="3490" ht="15.75" customHeight="1">
      <c r="A3490" s="24">
        <v>71.0</v>
      </c>
      <c r="B3490" s="25" t="s">
        <v>9855</v>
      </c>
      <c r="C3490" s="26" t="s">
        <v>9856</v>
      </c>
      <c r="D3490" s="26" t="s">
        <v>4668</v>
      </c>
      <c r="E3490" s="9">
        <v>2.0</v>
      </c>
    </row>
    <row r="3491" ht="15.75" customHeight="1">
      <c r="A3491" s="24">
        <v>72.0</v>
      </c>
      <c r="B3491" s="25" t="s">
        <v>3004</v>
      </c>
      <c r="C3491" s="26" t="s">
        <v>9857</v>
      </c>
      <c r="D3491" s="26" t="s">
        <v>4679</v>
      </c>
      <c r="E3491" s="9">
        <v>2.0</v>
      </c>
    </row>
    <row r="3492" ht="15.75" customHeight="1">
      <c r="A3492" s="24">
        <v>73.0</v>
      </c>
      <c r="B3492" s="25" t="s">
        <v>9858</v>
      </c>
      <c r="C3492" s="26" t="s">
        <v>9859</v>
      </c>
      <c r="D3492" s="26" t="s">
        <v>4671</v>
      </c>
      <c r="E3492" s="9">
        <v>2.0</v>
      </c>
    </row>
    <row r="3493" ht="15.75" customHeight="1">
      <c r="A3493" s="24">
        <v>74.0</v>
      </c>
      <c r="B3493" s="25" t="s">
        <v>9860</v>
      </c>
      <c r="C3493" s="26" t="s">
        <v>9861</v>
      </c>
      <c r="D3493" s="26" t="s">
        <v>4668</v>
      </c>
      <c r="E3493" s="9">
        <v>2.0</v>
      </c>
    </row>
    <row r="3494" ht="15.75" customHeight="1">
      <c r="A3494" s="24">
        <v>75.0</v>
      </c>
      <c r="B3494" s="25" t="s">
        <v>9862</v>
      </c>
      <c r="C3494" s="26" t="s">
        <v>9863</v>
      </c>
      <c r="D3494" s="26" t="s">
        <v>4668</v>
      </c>
      <c r="E3494" s="9">
        <v>2.0</v>
      </c>
    </row>
    <row r="3495" ht="15.75" customHeight="1">
      <c r="A3495" s="24">
        <v>76.0</v>
      </c>
      <c r="B3495" s="25" t="s">
        <v>9864</v>
      </c>
      <c r="C3495" s="26" t="s">
        <v>9865</v>
      </c>
      <c r="D3495" s="26" t="s">
        <v>4668</v>
      </c>
      <c r="E3495" s="9">
        <v>2.0</v>
      </c>
    </row>
    <row r="3496" ht="15.75" customHeight="1">
      <c r="A3496" s="24">
        <v>77.0</v>
      </c>
      <c r="B3496" s="25" t="s">
        <v>9866</v>
      </c>
      <c r="C3496" s="26" t="s">
        <v>9867</v>
      </c>
      <c r="D3496" s="26" t="s">
        <v>4671</v>
      </c>
      <c r="E3496" s="9">
        <v>2.0</v>
      </c>
    </row>
    <row r="3497" ht="15.75" customHeight="1">
      <c r="A3497" s="24">
        <v>78.0</v>
      </c>
      <c r="B3497" s="25" t="s">
        <v>3191</v>
      </c>
      <c r="C3497" s="26" t="s">
        <v>9868</v>
      </c>
      <c r="D3497" s="26" t="s">
        <v>4679</v>
      </c>
      <c r="E3497" s="9">
        <v>2.0</v>
      </c>
    </row>
    <row r="3498" ht="15.75" customHeight="1">
      <c r="A3498" s="24">
        <v>79.0</v>
      </c>
      <c r="B3498" s="25" t="s">
        <v>9869</v>
      </c>
      <c r="C3498" s="26" t="s">
        <v>9870</v>
      </c>
      <c r="D3498" s="26" t="s">
        <v>4671</v>
      </c>
      <c r="E3498" s="9">
        <v>2.0</v>
      </c>
    </row>
    <row r="3499" ht="15.75" customHeight="1">
      <c r="A3499" s="24">
        <v>80.0</v>
      </c>
      <c r="B3499" s="25" t="s">
        <v>9871</v>
      </c>
      <c r="C3499" s="26" t="s">
        <v>9872</v>
      </c>
      <c r="D3499" s="26" t="s">
        <v>4668</v>
      </c>
      <c r="E3499" s="9">
        <v>2.0</v>
      </c>
    </row>
    <row r="3500" ht="15.75" customHeight="1">
      <c r="A3500" s="24">
        <v>81.0</v>
      </c>
      <c r="B3500" s="25" t="s">
        <v>9873</v>
      </c>
      <c r="C3500" s="26" t="s">
        <v>9874</v>
      </c>
      <c r="D3500" s="26" t="s">
        <v>4668</v>
      </c>
      <c r="E3500" s="9">
        <v>2.0</v>
      </c>
    </row>
    <row r="3501" ht="15.75" customHeight="1">
      <c r="A3501" s="24">
        <v>82.0</v>
      </c>
      <c r="B3501" s="25" t="s">
        <v>3185</v>
      </c>
      <c r="C3501" s="26" t="s">
        <v>9875</v>
      </c>
      <c r="D3501" s="26" t="s">
        <v>4679</v>
      </c>
      <c r="E3501" s="9">
        <v>2.0</v>
      </c>
    </row>
    <row r="3502" ht="15.75" customHeight="1">
      <c r="A3502" s="24">
        <v>83.0</v>
      </c>
      <c r="B3502" s="25" t="s">
        <v>3192</v>
      </c>
      <c r="C3502" s="26" t="s">
        <v>9876</v>
      </c>
      <c r="D3502" s="26" t="s">
        <v>4679</v>
      </c>
      <c r="E3502" s="9">
        <v>2.0</v>
      </c>
    </row>
    <row r="3503" ht="15.75" customHeight="1">
      <c r="A3503" s="24">
        <v>84.0</v>
      </c>
      <c r="B3503" s="25" t="s">
        <v>9877</v>
      </c>
      <c r="C3503" s="26" t="s">
        <v>9878</v>
      </c>
      <c r="D3503" s="26" t="s">
        <v>4668</v>
      </c>
      <c r="E3503" s="9">
        <v>2.0</v>
      </c>
    </row>
    <row r="3504" ht="15.75" customHeight="1">
      <c r="A3504" s="24">
        <v>85.0</v>
      </c>
      <c r="B3504" s="25" t="s">
        <v>9879</v>
      </c>
      <c r="C3504" s="26" t="s">
        <v>9880</v>
      </c>
      <c r="D3504" s="26" t="s">
        <v>4671</v>
      </c>
      <c r="E3504" s="9">
        <v>2.0</v>
      </c>
    </row>
    <row r="3505" ht="15.75" customHeight="1">
      <c r="A3505" s="24">
        <v>86.0</v>
      </c>
      <c r="B3505" s="25" t="s">
        <v>3103</v>
      </c>
      <c r="C3505" s="26" t="s">
        <v>9881</v>
      </c>
      <c r="D3505" s="26" t="s">
        <v>4679</v>
      </c>
      <c r="E3505" s="9">
        <v>2.0</v>
      </c>
    </row>
    <row r="3506" ht="15.75" customHeight="1">
      <c r="A3506" s="24">
        <v>87.0</v>
      </c>
      <c r="B3506" s="25" t="s">
        <v>2924</v>
      </c>
      <c r="C3506" s="26" t="s">
        <v>9882</v>
      </c>
      <c r="D3506" s="26" t="s">
        <v>4679</v>
      </c>
      <c r="E3506" s="9">
        <v>2.0</v>
      </c>
    </row>
    <row r="3507" ht="15.75" customHeight="1">
      <c r="A3507" s="24">
        <v>88.0</v>
      </c>
      <c r="B3507" s="25" t="s">
        <v>9883</v>
      </c>
      <c r="C3507" s="26" t="s">
        <v>9884</v>
      </c>
      <c r="D3507" s="26" t="s">
        <v>4668</v>
      </c>
      <c r="E3507" s="9">
        <v>2.0</v>
      </c>
    </row>
    <row r="3508" ht="15.75" customHeight="1">
      <c r="A3508" s="24">
        <v>89.0</v>
      </c>
      <c r="B3508" s="25" t="s">
        <v>3236</v>
      </c>
      <c r="C3508" s="26" t="s">
        <v>9885</v>
      </c>
      <c r="D3508" s="26" t="s">
        <v>4684</v>
      </c>
      <c r="E3508" s="9">
        <v>2.0</v>
      </c>
    </row>
    <row r="3509" ht="15.75" customHeight="1">
      <c r="A3509" s="24">
        <v>90.0</v>
      </c>
      <c r="B3509" s="25" t="s">
        <v>3116</v>
      </c>
      <c r="C3509" s="26" t="s">
        <v>9886</v>
      </c>
      <c r="D3509" s="26" t="s">
        <v>4684</v>
      </c>
      <c r="E3509" s="9">
        <v>2.0</v>
      </c>
    </row>
    <row r="3510" ht="15.75" customHeight="1">
      <c r="A3510" s="24">
        <v>91.0</v>
      </c>
      <c r="B3510" s="25" t="s">
        <v>9887</v>
      </c>
      <c r="C3510" s="26" t="s">
        <v>9888</v>
      </c>
      <c r="D3510" s="26" t="s">
        <v>4668</v>
      </c>
      <c r="E3510" s="9">
        <v>2.0</v>
      </c>
    </row>
    <row r="3511" ht="15.75" customHeight="1">
      <c r="A3511" s="24">
        <v>92.0</v>
      </c>
      <c r="B3511" s="25" t="s">
        <v>9889</v>
      </c>
      <c r="C3511" s="26" t="s">
        <v>9890</v>
      </c>
      <c r="D3511" s="26" t="s">
        <v>4668</v>
      </c>
      <c r="E3511" s="9">
        <v>2.0</v>
      </c>
    </row>
    <row r="3512" ht="15.75" customHeight="1">
      <c r="A3512" s="24">
        <v>93.0</v>
      </c>
      <c r="B3512" s="25" t="s">
        <v>9891</v>
      </c>
      <c r="C3512" s="26" t="s">
        <v>9892</v>
      </c>
      <c r="D3512" s="26" t="s">
        <v>4668</v>
      </c>
      <c r="E3512" s="9">
        <v>2.0</v>
      </c>
    </row>
    <row r="3513" ht="15.75" customHeight="1">
      <c r="A3513" s="24">
        <v>94.0</v>
      </c>
      <c r="B3513" s="25" t="s">
        <v>3104</v>
      </c>
      <c r="C3513" s="26" t="s">
        <v>9893</v>
      </c>
      <c r="D3513" s="26" t="s">
        <v>4679</v>
      </c>
      <c r="E3513" s="9">
        <v>2.0</v>
      </c>
    </row>
    <row r="3514" ht="15.75" customHeight="1">
      <c r="A3514" s="24">
        <v>95.0</v>
      </c>
      <c r="B3514" s="25" t="s">
        <v>3194</v>
      </c>
      <c r="C3514" s="26" t="s">
        <v>9894</v>
      </c>
      <c r="D3514" s="26" t="s">
        <v>4679</v>
      </c>
      <c r="E3514" s="9">
        <v>2.0</v>
      </c>
    </row>
    <row r="3515" ht="15.75" customHeight="1">
      <c r="A3515" s="24">
        <v>96.0</v>
      </c>
      <c r="B3515" s="25" t="s">
        <v>9895</v>
      </c>
      <c r="C3515" s="26" t="s">
        <v>9896</v>
      </c>
      <c r="D3515" s="26" t="s">
        <v>4668</v>
      </c>
      <c r="E3515" s="9">
        <v>2.0</v>
      </c>
    </row>
    <row r="3516" ht="15.75" customHeight="1">
      <c r="A3516" s="24">
        <v>97.0</v>
      </c>
      <c r="B3516" s="25" t="s">
        <v>9897</v>
      </c>
      <c r="C3516" s="26" t="s">
        <v>9898</v>
      </c>
      <c r="D3516" s="26" t="s">
        <v>4668</v>
      </c>
      <c r="E3516" s="9">
        <v>2.0</v>
      </c>
    </row>
    <row r="3517" ht="15.75" customHeight="1">
      <c r="A3517" s="24">
        <v>98.0</v>
      </c>
      <c r="B3517" s="25" t="s">
        <v>9899</v>
      </c>
      <c r="C3517" s="26" t="s">
        <v>9900</v>
      </c>
      <c r="D3517" s="26" t="s">
        <v>4668</v>
      </c>
      <c r="E3517" s="9">
        <v>2.0</v>
      </c>
    </row>
    <row r="3518" ht="15.75" customHeight="1">
      <c r="A3518" s="24">
        <v>99.0</v>
      </c>
      <c r="B3518" s="25" t="s">
        <v>9901</v>
      </c>
      <c r="C3518" s="26" t="s">
        <v>9902</v>
      </c>
      <c r="D3518" s="26" t="s">
        <v>4668</v>
      </c>
      <c r="E3518" s="9">
        <v>2.0</v>
      </c>
    </row>
    <row r="3519" ht="15.75" customHeight="1">
      <c r="A3519" s="24">
        <v>100.0</v>
      </c>
      <c r="B3519" s="25" t="s">
        <v>9903</v>
      </c>
      <c r="C3519" s="26" t="s">
        <v>9904</v>
      </c>
      <c r="D3519" s="26" t="s">
        <v>4668</v>
      </c>
      <c r="E3519" s="9">
        <v>2.0</v>
      </c>
    </row>
    <row r="3520" ht="15.75" customHeight="1">
      <c r="A3520" s="24">
        <v>101.0</v>
      </c>
      <c r="B3520" s="25" t="s">
        <v>9905</v>
      </c>
      <c r="C3520" s="26" t="s">
        <v>9906</v>
      </c>
      <c r="D3520" s="26" t="s">
        <v>4668</v>
      </c>
      <c r="E3520" s="9">
        <v>2.0</v>
      </c>
    </row>
    <row r="3521" ht="15.75" customHeight="1">
      <c r="A3521" s="24">
        <v>102.0</v>
      </c>
      <c r="B3521" s="25" t="s">
        <v>9907</v>
      </c>
      <c r="C3521" s="26" t="s">
        <v>9908</v>
      </c>
      <c r="D3521" s="26" t="s">
        <v>4668</v>
      </c>
      <c r="E3521" s="9">
        <v>2.0</v>
      </c>
    </row>
    <row r="3522" ht="15.75" customHeight="1">
      <c r="A3522" s="24">
        <v>103.0</v>
      </c>
      <c r="B3522" s="25" t="s">
        <v>9909</v>
      </c>
      <c r="C3522" s="26" t="s">
        <v>9910</v>
      </c>
      <c r="D3522" s="26" t="s">
        <v>4668</v>
      </c>
      <c r="E3522" s="9">
        <v>2.0</v>
      </c>
    </row>
    <row r="3523" ht="15.75" customHeight="1">
      <c r="A3523" s="24">
        <v>104.0</v>
      </c>
      <c r="B3523" s="25" t="s">
        <v>3193</v>
      </c>
      <c r="C3523" s="26" t="s">
        <v>9911</v>
      </c>
      <c r="D3523" s="26" t="s">
        <v>4677</v>
      </c>
      <c r="E3523" s="9">
        <v>2.0</v>
      </c>
    </row>
    <row r="3524" ht="15.75" customHeight="1">
      <c r="A3524" s="24">
        <v>105.0</v>
      </c>
      <c r="B3524" s="25" t="s">
        <v>3115</v>
      </c>
      <c r="C3524" s="26" t="s">
        <v>9912</v>
      </c>
      <c r="D3524" s="26" t="s">
        <v>4684</v>
      </c>
      <c r="E3524" s="9">
        <v>2.0</v>
      </c>
    </row>
    <row r="3525" ht="15.75" customHeight="1">
      <c r="A3525" s="24">
        <v>106.0</v>
      </c>
      <c r="B3525" s="25" t="s">
        <v>9913</v>
      </c>
      <c r="C3525" s="26" t="s">
        <v>9914</v>
      </c>
      <c r="D3525" s="26" t="s">
        <v>4671</v>
      </c>
      <c r="E3525" s="9">
        <v>2.0</v>
      </c>
    </row>
    <row r="3526" ht="15.75" customHeight="1">
      <c r="A3526" s="23" t="s">
        <v>0</v>
      </c>
      <c r="B3526" s="23" t="s">
        <v>4663</v>
      </c>
      <c r="C3526" s="23" t="s">
        <v>4664</v>
      </c>
      <c r="D3526" s="23" t="s">
        <v>4665</v>
      </c>
    </row>
    <row r="3527" ht="15.75" customHeight="1">
      <c r="A3527" s="24">
        <v>1.0</v>
      </c>
      <c r="B3527" s="25" t="s">
        <v>3110</v>
      </c>
      <c r="C3527" s="26" t="s">
        <v>9915</v>
      </c>
      <c r="D3527" s="26" t="s">
        <v>4677</v>
      </c>
      <c r="E3527" s="9">
        <v>3.0</v>
      </c>
    </row>
    <row r="3528" ht="15.75" customHeight="1">
      <c r="A3528" s="24">
        <v>2.0</v>
      </c>
      <c r="B3528" s="25" t="s">
        <v>2925</v>
      </c>
      <c r="C3528" s="26" t="s">
        <v>9916</v>
      </c>
      <c r="D3528" s="26" t="s">
        <v>4679</v>
      </c>
      <c r="E3528" s="9">
        <v>3.0</v>
      </c>
    </row>
    <row r="3529" ht="15.75" customHeight="1">
      <c r="A3529" s="24">
        <v>3.0</v>
      </c>
      <c r="B3529" s="25" t="s">
        <v>9917</v>
      </c>
      <c r="C3529" s="26" t="s">
        <v>9918</v>
      </c>
      <c r="D3529" s="26" t="s">
        <v>4671</v>
      </c>
      <c r="E3529" s="9">
        <v>3.0</v>
      </c>
    </row>
    <row r="3530" ht="15.75" customHeight="1">
      <c r="A3530" s="24">
        <v>4.0</v>
      </c>
      <c r="B3530" s="25" t="s">
        <v>9919</v>
      </c>
      <c r="C3530" s="26" t="s">
        <v>9920</v>
      </c>
      <c r="D3530" s="26" t="s">
        <v>4671</v>
      </c>
      <c r="E3530" s="9">
        <v>3.0</v>
      </c>
    </row>
    <row r="3531" ht="15.75" customHeight="1">
      <c r="A3531" s="24">
        <v>5.0</v>
      </c>
      <c r="B3531" s="25" t="s">
        <v>3107</v>
      </c>
      <c r="C3531" s="26" t="s">
        <v>9921</v>
      </c>
      <c r="D3531" s="26" t="s">
        <v>4684</v>
      </c>
      <c r="E3531" s="9">
        <v>3.0</v>
      </c>
    </row>
    <row r="3532" ht="15.75" customHeight="1">
      <c r="A3532" s="24">
        <v>6.0</v>
      </c>
      <c r="B3532" s="25" t="s">
        <v>9922</v>
      </c>
      <c r="C3532" s="26" t="s">
        <v>9923</v>
      </c>
      <c r="D3532" s="26" t="s">
        <v>4668</v>
      </c>
      <c r="E3532" s="9">
        <v>3.0</v>
      </c>
    </row>
    <row r="3533" ht="15.75" customHeight="1">
      <c r="A3533" s="24">
        <v>7.0</v>
      </c>
      <c r="B3533" s="25" t="s">
        <v>3091</v>
      </c>
      <c r="C3533" s="26" t="s">
        <v>9924</v>
      </c>
      <c r="D3533" s="26" t="s">
        <v>4679</v>
      </c>
      <c r="E3533" s="9">
        <v>3.0</v>
      </c>
    </row>
    <row r="3534" ht="15.75" customHeight="1">
      <c r="A3534" s="24">
        <v>8.0</v>
      </c>
      <c r="B3534" s="25" t="s">
        <v>3111</v>
      </c>
      <c r="C3534" s="26" t="s">
        <v>9925</v>
      </c>
      <c r="D3534" s="26" t="s">
        <v>4677</v>
      </c>
      <c r="E3534" s="9">
        <v>3.0</v>
      </c>
    </row>
    <row r="3535" ht="15.75" customHeight="1">
      <c r="A3535" s="24">
        <v>9.0</v>
      </c>
      <c r="B3535" s="25" t="s">
        <v>9926</v>
      </c>
      <c r="C3535" s="26" t="s">
        <v>9927</v>
      </c>
      <c r="D3535" s="26" t="s">
        <v>4671</v>
      </c>
      <c r="E3535" s="9">
        <v>3.0</v>
      </c>
    </row>
    <row r="3536" ht="15.75" customHeight="1">
      <c r="A3536" s="24">
        <v>10.0</v>
      </c>
      <c r="B3536" s="25" t="s">
        <v>3090</v>
      </c>
      <c r="C3536" s="26" t="s">
        <v>9928</v>
      </c>
      <c r="D3536" s="26" t="s">
        <v>4679</v>
      </c>
      <c r="E3536" s="9">
        <v>3.0</v>
      </c>
    </row>
    <row r="3537" ht="15.75" customHeight="1">
      <c r="A3537" s="24">
        <v>11.0</v>
      </c>
      <c r="B3537" s="25" t="s">
        <v>9929</v>
      </c>
      <c r="C3537" s="26" t="s">
        <v>9930</v>
      </c>
      <c r="D3537" s="26" t="s">
        <v>4671</v>
      </c>
      <c r="E3537" s="9">
        <v>3.0</v>
      </c>
    </row>
    <row r="3538" ht="15.75" customHeight="1">
      <c r="A3538" s="24">
        <v>12.0</v>
      </c>
      <c r="B3538" s="25" t="s">
        <v>9931</v>
      </c>
      <c r="C3538" s="26" t="s">
        <v>9932</v>
      </c>
      <c r="D3538" s="26" t="s">
        <v>4671</v>
      </c>
      <c r="E3538" s="9">
        <v>3.0</v>
      </c>
    </row>
    <row r="3539" ht="15.75" customHeight="1">
      <c r="A3539" s="24">
        <v>13.0</v>
      </c>
      <c r="B3539" s="25" t="s">
        <v>9933</v>
      </c>
      <c r="C3539" s="26" t="s">
        <v>9934</v>
      </c>
      <c r="D3539" s="26" t="s">
        <v>4668</v>
      </c>
      <c r="E3539" s="9">
        <v>3.0</v>
      </c>
    </row>
    <row r="3540" ht="15.75" customHeight="1">
      <c r="A3540" s="24">
        <v>14.0</v>
      </c>
      <c r="B3540" s="25" t="s">
        <v>3096</v>
      </c>
      <c r="C3540" s="26" t="s">
        <v>9935</v>
      </c>
      <c r="D3540" s="26" t="s">
        <v>4679</v>
      </c>
      <c r="E3540" s="9">
        <v>3.0</v>
      </c>
    </row>
    <row r="3541" ht="15.75" customHeight="1">
      <c r="A3541" s="24">
        <v>15.0</v>
      </c>
      <c r="B3541" s="25" t="s">
        <v>3692</v>
      </c>
      <c r="C3541" s="26" t="s">
        <v>9936</v>
      </c>
      <c r="D3541" s="26" t="s">
        <v>4679</v>
      </c>
      <c r="E3541" s="9">
        <v>3.0</v>
      </c>
    </row>
    <row r="3542" ht="15.75" customHeight="1">
      <c r="A3542" s="24">
        <v>16.0</v>
      </c>
      <c r="B3542" s="25" t="s">
        <v>9937</v>
      </c>
      <c r="C3542" s="26" t="s">
        <v>9938</v>
      </c>
      <c r="D3542" s="26" t="s">
        <v>4668</v>
      </c>
      <c r="E3542" s="9">
        <v>3.0</v>
      </c>
    </row>
    <row r="3543" ht="15.75" customHeight="1">
      <c r="A3543" s="24">
        <v>17.0</v>
      </c>
      <c r="B3543" s="25" t="s">
        <v>9939</v>
      </c>
      <c r="C3543" s="26" t="s">
        <v>9940</v>
      </c>
      <c r="D3543" s="26" t="s">
        <v>4671</v>
      </c>
      <c r="E3543" s="9">
        <v>3.0</v>
      </c>
    </row>
    <row r="3544" ht="15.75" customHeight="1">
      <c r="A3544" s="24">
        <v>18.0</v>
      </c>
      <c r="B3544" s="25" t="s">
        <v>9941</v>
      </c>
      <c r="C3544" s="26" t="s">
        <v>9942</v>
      </c>
      <c r="D3544" s="26" t="s">
        <v>4671</v>
      </c>
      <c r="E3544" s="9">
        <v>3.0</v>
      </c>
    </row>
    <row r="3545" ht="15.75" customHeight="1">
      <c r="A3545" s="24">
        <v>19.0</v>
      </c>
      <c r="B3545" s="25" t="s">
        <v>9943</v>
      </c>
      <c r="C3545" s="26" t="s">
        <v>9944</v>
      </c>
      <c r="D3545" s="26" t="s">
        <v>4671</v>
      </c>
      <c r="E3545" s="9">
        <v>3.0</v>
      </c>
    </row>
    <row r="3546" ht="15.75" customHeight="1">
      <c r="A3546" s="24">
        <v>20.0</v>
      </c>
      <c r="B3546" s="25" t="s">
        <v>9945</v>
      </c>
      <c r="C3546" s="26" t="s">
        <v>9946</v>
      </c>
      <c r="D3546" s="26" t="s">
        <v>4671</v>
      </c>
      <c r="E3546" s="9">
        <v>3.0</v>
      </c>
    </row>
    <row r="3547" ht="15.75" customHeight="1">
      <c r="A3547" s="24">
        <v>21.0</v>
      </c>
      <c r="B3547" s="25" t="s">
        <v>3109</v>
      </c>
      <c r="C3547" s="26" t="s">
        <v>9947</v>
      </c>
      <c r="D3547" s="26" t="s">
        <v>4679</v>
      </c>
      <c r="E3547" s="9">
        <v>3.0</v>
      </c>
    </row>
    <row r="3548" ht="15.75" customHeight="1">
      <c r="A3548" s="24">
        <v>22.0</v>
      </c>
      <c r="B3548" s="25" t="s">
        <v>9948</v>
      </c>
      <c r="C3548" s="26" t="s">
        <v>9949</v>
      </c>
      <c r="D3548" s="26" t="s">
        <v>4671</v>
      </c>
      <c r="E3548" s="9">
        <v>3.0</v>
      </c>
    </row>
    <row r="3549" ht="15.75" customHeight="1">
      <c r="A3549" s="24">
        <v>23.0</v>
      </c>
      <c r="B3549" s="25" t="s">
        <v>9950</v>
      </c>
      <c r="C3549" s="26" t="s">
        <v>9951</v>
      </c>
      <c r="D3549" s="26" t="s">
        <v>4671</v>
      </c>
      <c r="E3549" s="9">
        <v>3.0</v>
      </c>
    </row>
    <row r="3550" ht="15.75" customHeight="1">
      <c r="A3550" s="24">
        <v>24.0</v>
      </c>
      <c r="B3550" s="25" t="s">
        <v>9952</v>
      </c>
      <c r="C3550" s="26" t="s">
        <v>9953</v>
      </c>
      <c r="D3550" s="26" t="s">
        <v>4671</v>
      </c>
      <c r="E3550" s="9">
        <v>3.0</v>
      </c>
    </row>
    <row r="3551" ht="15.75" customHeight="1">
      <c r="A3551" s="24">
        <v>25.0</v>
      </c>
      <c r="B3551" s="25" t="s">
        <v>9954</v>
      </c>
      <c r="C3551" s="26" t="s">
        <v>9955</v>
      </c>
      <c r="D3551" s="26" t="s">
        <v>4671</v>
      </c>
      <c r="E3551" s="9">
        <v>3.0</v>
      </c>
    </row>
    <row r="3552" ht="15.75" customHeight="1">
      <c r="A3552" s="24">
        <v>26.0</v>
      </c>
      <c r="B3552" s="25" t="s">
        <v>9956</v>
      </c>
      <c r="C3552" s="26" t="s">
        <v>9957</v>
      </c>
      <c r="D3552" s="26" t="s">
        <v>4671</v>
      </c>
      <c r="E3552" s="9">
        <v>3.0</v>
      </c>
    </row>
    <row r="3553" ht="15.75" customHeight="1">
      <c r="A3553" s="24">
        <v>27.0</v>
      </c>
      <c r="B3553" s="25" t="s">
        <v>9958</v>
      </c>
      <c r="C3553" s="26" t="s">
        <v>9959</v>
      </c>
      <c r="D3553" s="26" t="s">
        <v>4671</v>
      </c>
      <c r="E3553" s="9">
        <v>3.0</v>
      </c>
    </row>
    <row r="3554" ht="15.75" customHeight="1">
      <c r="A3554" s="24">
        <v>28.0</v>
      </c>
      <c r="B3554" s="25" t="s">
        <v>9960</v>
      </c>
      <c r="C3554" s="26" t="s">
        <v>9961</v>
      </c>
      <c r="D3554" s="26" t="s">
        <v>4671</v>
      </c>
      <c r="E3554" s="9">
        <v>3.0</v>
      </c>
    </row>
    <row r="3555" ht="15.75" customHeight="1">
      <c r="A3555" s="24">
        <v>29.0</v>
      </c>
      <c r="B3555" s="25" t="s">
        <v>3124</v>
      </c>
      <c r="C3555" s="26" t="s">
        <v>9962</v>
      </c>
      <c r="D3555" s="26" t="s">
        <v>4677</v>
      </c>
      <c r="E3555" s="9">
        <v>3.0</v>
      </c>
    </row>
    <row r="3556" ht="15.75" customHeight="1">
      <c r="A3556" s="24">
        <v>30.0</v>
      </c>
      <c r="B3556" s="25" t="s">
        <v>9963</v>
      </c>
      <c r="C3556" s="26" t="s">
        <v>9964</v>
      </c>
      <c r="D3556" s="26" t="s">
        <v>4671</v>
      </c>
      <c r="E3556" s="9">
        <v>3.0</v>
      </c>
    </row>
    <row r="3557" ht="15.75" customHeight="1">
      <c r="A3557" s="24">
        <v>31.0</v>
      </c>
      <c r="B3557" s="25" t="s">
        <v>3465</v>
      </c>
      <c r="C3557" s="26" t="s">
        <v>9965</v>
      </c>
      <c r="D3557" s="26" t="s">
        <v>4679</v>
      </c>
      <c r="E3557" s="9">
        <v>3.0</v>
      </c>
    </row>
    <row r="3558" ht="15.75" customHeight="1">
      <c r="A3558" s="24">
        <v>32.0</v>
      </c>
      <c r="B3558" s="25" t="s">
        <v>9966</v>
      </c>
      <c r="C3558" s="26" t="s">
        <v>9967</v>
      </c>
      <c r="D3558" s="26" t="s">
        <v>4671</v>
      </c>
      <c r="E3558" s="9">
        <v>3.0</v>
      </c>
    </row>
    <row r="3559" ht="15.75" customHeight="1">
      <c r="A3559" s="24">
        <v>33.0</v>
      </c>
      <c r="B3559" s="25" t="s">
        <v>3106</v>
      </c>
      <c r="C3559" s="26" t="s">
        <v>9968</v>
      </c>
      <c r="D3559" s="26" t="s">
        <v>4679</v>
      </c>
      <c r="E3559" s="9">
        <v>3.0</v>
      </c>
    </row>
    <row r="3560" ht="15.75" customHeight="1">
      <c r="A3560" s="24">
        <v>34.0</v>
      </c>
      <c r="B3560" s="25" t="s">
        <v>9969</v>
      </c>
      <c r="C3560" s="26" t="s">
        <v>9970</v>
      </c>
      <c r="D3560" s="26" t="s">
        <v>4671</v>
      </c>
      <c r="E3560" s="9">
        <v>3.0</v>
      </c>
    </row>
    <row r="3561" ht="15.75" customHeight="1">
      <c r="A3561" s="24">
        <v>35.0</v>
      </c>
      <c r="B3561" s="25" t="s">
        <v>9971</v>
      </c>
      <c r="C3561" s="26" t="s">
        <v>9972</v>
      </c>
      <c r="D3561" s="26" t="s">
        <v>4671</v>
      </c>
      <c r="E3561" s="9">
        <v>3.0</v>
      </c>
    </row>
    <row r="3562" ht="15.75" customHeight="1">
      <c r="A3562" s="24">
        <v>36.0</v>
      </c>
      <c r="B3562" s="25" t="s">
        <v>3092</v>
      </c>
      <c r="C3562" s="26" t="s">
        <v>9973</v>
      </c>
      <c r="D3562" s="26" t="s">
        <v>4679</v>
      </c>
      <c r="E3562" s="9">
        <v>3.0</v>
      </c>
    </row>
    <row r="3563" ht="15.75" customHeight="1">
      <c r="A3563" s="24">
        <v>37.0</v>
      </c>
      <c r="B3563" s="25" t="s">
        <v>3097</v>
      </c>
      <c r="C3563" s="26" t="s">
        <v>9974</v>
      </c>
      <c r="D3563" s="26" t="s">
        <v>4679</v>
      </c>
      <c r="E3563" s="9">
        <v>3.0</v>
      </c>
    </row>
    <row r="3564" ht="15.75" customHeight="1">
      <c r="A3564" s="24">
        <v>38.0</v>
      </c>
      <c r="B3564" s="25" t="s">
        <v>3119</v>
      </c>
      <c r="C3564" s="26" t="s">
        <v>9975</v>
      </c>
      <c r="D3564" s="26" t="s">
        <v>4684</v>
      </c>
      <c r="E3564" s="9">
        <v>3.0</v>
      </c>
    </row>
    <row r="3565" ht="15.75" customHeight="1">
      <c r="A3565" s="24">
        <v>39.0</v>
      </c>
      <c r="B3565" s="25" t="s">
        <v>3112</v>
      </c>
      <c r="C3565" s="26" t="s">
        <v>9976</v>
      </c>
      <c r="D3565" s="26" t="s">
        <v>4679</v>
      </c>
      <c r="E3565" s="9">
        <v>3.0</v>
      </c>
    </row>
    <row r="3566" ht="15.75" customHeight="1">
      <c r="A3566" s="24">
        <v>40.0</v>
      </c>
      <c r="B3566" s="25" t="s">
        <v>9977</v>
      </c>
      <c r="C3566" s="26" t="s">
        <v>9978</v>
      </c>
      <c r="D3566" s="26" t="s">
        <v>4671</v>
      </c>
      <c r="E3566" s="9">
        <v>3.0</v>
      </c>
    </row>
    <row r="3567" ht="15.75" customHeight="1">
      <c r="A3567" s="24">
        <v>41.0</v>
      </c>
      <c r="B3567" s="25" t="s">
        <v>3123</v>
      </c>
      <c r="C3567" s="26" t="s">
        <v>9979</v>
      </c>
      <c r="D3567" s="26" t="s">
        <v>4677</v>
      </c>
      <c r="E3567" s="9">
        <v>3.0</v>
      </c>
    </row>
    <row r="3568" ht="15.75" customHeight="1">
      <c r="A3568" s="24">
        <v>42.0</v>
      </c>
      <c r="B3568" s="25" t="s">
        <v>9980</v>
      </c>
      <c r="C3568" s="26" t="s">
        <v>9981</v>
      </c>
      <c r="D3568" s="26" t="s">
        <v>4671</v>
      </c>
      <c r="E3568" s="9">
        <v>3.0</v>
      </c>
    </row>
    <row r="3569" ht="15.75" customHeight="1">
      <c r="A3569" s="24">
        <v>43.0</v>
      </c>
      <c r="B3569" s="25" t="s">
        <v>9982</v>
      </c>
      <c r="C3569" s="26" t="s">
        <v>9983</v>
      </c>
      <c r="D3569" s="26" t="s">
        <v>4671</v>
      </c>
      <c r="E3569" s="9">
        <v>3.0</v>
      </c>
    </row>
    <row r="3570" ht="15.75" customHeight="1">
      <c r="A3570" s="24">
        <v>44.0</v>
      </c>
      <c r="B3570" s="25" t="s">
        <v>9984</v>
      </c>
      <c r="C3570" s="26" t="s">
        <v>9985</v>
      </c>
      <c r="D3570" s="26" t="s">
        <v>4668</v>
      </c>
      <c r="E3570" s="9">
        <v>3.0</v>
      </c>
    </row>
    <row r="3571" ht="15.75" customHeight="1">
      <c r="A3571" s="24">
        <v>45.0</v>
      </c>
      <c r="B3571" s="25" t="s">
        <v>9986</v>
      </c>
      <c r="C3571" s="26" t="s">
        <v>9987</v>
      </c>
      <c r="D3571" s="26" t="s">
        <v>4668</v>
      </c>
      <c r="E3571" s="9">
        <v>3.0</v>
      </c>
    </row>
    <row r="3572" ht="15.75" customHeight="1">
      <c r="A3572" s="24">
        <v>46.0</v>
      </c>
      <c r="B3572" s="25" t="s">
        <v>9988</v>
      </c>
      <c r="C3572" s="26" t="s">
        <v>9989</v>
      </c>
      <c r="D3572" s="26" t="s">
        <v>4668</v>
      </c>
      <c r="E3572" s="9">
        <v>3.0</v>
      </c>
    </row>
    <row r="3573" ht="15.75" customHeight="1">
      <c r="A3573" s="24">
        <v>47.0</v>
      </c>
      <c r="B3573" s="25" t="s">
        <v>9990</v>
      </c>
      <c r="C3573" s="26" t="s">
        <v>9991</v>
      </c>
      <c r="D3573" s="26" t="s">
        <v>4668</v>
      </c>
      <c r="E3573" s="9">
        <v>3.0</v>
      </c>
    </row>
    <row r="3574" ht="15.75" customHeight="1">
      <c r="A3574" s="24">
        <v>48.0</v>
      </c>
      <c r="B3574" s="25" t="s">
        <v>3098</v>
      </c>
      <c r="C3574" s="26" t="s">
        <v>9992</v>
      </c>
      <c r="D3574" s="26" t="s">
        <v>4677</v>
      </c>
      <c r="E3574" s="9">
        <v>3.0</v>
      </c>
    </row>
    <row r="3575" ht="15.75" customHeight="1">
      <c r="A3575" s="24">
        <v>49.0</v>
      </c>
      <c r="B3575" s="25" t="s">
        <v>3117</v>
      </c>
      <c r="C3575" s="26" t="s">
        <v>9993</v>
      </c>
      <c r="D3575" s="26" t="s">
        <v>4679</v>
      </c>
      <c r="E3575" s="9">
        <v>3.0</v>
      </c>
    </row>
    <row r="3576" ht="15.75" customHeight="1">
      <c r="A3576" s="24">
        <v>50.0</v>
      </c>
      <c r="B3576" s="25" t="s">
        <v>9994</v>
      </c>
      <c r="C3576" s="26" t="s">
        <v>9995</v>
      </c>
      <c r="D3576" s="26" t="s">
        <v>4671</v>
      </c>
      <c r="E3576" s="9">
        <v>3.0</v>
      </c>
    </row>
    <row r="3577" ht="15.75" customHeight="1">
      <c r="A3577" s="24">
        <v>51.0</v>
      </c>
      <c r="B3577" s="25" t="s">
        <v>9996</v>
      </c>
      <c r="C3577" s="26" t="s">
        <v>9997</v>
      </c>
      <c r="D3577" s="26" t="s">
        <v>4671</v>
      </c>
      <c r="E3577" s="9">
        <v>3.0</v>
      </c>
    </row>
    <row r="3578" ht="15.75" customHeight="1">
      <c r="A3578" s="24">
        <v>52.0</v>
      </c>
      <c r="B3578" s="25" t="s">
        <v>3108</v>
      </c>
      <c r="C3578" s="26" t="s">
        <v>9998</v>
      </c>
      <c r="D3578" s="26" t="s">
        <v>4679</v>
      </c>
      <c r="E3578" s="9">
        <v>3.0</v>
      </c>
    </row>
    <row r="3579" ht="15.75" customHeight="1">
      <c r="A3579" s="24">
        <v>53.0</v>
      </c>
      <c r="B3579" s="25" t="s">
        <v>9999</v>
      </c>
      <c r="C3579" s="26" t="s">
        <v>10000</v>
      </c>
      <c r="D3579" s="26" t="s">
        <v>4671</v>
      </c>
      <c r="E3579" s="9">
        <v>3.0</v>
      </c>
    </row>
    <row r="3580" ht="15.75" customHeight="1">
      <c r="A3580" s="24">
        <v>54.0</v>
      </c>
      <c r="B3580" s="25" t="s">
        <v>2836</v>
      </c>
      <c r="C3580" s="26" t="s">
        <v>10001</v>
      </c>
      <c r="D3580" s="26" t="s">
        <v>4679</v>
      </c>
      <c r="E3580" s="9">
        <v>3.0</v>
      </c>
    </row>
    <row r="3581" ht="15.75" customHeight="1">
      <c r="A3581" s="24">
        <v>55.0</v>
      </c>
      <c r="B3581" s="25" t="s">
        <v>3100</v>
      </c>
      <c r="C3581" s="26" t="s">
        <v>10002</v>
      </c>
      <c r="D3581" s="26" t="s">
        <v>4679</v>
      </c>
      <c r="E3581" s="9">
        <v>3.0</v>
      </c>
    </row>
    <row r="3582" ht="15.75" customHeight="1">
      <c r="A3582" s="24">
        <v>56.0</v>
      </c>
      <c r="B3582" s="25" t="s">
        <v>3559</v>
      </c>
      <c r="C3582" s="26" t="s">
        <v>10003</v>
      </c>
      <c r="D3582" s="26" t="s">
        <v>4677</v>
      </c>
      <c r="E3582" s="9">
        <v>3.0</v>
      </c>
    </row>
    <row r="3583" ht="15.75" customHeight="1">
      <c r="A3583" s="24">
        <v>57.0</v>
      </c>
      <c r="B3583" s="25" t="s">
        <v>10004</v>
      </c>
      <c r="C3583" s="26" t="s">
        <v>10005</v>
      </c>
      <c r="D3583" s="26" t="s">
        <v>4671</v>
      </c>
      <c r="E3583" s="9">
        <v>3.0</v>
      </c>
    </row>
    <row r="3584" ht="15.75" customHeight="1">
      <c r="A3584" s="24">
        <v>58.0</v>
      </c>
      <c r="B3584" s="25" t="s">
        <v>3464</v>
      </c>
      <c r="C3584" s="26" t="s">
        <v>10006</v>
      </c>
      <c r="D3584" s="26" t="s">
        <v>4679</v>
      </c>
      <c r="E3584" s="9">
        <v>3.0</v>
      </c>
    </row>
    <row r="3585" ht="15.75" customHeight="1">
      <c r="A3585" s="24">
        <v>59.0</v>
      </c>
      <c r="B3585" s="25" t="s">
        <v>10007</v>
      </c>
      <c r="C3585" s="26" t="s">
        <v>10008</v>
      </c>
      <c r="D3585" s="26" t="s">
        <v>4668</v>
      </c>
      <c r="E3585" s="9">
        <v>3.0</v>
      </c>
    </row>
    <row r="3586" ht="15.75" customHeight="1">
      <c r="A3586" s="24">
        <v>60.0</v>
      </c>
      <c r="B3586" s="25" t="s">
        <v>3118</v>
      </c>
      <c r="C3586" s="26" t="s">
        <v>10009</v>
      </c>
      <c r="D3586" s="26" t="s">
        <v>4677</v>
      </c>
      <c r="E3586" s="9">
        <v>3.0</v>
      </c>
    </row>
    <row r="3587" ht="15.75" customHeight="1">
      <c r="A3587" s="24">
        <v>61.0</v>
      </c>
      <c r="B3587" s="25" t="s">
        <v>3235</v>
      </c>
      <c r="C3587" s="26" t="s">
        <v>10010</v>
      </c>
      <c r="D3587" s="26" t="s">
        <v>4677</v>
      </c>
      <c r="E3587" s="9">
        <v>3.0</v>
      </c>
    </row>
    <row r="3588" ht="15.75" customHeight="1">
      <c r="A3588" s="24">
        <v>62.0</v>
      </c>
      <c r="B3588" s="25" t="s">
        <v>10011</v>
      </c>
      <c r="C3588" s="26" t="s">
        <v>10012</v>
      </c>
      <c r="D3588" s="26" t="s">
        <v>4671</v>
      </c>
      <c r="E3588" s="9">
        <v>3.0</v>
      </c>
    </row>
    <row r="3589" ht="15.75" customHeight="1">
      <c r="A3589" s="24">
        <v>63.0</v>
      </c>
      <c r="B3589" s="25" t="s">
        <v>3093</v>
      </c>
      <c r="C3589" s="26" t="s">
        <v>10013</v>
      </c>
      <c r="D3589" s="26" t="s">
        <v>4679</v>
      </c>
      <c r="E3589" s="9">
        <v>3.0</v>
      </c>
    </row>
    <row r="3590" ht="15.75" customHeight="1">
      <c r="A3590" s="24">
        <v>64.0</v>
      </c>
      <c r="B3590" s="25" t="s">
        <v>10014</v>
      </c>
      <c r="C3590" s="26" t="s">
        <v>10015</v>
      </c>
      <c r="D3590" s="26" t="s">
        <v>4668</v>
      </c>
      <c r="E3590" s="9">
        <v>3.0</v>
      </c>
    </row>
    <row r="3591" ht="15.75" customHeight="1">
      <c r="A3591" s="24">
        <v>65.0</v>
      </c>
      <c r="B3591" s="25" t="s">
        <v>10016</v>
      </c>
      <c r="C3591" s="26" t="s">
        <v>10017</v>
      </c>
      <c r="D3591" s="26" t="s">
        <v>4671</v>
      </c>
      <c r="E3591" s="9">
        <v>3.0</v>
      </c>
    </row>
    <row r="3592" ht="15.75" customHeight="1">
      <c r="A3592" s="24">
        <v>66.0</v>
      </c>
      <c r="B3592" s="25" t="s">
        <v>2842</v>
      </c>
      <c r="C3592" s="26" t="s">
        <v>10018</v>
      </c>
      <c r="D3592" s="26" t="s">
        <v>4679</v>
      </c>
      <c r="E3592" s="9">
        <v>3.0</v>
      </c>
    </row>
    <row r="3593" ht="15.75" customHeight="1">
      <c r="A3593" s="24">
        <v>67.0</v>
      </c>
      <c r="B3593" s="25" t="s">
        <v>10019</v>
      </c>
      <c r="C3593" s="26" t="s">
        <v>10020</v>
      </c>
      <c r="D3593" s="26" t="s">
        <v>4671</v>
      </c>
      <c r="E3593" s="9">
        <v>3.0</v>
      </c>
    </row>
    <row r="3594" ht="15.75" customHeight="1">
      <c r="A3594" s="24">
        <v>68.0</v>
      </c>
      <c r="B3594" s="25" t="s">
        <v>10021</v>
      </c>
      <c r="C3594" s="26" t="s">
        <v>10022</v>
      </c>
      <c r="D3594" s="26" t="s">
        <v>4671</v>
      </c>
      <c r="E3594" s="9">
        <v>3.0</v>
      </c>
    </row>
    <row r="3595" ht="15.75" customHeight="1">
      <c r="A3595" s="24">
        <v>69.0</v>
      </c>
      <c r="B3595" s="25" t="s">
        <v>10023</v>
      </c>
      <c r="C3595" s="26" t="s">
        <v>10024</v>
      </c>
      <c r="D3595" s="26" t="s">
        <v>4671</v>
      </c>
      <c r="E3595" s="9">
        <v>3.0</v>
      </c>
    </row>
    <row r="3596" ht="15.75" customHeight="1">
      <c r="A3596" s="24">
        <v>70.0</v>
      </c>
      <c r="B3596" s="25" t="s">
        <v>10025</v>
      </c>
      <c r="C3596" s="26" t="s">
        <v>10026</v>
      </c>
      <c r="D3596" s="26" t="s">
        <v>4671</v>
      </c>
      <c r="E3596" s="9">
        <v>3.0</v>
      </c>
    </row>
    <row r="3597" ht="15.75" customHeight="1">
      <c r="A3597" s="24">
        <v>71.0</v>
      </c>
      <c r="B3597" s="25" t="s">
        <v>3099</v>
      </c>
      <c r="C3597" s="26" t="s">
        <v>10027</v>
      </c>
      <c r="D3597" s="26" t="s">
        <v>4679</v>
      </c>
      <c r="E3597" s="9">
        <v>3.0</v>
      </c>
    </row>
    <row r="3598" ht="15.75" customHeight="1">
      <c r="A3598" s="24">
        <v>72.0</v>
      </c>
      <c r="B3598" s="25" t="s">
        <v>10028</v>
      </c>
      <c r="C3598" s="26" t="s">
        <v>10029</v>
      </c>
      <c r="D3598" s="26" t="s">
        <v>4671</v>
      </c>
      <c r="E3598" s="9">
        <v>3.0</v>
      </c>
    </row>
    <row r="3599" ht="15.75" customHeight="1">
      <c r="A3599" s="24">
        <v>73.0</v>
      </c>
      <c r="B3599" s="25" t="s">
        <v>10030</v>
      </c>
      <c r="C3599" s="26" t="s">
        <v>10031</v>
      </c>
      <c r="D3599" s="26" t="s">
        <v>4668</v>
      </c>
      <c r="E3599" s="9">
        <v>3.0</v>
      </c>
    </row>
    <row r="3600" ht="15.75" customHeight="1">
      <c r="A3600" s="24">
        <v>74.0</v>
      </c>
      <c r="B3600" s="25" t="s">
        <v>10032</v>
      </c>
      <c r="C3600" s="26" t="s">
        <v>10033</v>
      </c>
      <c r="D3600" s="26" t="s">
        <v>4671</v>
      </c>
      <c r="E3600" s="9">
        <v>3.0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 r:id="rId1709" ref="B1710"/>
    <hyperlink r:id="rId1710" ref="B1711"/>
    <hyperlink r:id="rId1711" ref="B1712"/>
    <hyperlink r:id="rId1712" ref="B1713"/>
    <hyperlink r:id="rId1713" ref="B1714"/>
    <hyperlink r:id="rId1714" ref="B1715"/>
    <hyperlink r:id="rId1715" ref="B1716"/>
    <hyperlink r:id="rId1716" ref="B1717"/>
    <hyperlink r:id="rId1717" ref="B1718"/>
    <hyperlink r:id="rId1718" ref="B1719"/>
    <hyperlink r:id="rId1719" ref="B1720"/>
    <hyperlink r:id="rId1720" ref="B1721"/>
    <hyperlink r:id="rId1721" ref="B1722"/>
    <hyperlink r:id="rId1722" ref="B1723"/>
    <hyperlink r:id="rId1723" ref="B1724"/>
    <hyperlink r:id="rId1724" ref="B1725"/>
    <hyperlink r:id="rId1725" ref="B1726"/>
    <hyperlink r:id="rId1726" ref="B1727"/>
    <hyperlink r:id="rId1727" ref="B1728"/>
    <hyperlink r:id="rId1728" ref="B1729"/>
    <hyperlink r:id="rId1729" ref="B1730"/>
    <hyperlink r:id="rId1730" ref="B1731"/>
    <hyperlink r:id="rId1731" ref="B1732"/>
    <hyperlink r:id="rId1732" ref="B1733"/>
    <hyperlink r:id="rId1733" ref="B1734"/>
    <hyperlink r:id="rId1734" ref="B1735"/>
    <hyperlink r:id="rId1735" ref="B1736"/>
    <hyperlink r:id="rId1736" ref="B1737"/>
    <hyperlink r:id="rId1737" ref="B1738"/>
    <hyperlink r:id="rId1738" ref="B1739"/>
    <hyperlink r:id="rId1739" ref="B1740"/>
    <hyperlink r:id="rId1740" ref="B1741"/>
    <hyperlink r:id="rId1741" ref="B1742"/>
    <hyperlink r:id="rId1742" ref="B1743"/>
    <hyperlink r:id="rId1743" ref="B1744"/>
    <hyperlink r:id="rId1744" ref="B1745"/>
    <hyperlink r:id="rId1745" ref="B1746"/>
    <hyperlink r:id="rId1746" ref="B1747"/>
    <hyperlink r:id="rId1747" ref="B1748"/>
    <hyperlink r:id="rId1748" ref="B1749"/>
    <hyperlink r:id="rId1749" ref="B1750"/>
    <hyperlink r:id="rId1750" ref="B1751"/>
    <hyperlink r:id="rId1751" ref="B1752"/>
    <hyperlink r:id="rId1752" ref="B1753"/>
    <hyperlink r:id="rId1753" ref="B1754"/>
    <hyperlink r:id="rId1754" ref="B1755"/>
    <hyperlink r:id="rId1755" ref="B1756"/>
    <hyperlink r:id="rId1756" ref="B1757"/>
    <hyperlink r:id="rId1757" ref="B1758"/>
    <hyperlink r:id="rId1758" ref="B1759"/>
    <hyperlink r:id="rId1759" ref="B1760"/>
    <hyperlink r:id="rId1760" ref="B1761"/>
    <hyperlink r:id="rId1761" ref="B1762"/>
    <hyperlink r:id="rId1762" ref="B1763"/>
    <hyperlink r:id="rId1763" ref="B1764"/>
    <hyperlink r:id="rId1764" ref="B1765"/>
    <hyperlink r:id="rId1765" ref="B1766"/>
    <hyperlink r:id="rId1766" ref="B1767"/>
    <hyperlink r:id="rId1767" ref="B1768"/>
    <hyperlink r:id="rId1768" ref="B1769"/>
    <hyperlink r:id="rId1769" ref="B1770"/>
    <hyperlink r:id="rId1770" ref="B1771"/>
    <hyperlink r:id="rId1771" ref="B1772"/>
    <hyperlink r:id="rId1772" ref="B1773"/>
    <hyperlink r:id="rId1773" ref="B1774"/>
    <hyperlink r:id="rId1774" ref="B1775"/>
    <hyperlink r:id="rId1775" ref="B1776"/>
    <hyperlink r:id="rId1776" ref="B1777"/>
    <hyperlink r:id="rId1777" ref="B1778"/>
    <hyperlink r:id="rId1778" ref="B1779"/>
    <hyperlink r:id="rId1779" ref="B1780"/>
    <hyperlink r:id="rId1780" ref="B1781"/>
    <hyperlink r:id="rId1781" ref="B1782"/>
    <hyperlink r:id="rId1782" ref="B1783"/>
    <hyperlink r:id="rId1783" ref="B1784"/>
    <hyperlink r:id="rId1784" ref="B1785"/>
    <hyperlink r:id="rId1785" ref="B1786"/>
    <hyperlink r:id="rId1786" ref="B1787"/>
    <hyperlink r:id="rId1787" ref="B1788"/>
    <hyperlink r:id="rId1788" ref="B1789"/>
    <hyperlink r:id="rId1789" ref="B1790"/>
    <hyperlink r:id="rId1790" ref="B1791"/>
    <hyperlink r:id="rId1791" ref="B1792"/>
    <hyperlink r:id="rId1792" ref="B1793"/>
    <hyperlink r:id="rId1793" ref="B1794"/>
    <hyperlink r:id="rId1794" ref="B1795"/>
    <hyperlink r:id="rId1795" ref="B1796"/>
    <hyperlink r:id="rId1796" ref="B1797"/>
    <hyperlink r:id="rId1797" ref="B1798"/>
    <hyperlink r:id="rId1798" ref="B1799"/>
    <hyperlink r:id="rId1799" ref="B1800"/>
    <hyperlink r:id="rId1800" ref="B1801"/>
    <hyperlink r:id="rId1801" ref="B1802"/>
    <hyperlink r:id="rId1802" ref="B1803"/>
    <hyperlink r:id="rId1803" ref="B1804"/>
    <hyperlink r:id="rId1804" ref="B1805"/>
    <hyperlink r:id="rId1805" ref="B1806"/>
    <hyperlink r:id="rId1806" ref="B1807"/>
    <hyperlink r:id="rId1807" ref="B1808"/>
    <hyperlink r:id="rId1808" ref="B1809"/>
    <hyperlink r:id="rId1809" ref="B1810"/>
    <hyperlink r:id="rId1810" ref="B1811"/>
    <hyperlink r:id="rId1811" ref="B1812"/>
    <hyperlink r:id="rId1812" ref="B1813"/>
    <hyperlink r:id="rId1813" ref="B1814"/>
    <hyperlink r:id="rId1814" ref="B1815"/>
    <hyperlink r:id="rId1815" ref="B1816"/>
    <hyperlink r:id="rId1816" ref="B1817"/>
    <hyperlink r:id="rId1817" ref="B1818"/>
    <hyperlink r:id="rId1818" ref="B1819"/>
    <hyperlink r:id="rId1819" ref="B1820"/>
    <hyperlink r:id="rId1820" ref="B1821"/>
    <hyperlink r:id="rId1821" ref="B1822"/>
    <hyperlink r:id="rId1822" ref="B1823"/>
    <hyperlink r:id="rId1823" ref="B1824"/>
    <hyperlink r:id="rId1824" ref="B1825"/>
    <hyperlink r:id="rId1825" ref="B1826"/>
    <hyperlink r:id="rId1826" ref="B1827"/>
    <hyperlink r:id="rId1827" ref="B1828"/>
    <hyperlink r:id="rId1828" ref="B1829"/>
    <hyperlink r:id="rId1829" ref="B1830"/>
    <hyperlink r:id="rId1830" ref="B1831"/>
    <hyperlink r:id="rId1831" ref="B1832"/>
    <hyperlink r:id="rId1832" ref="B1833"/>
    <hyperlink r:id="rId1833" ref="B1834"/>
    <hyperlink r:id="rId1834" ref="B1835"/>
    <hyperlink r:id="rId1835" ref="B1836"/>
    <hyperlink r:id="rId1836" ref="B1837"/>
    <hyperlink r:id="rId1837" ref="B1838"/>
    <hyperlink r:id="rId1838" ref="B1839"/>
    <hyperlink r:id="rId1839" ref="B1840"/>
    <hyperlink r:id="rId1840" ref="B1841"/>
    <hyperlink r:id="rId1841" ref="B1842"/>
    <hyperlink r:id="rId1842" ref="B1843"/>
    <hyperlink r:id="rId1843" ref="B1844"/>
    <hyperlink r:id="rId1844" ref="B1845"/>
    <hyperlink r:id="rId1845" ref="B1846"/>
    <hyperlink r:id="rId1846" ref="B1847"/>
    <hyperlink r:id="rId1847" ref="B1848"/>
    <hyperlink r:id="rId1848" ref="B1849"/>
    <hyperlink r:id="rId1849" ref="B1850"/>
    <hyperlink r:id="rId1850" ref="B1851"/>
    <hyperlink r:id="rId1851" ref="B1852"/>
    <hyperlink r:id="rId1852" ref="B1853"/>
    <hyperlink r:id="rId1853" ref="B1854"/>
    <hyperlink r:id="rId1854" ref="B1855"/>
    <hyperlink r:id="rId1855" ref="B1856"/>
    <hyperlink r:id="rId1856" ref="B1857"/>
    <hyperlink r:id="rId1857" ref="B1858"/>
    <hyperlink r:id="rId1858" ref="B1859"/>
    <hyperlink r:id="rId1859" ref="B1860"/>
    <hyperlink r:id="rId1860" ref="B1861"/>
    <hyperlink r:id="rId1861" ref="B1862"/>
    <hyperlink r:id="rId1862" ref="B1863"/>
    <hyperlink r:id="rId1863" ref="B1864"/>
    <hyperlink r:id="rId1864" ref="B1865"/>
    <hyperlink r:id="rId1865" ref="B1866"/>
    <hyperlink r:id="rId1866" ref="B1867"/>
    <hyperlink r:id="rId1867" ref="B1868"/>
    <hyperlink r:id="rId1868" ref="B1869"/>
    <hyperlink r:id="rId1869" ref="B1870"/>
    <hyperlink r:id="rId1870" ref="B1871"/>
    <hyperlink r:id="rId1871" ref="B1872"/>
    <hyperlink r:id="rId1872" ref="B1873"/>
    <hyperlink r:id="rId1873" ref="B1874"/>
    <hyperlink r:id="rId1874" ref="B1875"/>
    <hyperlink r:id="rId1875" ref="B1876"/>
    <hyperlink r:id="rId1876" ref="B1877"/>
    <hyperlink r:id="rId1877" ref="B1878"/>
    <hyperlink r:id="rId1878" ref="B1879"/>
    <hyperlink r:id="rId1879" ref="B1880"/>
    <hyperlink r:id="rId1880" ref="B1881"/>
    <hyperlink r:id="rId1881" ref="B1882"/>
    <hyperlink r:id="rId1882" ref="B1883"/>
    <hyperlink r:id="rId1883" ref="B1884"/>
    <hyperlink r:id="rId1884" ref="B1885"/>
    <hyperlink r:id="rId1885" ref="B1886"/>
    <hyperlink r:id="rId1886" ref="B1887"/>
    <hyperlink r:id="rId1887" ref="B1888"/>
    <hyperlink r:id="rId1888" ref="B1889"/>
    <hyperlink r:id="rId1889" ref="B1890"/>
    <hyperlink r:id="rId1890" ref="B1891"/>
    <hyperlink r:id="rId1891" ref="B1892"/>
    <hyperlink r:id="rId1892" ref="B1893"/>
    <hyperlink r:id="rId1893" ref="B1894"/>
    <hyperlink r:id="rId1894" ref="B1895"/>
    <hyperlink r:id="rId1895" ref="B1896"/>
    <hyperlink r:id="rId1896" ref="B1897"/>
    <hyperlink r:id="rId1897" ref="B1898"/>
    <hyperlink r:id="rId1898" ref="B1899"/>
    <hyperlink r:id="rId1899" ref="B1900"/>
    <hyperlink r:id="rId1900" ref="B1901"/>
    <hyperlink r:id="rId1901" ref="B1902"/>
    <hyperlink r:id="rId1902" ref="B1903"/>
    <hyperlink r:id="rId1903" ref="B1904"/>
    <hyperlink r:id="rId1904" ref="B1905"/>
    <hyperlink r:id="rId1905" ref="B1906"/>
    <hyperlink r:id="rId1906" ref="B1907"/>
    <hyperlink r:id="rId1907" ref="B1908"/>
    <hyperlink r:id="rId1908" ref="B1909"/>
    <hyperlink r:id="rId1909" ref="B1910"/>
    <hyperlink r:id="rId1910" ref="B1911"/>
    <hyperlink r:id="rId1911" ref="B1912"/>
    <hyperlink r:id="rId1912" ref="B1913"/>
    <hyperlink r:id="rId1913" ref="B1914"/>
    <hyperlink r:id="rId1914" ref="B1915"/>
    <hyperlink r:id="rId1915" ref="B1916"/>
    <hyperlink r:id="rId1916" ref="B1917"/>
    <hyperlink r:id="rId1917" ref="B1918"/>
    <hyperlink r:id="rId1918" ref="B1919"/>
    <hyperlink r:id="rId1919" ref="B1920"/>
    <hyperlink r:id="rId1920" ref="B1921"/>
    <hyperlink r:id="rId1921" ref="B1922"/>
    <hyperlink r:id="rId1922" ref="B1923"/>
    <hyperlink r:id="rId1923" ref="B1924"/>
    <hyperlink r:id="rId1924" ref="B1925"/>
    <hyperlink r:id="rId1925" ref="B1926"/>
    <hyperlink r:id="rId1926" ref="B1927"/>
    <hyperlink r:id="rId1927" ref="B1928"/>
    <hyperlink r:id="rId1928" ref="B1929"/>
    <hyperlink r:id="rId1929" ref="B1930"/>
    <hyperlink r:id="rId1930" ref="B1931"/>
    <hyperlink r:id="rId1931" ref="B1932"/>
    <hyperlink r:id="rId1932" ref="B1933"/>
    <hyperlink r:id="rId1933" ref="B1934"/>
    <hyperlink r:id="rId1934" ref="B1935"/>
    <hyperlink r:id="rId1935" ref="B1936"/>
    <hyperlink r:id="rId1936" ref="B1937"/>
    <hyperlink r:id="rId1937" ref="B1938"/>
    <hyperlink r:id="rId1938" ref="B1939"/>
    <hyperlink r:id="rId1939" ref="B1940"/>
    <hyperlink r:id="rId1940" ref="B1941"/>
    <hyperlink r:id="rId1941" ref="B1942"/>
    <hyperlink r:id="rId1942" ref="B1943"/>
    <hyperlink r:id="rId1943" ref="B1944"/>
    <hyperlink r:id="rId1944" ref="B1945"/>
    <hyperlink r:id="rId1945" ref="B1946"/>
    <hyperlink r:id="rId1946" ref="B1947"/>
    <hyperlink r:id="rId1947" ref="B1948"/>
    <hyperlink r:id="rId1948" ref="B1949"/>
    <hyperlink r:id="rId1949" ref="B1950"/>
    <hyperlink r:id="rId1950" ref="B1951"/>
    <hyperlink r:id="rId1951" ref="B1952"/>
    <hyperlink r:id="rId1952" ref="B1953"/>
    <hyperlink r:id="rId1953" ref="B1954"/>
    <hyperlink r:id="rId1954" ref="B1955"/>
    <hyperlink r:id="rId1955" ref="B1956"/>
    <hyperlink r:id="rId1956" ref="B1957"/>
    <hyperlink r:id="rId1957" ref="B1958"/>
    <hyperlink r:id="rId1958" ref="B1959"/>
    <hyperlink r:id="rId1959" ref="B1960"/>
    <hyperlink r:id="rId1960" ref="B1961"/>
    <hyperlink r:id="rId1961" ref="B1962"/>
    <hyperlink r:id="rId1962" ref="B1963"/>
    <hyperlink r:id="rId1963" ref="B1964"/>
    <hyperlink r:id="rId1964" ref="B1965"/>
    <hyperlink r:id="rId1965" ref="B1966"/>
    <hyperlink r:id="rId1966" ref="B1967"/>
    <hyperlink r:id="rId1967" ref="B1968"/>
    <hyperlink r:id="rId1968" ref="B1969"/>
    <hyperlink r:id="rId1969" ref="B1970"/>
    <hyperlink r:id="rId1970" ref="B1971"/>
    <hyperlink r:id="rId1971" ref="B1972"/>
    <hyperlink r:id="rId1972" ref="B1973"/>
    <hyperlink r:id="rId1973" ref="B1974"/>
    <hyperlink r:id="rId1974" ref="B1975"/>
    <hyperlink r:id="rId1975" ref="B1976"/>
    <hyperlink r:id="rId1976" ref="B1977"/>
    <hyperlink r:id="rId1977" ref="B1978"/>
    <hyperlink r:id="rId1978" ref="B1979"/>
    <hyperlink r:id="rId1979" ref="B1980"/>
    <hyperlink r:id="rId1980" ref="B1981"/>
    <hyperlink r:id="rId1981" ref="B1982"/>
    <hyperlink r:id="rId1982" ref="B1983"/>
    <hyperlink r:id="rId1983" ref="B1984"/>
    <hyperlink r:id="rId1984" ref="B1985"/>
    <hyperlink r:id="rId1985" ref="B1986"/>
    <hyperlink r:id="rId1986" ref="B1987"/>
    <hyperlink r:id="rId1987" ref="B1988"/>
    <hyperlink r:id="rId1988" ref="B1989"/>
    <hyperlink r:id="rId1989" ref="B1990"/>
    <hyperlink r:id="rId1990" ref="B1991"/>
    <hyperlink r:id="rId1991" ref="B1992"/>
    <hyperlink r:id="rId1992" ref="B1993"/>
    <hyperlink r:id="rId1993" ref="B1994"/>
    <hyperlink r:id="rId1994" ref="B1995"/>
    <hyperlink r:id="rId1995" ref="B1996"/>
    <hyperlink r:id="rId1996" ref="B1997"/>
    <hyperlink r:id="rId1997" ref="B1998"/>
    <hyperlink r:id="rId1998" ref="B1999"/>
    <hyperlink r:id="rId1999" ref="B2000"/>
    <hyperlink r:id="rId2000" ref="B2001"/>
    <hyperlink r:id="rId2001" ref="B2002"/>
    <hyperlink r:id="rId2002" ref="B2003"/>
    <hyperlink r:id="rId2003" ref="B2004"/>
    <hyperlink r:id="rId2004" ref="B2005"/>
    <hyperlink r:id="rId2005" ref="B2006"/>
    <hyperlink r:id="rId2006" ref="B2007"/>
    <hyperlink r:id="rId2007" ref="B2008"/>
    <hyperlink r:id="rId2008" ref="B2009"/>
    <hyperlink r:id="rId2009" ref="B2010"/>
    <hyperlink r:id="rId2010" ref="B2011"/>
    <hyperlink r:id="rId2011" ref="B2012"/>
    <hyperlink r:id="rId2012" ref="B2013"/>
    <hyperlink r:id="rId2013" ref="B2014"/>
    <hyperlink r:id="rId2014" ref="B2015"/>
    <hyperlink r:id="rId2015" ref="B2016"/>
    <hyperlink r:id="rId2016" ref="B2017"/>
    <hyperlink r:id="rId2017" ref="B2018"/>
    <hyperlink r:id="rId2018" ref="B2019"/>
    <hyperlink r:id="rId2019" ref="B2020"/>
    <hyperlink r:id="rId2020" ref="B2021"/>
    <hyperlink r:id="rId2021" ref="B2022"/>
    <hyperlink r:id="rId2022" ref="B2023"/>
    <hyperlink r:id="rId2023" ref="B2024"/>
    <hyperlink r:id="rId2024" ref="B2025"/>
    <hyperlink r:id="rId2025" ref="B2026"/>
    <hyperlink r:id="rId2026" ref="B2027"/>
    <hyperlink r:id="rId2027" ref="B2028"/>
    <hyperlink r:id="rId2028" ref="B2029"/>
    <hyperlink r:id="rId2029" ref="B2030"/>
    <hyperlink r:id="rId2030" ref="B2031"/>
    <hyperlink r:id="rId2031" ref="B2032"/>
    <hyperlink r:id="rId2032" ref="B2033"/>
    <hyperlink r:id="rId2033" ref="B2034"/>
    <hyperlink r:id="rId2034" ref="B2035"/>
    <hyperlink r:id="rId2035" ref="B2036"/>
    <hyperlink r:id="rId2036" ref="B2037"/>
    <hyperlink r:id="rId2037" ref="B2038"/>
    <hyperlink r:id="rId2038" ref="B2039"/>
    <hyperlink r:id="rId2039" ref="B2040"/>
    <hyperlink r:id="rId2040" ref="B2041"/>
    <hyperlink r:id="rId2041" ref="B2042"/>
    <hyperlink r:id="rId2042" ref="B2043"/>
    <hyperlink r:id="rId2043" ref="B2044"/>
    <hyperlink r:id="rId2044" ref="B2045"/>
    <hyperlink r:id="rId2045" ref="B2046"/>
    <hyperlink r:id="rId2046" ref="B2047"/>
    <hyperlink r:id="rId2047" ref="B2048"/>
    <hyperlink r:id="rId2048" ref="B2049"/>
    <hyperlink r:id="rId2049" ref="B2050"/>
    <hyperlink r:id="rId2050" ref="B2051"/>
    <hyperlink r:id="rId2051" ref="B2052"/>
    <hyperlink r:id="rId2052" ref="B2053"/>
    <hyperlink r:id="rId2053" ref="B2054"/>
    <hyperlink r:id="rId2054" ref="B2055"/>
    <hyperlink r:id="rId2055" ref="B2056"/>
    <hyperlink r:id="rId2056" ref="B2057"/>
    <hyperlink r:id="rId2057" ref="B2058"/>
    <hyperlink r:id="rId2058" ref="B2059"/>
    <hyperlink r:id="rId2059" ref="B2060"/>
    <hyperlink r:id="rId2060" ref="B2061"/>
    <hyperlink r:id="rId2061" ref="B2062"/>
    <hyperlink r:id="rId2062" ref="B2063"/>
    <hyperlink r:id="rId2063" ref="B2064"/>
    <hyperlink r:id="rId2064" ref="B2065"/>
    <hyperlink r:id="rId2065" ref="B2066"/>
    <hyperlink r:id="rId2066" ref="B2067"/>
    <hyperlink r:id="rId2067" ref="B2068"/>
    <hyperlink r:id="rId2068" ref="B2069"/>
    <hyperlink r:id="rId2069" ref="B2070"/>
    <hyperlink r:id="rId2070" ref="B2071"/>
    <hyperlink r:id="rId2071" ref="B2072"/>
    <hyperlink r:id="rId2072" ref="B2073"/>
    <hyperlink r:id="rId2073" ref="B2074"/>
    <hyperlink r:id="rId2074" ref="B2075"/>
    <hyperlink r:id="rId2075" ref="B2076"/>
    <hyperlink r:id="rId2076" ref="B2077"/>
    <hyperlink r:id="rId2077" ref="B2078"/>
    <hyperlink r:id="rId2078" ref="B2079"/>
    <hyperlink r:id="rId2079" ref="B2080"/>
    <hyperlink r:id="rId2080" ref="B2081"/>
    <hyperlink r:id="rId2081" ref="B2082"/>
    <hyperlink r:id="rId2082" ref="B2083"/>
    <hyperlink r:id="rId2083" ref="B2084"/>
    <hyperlink r:id="rId2084" ref="B2085"/>
    <hyperlink r:id="rId2085" ref="B2086"/>
    <hyperlink r:id="rId2086" ref="B2087"/>
    <hyperlink r:id="rId2087" ref="B2088"/>
    <hyperlink r:id="rId2088" ref="B2089"/>
    <hyperlink r:id="rId2089" ref="B2090"/>
    <hyperlink r:id="rId2090" ref="B2091"/>
    <hyperlink r:id="rId2091" ref="B2092"/>
    <hyperlink r:id="rId2092" ref="B2093"/>
    <hyperlink r:id="rId2093" ref="B2094"/>
    <hyperlink r:id="rId2094" ref="B2095"/>
    <hyperlink r:id="rId2095" ref="B2096"/>
    <hyperlink r:id="rId2096" ref="B2097"/>
    <hyperlink r:id="rId2097" ref="B2098"/>
    <hyperlink r:id="rId2098" ref="B2099"/>
    <hyperlink r:id="rId2099" ref="B2100"/>
    <hyperlink r:id="rId2100" ref="B2101"/>
    <hyperlink r:id="rId2101" ref="B2102"/>
    <hyperlink r:id="rId2102" ref="B2103"/>
    <hyperlink r:id="rId2103" ref="B2104"/>
    <hyperlink r:id="rId2104" ref="B2105"/>
    <hyperlink r:id="rId2105" ref="B2106"/>
    <hyperlink r:id="rId2106" ref="B2107"/>
    <hyperlink r:id="rId2107" ref="B2108"/>
    <hyperlink r:id="rId2108" ref="B2109"/>
    <hyperlink r:id="rId2109" ref="B2110"/>
    <hyperlink r:id="rId2110" ref="B2111"/>
    <hyperlink r:id="rId2111" ref="B2112"/>
    <hyperlink r:id="rId2112" ref="B2113"/>
    <hyperlink r:id="rId2113" ref="B2114"/>
    <hyperlink r:id="rId2114" ref="B2115"/>
    <hyperlink r:id="rId2115" ref="B2116"/>
    <hyperlink r:id="rId2116" ref="B2117"/>
    <hyperlink r:id="rId2117" ref="B2118"/>
    <hyperlink r:id="rId2118" ref="B2119"/>
    <hyperlink r:id="rId2119" ref="B2120"/>
    <hyperlink r:id="rId2120" ref="B2121"/>
    <hyperlink r:id="rId2121" ref="B2122"/>
    <hyperlink r:id="rId2122" ref="B2123"/>
    <hyperlink r:id="rId2123" ref="B2124"/>
    <hyperlink r:id="rId2124" ref="B2125"/>
    <hyperlink r:id="rId2125" ref="B2126"/>
    <hyperlink r:id="rId2126" ref="B2127"/>
    <hyperlink r:id="rId2127" ref="B2128"/>
    <hyperlink r:id="rId2128" ref="B2129"/>
    <hyperlink r:id="rId2129" ref="B2130"/>
    <hyperlink r:id="rId2130" ref="B2131"/>
    <hyperlink r:id="rId2131" ref="B2132"/>
    <hyperlink r:id="rId2132" ref="B2133"/>
    <hyperlink r:id="rId2133" ref="B2134"/>
    <hyperlink r:id="rId2134" ref="B2135"/>
    <hyperlink r:id="rId2135" ref="B2136"/>
    <hyperlink r:id="rId2136" ref="B2137"/>
    <hyperlink r:id="rId2137" ref="B2138"/>
    <hyperlink r:id="rId2138" ref="B2139"/>
    <hyperlink r:id="rId2139" ref="B2140"/>
    <hyperlink r:id="rId2140" ref="B2141"/>
    <hyperlink r:id="rId2141" ref="B2142"/>
    <hyperlink r:id="rId2142" ref="B2143"/>
    <hyperlink r:id="rId2143" ref="B2144"/>
    <hyperlink r:id="rId2144" ref="B2145"/>
    <hyperlink r:id="rId2145" ref="B2146"/>
    <hyperlink r:id="rId2146" ref="B2147"/>
    <hyperlink r:id="rId2147" ref="B2148"/>
    <hyperlink r:id="rId2148" ref="B2149"/>
    <hyperlink r:id="rId2149" ref="B2150"/>
    <hyperlink r:id="rId2150" ref="B2151"/>
    <hyperlink r:id="rId2151" ref="B2152"/>
    <hyperlink r:id="rId2152" ref="B2153"/>
    <hyperlink r:id="rId2153" ref="B2154"/>
    <hyperlink r:id="rId2154" ref="B2155"/>
    <hyperlink r:id="rId2155" ref="B2156"/>
    <hyperlink r:id="rId2156" ref="B2157"/>
    <hyperlink r:id="rId2157" ref="B2158"/>
    <hyperlink r:id="rId2158" ref="B2159"/>
    <hyperlink r:id="rId2159" ref="B2160"/>
    <hyperlink r:id="rId2160" ref="B2161"/>
    <hyperlink r:id="rId2161" ref="B2162"/>
    <hyperlink r:id="rId2162" ref="B2163"/>
    <hyperlink r:id="rId2163" ref="B2164"/>
    <hyperlink r:id="rId2164" ref="B2165"/>
    <hyperlink r:id="rId2165" ref="B2166"/>
    <hyperlink r:id="rId2166" ref="B2167"/>
    <hyperlink r:id="rId2167" ref="B2168"/>
    <hyperlink r:id="rId2168" ref="B2169"/>
    <hyperlink r:id="rId2169" ref="B2170"/>
    <hyperlink r:id="rId2170" ref="B2171"/>
    <hyperlink r:id="rId2171" ref="B2172"/>
    <hyperlink r:id="rId2172" ref="B2173"/>
    <hyperlink r:id="rId2173" ref="B2174"/>
    <hyperlink r:id="rId2174" ref="B2175"/>
    <hyperlink r:id="rId2175" ref="B2176"/>
    <hyperlink r:id="rId2176" ref="B2177"/>
    <hyperlink r:id="rId2177" ref="B2178"/>
    <hyperlink r:id="rId2178" ref="B2179"/>
    <hyperlink r:id="rId2179" ref="B2180"/>
    <hyperlink r:id="rId2180" ref="B2181"/>
    <hyperlink r:id="rId2181" ref="B2182"/>
    <hyperlink r:id="rId2182" ref="B2183"/>
    <hyperlink r:id="rId2183" ref="B2184"/>
    <hyperlink r:id="rId2184" ref="B2185"/>
    <hyperlink r:id="rId2185" ref="B2186"/>
    <hyperlink r:id="rId2186" ref="B2187"/>
    <hyperlink r:id="rId2187" ref="B2188"/>
    <hyperlink r:id="rId2188" ref="B2189"/>
    <hyperlink r:id="rId2189" ref="B2190"/>
    <hyperlink r:id="rId2190" ref="B2191"/>
    <hyperlink r:id="rId2191" ref="B2192"/>
    <hyperlink r:id="rId2192" ref="B2193"/>
    <hyperlink r:id="rId2193" ref="B2194"/>
    <hyperlink r:id="rId2194" ref="B2195"/>
    <hyperlink r:id="rId2195" ref="B2196"/>
    <hyperlink r:id="rId2196" ref="B2197"/>
    <hyperlink r:id="rId2197" ref="B2198"/>
    <hyperlink r:id="rId2198" ref="B2199"/>
    <hyperlink r:id="rId2199" ref="B2200"/>
    <hyperlink r:id="rId2200" ref="B2201"/>
    <hyperlink r:id="rId2201" ref="B2202"/>
    <hyperlink r:id="rId2202" ref="B2203"/>
    <hyperlink r:id="rId2203" ref="B2204"/>
    <hyperlink r:id="rId2204" ref="B2205"/>
    <hyperlink r:id="rId2205" ref="B2206"/>
    <hyperlink r:id="rId2206" ref="B2207"/>
    <hyperlink r:id="rId2207" ref="B2208"/>
    <hyperlink r:id="rId2208" ref="B2209"/>
    <hyperlink r:id="rId2209" ref="B2210"/>
    <hyperlink r:id="rId2210" ref="B2211"/>
    <hyperlink r:id="rId2211" ref="B2212"/>
    <hyperlink r:id="rId2212" ref="B2213"/>
    <hyperlink r:id="rId2213" ref="B2214"/>
    <hyperlink r:id="rId2214" ref="B2215"/>
    <hyperlink r:id="rId2215" ref="B2216"/>
    <hyperlink r:id="rId2216" ref="B2217"/>
    <hyperlink r:id="rId2217" ref="B2218"/>
    <hyperlink r:id="rId2218" ref="B2219"/>
    <hyperlink r:id="rId2219" ref="B2220"/>
    <hyperlink r:id="rId2220" ref="B2221"/>
    <hyperlink r:id="rId2221" ref="B2222"/>
    <hyperlink r:id="rId2222" ref="B2223"/>
    <hyperlink r:id="rId2223" ref="B2224"/>
    <hyperlink r:id="rId2224" ref="B2225"/>
    <hyperlink r:id="rId2225" ref="B2226"/>
    <hyperlink r:id="rId2226" ref="B2227"/>
    <hyperlink r:id="rId2227" ref="B2228"/>
    <hyperlink r:id="rId2228" ref="B2229"/>
    <hyperlink r:id="rId2229" ref="B2230"/>
    <hyperlink r:id="rId2230" ref="B2231"/>
    <hyperlink r:id="rId2231" ref="B2232"/>
    <hyperlink r:id="rId2232" ref="B2233"/>
    <hyperlink r:id="rId2233" ref="B2234"/>
    <hyperlink r:id="rId2234" ref="B2235"/>
    <hyperlink r:id="rId2235" ref="B2236"/>
    <hyperlink r:id="rId2236" ref="B2237"/>
    <hyperlink r:id="rId2237" ref="B2238"/>
    <hyperlink r:id="rId2238" ref="B2239"/>
    <hyperlink r:id="rId2239" ref="B2240"/>
    <hyperlink r:id="rId2240" ref="B2241"/>
    <hyperlink r:id="rId2241" ref="B2242"/>
    <hyperlink r:id="rId2242" ref="B2243"/>
    <hyperlink r:id="rId2243" ref="B2244"/>
    <hyperlink r:id="rId2244" ref="B2245"/>
    <hyperlink r:id="rId2245" ref="B2246"/>
    <hyperlink r:id="rId2246" ref="B2247"/>
    <hyperlink r:id="rId2247" ref="B2248"/>
    <hyperlink r:id="rId2248" ref="B2249"/>
    <hyperlink r:id="rId2249" ref="B2250"/>
    <hyperlink r:id="rId2250" ref="B2251"/>
    <hyperlink r:id="rId2251" ref="B2252"/>
    <hyperlink r:id="rId2252" ref="B2253"/>
    <hyperlink r:id="rId2253" ref="B2254"/>
    <hyperlink r:id="rId2254" ref="B2255"/>
    <hyperlink r:id="rId2255" ref="B2256"/>
    <hyperlink r:id="rId2256" ref="B2257"/>
    <hyperlink r:id="rId2257" ref="B2258"/>
    <hyperlink r:id="rId2258" ref="B2259"/>
    <hyperlink r:id="rId2259" ref="B2260"/>
    <hyperlink r:id="rId2260" ref="B2261"/>
    <hyperlink r:id="rId2261" ref="B2262"/>
    <hyperlink r:id="rId2262" ref="B2263"/>
    <hyperlink r:id="rId2263" ref="B2264"/>
    <hyperlink r:id="rId2264" ref="B2265"/>
    <hyperlink r:id="rId2265" ref="B2266"/>
    <hyperlink r:id="rId2266" ref="B2267"/>
    <hyperlink r:id="rId2267" ref="B2268"/>
    <hyperlink r:id="rId2268" ref="B2269"/>
    <hyperlink r:id="rId2269" ref="B2270"/>
    <hyperlink r:id="rId2270" ref="B2271"/>
    <hyperlink r:id="rId2271" ref="B2272"/>
    <hyperlink r:id="rId2272" ref="B2273"/>
    <hyperlink r:id="rId2273" ref="B2274"/>
    <hyperlink r:id="rId2274" ref="B2275"/>
    <hyperlink r:id="rId2275" ref="B2276"/>
    <hyperlink r:id="rId2276" ref="B2277"/>
    <hyperlink r:id="rId2277" ref="B2278"/>
    <hyperlink r:id="rId2278" ref="B2279"/>
    <hyperlink r:id="rId2279" ref="B2280"/>
    <hyperlink r:id="rId2280" ref="B2281"/>
    <hyperlink r:id="rId2281" ref="B2282"/>
    <hyperlink r:id="rId2282" ref="B2283"/>
    <hyperlink r:id="rId2283" ref="B2284"/>
    <hyperlink r:id="rId2284" ref="B2285"/>
    <hyperlink r:id="rId2285" ref="B2286"/>
    <hyperlink r:id="rId2286" ref="B2287"/>
    <hyperlink r:id="rId2287" ref="B2288"/>
    <hyperlink r:id="rId2288" ref="B2289"/>
    <hyperlink r:id="rId2289" ref="B2290"/>
    <hyperlink r:id="rId2290" ref="B2291"/>
    <hyperlink r:id="rId2291" ref="B2292"/>
    <hyperlink r:id="rId2292" ref="B2293"/>
    <hyperlink r:id="rId2293" ref="B2294"/>
    <hyperlink r:id="rId2294" ref="B2295"/>
    <hyperlink r:id="rId2295" ref="B2296"/>
    <hyperlink r:id="rId2296" ref="B2297"/>
    <hyperlink r:id="rId2297" ref="B2298"/>
    <hyperlink r:id="rId2298" ref="B2299"/>
    <hyperlink r:id="rId2299" ref="B2300"/>
    <hyperlink r:id="rId2300" ref="B2301"/>
    <hyperlink r:id="rId2301" ref="B2302"/>
    <hyperlink r:id="rId2302" ref="B2303"/>
    <hyperlink r:id="rId2303" ref="B2304"/>
    <hyperlink r:id="rId2304" ref="B2305"/>
    <hyperlink r:id="rId2305" ref="B2306"/>
    <hyperlink r:id="rId2306" ref="B2307"/>
    <hyperlink r:id="rId2307" ref="B2308"/>
    <hyperlink r:id="rId2308" ref="B2309"/>
    <hyperlink r:id="rId2309" ref="B2310"/>
    <hyperlink r:id="rId2310" ref="B2311"/>
    <hyperlink r:id="rId2311" ref="B2312"/>
    <hyperlink r:id="rId2312" ref="B2313"/>
    <hyperlink r:id="rId2313" ref="B2314"/>
    <hyperlink r:id="rId2314" ref="B2315"/>
    <hyperlink r:id="rId2315" ref="B2316"/>
    <hyperlink r:id="rId2316" ref="B2317"/>
    <hyperlink r:id="rId2317" ref="B2318"/>
    <hyperlink r:id="rId2318" ref="B2319"/>
    <hyperlink r:id="rId2319" ref="B2320"/>
    <hyperlink r:id="rId2320" ref="B2321"/>
    <hyperlink r:id="rId2321" ref="B2322"/>
    <hyperlink r:id="rId2322" ref="B2323"/>
    <hyperlink r:id="rId2323" ref="B2324"/>
    <hyperlink r:id="rId2324" ref="B2325"/>
    <hyperlink r:id="rId2325" ref="B2326"/>
    <hyperlink r:id="rId2326" ref="B2327"/>
    <hyperlink r:id="rId2327" ref="B2328"/>
    <hyperlink r:id="rId2328" ref="B2329"/>
    <hyperlink r:id="rId2329" ref="B2330"/>
    <hyperlink r:id="rId2330" ref="B2331"/>
    <hyperlink r:id="rId2331" ref="B2332"/>
    <hyperlink r:id="rId2332" ref="B2333"/>
    <hyperlink r:id="rId2333" ref="B2334"/>
    <hyperlink r:id="rId2334" ref="B2335"/>
    <hyperlink r:id="rId2335" ref="B2336"/>
    <hyperlink r:id="rId2336" ref="B2337"/>
    <hyperlink r:id="rId2337" ref="B2338"/>
    <hyperlink r:id="rId2338" ref="B2339"/>
    <hyperlink r:id="rId2339" ref="B2340"/>
    <hyperlink r:id="rId2340" ref="B2341"/>
    <hyperlink r:id="rId2341" ref="B2342"/>
    <hyperlink r:id="rId2342" ref="B2343"/>
    <hyperlink r:id="rId2343" ref="B2344"/>
    <hyperlink r:id="rId2344" ref="B2345"/>
    <hyperlink r:id="rId2345" ref="B2346"/>
    <hyperlink r:id="rId2346" ref="B2347"/>
    <hyperlink r:id="rId2347" ref="B2348"/>
    <hyperlink r:id="rId2348" ref="B2349"/>
    <hyperlink r:id="rId2349" ref="B2350"/>
    <hyperlink r:id="rId2350" ref="B2351"/>
    <hyperlink r:id="rId2351" ref="B2352"/>
    <hyperlink r:id="rId2352" ref="B2353"/>
    <hyperlink r:id="rId2353" ref="B2354"/>
    <hyperlink r:id="rId2354" ref="B2355"/>
    <hyperlink r:id="rId2355" ref="B2356"/>
    <hyperlink r:id="rId2356" ref="B2357"/>
    <hyperlink r:id="rId2357" ref="B2358"/>
    <hyperlink r:id="rId2358" ref="B2359"/>
    <hyperlink r:id="rId2359" ref="B2360"/>
    <hyperlink r:id="rId2360" ref="B2361"/>
    <hyperlink r:id="rId2361" ref="B2362"/>
    <hyperlink r:id="rId2362" ref="B2363"/>
    <hyperlink r:id="rId2363" ref="B2364"/>
    <hyperlink r:id="rId2364" ref="B2365"/>
    <hyperlink r:id="rId2365" ref="B2366"/>
    <hyperlink r:id="rId2366" ref="B2367"/>
    <hyperlink r:id="rId2367" ref="B2368"/>
    <hyperlink r:id="rId2368" ref="B2369"/>
    <hyperlink r:id="rId2369" ref="B2370"/>
    <hyperlink r:id="rId2370" ref="B2371"/>
    <hyperlink r:id="rId2371" ref="B2372"/>
    <hyperlink r:id="rId2372" ref="B2373"/>
    <hyperlink r:id="rId2373" ref="B2374"/>
    <hyperlink r:id="rId2374" ref="B2375"/>
    <hyperlink r:id="rId2375" ref="B2376"/>
    <hyperlink r:id="rId2376" ref="B2377"/>
    <hyperlink r:id="rId2377" ref="B2378"/>
    <hyperlink r:id="rId2378" ref="B2379"/>
    <hyperlink r:id="rId2379" ref="B2380"/>
    <hyperlink r:id="rId2380" ref="B2381"/>
    <hyperlink r:id="rId2381" ref="B2382"/>
    <hyperlink r:id="rId2382" ref="B2383"/>
    <hyperlink r:id="rId2383" ref="B2384"/>
    <hyperlink r:id="rId2384" ref="B2385"/>
    <hyperlink r:id="rId2385" ref="B2386"/>
    <hyperlink r:id="rId2386" ref="B2387"/>
    <hyperlink r:id="rId2387" ref="B2388"/>
    <hyperlink r:id="rId2388" ref="B2389"/>
    <hyperlink r:id="rId2389" ref="B2390"/>
    <hyperlink r:id="rId2390" ref="B2391"/>
    <hyperlink r:id="rId2391" ref="B2392"/>
    <hyperlink r:id="rId2392" ref="B2393"/>
    <hyperlink r:id="rId2393" ref="B2394"/>
    <hyperlink r:id="rId2394" ref="B2395"/>
    <hyperlink r:id="rId2395" ref="B2396"/>
    <hyperlink r:id="rId2396" ref="B2397"/>
    <hyperlink r:id="rId2397" ref="B2398"/>
    <hyperlink r:id="rId2398" ref="B2399"/>
    <hyperlink r:id="rId2399" ref="B2400"/>
    <hyperlink r:id="rId2400" ref="B2401"/>
    <hyperlink r:id="rId2401" ref="B2402"/>
    <hyperlink r:id="rId2402" ref="B2403"/>
    <hyperlink r:id="rId2403" ref="B2404"/>
    <hyperlink r:id="rId2404" ref="B2405"/>
    <hyperlink r:id="rId2405" ref="B2406"/>
    <hyperlink r:id="rId2406" ref="B2407"/>
    <hyperlink r:id="rId2407" ref="B2408"/>
    <hyperlink r:id="rId2408" ref="B2409"/>
    <hyperlink r:id="rId2409" ref="B2410"/>
    <hyperlink r:id="rId2410" ref="B2411"/>
    <hyperlink r:id="rId2411" ref="B2412"/>
    <hyperlink r:id="rId2412" ref="B2413"/>
    <hyperlink r:id="rId2413" ref="B2414"/>
    <hyperlink r:id="rId2414" ref="B2415"/>
    <hyperlink r:id="rId2415" ref="B2416"/>
    <hyperlink r:id="rId2416" ref="B2417"/>
    <hyperlink r:id="rId2417" ref="B2418"/>
    <hyperlink r:id="rId2418" ref="B2419"/>
    <hyperlink r:id="rId2419" ref="B2420"/>
    <hyperlink r:id="rId2420" ref="B2421"/>
    <hyperlink r:id="rId2421" ref="B2422"/>
    <hyperlink r:id="rId2422" ref="B2423"/>
    <hyperlink r:id="rId2423" ref="B2424"/>
    <hyperlink r:id="rId2424" ref="B2425"/>
    <hyperlink r:id="rId2425" ref="B2426"/>
    <hyperlink r:id="rId2426" ref="B2427"/>
    <hyperlink r:id="rId2427" ref="B2428"/>
    <hyperlink r:id="rId2428" ref="B2429"/>
    <hyperlink r:id="rId2429" ref="B2430"/>
    <hyperlink r:id="rId2430" ref="B2431"/>
    <hyperlink r:id="rId2431" ref="B2432"/>
    <hyperlink r:id="rId2432" ref="B2433"/>
    <hyperlink r:id="rId2433" ref="B2434"/>
    <hyperlink r:id="rId2434" ref="B2435"/>
    <hyperlink r:id="rId2435" ref="B2436"/>
    <hyperlink r:id="rId2436" ref="B2437"/>
    <hyperlink r:id="rId2437" ref="B2438"/>
    <hyperlink r:id="rId2438" ref="B2439"/>
    <hyperlink r:id="rId2439" ref="B2440"/>
    <hyperlink r:id="rId2440" ref="B2441"/>
    <hyperlink r:id="rId2441" ref="B2442"/>
    <hyperlink r:id="rId2442" ref="B2443"/>
    <hyperlink r:id="rId2443" ref="B2444"/>
    <hyperlink r:id="rId2444" ref="B2445"/>
    <hyperlink r:id="rId2445" ref="B2446"/>
    <hyperlink r:id="rId2446" ref="B2447"/>
    <hyperlink r:id="rId2447" ref="B2448"/>
    <hyperlink r:id="rId2448" ref="B2449"/>
    <hyperlink r:id="rId2449" ref="B2450"/>
    <hyperlink r:id="rId2450" ref="B2451"/>
    <hyperlink r:id="rId2451" ref="B2452"/>
    <hyperlink r:id="rId2452" ref="B2453"/>
    <hyperlink r:id="rId2453" ref="B2454"/>
    <hyperlink r:id="rId2454" ref="B2455"/>
    <hyperlink r:id="rId2455" ref="B2456"/>
    <hyperlink r:id="rId2456" ref="B2457"/>
    <hyperlink r:id="rId2457" ref="B2458"/>
    <hyperlink r:id="rId2458" ref="B2459"/>
    <hyperlink r:id="rId2459" ref="B2460"/>
    <hyperlink r:id="rId2460" ref="B2461"/>
    <hyperlink r:id="rId2461" ref="B2462"/>
    <hyperlink r:id="rId2462" ref="B2463"/>
    <hyperlink r:id="rId2463" ref="B2464"/>
    <hyperlink r:id="rId2464" ref="B2465"/>
    <hyperlink r:id="rId2465" ref="B2466"/>
    <hyperlink r:id="rId2466" ref="B2467"/>
    <hyperlink r:id="rId2467" ref="B2468"/>
    <hyperlink r:id="rId2468" ref="B2469"/>
    <hyperlink r:id="rId2469" ref="B2470"/>
    <hyperlink r:id="rId2470" ref="B2471"/>
    <hyperlink r:id="rId2471" ref="B2472"/>
    <hyperlink r:id="rId2472" ref="B2473"/>
    <hyperlink r:id="rId2473" ref="B2474"/>
    <hyperlink r:id="rId2474" ref="B2475"/>
    <hyperlink r:id="rId2475" ref="B2476"/>
    <hyperlink r:id="rId2476" ref="B2477"/>
    <hyperlink r:id="rId2477" ref="B2478"/>
    <hyperlink r:id="rId2478" ref="B2479"/>
    <hyperlink r:id="rId2479" ref="B2480"/>
    <hyperlink r:id="rId2480" ref="B2481"/>
    <hyperlink r:id="rId2481" ref="B2482"/>
    <hyperlink r:id="rId2482" ref="B2483"/>
    <hyperlink r:id="rId2483" ref="B2484"/>
    <hyperlink r:id="rId2484" ref="B2485"/>
    <hyperlink r:id="rId2485" ref="B2486"/>
    <hyperlink r:id="rId2486" ref="B2487"/>
    <hyperlink r:id="rId2487" ref="B2488"/>
    <hyperlink r:id="rId2488" ref="B2489"/>
    <hyperlink r:id="rId2489" ref="B2490"/>
    <hyperlink r:id="rId2490" ref="B2491"/>
    <hyperlink r:id="rId2491" ref="B2492"/>
    <hyperlink r:id="rId2492" ref="B2493"/>
    <hyperlink r:id="rId2493" ref="B2494"/>
    <hyperlink r:id="rId2494" ref="B2495"/>
    <hyperlink r:id="rId2495" ref="B2496"/>
    <hyperlink r:id="rId2496" ref="B2497"/>
    <hyperlink r:id="rId2497" ref="B2498"/>
    <hyperlink r:id="rId2498" ref="B2499"/>
    <hyperlink r:id="rId2499" ref="B2500"/>
    <hyperlink r:id="rId2500" ref="B2501"/>
    <hyperlink r:id="rId2501" ref="B2502"/>
    <hyperlink r:id="rId2502" ref="B2503"/>
    <hyperlink r:id="rId2503" ref="B2504"/>
    <hyperlink r:id="rId2504" ref="B2505"/>
    <hyperlink r:id="rId2505" ref="B2506"/>
    <hyperlink r:id="rId2506" ref="B2507"/>
    <hyperlink r:id="rId2507" ref="B2508"/>
    <hyperlink r:id="rId2508" ref="B2509"/>
    <hyperlink r:id="rId2509" ref="B2510"/>
    <hyperlink r:id="rId2510" ref="B2511"/>
    <hyperlink r:id="rId2511" ref="B2512"/>
    <hyperlink r:id="rId2512" ref="B2513"/>
    <hyperlink r:id="rId2513" ref="B2514"/>
    <hyperlink r:id="rId2514" ref="B2515"/>
    <hyperlink r:id="rId2515" ref="B2516"/>
    <hyperlink r:id="rId2516" ref="B2517"/>
    <hyperlink r:id="rId2517" ref="B2518"/>
    <hyperlink r:id="rId2518" ref="B2519"/>
    <hyperlink r:id="rId2519" ref="B2520"/>
    <hyperlink r:id="rId2520" ref="B2521"/>
    <hyperlink r:id="rId2521" ref="B2522"/>
    <hyperlink r:id="rId2522" ref="B2523"/>
    <hyperlink r:id="rId2523" ref="B2524"/>
    <hyperlink r:id="rId2524" ref="B2525"/>
    <hyperlink r:id="rId2525" ref="B2526"/>
    <hyperlink r:id="rId2526" ref="B2527"/>
    <hyperlink r:id="rId2527" ref="B2528"/>
    <hyperlink r:id="rId2528" ref="B2529"/>
    <hyperlink r:id="rId2529" ref="B2530"/>
    <hyperlink r:id="rId2530" ref="B2531"/>
    <hyperlink r:id="rId2531" ref="B2532"/>
    <hyperlink r:id="rId2532" ref="B2533"/>
    <hyperlink r:id="rId2533" ref="B2534"/>
    <hyperlink r:id="rId2534" ref="B2535"/>
    <hyperlink r:id="rId2535" ref="B2536"/>
    <hyperlink r:id="rId2536" ref="B2537"/>
    <hyperlink r:id="rId2537" ref="B2538"/>
    <hyperlink r:id="rId2538" ref="B2539"/>
    <hyperlink r:id="rId2539" ref="B2540"/>
    <hyperlink r:id="rId2540" ref="B2541"/>
    <hyperlink r:id="rId2541" ref="B2542"/>
    <hyperlink r:id="rId2542" ref="B2543"/>
    <hyperlink r:id="rId2543" ref="B2544"/>
    <hyperlink r:id="rId2544" ref="B2545"/>
    <hyperlink r:id="rId2545" ref="B2546"/>
    <hyperlink r:id="rId2546" ref="B2547"/>
    <hyperlink r:id="rId2547" ref="B2548"/>
    <hyperlink r:id="rId2548" ref="B2549"/>
    <hyperlink r:id="rId2549" ref="B2550"/>
    <hyperlink r:id="rId2550" ref="B2551"/>
    <hyperlink r:id="rId2551" ref="B2552"/>
    <hyperlink r:id="rId2552" ref="B2553"/>
    <hyperlink r:id="rId2553" ref="B2554"/>
    <hyperlink r:id="rId2554" ref="B2555"/>
    <hyperlink r:id="rId2555" ref="B2556"/>
    <hyperlink r:id="rId2556" ref="B2557"/>
    <hyperlink r:id="rId2557" ref="B2558"/>
    <hyperlink r:id="rId2558" ref="B2559"/>
    <hyperlink r:id="rId2559" ref="B2560"/>
    <hyperlink r:id="rId2560" ref="B2561"/>
    <hyperlink r:id="rId2561" ref="B2562"/>
    <hyperlink r:id="rId2562" ref="B2563"/>
    <hyperlink r:id="rId2563" ref="B2564"/>
    <hyperlink r:id="rId2564" ref="B2565"/>
    <hyperlink r:id="rId2565" ref="B2566"/>
    <hyperlink r:id="rId2566" ref="B2567"/>
    <hyperlink r:id="rId2567" ref="B2568"/>
    <hyperlink r:id="rId2568" ref="B2569"/>
    <hyperlink r:id="rId2569" ref="B2570"/>
    <hyperlink r:id="rId2570" ref="B2571"/>
    <hyperlink r:id="rId2571" ref="B2572"/>
    <hyperlink r:id="rId2572" ref="B2573"/>
    <hyperlink r:id="rId2573" ref="B2574"/>
    <hyperlink r:id="rId2574" ref="B2575"/>
    <hyperlink r:id="rId2575" ref="B2576"/>
    <hyperlink r:id="rId2576" ref="B2577"/>
    <hyperlink r:id="rId2577" ref="B2578"/>
    <hyperlink r:id="rId2578" ref="B2579"/>
    <hyperlink r:id="rId2579" ref="B2580"/>
    <hyperlink r:id="rId2580" ref="B2581"/>
    <hyperlink r:id="rId2581" ref="B2582"/>
    <hyperlink r:id="rId2582" ref="B2583"/>
    <hyperlink r:id="rId2583" ref="B2584"/>
    <hyperlink r:id="rId2584" ref="B2585"/>
    <hyperlink r:id="rId2585" ref="B2586"/>
    <hyperlink r:id="rId2586" ref="B2587"/>
    <hyperlink r:id="rId2587" ref="B2588"/>
    <hyperlink r:id="rId2588" ref="B2589"/>
    <hyperlink r:id="rId2589" ref="B2590"/>
    <hyperlink r:id="rId2590" ref="B2591"/>
    <hyperlink r:id="rId2591" ref="B2592"/>
    <hyperlink r:id="rId2592" ref="B2593"/>
    <hyperlink r:id="rId2593" ref="B2594"/>
    <hyperlink r:id="rId2594" ref="B2595"/>
    <hyperlink r:id="rId2595" ref="B2596"/>
    <hyperlink r:id="rId2596" ref="B2597"/>
    <hyperlink r:id="rId2597" ref="B2598"/>
    <hyperlink r:id="rId2598" ref="B2599"/>
    <hyperlink r:id="rId2599" ref="B2600"/>
    <hyperlink r:id="rId2600" ref="B2601"/>
    <hyperlink r:id="rId2601" ref="B2602"/>
    <hyperlink r:id="rId2602" ref="B2603"/>
    <hyperlink r:id="rId2603" ref="B2604"/>
    <hyperlink r:id="rId2604" ref="B2605"/>
    <hyperlink r:id="rId2605" ref="B2606"/>
    <hyperlink r:id="rId2606" ref="B2607"/>
    <hyperlink r:id="rId2607" ref="B2608"/>
    <hyperlink r:id="rId2608" ref="B2609"/>
    <hyperlink r:id="rId2609" ref="B2610"/>
    <hyperlink r:id="rId2610" ref="B2611"/>
    <hyperlink r:id="rId2611" ref="B2612"/>
    <hyperlink r:id="rId2612" ref="B2613"/>
    <hyperlink r:id="rId2613" ref="B2614"/>
    <hyperlink r:id="rId2614" ref="B2615"/>
    <hyperlink r:id="rId2615" ref="B2616"/>
    <hyperlink r:id="rId2616" ref="B2617"/>
    <hyperlink r:id="rId2617" ref="B2618"/>
    <hyperlink r:id="rId2618" ref="B2619"/>
    <hyperlink r:id="rId2619" ref="B2620"/>
    <hyperlink r:id="rId2620" ref="B2621"/>
    <hyperlink r:id="rId2621" ref="B2622"/>
    <hyperlink r:id="rId2622" ref="B2623"/>
    <hyperlink r:id="rId2623" ref="B2624"/>
    <hyperlink r:id="rId2624" ref="B2625"/>
    <hyperlink r:id="rId2625" ref="B2626"/>
    <hyperlink r:id="rId2626" ref="B2627"/>
    <hyperlink r:id="rId2627" ref="B2628"/>
    <hyperlink r:id="rId2628" ref="B2629"/>
    <hyperlink r:id="rId2629" ref="B2630"/>
    <hyperlink r:id="rId2630" ref="B2631"/>
    <hyperlink r:id="rId2631" ref="B2632"/>
    <hyperlink r:id="rId2632" ref="B2633"/>
    <hyperlink r:id="rId2633" ref="B2634"/>
    <hyperlink r:id="rId2634" ref="B2635"/>
    <hyperlink r:id="rId2635" ref="B2636"/>
    <hyperlink r:id="rId2636" ref="B2637"/>
    <hyperlink r:id="rId2637" ref="B2638"/>
    <hyperlink r:id="rId2638" ref="B2639"/>
    <hyperlink r:id="rId2639" ref="B2640"/>
    <hyperlink r:id="rId2640" ref="B2641"/>
    <hyperlink r:id="rId2641" ref="B2642"/>
    <hyperlink r:id="rId2642" ref="B2643"/>
    <hyperlink r:id="rId2643" ref="B2644"/>
    <hyperlink r:id="rId2644" ref="B2645"/>
    <hyperlink r:id="rId2645" ref="B2646"/>
    <hyperlink r:id="rId2646" ref="B2647"/>
    <hyperlink r:id="rId2647" ref="B2648"/>
    <hyperlink r:id="rId2648" ref="B2649"/>
    <hyperlink r:id="rId2649" ref="B2650"/>
    <hyperlink r:id="rId2650" ref="B2651"/>
    <hyperlink r:id="rId2651" ref="B2652"/>
    <hyperlink r:id="rId2652" ref="B2653"/>
    <hyperlink r:id="rId2653" ref="B2654"/>
    <hyperlink r:id="rId2654" ref="B2655"/>
    <hyperlink r:id="rId2655" ref="B2656"/>
    <hyperlink r:id="rId2656" ref="B2657"/>
    <hyperlink r:id="rId2657" ref="B2658"/>
    <hyperlink r:id="rId2658" ref="B2659"/>
    <hyperlink r:id="rId2659" ref="B2660"/>
    <hyperlink r:id="rId2660" ref="B2661"/>
    <hyperlink r:id="rId2661" ref="B2662"/>
    <hyperlink r:id="rId2662" ref="B2663"/>
    <hyperlink r:id="rId2663" ref="B2664"/>
    <hyperlink r:id="rId2664" ref="B2665"/>
    <hyperlink r:id="rId2665" ref="B2666"/>
    <hyperlink r:id="rId2666" ref="B2667"/>
    <hyperlink r:id="rId2667" ref="B2668"/>
    <hyperlink r:id="rId2668" ref="B2669"/>
    <hyperlink r:id="rId2669" ref="B2670"/>
    <hyperlink r:id="rId2670" ref="B2671"/>
    <hyperlink r:id="rId2671" ref="B2672"/>
    <hyperlink r:id="rId2672" ref="B2673"/>
    <hyperlink r:id="rId2673" ref="B2674"/>
    <hyperlink r:id="rId2674" ref="B2675"/>
    <hyperlink r:id="rId2675" ref="B2676"/>
    <hyperlink r:id="rId2676" ref="B2677"/>
    <hyperlink r:id="rId2677" ref="B2678"/>
    <hyperlink r:id="rId2678" ref="B2679"/>
    <hyperlink r:id="rId2679" ref="B2680"/>
    <hyperlink r:id="rId2680" ref="B2681"/>
    <hyperlink r:id="rId2681" ref="B2682"/>
    <hyperlink r:id="rId2682" ref="B2683"/>
    <hyperlink r:id="rId2683" ref="B2684"/>
    <hyperlink r:id="rId2684" ref="B2685"/>
    <hyperlink r:id="rId2685" ref="B2686"/>
    <hyperlink r:id="rId2686" ref="B2687"/>
    <hyperlink r:id="rId2687" ref="B2688"/>
    <hyperlink r:id="rId2688" ref="B2689"/>
    <hyperlink r:id="rId2689" ref="B2690"/>
    <hyperlink r:id="rId2690" ref="B2691"/>
    <hyperlink r:id="rId2691" ref="B2692"/>
    <hyperlink r:id="rId2692" ref="B2693"/>
    <hyperlink r:id="rId2693" ref="B2694"/>
    <hyperlink r:id="rId2694" ref="B2695"/>
    <hyperlink r:id="rId2695" ref="B2696"/>
    <hyperlink r:id="rId2696" ref="B2697"/>
    <hyperlink r:id="rId2697" ref="B2698"/>
    <hyperlink r:id="rId2698" ref="B2699"/>
    <hyperlink r:id="rId2699" ref="B2700"/>
    <hyperlink r:id="rId2700" ref="B2701"/>
    <hyperlink r:id="rId2701" ref="B2702"/>
    <hyperlink r:id="rId2702" ref="B2703"/>
    <hyperlink r:id="rId2703" ref="B2704"/>
    <hyperlink r:id="rId2704" ref="B2705"/>
    <hyperlink r:id="rId2705" ref="B2706"/>
    <hyperlink r:id="rId2706" ref="B2707"/>
    <hyperlink r:id="rId2707" ref="B2708"/>
    <hyperlink r:id="rId2708" ref="B2709"/>
    <hyperlink r:id="rId2709" ref="B2710"/>
    <hyperlink r:id="rId2710" ref="B2711"/>
    <hyperlink r:id="rId2711" ref="B2712"/>
    <hyperlink r:id="rId2712" ref="B2713"/>
    <hyperlink r:id="rId2713" ref="B2714"/>
    <hyperlink r:id="rId2714" ref="B2715"/>
    <hyperlink r:id="rId2715" ref="B2716"/>
    <hyperlink r:id="rId2716" ref="B2717"/>
    <hyperlink r:id="rId2717" ref="B2718"/>
    <hyperlink r:id="rId2718" ref="B2719"/>
    <hyperlink r:id="rId2719" ref="B2720"/>
    <hyperlink r:id="rId2720" ref="B2721"/>
    <hyperlink r:id="rId2721" ref="B2722"/>
    <hyperlink r:id="rId2722" ref="B2723"/>
    <hyperlink r:id="rId2723" ref="B2724"/>
    <hyperlink r:id="rId2724" ref="B2725"/>
    <hyperlink r:id="rId2725" ref="B2726"/>
    <hyperlink r:id="rId2726" ref="B2727"/>
    <hyperlink r:id="rId2727" ref="B2728"/>
    <hyperlink r:id="rId2728" ref="B2729"/>
    <hyperlink r:id="rId2729" ref="B2730"/>
    <hyperlink r:id="rId2730" ref="B2731"/>
    <hyperlink r:id="rId2731" ref="B2732"/>
    <hyperlink r:id="rId2732" ref="B2733"/>
    <hyperlink r:id="rId2733" ref="B2734"/>
    <hyperlink r:id="rId2734" ref="B2735"/>
    <hyperlink r:id="rId2735" ref="B2736"/>
    <hyperlink r:id="rId2736" ref="B2737"/>
    <hyperlink r:id="rId2737" ref="B2738"/>
    <hyperlink r:id="rId2738" ref="B2739"/>
    <hyperlink r:id="rId2739" ref="B2740"/>
    <hyperlink r:id="rId2740" ref="B2741"/>
    <hyperlink r:id="rId2741" ref="B2742"/>
    <hyperlink r:id="rId2742" ref="B2743"/>
    <hyperlink r:id="rId2743" ref="B2744"/>
    <hyperlink r:id="rId2744" ref="B2745"/>
    <hyperlink r:id="rId2745" ref="B2746"/>
    <hyperlink r:id="rId2746" ref="B2747"/>
    <hyperlink r:id="rId2747" ref="B2748"/>
    <hyperlink r:id="rId2748" ref="B2749"/>
    <hyperlink r:id="rId2749" ref="B2750"/>
    <hyperlink r:id="rId2750" ref="B2751"/>
    <hyperlink r:id="rId2751" ref="B2752"/>
    <hyperlink r:id="rId2752" ref="B2753"/>
    <hyperlink r:id="rId2753" ref="B2754"/>
    <hyperlink r:id="rId2754" ref="B2755"/>
    <hyperlink r:id="rId2755" ref="B2756"/>
    <hyperlink r:id="rId2756" ref="B2757"/>
    <hyperlink r:id="rId2757" ref="B2758"/>
    <hyperlink r:id="rId2758" ref="B2759"/>
    <hyperlink r:id="rId2759" ref="B2760"/>
    <hyperlink r:id="rId2760" ref="B2761"/>
    <hyperlink r:id="rId2761" ref="B2762"/>
    <hyperlink r:id="rId2762" ref="B2763"/>
    <hyperlink r:id="rId2763" ref="B2764"/>
    <hyperlink r:id="rId2764" ref="B2765"/>
    <hyperlink r:id="rId2765" ref="B2766"/>
    <hyperlink r:id="rId2766" ref="B2767"/>
    <hyperlink r:id="rId2767" ref="B2768"/>
    <hyperlink r:id="rId2768" ref="B2769"/>
    <hyperlink r:id="rId2769" ref="B2770"/>
    <hyperlink r:id="rId2770" ref="B2771"/>
    <hyperlink r:id="rId2771" ref="B2772"/>
    <hyperlink r:id="rId2772" ref="B2773"/>
    <hyperlink r:id="rId2773" ref="B2774"/>
    <hyperlink r:id="rId2774" ref="B2775"/>
    <hyperlink r:id="rId2775" ref="B2776"/>
    <hyperlink r:id="rId2776" ref="B2777"/>
    <hyperlink r:id="rId2777" ref="B2778"/>
    <hyperlink r:id="rId2778" ref="B2779"/>
    <hyperlink r:id="rId2779" ref="B2780"/>
    <hyperlink r:id="rId2780" ref="B2781"/>
    <hyperlink r:id="rId2781" ref="B2782"/>
    <hyperlink r:id="rId2782" ref="B2783"/>
    <hyperlink r:id="rId2783" ref="B2784"/>
    <hyperlink r:id="rId2784" ref="B2785"/>
    <hyperlink r:id="rId2785" ref="B2786"/>
    <hyperlink r:id="rId2786" ref="B2787"/>
    <hyperlink r:id="rId2787" ref="B2788"/>
    <hyperlink r:id="rId2788" ref="B2789"/>
    <hyperlink r:id="rId2789" ref="B2790"/>
    <hyperlink r:id="rId2790" ref="B2791"/>
    <hyperlink r:id="rId2791" ref="B2792"/>
    <hyperlink r:id="rId2792" ref="B2793"/>
    <hyperlink r:id="rId2793" ref="B2794"/>
    <hyperlink r:id="rId2794" ref="B2795"/>
    <hyperlink r:id="rId2795" ref="B2796"/>
    <hyperlink r:id="rId2796" ref="B2797"/>
    <hyperlink r:id="rId2797" ref="B2798"/>
    <hyperlink r:id="rId2798" ref="B2799"/>
    <hyperlink r:id="rId2799" ref="B2800"/>
    <hyperlink r:id="rId2800" ref="B2801"/>
    <hyperlink r:id="rId2801" ref="B2802"/>
    <hyperlink r:id="rId2802" ref="B2803"/>
    <hyperlink r:id="rId2803" ref="B2804"/>
    <hyperlink r:id="rId2804" ref="B2805"/>
    <hyperlink r:id="rId2805" ref="B2806"/>
    <hyperlink r:id="rId2806" ref="B2807"/>
    <hyperlink r:id="rId2807" ref="B2808"/>
    <hyperlink r:id="rId2808" ref="B2809"/>
    <hyperlink r:id="rId2809" ref="B2810"/>
    <hyperlink r:id="rId2810" ref="B2811"/>
    <hyperlink r:id="rId2811" ref="B2812"/>
    <hyperlink r:id="rId2812" ref="B2813"/>
    <hyperlink r:id="rId2813" ref="B2814"/>
    <hyperlink r:id="rId2814" ref="B2815"/>
    <hyperlink r:id="rId2815" ref="B2816"/>
    <hyperlink r:id="rId2816" ref="B2817"/>
    <hyperlink r:id="rId2817" ref="B2818"/>
    <hyperlink r:id="rId2818" ref="B2819"/>
    <hyperlink r:id="rId2819" ref="B2820"/>
    <hyperlink r:id="rId2820" ref="B2821"/>
    <hyperlink r:id="rId2821" ref="B2822"/>
    <hyperlink r:id="rId2822" ref="B2823"/>
    <hyperlink r:id="rId2823" ref="B2824"/>
    <hyperlink r:id="rId2824" ref="B2825"/>
    <hyperlink r:id="rId2825" ref="B2826"/>
    <hyperlink r:id="rId2826" ref="B2827"/>
    <hyperlink r:id="rId2827" ref="B2828"/>
    <hyperlink r:id="rId2828" ref="B2829"/>
    <hyperlink r:id="rId2829" ref="B2830"/>
    <hyperlink r:id="rId2830" ref="B2831"/>
    <hyperlink r:id="rId2831" ref="B2832"/>
    <hyperlink r:id="rId2832" ref="B2833"/>
    <hyperlink r:id="rId2833" ref="B2834"/>
    <hyperlink r:id="rId2834" ref="B2835"/>
    <hyperlink r:id="rId2835" ref="B2836"/>
    <hyperlink r:id="rId2836" ref="B2837"/>
    <hyperlink r:id="rId2837" ref="B2838"/>
    <hyperlink r:id="rId2838" ref="B2839"/>
    <hyperlink r:id="rId2839" ref="B2840"/>
    <hyperlink r:id="rId2840" ref="B2841"/>
    <hyperlink r:id="rId2841" ref="B2842"/>
    <hyperlink r:id="rId2842" ref="B2843"/>
    <hyperlink r:id="rId2843" ref="B2844"/>
    <hyperlink r:id="rId2844" ref="B2845"/>
    <hyperlink r:id="rId2845" ref="B2846"/>
    <hyperlink r:id="rId2846" ref="B2847"/>
    <hyperlink r:id="rId2847" ref="B2848"/>
    <hyperlink r:id="rId2848" ref="B2849"/>
    <hyperlink r:id="rId2849" ref="B2850"/>
    <hyperlink r:id="rId2850" ref="B2851"/>
    <hyperlink r:id="rId2851" ref="B2852"/>
    <hyperlink r:id="rId2852" ref="B2853"/>
    <hyperlink r:id="rId2853" ref="B2854"/>
    <hyperlink r:id="rId2854" ref="B2855"/>
    <hyperlink r:id="rId2855" ref="B2856"/>
    <hyperlink r:id="rId2856" ref="B2857"/>
    <hyperlink r:id="rId2857" ref="B2858"/>
    <hyperlink r:id="rId2858" ref="B2859"/>
    <hyperlink r:id="rId2859" ref="B2860"/>
    <hyperlink r:id="rId2860" ref="B2861"/>
    <hyperlink r:id="rId2861" ref="B2862"/>
    <hyperlink r:id="rId2862" ref="B2863"/>
    <hyperlink r:id="rId2863" ref="B2864"/>
    <hyperlink r:id="rId2864" ref="B2865"/>
    <hyperlink r:id="rId2865" ref="B2866"/>
    <hyperlink r:id="rId2866" ref="B2867"/>
    <hyperlink r:id="rId2867" ref="B2868"/>
    <hyperlink r:id="rId2868" ref="B2869"/>
    <hyperlink r:id="rId2869" ref="B2870"/>
    <hyperlink r:id="rId2870" ref="B2871"/>
    <hyperlink r:id="rId2871" ref="B2872"/>
    <hyperlink r:id="rId2872" ref="B2873"/>
    <hyperlink r:id="rId2873" ref="B2874"/>
    <hyperlink r:id="rId2874" ref="B2875"/>
    <hyperlink r:id="rId2875" ref="B2876"/>
    <hyperlink r:id="rId2876" ref="B2877"/>
    <hyperlink r:id="rId2877" ref="B2878"/>
    <hyperlink r:id="rId2878" ref="B2879"/>
    <hyperlink r:id="rId2879" ref="B2880"/>
    <hyperlink r:id="rId2880" ref="B2881"/>
    <hyperlink r:id="rId2881" ref="B2882"/>
    <hyperlink r:id="rId2882" ref="B2883"/>
    <hyperlink r:id="rId2883" ref="B2884"/>
    <hyperlink r:id="rId2884" ref="B2885"/>
    <hyperlink r:id="rId2885" ref="B2886"/>
    <hyperlink r:id="rId2886" ref="B2887"/>
    <hyperlink r:id="rId2887" ref="B2888"/>
    <hyperlink r:id="rId2888" ref="B2889"/>
    <hyperlink r:id="rId2889" ref="B2890"/>
    <hyperlink r:id="rId2890" ref="B2891"/>
    <hyperlink r:id="rId2891" ref="B2892"/>
    <hyperlink r:id="rId2892" ref="B2893"/>
    <hyperlink r:id="rId2893" ref="B2894"/>
    <hyperlink r:id="rId2894" ref="B2895"/>
    <hyperlink r:id="rId2895" ref="B2896"/>
    <hyperlink r:id="rId2896" ref="B2897"/>
    <hyperlink r:id="rId2897" ref="B2898"/>
    <hyperlink r:id="rId2898" ref="B2899"/>
    <hyperlink r:id="rId2899" ref="B2900"/>
    <hyperlink r:id="rId2900" ref="B2901"/>
    <hyperlink r:id="rId2901" ref="B2902"/>
    <hyperlink r:id="rId2902" ref="B2903"/>
    <hyperlink r:id="rId2903" ref="B2904"/>
    <hyperlink r:id="rId2904" ref="B2905"/>
    <hyperlink r:id="rId2905" ref="B2906"/>
    <hyperlink r:id="rId2906" ref="B2907"/>
    <hyperlink r:id="rId2907" ref="B2908"/>
    <hyperlink r:id="rId2908" ref="B2909"/>
    <hyperlink r:id="rId2909" ref="B2910"/>
    <hyperlink r:id="rId2910" ref="B2911"/>
    <hyperlink r:id="rId2911" ref="B2912"/>
    <hyperlink r:id="rId2912" ref="B2913"/>
    <hyperlink r:id="rId2913" ref="B2914"/>
    <hyperlink r:id="rId2914" ref="B2915"/>
    <hyperlink r:id="rId2915" ref="B2916"/>
    <hyperlink r:id="rId2916" ref="B2917"/>
    <hyperlink r:id="rId2917" ref="B2918"/>
    <hyperlink r:id="rId2918" ref="B2919"/>
    <hyperlink r:id="rId2919" ref="B2920"/>
    <hyperlink r:id="rId2920" ref="B2921"/>
    <hyperlink r:id="rId2921" ref="B2922"/>
    <hyperlink r:id="rId2922" ref="B2923"/>
    <hyperlink r:id="rId2923" ref="B2924"/>
    <hyperlink r:id="rId2924" ref="B2925"/>
    <hyperlink r:id="rId2925" ref="B2926"/>
    <hyperlink r:id="rId2926" ref="B2927"/>
    <hyperlink r:id="rId2927" ref="B2928"/>
    <hyperlink r:id="rId2928" ref="B2929"/>
    <hyperlink r:id="rId2929" ref="B2930"/>
    <hyperlink r:id="rId2930" ref="B2931"/>
    <hyperlink r:id="rId2931" ref="B2932"/>
    <hyperlink r:id="rId2932" ref="B2933"/>
    <hyperlink r:id="rId2933" ref="B2934"/>
    <hyperlink r:id="rId2934" ref="B2935"/>
    <hyperlink r:id="rId2935" ref="B2936"/>
    <hyperlink r:id="rId2936" ref="B2937"/>
    <hyperlink r:id="rId2937" ref="B2938"/>
    <hyperlink r:id="rId2938" ref="B2939"/>
    <hyperlink r:id="rId2939" ref="B2940"/>
    <hyperlink r:id="rId2940" ref="B2941"/>
    <hyperlink r:id="rId2941" ref="B2942"/>
    <hyperlink r:id="rId2942" ref="B2943"/>
    <hyperlink r:id="rId2943" ref="B2944"/>
    <hyperlink r:id="rId2944" ref="B2945"/>
    <hyperlink r:id="rId2945" ref="B2946"/>
    <hyperlink r:id="rId2946" ref="B2947"/>
    <hyperlink r:id="rId2947" ref="B2948"/>
    <hyperlink r:id="rId2948" ref="B2949"/>
    <hyperlink r:id="rId2949" ref="B2950"/>
    <hyperlink r:id="rId2950" ref="B2951"/>
    <hyperlink r:id="rId2951" ref="B2952"/>
    <hyperlink r:id="rId2952" ref="B2953"/>
    <hyperlink r:id="rId2953" ref="B2954"/>
    <hyperlink r:id="rId2954" ref="B2955"/>
    <hyperlink r:id="rId2955" ref="B2956"/>
    <hyperlink r:id="rId2956" ref="B2957"/>
    <hyperlink r:id="rId2957" ref="B2958"/>
    <hyperlink r:id="rId2958" ref="B2959"/>
    <hyperlink r:id="rId2959" ref="B2960"/>
    <hyperlink r:id="rId2960" ref="B2961"/>
    <hyperlink r:id="rId2961" ref="B2962"/>
    <hyperlink r:id="rId2962" ref="B2963"/>
    <hyperlink r:id="rId2963" ref="B2964"/>
    <hyperlink r:id="rId2964" ref="B2965"/>
    <hyperlink r:id="rId2965" ref="B2966"/>
    <hyperlink r:id="rId2966" ref="B2967"/>
    <hyperlink r:id="rId2967" ref="B2968"/>
    <hyperlink r:id="rId2968" ref="B2969"/>
    <hyperlink r:id="rId2969" ref="B2970"/>
    <hyperlink r:id="rId2970" ref="B2971"/>
    <hyperlink r:id="rId2971" ref="B2972"/>
    <hyperlink r:id="rId2972" ref="B2973"/>
    <hyperlink r:id="rId2973" ref="B2974"/>
    <hyperlink r:id="rId2974" ref="B2975"/>
    <hyperlink r:id="rId2975" ref="B2976"/>
    <hyperlink r:id="rId2976" ref="B2977"/>
    <hyperlink r:id="rId2977" ref="B2978"/>
    <hyperlink r:id="rId2978" ref="B2979"/>
    <hyperlink r:id="rId2979" ref="B2980"/>
    <hyperlink r:id="rId2980" ref="B2981"/>
    <hyperlink r:id="rId2981" ref="B2982"/>
    <hyperlink r:id="rId2982" ref="B2983"/>
    <hyperlink r:id="rId2983" ref="B2984"/>
    <hyperlink r:id="rId2984" ref="B2985"/>
    <hyperlink r:id="rId2985" ref="B2986"/>
    <hyperlink r:id="rId2986" ref="B2987"/>
    <hyperlink r:id="rId2987" ref="B2988"/>
    <hyperlink r:id="rId2988" ref="B2989"/>
    <hyperlink r:id="rId2989" ref="B2990"/>
    <hyperlink r:id="rId2990" ref="B2991"/>
    <hyperlink r:id="rId2991" ref="B2992"/>
    <hyperlink r:id="rId2992" ref="B2993"/>
    <hyperlink r:id="rId2993" ref="B2994"/>
    <hyperlink r:id="rId2994" ref="B2995"/>
    <hyperlink r:id="rId2995" ref="B2996"/>
    <hyperlink r:id="rId2996" ref="B2997"/>
    <hyperlink r:id="rId2997" ref="B2998"/>
    <hyperlink r:id="rId2998" ref="B2999"/>
    <hyperlink r:id="rId2999" ref="B3000"/>
    <hyperlink r:id="rId3000" ref="B3001"/>
    <hyperlink r:id="rId3001" ref="B3002"/>
    <hyperlink r:id="rId3002" ref="B3003"/>
    <hyperlink r:id="rId3003" ref="B3004"/>
    <hyperlink r:id="rId3004" ref="B3005"/>
    <hyperlink r:id="rId3005" ref="B3006"/>
    <hyperlink r:id="rId3006" ref="B3007"/>
    <hyperlink r:id="rId3007" ref="B3008"/>
    <hyperlink r:id="rId3008" ref="B3009"/>
    <hyperlink r:id="rId3009" ref="B3010"/>
    <hyperlink r:id="rId3010" ref="B3011"/>
    <hyperlink r:id="rId3011" ref="B3012"/>
    <hyperlink r:id="rId3012" ref="B3013"/>
    <hyperlink r:id="rId3013" ref="B3014"/>
    <hyperlink r:id="rId3014" ref="B3015"/>
    <hyperlink r:id="rId3015" ref="B3016"/>
    <hyperlink r:id="rId3016" ref="B3017"/>
    <hyperlink r:id="rId3017" ref="B3018"/>
    <hyperlink r:id="rId3018" ref="B3019"/>
    <hyperlink r:id="rId3019" ref="B3020"/>
    <hyperlink r:id="rId3020" ref="B3021"/>
    <hyperlink r:id="rId3021" ref="B3022"/>
    <hyperlink r:id="rId3022" ref="B3023"/>
    <hyperlink r:id="rId3023" ref="B3024"/>
    <hyperlink r:id="rId3024" ref="B3025"/>
    <hyperlink r:id="rId3025" ref="B3026"/>
    <hyperlink r:id="rId3026" ref="B3027"/>
    <hyperlink r:id="rId3027" ref="B3028"/>
    <hyperlink r:id="rId3028" ref="B3029"/>
    <hyperlink r:id="rId3029" ref="B3030"/>
    <hyperlink r:id="rId3030" ref="B3031"/>
    <hyperlink r:id="rId3031" ref="B3032"/>
    <hyperlink r:id="rId3032" ref="B3033"/>
    <hyperlink r:id="rId3033" ref="B3034"/>
    <hyperlink r:id="rId3034" ref="B3035"/>
    <hyperlink r:id="rId3035" ref="B3036"/>
    <hyperlink r:id="rId3036" ref="B3037"/>
    <hyperlink r:id="rId3037" ref="B3038"/>
    <hyperlink r:id="rId3038" ref="B3039"/>
    <hyperlink r:id="rId3039" ref="B3040"/>
    <hyperlink r:id="rId3040" ref="B3041"/>
    <hyperlink r:id="rId3041" ref="B3042"/>
    <hyperlink r:id="rId3042" ref="B3043"/>
    <hyperlink r:id="rId3043" ref="B3044"/>
    <hyperlink r:id="rId3044" ref="B3045"/>
    <hyperlink r:id="rId3045" ref="B3046"/>
    <hyperlink r:id="rId3046" ref="B3047"/>
    <hyperlink r:id="rId3047" ref="B3048"/>
    <hyperlink r:id="rId3048" ref="B3049"/>
    <hyperlink r:id="rId3049" ref="B3050"/>
    <hyperlink r:id="rId3050" ref="B3051"/>
    <hyperlink r:id="rId3051" ref="B3052"/>
    <hyperlink r:id="rId3052" ref="B3053"/>
    <hyperlink r:id="rId3053" ref="B3054"/>
    <hyperlink r:id="rId3054" ref="B3055"/>
    <hyperlink r:id="rId3055" ref="B3056"/>
    <hyperlink r:id="rId3056" ref="B3057"/>
    <hyperlink r:id="rId3057" ref="B3058"/>
    <hyperlink r:id="rId3058" ref="B3059"/>
    <hyperlink r:id="rId3059" ref="B3060"/>
    <hyperlink r:id="rId3060" ref="B3061"/>
    <hyperlink r:id="rId3061" ref="B3062"/>
    <hyperlink r:id="rId3062" ref="B3063"/>
    <hyperlink r:id="rId3063" ref="B3064"/>
    <hyperlink r:id="rId3064" ref="B3065"/>
    <hyperlink r:id="rId3065" ref="B3066"/>
    <hyperlink r:id="rId3066" ref="B3067"/>
    <hyperlink r:id="rId3067" ref="B3068"/>
    <hyperlink r:id="rId3068" ref="B3069"/>
    <hyperlink r:id="rId3069" ref="B3070"/>
    <hyperlink r:id="rId3070" ref="B3071"/>
    <hyperlink r:id="rId3071" ref="B3072"/>
    <hyperlink r:id="rId3072" ref="B3073"/>
    <hyperlink r:id="rId3073" ref="B3074"/>
    <hyperlink r:id="rId3074" ref="B3075"/>
    <hyperlink r:id="rId3075" ref="B3076"/>
    <hyperlink r:id="rId3076" ref="B3077"/>
    <hyperlink r:id="rId3077" ref="B3078"/>
    <hyperlink r:id="rId3078" ref="B3079"/>
    <hyperlink r:id="rId3079" ref="B3080"/>
    <hyperlink r:id="rId3080" ref="B3081"/>
    <hyperlink r:id="rId3081" ref="B3082"/>
    <hyperlink r:id="rId3082" ref="B3083"/>
    <hyperlink r:id="rId3083" ref="B3084"/>
    <hyperlink r:id="rId3084" ref="B3085"/>
    <hyperlink r:id="rId3085" ref="B3086"/>
    <hyperlink r:id="rId3086" ref="B3087"/>
    <hyperlink r:id="rId3087" ref="B3088"/>
    <hyperlink r:id="rId3088" ref="B3089"/>
    <hyperlink r:id="rId3089" ref="B3090"/>
    <hyperlink r:id="rId3090" ref="B3091"/>
    <hyperlink r:id="rId3091" ref="B3092"/>
    <hyperlink r:id="rId3092" ref="B3093"/>
    <hyperlink r:id="rId3093" ref="B3094"/>
    <hyperlink r:id="rId3094" ref="B3095"/>
    <hyperlink r:id="rId3095" ref="B3096"/>
    <hyperlink r:id="rId3096" ref="B3097"/>
    <hyperlink r:id="rId3097" ref="B3098"/>
    <hyperlink r:id="rId3098" ref="B3099"/>
    <hyperlink r:id="rId3099" ref="B3100"/>
    <hyperlink r:id="rId3100" ref="B3101"/>
    <hyperlink r:id="rId3101" ref="B3102"/>
    <hyperlink r:id="rId3102" ref="B3103"/>
    <hyperlink r:id="rId3103" ref="B3104"/>
    <hyperlink r:id="rId3104" ref="B3105"/>
    <hyperlink r:id="rId3105" ref="B3106"/>
    <hyperlink r:id="rId3106" ref="B3107"/>
    <hyperlink r:id="rId3107" ref="B3108"/>
    <hyperlink r:id="rId3108" ref="B3109"/>
    <hyperlink r:id="rId3109" ref="B3110"/>
    <hyperlink r:id="rId3110" ref="B3111"/>
    <hyperlink r:id="rId3111" ref="B3112"/>
    <hyperlink r:id="rId3112" ref="B3113"/>
    <hyperlink r:id="rId3113" ref="B3114"/>
    <hyperlink r:id="rId3114" ref="B3115"/>
    <hyperlink r:id="rId3115" ref="B3116"/>
    <hyperlink r:id="rId3116" ref="B3117"/>
    <hyperlink r:id="rId3117" ref="B3118"/>
    <hyperlink r:id="rId3118" ref="B3119"/>
    <hyperlink r:id="rId3119" ref="B3120"/>
    <hyperlink r:id="rId3120" ref="B3121"/>
    <hyperlink r:id="rId3121" ref="B3122"/>
    <hyperlink r:id="rId3122" ref="B3123"/>
    <hyperlink r:id="rId3123" ref="B3124"/>
    <hyperlink r:id="rId3124" ref="B3125"/>
    <hyperlink r:id="rId3125" ref="B3126"/>
    <hyperlink r:id="rId3126" ref="B3127"/>
    <hyperlink r:id="rId3127" ref="B3128"/>
    <hyperlink r:id="rId3128" ref="B3129"/>
    <hyperlink r:id="rId3129" ref="B3130"/>
    <hyperlink r:id="rId3130" ref="B3131"/>
    <hyperlink r:id="rId3131" ref="B3132"/>
    <hyperlink r:id="rId3132" ref="B3133"/>
    <hyperlink r:id="rId3133" ref="B3134"/>
    <hyperlink r:id="rId3134" ref="B3135"/>
    <hyperlink r:id="rId3135" ref="B3136"/>
    <hyperlink r:id="rId3136" ref="B3137"/>
    <hyperlink r:id="rId3137" ref="B3138"/>
    <hyperlink r:id="rId3138" ref="B3139"/>
    <hyperlink r:id="rId3139" ref="B3140"/>
    <hyperlink r:id="rId3140" ref="B3141"/>
    <hyperlink r:id="rId3141" ref="B3142"/>
    <hyperlink r:id="rId3142" ref="B3143"/>
    <hyperlink r:id="rId3143" ref="B3144"/>
    <hyperlink r:id="rId3144" ref="B3145"/>
    <hyperlink r:id="rId3145" ref="B3146"/>
    <hyperlink r:id="rId3146" ref="B3147"/>
    <hyperlink r:id="rId3147" ref="B3148"/>
    <hyperlink r:id="rId3148" ref="B3149"/>
    <hyperlink r:id="rId3149" ref="B3150"/>
    <hyperlink r:id="rId3150" ref="B3151"/>
    <hyperlink r:id="rId3151" ref="B3152"/>
    <hyperlink r:id="rId3152" ref="B3153"/>
    <hyperlink r:id="rId3153" ref="B3154"/>
    <hyperlink r:id="rId3154" ref="B3155"/>
    <hyperlink r:id="rId3155" ref="B3156"/>
    <hyperlink r:id="rId3156" ref="B3158"/>
    <hyperlink r:id="rId3157" ref="B3159"/>
    <hyperlink r:id="rId3158" ref="B3160"/>
    <hyperlink r:id="rId3159" ref="B3161"/>
    <hyperlink r:id="rId3160" ref="B3162"/>
    <hyperlink r:id="rId3161" ref="B3163"/>
    <hyperlink r:id="rId3162" ref="B3164"/>
    <hyperlink r:id="rId3163" ref="B3165"/>
    <hyperlink r:id="rId3164" ref="B3166"/>
    <hyperlink r:id="rId3165" ref="B3167"/>
    <hyperlink r:id="rId3166" ref="B3168"/>
    <hyperlink r:id="rId3167" ref="B3169"/>
    <hyperlink r:id="rId3168" ref="B3170"/>
    <hyperlink r:id="rId3169" ref="B3171"/>
    <hyperlink r:id="rId3170" ref="B3172"/>
    <hyperlink r:id="rId3171" ref="B3173"/>
    <hyperlink r:id="rId3172" ref="B3174"/>
    <hyperlink r:id="rId3173" ref="B3175"/>
    <hyperlink r:id="rId3174" ref="B3176"/>
    <hyperlink r:id="rId3175" ref="B3177"/>
    <hyperlink r:id="rId3176" ref="B3178"/>
    <hyperlink r:id="rId3177" ref="B3179"/>
    <hyperlink r:id="rId3178" ref="B3180"/>
    <hyperlink r:id="rId3179" ref="B3181"/>
    <hyperlink r:id="rId3180" ref="B3182"/>
    <hyperlink r:id="rId3181" ref="B3183"/>
    <hyperlink r:id="rId3182" ref="B3184"/>
    <hyperlink r:id="rId3183" ref="B3185"/>
    <hyperlink r:id="rId3184" ref="B3186"/>
    <hyperlink r:id="rId3185" ref="B3187"/>
    <hyperlink r:id="rId3186" ref="B3188"/>
    <hyperlink r:id="rId3187" ref="B3189"/>
    <hyperlink r:id="rId3188" ref="B3190"/>
    <hyperlink r:id="rId3189" ref="B3191"/>
    <hyperlink r:id="rId3190" ref="B3192"/>
    <hyperlink r:id="rId3191" ref="B3193"/>
    <hyperlink r:id="rId3192" ref="B3194"/>
    <hyperlink r:id="rId3193" ref="B3195"/>
    <hyperlink r:id="rId3194" ref="B3196"/>
    <hyperlink r:id="rId3195" ref="B3197"/>
    <hyperlink r:id="rId3196" ref="B3198"/>
    <hyperlink r:id="rId3197" ref="B3199"/>
    <hyperlink r:id="rId3198" ref="B3200"/>
    <hyperlink r:id="rId3199" ref="B3201"/>
    <hyperlink r:id="rId3200" ref="B3202"/>
    <hyperlink r:id="rId3201" ref="B3203"/>
    <hyperlink r:id="rId3202" ref="B3204"/>
    <hyperlink r:id="rId3203" ref="B3205"/>
    <hyperlink r:id="rId3204" ref="B3206"/>
    <hyperlink r:id="rId3205" ref="B3207"/>
    <hyperlink r:id="rId3206" ref="B3208"/>
    <hyperlink r:id="rId3207" ref="B3209"/>
    <hyperlink r:id="rId3208" ref="B3210"/>
    <hyperlink r:id="rId3209" ref="B3211"/>
    <hyperlink r:id="rId3210" ref="B3212"/>
    <hyperlink r:id="rId3211" ref="B3213"/>
    <hyperlink r:id="rId3212" ref="B3214"/>
    <hyperlink r:id="rId3213" ref="B3215"/>
    <hyperlink r:id="rId3214" ref="B3216"/>
    <hyperlink r:id="rId3215" ref="B3217"/>
    <hyperlink r:id="rId3216" ref="B3218"/>
    <hyperlink r:id="rId3217" ref="B3219"/>
    <hyperlink r:id="rId3218" ref="B3220"/>
    <hyperlink r:id="rId3219" ref="B3221"/>
    <hyperlink r:id="rId3220" ref="B3222"/>
    <hyperlink r:id="rId3221" ref="B3223"/>
    <hyperlink r:id="rId3222" ref="B3224"/>
    <hyperlink r:id="rId3223" ref="B3225"/>
    <hyperlink r:id="rId3224" ref="B3226"/>
    <hyperlink r:id="rId3225" ref="B3227"/>
    <hyperlink r:id="rId3226" ref="B3228"/>
    <hyperlink r:id="rId3227" ref="B3229"/>
    <hyperlink r:id="rId3228" ref="B3230"/>
    <hyperlink r:id="rId3229" ref="B3231"/>
    <hyperlink r:id="rId3230" ref="B3232"/>
    <hyperlink r:id="rId3231" ref="B3233"/>
    <hyperlink r:id="rId3232" ref="B3234"/>
    <hyperlink r:id="rId3233" ref="B3235"/>
    <hyperlink r:id="rId3234" ref="B3236"/>
    <hyperlink r:id="rId3235" ref="B3237"/>
    <hyperlink r:id="rId3236" ref="B3238"/>
    <hyperlink r:id="rId3237" ref="B3239"/>
    <hyperlink r:id="rId3238" ref="B3240"/>
    <hyperlink r:id="rId3239" ref="B3241"/>
    <hyperlink r:id="rId3240" ref="B3242"/>
    <hyperlink r:id="rId3241" ref="B3243"/>
    <hyperlink r:id="rId3242" ref="B3244"/>
    <hyperlink r:id="rId3243" ref="B3245"/>
    <hyperlink r:id="rId3244" ref="B3246"/>
    <hyperlink r:id="rId3245" ref="B3247"/>
    <hyperlink r:id="rId3246" ref="B3248"/>
    <hyperlink r:id="rId3247" ref="B3249"/>
    <hyperlink r:id="rId3248" ref="B3250"/>
    <hyperlink r:id="rId3249" ref="B3251"/>
    <hyperlink r:id="rId3250" ref="B3252"/>
    <hyperlink r:id="rId3251" ref="B3253"/>
    <hyperlink r:id="rId3252" ref="B3254"/>
    <hyperlink r:id="rId3253" ref="B3255"/>
    <hyperlink r:id="rId3254" ref="B3256"/>
    <hyperlink r:id="rId3255" ref="B3257"/>
    <hyperlink r:id="rId3256" ref="B3258"/>
    <hyperlink r:id="rId3257" ref="B3259"/>
    <hyperlink r:id="rId3258" ref="B3260"/>
    <hyperlink r:id="rId3259" ref="B3261"/>
    <hyperlink r:id="rId3260" ref="B3262"/>
    <hyperlink r:id="rId3261" ref="B3263"/>
    <hyperlink r:id="rId3262" ref="B3264"/>
    <hyperlink r:id="rId3263" ref="B3265"/>
    <hyperlink r:id="rId3264" ref="B3266"/>
    <hyperlink r:id="rId3265" ref="B3267"/>
    <hyperlink r:id="rId3266" ref="B3268"/>
    <hyperlink r:id="rId3267" ref="B3269"/>
    <hyperlink r:id="rId3268" ref="B3270"/>
    <hyperlink r:id="rId3269" ref="B3271"/>
    <hyperlink r:id="rId3270" ref="B3272"/>
    <hyperlink r:id="rId3271" ref="B3273"/>
    <hyperlink r:id="rId3272" ref="B3274"/>
    <hyperlink r:id="rId3273" ref="B3275"/>
    <hyperlink r:id="rId3274" ref="B3276"/>
    <hyperlink r:id="rId3275" ref="B3277"/>
    <hyperlink r:id="rId3276" ref="B3278"/>
    <hyperlink r:id="rId3277" ref="B3279"/>
    <hyperlink r:id="rId3278" ref="B3280"/>
    <hyperlink r:id="rId3279" ref="B3281"/>
    <hyperlink r:id="rId3280" ref="B3282"/>
    <hyperlink r:id="rId3281" ref="B3283"/>
    <hyperlink r:id="rId3282" ref="B3284"/>
    <hyperlink r:id="rId3283" ref="B3285"/>
    <hyperlink r:id="rId3284" ref="B3286"/>
    <hyperlink r:id="rId3285" ref="B3287"/>
    <hyperlink r:id="rId3286" ref="B3288"/>
    <hyperlink r:id="rId3287" ref="B3289"/>
    <hyperlink r:id="rId3288" ref="B3290"/>
    <hyperlink r:id="rId3289" ref="B3291"/>
    <hyperlink r:id="rId3290" ref="B3292"/>
    <hyperlink r:id="rId3291" ref="B3293"/>
    <hyperlink r:id="rId3292" ref="B3294"/>
    <hyperlink r:id="rId3293" ref="B3295"/>
    <hyperlink r:id="rId3294" ref="B3296"/>
    <hyperlink r:id="rId3295" ref="B3297"/>
    <hyperlink r:id="rId3296" ref="B3298"/>
    <hyperlink r:id="rId3297" ref="B3299"/>
    <hyperlink r:id="rId3298" ref="B3300"/>
    <hyperlink r:id="rId3299" ref="B3301"/>
    <hyperlink r:id="rId3300" ref="B3302"/>
    <hyperlink r:id="rId3301" ref="B3303"/>
    <hyperlink r:id="rId3302" ref="B3304"/>
    <hyperlink r:id="rId3303" ref="B3305"/>
    <hyperlink r:id="rId3304" ref="B3306"/>
    <hyperlink r:id="rId3305" ref="B3307"/>
    <hyperlink r:id="rId3306" ref="B3308"/>
    <hyperlink r:id="rId3307" ref="B3309"/>
    <hyperlink r:id="rId3308" ref="B3310"/>
    <hyperlink r:id="rId3309" ref="B3311"/>
    <hyperlink r:id="rId3310" ref="B3312"/>
    <hyperlink r:id="rId3311" ref="B3313"/>
    <hyperlink r:id="rId3312" ref="B3314"/>
    <hyperlink r:id="rId3313" ref="B3315"/>
    <hyperlink r:id="rId3314" ref="B3316"/>
    <hyperlink r:id="rId3315" ref="B3317"/>
    <hyperlink r:id="rId3316" ref="B3318"/>
    <hyperlink r:id="rId3317" ref="B3319"/>
    <hyperlink r:id="rId3318" ref="B3320"/>
    <hyperlink r:id="rId3319" ref="B3321"/>
    <hyperlink r:id="rId3320" ref="B3322"/>
    <hyperlink r:id="rId3321" ref="B3323"/>
    <hyperlink r:id="rId3322" ref="B3324"/>
    <hyperlink r:id="rId3323" ref="B3325"/>
    <hyperlink r:id="rId3324" ref="B3326"/>
    <hyperlink r:id="rId3325" ref="B3327"/>
    <hyperlink r:id="rId3326" ref="B3328"/>
    <hyperlink r:id="rId3327" ref="B3329"/>
    <hyperlink r:id="rId3328" ref="B3330"/>
    <hyperlink r:id="rId3329" ref="B3331"/>
    <hyperlink r:id="rId3330" ref="B3332"/>
    <hyperlink r:id="rId3331" ref="B3333"/>
    <hyperlink r:id="rId3332" ref="B3334"/>
    <hyperlink r:id="rId3333" ref="B3335"/>
    <hyperlink r:id="rId3334" ref="B3336"/>
    <hyperlink r:id="rId3335" ref="B3337"/>
    <hyperlink r:id="rId3336" ref="B3338"/>
    <hyperlink r:id="rId3337" ref="B3339"/>
    <hyperlink r:id="rId3338" ref="B3340"/>
    <hyperlink r:id="rId3339" ref="B3341"/>
    <hyperlink r:id="rId3340" ref="B3342"/>
    <hyperlink r:id="rId3341" ref="B3343"/>
    <hyperlink r:id="rId3342" ref="B3344"/>
    <hyperlink r:id="rId3343" ref="B3345"/>
    <hyperlink r:id="rId3344" ref="B3346"/>
    <hyperlink r:id="rId3345" ref="B3347"/>
    <hyperlink r:id="rId3346" ref="B3348"/>
    <hyperlink r:id="rId3347" ref="B3349"/>
    <hyperlink r:id="rId3348" ref="B3350"/>
    <hyperlink r:id="rId3349" ref="B3351"/>
    <hyperlink r:id="rId3350" ref="B3352"/>
    <hyperlink r:id="rId3351" ref="B3353"/>
    <hyperlink r:id="rId3352" ref="B3354"/>
    <hyperlink r:id="rId3353" ref="B3355"/>
    <hyperlink r:id="rId3354" ref="B3356"/>
    <hyperlink r:id="rId3355" ref="B3357"/>
    <hyperlink r:id="rId3356" ref="B3358"/>
    <hyperlink r:id="rId3357" ref="B3359"/>
    <hyperlink r:id="rId3358" ref="B3360"/>
    <hyperlink r:id="rId3359" ref="B3361"/>
    <hyperlink r:id="rId3360" ref="B3362"/>
    <hyperlink r:id="rId3361" ref="B3363"/>
    <hyperlink r:id="rId3362" ref="B3364"/>
    <hyperlink r:id="rId3363" ref="B3365"/>
    <hyperlink r:id="rId3364" ref="B3366"/>
    <hyperlink r:id="rId3365" ref="B3367"/>
    <hyperlink r:id="rId3366" ref="B3368"/>
    <hyperlink r:id="rId3367" ref="B3369"/>
    <hyperlink r:id="rId3368" ref="B3370"/>
    <hyperlink r:id="rId3369" ref="B3371"/>
    <hyperlink r:id="rId3370" ref="B3372"/>
    <hyperlink r:id="rId3371" ref="B3373"/>
    <hyperlink r:id="rId3372" ref="B3374"/>
    <hyperlink r:id="rId3373" ref="B3375"/>
    <hyperlink r:id="rId3374" ref="B3376"/>
    <hyperlink r:id="rId3375" ref="B3378"/>
    <hyperlink r:id="rId3376" ref="B3379"/>
    <hyperlink r:id="rId3377" ref="B3380"/>
    <hyperlink r:id="rId3378" ref="B3381"/>
    <hyperlink r:id="rId3379" ref="B3382"/>
    <hyperlink r:id="rId3380" ref="B3383"/>
    <hyperlink r:id="rId3381" ref="B3384"/>
    <hyperlink r:id="rId3382" ref="B3385"/>
    <hyperlink r:id="rId3383" ref="B3386"/>
    <hyperlink r:id="rId3384" ref="B3387"/>
    <hyperlink r:id="rId3385" ref="B3388"/>
    <hyperlink r:id="rId3386" ref="B3389"/>
    <hyperlink r:id="rId3387" ref="B3390"/>
    <hyperlink r:id="rId3388" ref="B3391"/>
    <hyperlink r:id="rId3389" ref="B3392"/>
    <hyperlink r:id="rId3390" ref="B3393"/>
    <hyperlink r:id="rId3391" ref="B3394"/>
    <hyperlink r:id="rId3392" ref="B3395"/>
    <hyperlink r:id="rId3393" ref="B3396"/>
    <hyperlink r:id="rId3394" ref="B3397"/>
    <hyperlink r:id="rId3395" ref="B3398"/>
    <hyperlink r:id="rId3396" ref="B3399"/>
    <hyperlink r:id="rId3397" ref="B3400"/>
    <hyperlink r:id="rId3398" ref="B3401"/>
    <hyperlink r:id="rId3399" ref="B3402"/>
    <hyperlink r:id="rId3400" ref="B3403"/>
    <hyperlink r:id="rId3401" ref="B3404"/>
    <hyperlink r:id="rId3402" ref="B3405"/>
    <hyperlink r:id="rId3403" ref="B3406"/>
    <hyperlink r:id="rId3404" ref="B3407"/>
    <hyperlink r:id="rId3405" ref="B3408"/>
    <hyperlink r:id="rId3406" ref="B3409"/>
    <hyperlink r:id="rId3407" ref="B3410"/>
    <hyperlink r:id="rId3408" ref="B3411"/>
    <hyperlink r:id="rId3409" ref="B3412"/>
    <hyperlink r:id="rId3410" ref="B3413"/>
    <hyperlink r:id="rId3411" ref="B3414"/>
    <hyperlink r:id="rId3412" ref="B3415"/>
    <hyperlink r:id="rId3413" ref="B3416"/>
    <hyperlink r:id="rId3414" ref="B3417"/>
    <hyperlink r:id="rId3415" ref="B3418"/>
    <hyperlink r:id="rId3416" ref="B3420"/>
    <hyperlink r:id="rId3417" ref="B3421"/>
    <hyperlink r:id="rId3418" ref="B3422"/>
    <hyperlink r:id="rId3419" ref="B3423"/>
    <hyperlink r:id="rId3420" ref="B3424"/>
    <hyperlink r:id="rId3421" ref="B3425"/>
    <hyperlink r:id="rId3422" ref="B3426"/>
    <hyperlink r:id="rId3423" ref="B3427"/>
    <hyperlink r:id="rId3424" ref="B3428"/>
    <hyperlink r:id="rId3425" ref="B3429"/>
    <hyperlink r:id="rId3426" ref="B3430"/>
    <hyperlink r:id="rId3427" ref="B3431"/>
    <hyperlink r:id="rId3428" ref="B3432"/>
    <hyperlink r:id="rId3429" ref="B3433"/>
    <hyperlink r:id="rId3430" ref="B3434"/>
    <hyperlink r:id="rId3431" ref="B3435"/>
    <hyperlink r:id="rId3432" ref="B3436"/>
    <hyperlink r:id="rId3433" ref="B3437"/>
    <hyperlink r:id="rId3434" ref="B3438"/>
    <hyperlink r:id="rId3435" ref="B3439"/>
    <hyperlink r:id="rId3436" ref="B3440"/>
    <hyperlink r:id="rId3437" ref="B3441"/>
    <hyperlink r:id="rId3438" ref="B3442"/>
    <hyperlink r:id="rId3439" ref="B3443"/>
    <hyperlink r:id="rId3440" ref="B3444"/>
    <hyperlink r:id="rId3441" ref="B3445"/>
    <hyperlink r:id="rId3442" ref="B3446"/>
    <hyperlink r:id="rId3443" ref="B3447"/>
    <hyperlink r:id="rId3444" ref="B3448"/>
    <hyperlink r:id="rId3445" ref="B3449"/>
    <hyperlink r:id="rId3446" ref="B3450"/>
    <hyperlink r:id="rId3447" ref="B3451"/>
    <hyperlink r:id="rId3448" ref="B3452"/>
    <hyperlink r:id="rId3449" ref="B3453"/>
    <hyperlink r:id="rId3450" ref="B3454"/>
    <hyperlink r:id="rId3451" ref="B3455"/>
    <hyperlink r:id="rId3452" ref="B3456"/>
    <hyperlink r:id="rId3453" ref="B3457"/>
    <hyperlink r:id="rId3454" ref="B3458"/>
    <hyperlink r:id="rId3455" ref="B3459"/>
    <hyperlink r:id="rId3456" ref="B3460"/>
    <hyperlink r:id="rId3457" ref="B3461"/>
    <hyperlink r:id="rId3458" ref="B3462"/>
    <hyperlink r:id="rId3459" ref="B3463"/>
    <hyperlink r:id="rId3460" ref="B3464"/>
    <hyperlink r:id="rId3461" ref="B3465"/>
    <hyperlink r:id="rId3462" ref="B3466"/>
    <hyperlink r:id="rId3463" ref="B3467"/>
    <hyperlink r:id="rId3464" ref="B3468"/>
    <hyperlink r:id="rId3465" ref="B3469"/>
    <hyperlink r:id="rId3466" ref="B3470"/>
    <hyperlink r:id="rId3467" ref="B3471"/>
    <hyperlink r:id="rId3468" ref="B3472"/>
    <hyperlink r:id="rId3469" ref="B3473"/>
    <hyperlink r:id="rId3470" ref="B3474"/>
    <hyperlink r:id="rId3471" ref="B3475"/>
    <hyperlink r:id="rId3472" ref="B3476"/>
    <hyperlink r:id="rId3473" ref="B3477"/>
    <hyperlink r:id="rId3474" ref="B3478"/>
    <hyperlink r:id="rId3475" ref="B3479"/>
    <hyperlink r:id="rId3476" ref="B3480"/>
    <hyperlink r:id="rId3477" ref="B3481"/>
    <hyperlink r:id="rId3478" ref="B3482"/>
    <hyperlink r:id="rId3479" ref="B3483"/>
    <hyperlink r:id="rId3480" ref="B3484"/>
    <hyperlink r:id="rId3481" ref="B3485"/>
    <hyperlink r:id="rId3482" ref="B3486"/>
    <hyperlink r:id="rId3483" ref="B3487"/>
    <hyperlink r:id="rId3484" ref="B3488"/>
    <hyperlink r:id="rId3485" ref="B3489"/>
    <hyperlink r:id="rId3486" ref="B3490"/>
    <hyperlink r:id="rId3487" ref="B3491"/>
    <hyperlink r:id="rId3488" ref="B3492"/>
    <hyperlink r:id="rId3489" ref="B3493"/>
    <hyperlink r:id="rId3490" ref="B3494"/>
    <hyperlink r:id="rId3491" ref="B3495"/>
    <hyperlink r:id="rId3492" ref="B3496"/>
    <hyperlink r:id="rId3493" ref="B3497"/>
    <hyperlink r:id="rId3494" ref="B3498"/>
    <hyperlink r:id="rId3495" ref="B3499"/>
    <hyperlink r:id="rId3496" ref="B3500"/>
    <hyperlink r:id="rId3497" ref="B3501"/>
    <hyperlink r:id="rId3498" ref="B3502"/>
    <hyperlink r:id="rId3499" ref="B3503"/>
    <hyperlink r:id="rId3500" ref="B3504"/>
    <hyperlink r:id="rId3501" ref="B3505"/>
    <hyperlink r:id="rId3502" ref="B3506"/>
    <hyperlink r:id="rId3503" ref="B3507"/>
    <hyperlink r:id="rId3504" ref="B3508"/>
    <hyperlink r:id="rId3505" ref="B3509"/>
    <hyperlink r:id="rId3506" ref="B3510"/>
    <hyperlink r:id="rId3507" ref="B3511"/>
    <hyperlink r:id="rId3508" ref="B3512"/>
    <hyperlink r:id="rId3509" ref="B3513"/>
    <hyperlink r:id="rId3510" ref="B3514"/>
    <hyperlink r:id="rId3511" ref="B3515"/>
    <hyperlink r:id="rId3512" ref="B3516"/>
    <hyperlink r:id="rId3513" ref="B3517"/>
    <hyperlink r:id="rId3514" ref="B3518"/>
    <hyperlink r:id="rId3515" ref="B3519"/>
    <hyperlink r:id="rId3516" ref="B3520"/>
    <hyperlink r:id="rId3517" ref="B3521"/>
    <hyperlink r:id="rId3518" ref="B3522"/>
    <hyperlink r:id="rId3519" ref="B3523"/>
    <hyperlink r:id="rId3520" ref="B3524"/>
    <hyperlink r:id="rId3521" ref="B3525"/>
    <hyperlink r:id="rId3522" ref="B3527"/>
    <hyperlink r:id="rId3523" ref="B3528"/>
    <hyperlink r:id="rId3524" ref="B3529"/>
    <hyperlink r:id="rId3525" ref="B3530"/>
    <hyperlink r:id="rId3526" ref="B3531"/>
    <hyperlink r:id="rId3527" ref="B3532"/>
    <hyperlink r:id="rId3528" ref="B3533"/>
    <hyperlink r:id="rId3529" ref="B3534"/>
    <hyperlink r:id="rId3530" ref="B3535"/>
    <hyperlink r:id="rId3531" ref="B3536"/>
    <hyperlink r:id="rId3532" ref="B3537"/>
    <hyperlink r:id="rId3533" ref="B3538"/>
    <hyperlink r:id="rId3534" ref="B3539"/>
    <hyperlink r:id="rId3535" ref="B3540"/>
    <hyperlink r:id="rId3536" ref="B3541"/>
    <hyperlink r:id="rId3537" ref="B3542"/>
    <hyperlink r:id="rId3538" ref="B3543"/>
    <hyperlink r:id="rId3539" ref="B3544"/>
    <hyperlink r:id="rId3540" ref="B3545"/>
    <hyperlink r:id="rId3541" ref="B3546"/>
    <hyperlink r:id="rId3542" ref="B3547"/>
    <hyperlink r:id="rId3543" ref="B3548"/>
    <hyperlink r:id="rId3544" ref="B3549"/>
    <hyperlink r:id="rId3545" ref="B3550"/>
    <hyperlink r:id="rId3546" ref="B3551"/>
    <hyperlink r:id="rId3547" ref="B3552"/>
    <hyperlink r:id="rId3548" ref="B3553"/>
    <hyperlink r:id="rId3549" ref="B3554"/>
    <hyperlink r:id="rId3550" ref="B3555"/>
    <hyperlink r:id="rId3551" ref="B3556"/>
    <hyperlink r:id="rId3552" ref="B3557"/>
    <hyperlink r:id="rId3553" ref="B3558"/>
    <hyperlink r:id="rId3554" ref="B3559"/>
    <hyperlink r:id="rId3555" ref="B3560"/>
    <hyperlink r:id="rId3556" ref="B3561"/>
    <hyperlink r:id="rId3557" ref="B3562"/>
    <hyperlink r:id="rId3558" ref="B3563"/>
    <hyperlink r:id="rId3559" ref="B3564"/>
    <hyperlink r:id="rId3560" ref="B3565"/>
    <hyperlink r:id="rId3561" ref="B3566"/>
    <hyperlink r:id="rId3562" ref="B3567"/>
    <hyperlink r:id="rId3563" ref="B3568"/>
    <hyperlink r:id="rId3564" ref="B3569"/>
    <hyperlink r:id="rId3565" ref="B3570"/>
    <hyperlink r:id="rId3566" ref="B3571"/>
    <hyperlink r:id="rId3567" ref="B3572"/>
    <hyperlink r:id="rId3568" ref="B3573"/>
    <hyperlink r:id="rId3569" ref="B3574"/>
    <hyperlink r:id="rId3570" ref="B3575"/>
    <hyperlink r:id="rId3571" ref="B3576"/>
    <hyperlink r:id="rId3572" ref="B3577"/>
    <hyperlink r:id="rId3573" ref="B3578"/>
    <hyperlink r:id="rId3574" ref="B3579"/>
    <hyperlink r:id="rId3575" ref="B3580"/>
    <hyperlink r:id="rId3576" ref="B3581"/>
    <hyperlink r:id="rId3577" ref="B3582"/>
    <hyperlink r:id="rId3578" ref="B3583"/>
    <hyperlink r:id="rId3579" ref="B3584"/>
    <hyperlink r:id="rId3580" ref="B3585"/>
    <hyperlink r:id="rId3581" ref="B3586"/>
    <hyperlink r:id="rId3582" ref="B3587"/>
    <hyperlink r:id="rId3583" ref="B3588"/>
    <hyperlink r:id="rId3584" ref="B3589"/>
    <hyperlink r:id="rId3585" ref="B3590"/>
    <hyperlink r:id="rId3586" ref="B3591"/>
    <hyperlink r:id="rId3587" ref="B3592"/>
    <hyperlink r:id="rId3588" ref="B3593"/>
    <hyperlink r:id="rId3589" ref="B3594"/>
    <hyperlink r:id="rId3590" ref="B3595"/>
    <hyperlink r:id="rId3591" ref="B3596"/>
    <hyperlink r:id="rId3592" ref="B3597"/>
    <hyperlink r:id="rId3593" ref="B3598"/>
    <hyperlink r:id="rId3594" ref="B3599"/>
    <hyperlink r:id="rId3595" ref="B3600"/>
  </hyperlinks>
  <printOptions/>
  <pageMargins bottom="0.75" footer="0.0" header="0.0" left="0.7" right="0.7" top="0.75"/>
  <pageSetup orientation="landscape"/>
  <drawing r:id="rId359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95.43"/>
    <col customWidth="1" min="7" max="7" width="39.43"/>
  </cols>
  <sheetData>
    <row r="1">
      <c r="A1" s="29"/>
      <c r="B1" s="29"/>
      <c r="C1" s="29"/>
      <c r="D1" s="29"/>
      <c r="E1" s="29"/>
      <c r="F1" s="30"/>
      <c r="G1" s="31"/>
    </row>
    <row r="2">
      <c r="A2" s="32" t="s">
        <v>10034</v>
      </c>
      <c r="B2" s="33"/>
      <c r="C2" s="33"/>
      <c r="D2" s="33"/>
      <c r="E2" s="33"/>
      <c r="F2" s="34"/>
      <c r="G2" s="35" t="s">
        <v>10035</v>
      </c>
    </row>
    <row r="3" ht="39.0" customHeight="1">
      <c r="A3" s="36" t="s">
        <v>0</v>
      </c>
      <c r="B3" s="37" t="s">
        <v>10036</v>
      </c>
      <c r="C3" s="37" t="s">
        <v>10037</v>
      </c>
      <c r="D3" s="38" t="s">
        <v>10038</v>
      </c>
      <c r="E3" s="37" t="s">
        <v>10039</v>
      </c>
      <c r="F3" s="37" t="s">
        <v>10040</v>
      </c>
      <c r="G3" s="37" t="s">
        <v>10041</v>
      </c>
    </row>
    <row r="4">
      <c r="A4" s="39">
        <v>1.0</v>
      </c>
      <c r="B4" s="40" t="s">
        <v>10042</v>
      </c>
      <c r="C4" s="40" t="s">
        <v>10042</v>
      </c>
      <c r="D4" s="40">
        <v>2.0</v>
      </c>
      <c r="E4" s="41" t="s">
        <v>10043</v>
      </c>
      <c r="F4" s="42" t="s">
        <v>10044</v>
      </c>
      <c r="G4" s="43"/>
    </row>
    <row r="5">
      <c r="A5" s="39">
        <v>2.0</v>
      </c>
      <c r="B5" s="44"/>
      <c r="C5" s="44"/>
      <c r="D5" s="44"/>
      <c r="E5" s="41" t="s">
        <v>10045</v>
      </c>
      <c r="F5" s="42" t="s">
        <v>10044</v>
      </c>
      <c r="G5" s="43"/>
    </row>
    <row r="6">
      <c r="A6" s="39">
        <v>3.0</v>
      </c>
      <c r="B6" s="45"/>
      <c r="C6" s="45"/>
      <c r="D6" s="45"/>
      <c r="E6" s="41" t="s">
        <v>60</v>
      </c>
      <c r="F6" s="42" t="s">
        <v>10044</v>
      </c>
      <c r="G6" s="43"/>
    </row>
    <row r="7">
      <c r="A7" s="39">
        <v>4.0</v>
      </c>
      <c r="B7" s="40" t="s">
        <v>10046</v>
      </c>
      <c r="C7" s="40" t="s">
        <v>10046</v>
      </c>
      <c r="D7" s="40">
        <v>3.0</v>
      </c>
      <c r="E7" s="41" t="s">
        <v>10043</v>
      </c>
      <c r="F7" s="42" t="s">
        <v>10044</v>
      </c>
      <c r="G7" s="43"/>
    </row>
    <row r="8">
      <c r="A8" s="39">
        <v>5.0</v>
      </c>
      <c r="B8" s="44"/>
      <c r="C8" s="44"/>
      <c r="D8" s="44"/>
      <c r="E8" s="41" t="s">
        <v>10045</v>
      </c>
      <c r="F8" s="42" t="s">
        <v>10044</v>
      </c>
      <c r="G8" s="43"/>
    </row>
    <row r="9">
      <c r="A9" s="39">
        <v>6.0</v>
      </c>
      <c r="B9" s="44"/>
      <c r="C9" s="45"/>
      <c r="D9" s="45"/>
      <c r="E9" s="46" t="s">
        <v>60</v>
      </c>
      <c r="F9" s="42" t="s">
        <v>10047</v>
      </c>
      <c r="G9" s="42" t="s">
        <v>10048</v>
      </c>
    </row>
    <row r="10">
      <c r="A10" s="39">
        <v>7.0</v>
      </c>
      <c r="B10" s="44"/>
      <c r="C10" s="40" t="s">
        <v>10049</v>
      </c>
      <c r="D10" s="40">
        <v>9.0</v>
      </c>
      <c r="E10" s="41" t="s">
        <v>10043</v>
      </c>
      <c r="F10" s="42" t="s">
        <v>10050</v>
      </c>
      <c r="G10" s="43"/>
    </row>
    <row r="11">
      <c r="A11" s="39">
        <v>8.0</v>
      </c>
      <c r="B11" s="44"/>
      <c r="C11" s="44"/>
      <c r="D11" s="44"/>
      <c r="E11" s="46" t="s">
        <v>10045</v>
      </c>
      <c r="F11" s="42" t="s">
        <v>10051</v>
      </c>
      <c r="G11" s="42" t="s">
        <v>10052</v>
      </c>
    </row>
    <row r="12">
      <c r="A12" s="39">
        <v>9.0</v>
      </c>
      <c r="B12" s="45"/>
      <c r="C12" s="45"/>
      <c r="D12" s="45"/>
      <c r="E12" s="41" t="s">
        <v>60</v>
      </c>
      <c r="F12" s="42" t="s">
        <v>10044</v>
      </c>
      <c r="G12" s="43"/>
    </row>
    <row r="13">
      <c r="A13" s="39">
        <v>10.0</v>
      </c>
      <c r="B13" s="40" t="s">
        <v>10053</v>
      </c>
      <c r="C13" s="40" t="s">
        <v>10053</v>
      </c>
      <c r="D13" s="40">
        <v>4.0</v>
      </c>
      <c r="E13" s="41" t="s">
        <v>10043</v>
      </c>
      <c r="F13" s="42" t="s">
        <v>10044</v>
      </c>
      <c r="G13" s="43"/>
    </row>
    <row r="14">
      <c r="A14" s="39">
        <v>11.0</v>
      </c>
      <c r="B14" s="44"/>
      <c r="C14" s="44"/>
      <c r="D14" s="44"/>
      <c r="E14" s="41" t="s">
        <v>10045</v>
      </c>
      <c r="F14" s="42" t="s">
        <v>10044</v>
      </c>
      <c r="G14" s="43"/>
    </row>
    <row r="15">
      <c r="A15" s="39">
        <v>12.0</v>
      </c>
      <c r="B15" s="44"/>
      <c r="C15" s="45"/>
      <c r="D15" s="45"/>
      <c r="E15" s="46" t="s">
        <v>60</v>
      </c>
      <c r="F15" s="42" t="s">
        <v>10054</v>
      </c>
      <c r="G15" s="42" t="s">
        <v>10055</v>
      </c>
    </row>
    <row r="16">
      <c r="A16" s="39">
        <v>13.0</v>
      </c>
      <c r="B16" s="44"/>
      <c r="C16" s="40" t="s">
        <v>10056</v>
      </c>
      <c r="D16" s="40">
        <v>12.0</v>
      </c>
      <c r="E16" s="41" t="s">
        <v>10043</v>
      </c>
      <c r="F16" s="42" t="s">
        <v>10057</v>
      </c>
      <c r="G16" s="43"/>
    </row>
    <row r="17">
      <c r="A17" s="39">
        <v>14.0</v>
      </c>
      <c r="B17" s="44"/>
      <c r="C17" s="44"/>
      <c r="D17" s="44"/>
      <c r="E17" s="46" t="s">
        <v>10045</v>
      </c>
      <c r="F17" s="42" t="s">
        <v>10058</v>
      </c>
      <c r="G17" s="42" t="s">
        <v>10059</v>
      </c>
    </row>
    <row r="18">
      <c r="A18" s="39">
        <v>15.0</v>
      </c>
      <c r="B18" s="45"/>
      <c r="C18" s="45"/>
      <c r="D18" s="45"/>
      <c r="E18" s="41" t="s">
        <v>60</v>
      </c>
      <c r="F18" s="42" t="s">
        <v>10044</v>
      </c>
      <c r="G18" s="43"/>
    </row>
    <row r="19">
      <c r="A19" s="39">
        <v>16.0</v>
      </c>
      <c r="B19" s="40" t="s">
        <v>10060</v>
      </c>
      <c r="C19" s="40" t="s">
        <v>10060</v>
      </c>
      <c r="D19" s="40">
        <v>5.0</v>
      </c>
      <c r="E19" s="41" t="s">
        <v>10043</v>
      </c>
      <c r="F19" s="42" t="s">
        <v>10044</v>
      </c>
      <c r="G19" s="43"/>
    </row>
    <row r="20">
      <c r="A20" s="39">
        <v>17.0</v>
      </c>
      <c r="B20" s="44"/>
      <c r="C20" s="44"/>
      <c r="D20" s="44"/>
      <c r="E20" s="41" t="s">
        <v>10045</v>
      </c>
      <c r="F20" s="42" t="s">
        <v>10044</v>
      </c>
      <c r="G20" s="43"/>
    </row>
    <row r="21">
      <c r="A21" s="39">
        <v>18.0</v>
      </c>
      <c r="B21" s="44"/>
      <c r="C21" s="45"/>
      <c r="D21" s="45"/>
      <c r="E21" s="46" t="s">
        <v>60</v>
      </c>
      <c r="F21" s="42" t="s">
        <v>10061</v>
      </c>
      <c r="G21" s="42" t="s">
        <v>10062</v>
      </c>
    </row>
    <row r="22">
      <c r="A22" s="39">
        <v>19.0</v>
      </c>
      <c r="B22" s="44"/>
      <c r="C22" s="40" t="s">
        <v>10063</v>
      </c>
      <c r="D22" s="47" t="s">
        <v>10064</v>
      </c>
      <c r="E22" s="41" t="s">
        <v>10043</v>
      </c>
      <c r="F22" s="42" t="s">
        <v>10065</v>
      </c>
      <c r="G22" s="43"/>
    </row>
    <row r="23">
      <c r="A23" s="39">
        <v>20.0</v>
      </c>
      <c r="B23" s="44"/>
      <c r="C23" s="44"/>
      <c r="D23" s="48"/>
      <c r="E23" s="46" t="s">
        <v>10045</v>
      </c>
      <c r="F23" s="42" t="s">
        <v>10066</v>
      </c>
      <c r="G23" s="42" t="s">
        <v>10067</v>
      </c>
    </row>
    <row r="24">
      <c r="A24" s="39">
        <v>21.0</v>
      </c>
      <c r="B24" s="45"/>
      <c r="C24" s="45"/>
      <c r="D24" s="49"/>
      <c r="E24" s="41" t="s">
        <v>60</v>
      </c>
      <c r="F24" s="42" t="s">
        <v>10044</v>
      </c>
      <c r="G24" s="43"/>
    </row>
    <row r="25">
      <c r="A25" s="39">
        <v>22.0</v>
      </c>
      <c r="B25" s="40" t="s">
        <v>10068</v>
      </c>
      <c r="C25" s="40" t="s">
        <v>10069</v>
      </c>
      <c r="D25" s="40">
        <v>9.0</v>
      </c>
      <c r="E25" s="41" t="s">
        <v>10043</v>
      </c>
      <c r="F25" s="42" t="s">
        <v>10044</v>
      </c>
      <c r="G25" s="43"/>
    </row>
    <row r="26">
      <c r="A26" s="39">
        <v>23.0</v>
      </c>
      <c r="B26" s="44"/>
      <c r="C26" s="44"/>
      <c r="D26" s="44"/>
      <c r="E26" s="41" t="s">
        <v>10045</v>
      </c>
      <c r="F26" s="42" t="s">
        <v>10044</v>
      </c>
      <c r="G26" s="43"/>
    </row>
    <row r="27">
      <c r="A27" s="39">
        <v>24.0</v>
      </c>
      <c r="B27" s="45"/>
      <c r="C27" s="45"/>
      <c r="D27" s="45"/>
      <c r="E27" s="41" t="s">
        <v>60</v>
      </c>
      <c r="F27" s="42" t="s">
        <v>10044</v>
      </c>
      <c r="G27" s="43"/>
    </row>
    <row r="28">
      <c r="A28" s="39">
        <v>25.0</v>
      </c>
      <c r="B28" s="40" t="s">
        <v>10070</v>
      </c>
      <c r="C28" s="40" t="s">
        <v>10070</v>
      </c>
      <c r="D28" s="40">
        <v>1.0</v>
      </c>
      <c r="E28" s="41" t="s">
        <v>10043</v>
      </c>
      <c r="F28" s="42" t="s">
        <v>10044</v>
      </c>
      <c r="G28" s="43"/>
    </row>
    <row r="29">
      <c r="A29" s="39">
        <v>26.0</v>
      </c>
      <c r="B29" s="44"/>
      <c r="C29" s="44"/>
      <c r="D29" s="44"/>
      <c r="E29" s="41" t="s">
        <v>10045</v>
      </c>
      <c r="F29" s="42" t="s">
        <v>10044</v>
      </c>
      <c r="G29" s="43"/>
    </row>
    <row r="30">
      <c r="A30" s="39">
        <v>27.0</v>
      </c>
      <c r="B30" s="45"/>
      <c r="C30" s="45"/>
      <c r="D30" s="45"/>
      <c r="E30" s="41" t="s">
        <v>60</v>
      </c>
      <c r="F30" s="42" t="s">
        <v>10044</v>
      </c>
      <c r="G30" s="43"/>
    </row>
    <row r="31">
      <c r="A31" s="50" t="s">
        <v>10071</v>
      </c>
      <c r="B31" s="33"/>
      <c r="C31" s="33"/>
      <c r="D31" s="33"/>
      <c r="E31" s="33"/>
      <c r="F31" s="33"/>
      <c r="G31" s="34"/>
    </row>
    <row r="32" ht="57.0" customHeight="1">
      <c r="A32" s="51"/>
      <c r="B32" s="52" t="s">
        <v>10072</v>
      </c>
      <c r="C32" s="53"/>
      <c r="D32" s="53"/>
      <c r="E32" s="53"/>
      <c r="F32" s="49"/>
      <c r="G32" s="54"/>
    </row>
    <row r="33" ht="150.0" customHeight="1">
      <c r="A33" s="55"/>
      <c r="B33" s="52" t="s">
        <v>10073</v>
      </c>
      <c r="C33" s="53"/>
      <c r="D33" s="53"/>
      <c r="E33" s="53"/>
      <c r="F33" s="49"/>
      <c r="G33" s="56"/>
    </row>
    <row r="34" ht="191.25" customHeight="1">
      <c r="A34" s="55"/>
      <c r="B34" s="52" t="s">
        <v>10074</v>
      </c>
      <c r="C34" s="53"/>
      <c r="D34" s="53"/>
      <c r="E34" s="53"/>
      <c r="F34" s="49"/>
      <c r="G34" s="56"/>
    </row>
    <row r="35" ht="150.0" customHeight="1">
      <c r="A35" s="55"/>
      <c r="B35" s="52"/>
      <c r="C35" s="53"/>
      <c r="D35" s="53"/>
      <c r="E35" s="53"/>
      <c r="F35" s="49"/>
      <c r="G35" s="56"/>
    </row>
    <row r="36" ht="150.0" customHeight="1">
      <c r="A36" s="55"/>
      <c r="B36" s="52"/>
      <c r="C36" s="53"/>
      <c r="D36" s="53"/>
      <c r="E36" s="53"/>
      <c r="F36" s="49"/>
      <c r="G36" s="56"/>
    </row>
    <row r="37">
      <c r="F37" s="57"/>
      <c r="G37" s="57"/>
    </row>
    <row r="38">
      <c r="F38" s="57"/>
      <c r="G38" s="57"/>
    </row>
    <row r="39">
      <c r="F39" s="57"/>
      <c r="G39" s="57"/>
    </row>
    <row r="40">
      <c r="F40" s="57"/>
      <c r="G40" s="57"/>
    </row>
    <row r="41">
      <c r="F41" s="57"/>
      <c r="G41" s="57"/>
    </row>
    <row r="42">
      <c r="F42" s="57"/>
      <c r="G42" s="57"/>
    </row>
    <row r="43">
      <c r="F43" s="57"/>
      <c r="G43" s="57"/>
    </row>
    <row r="44">
      <c r="F44" s="57"/>
      <c r="G44" s="57"/>
    </row>
    <row r="45">
      <c r="F45" s="57"/>
      <c r="G45" s="57"/>
    </row>
    <row r="46">
      <c r="F46" s="57"/>
      <c r="G46" s="57"/>
    </row>
    <row r="47">
      <c r="F47" s="57"/>
      <c r="G47" s="57"/>
    </row>
    <row r="48">
      <c r="F48" s="57"/>
      <c r="G48" s="57"/>
    </row>
    <row r="49">
      <c r="F49" s="57"/>
      <c r="G49" s="57"/>
    </row>
    <row r="50">
      <c r="F50" s="57"/>
      <c r="G50" s="57"/>
    </row>
    <row r="51">
      <c r="F51" s="57"/>
      <c r="G51" s="57"/>
    </row>
    <row r="52">
      <c r="F52" s="57"/>
      <c r="G52" s="57"/>
    </row>
    <row r="53">
      <c r="F53" s="57"/>
      <c r="G53" s="57"/>
    </row>
    <row r="54">
      <c r="F54" s="57"/>
      <c r="G54" s="57"/>
    </row>
    <row r="55">
      <c r="F55" s="57"/>
      <c r="G55" s="57"/>
    </row>
    <row r="56">
      <c r="F56" s="57"/>
      <c r="G56" s="57"/>
    </row>
    <row r="57">
      <c r="F57" s="57"/>
      <c r="G57" s="57"/>
    </row>
    <row r="58">
      <c r="F58" s="57"/>
      <c r="G58" s="57"/>
    </row>
    <row r="59">
      <c r="F59" s="57"/>
      <c r="G59" s="57"/>
    </row>
    <row r="60">
      <c r="F60" s="57"/>
      <c r="G60" s="57"/>
    </row>
    <row r="61">
      <c r="F61" s="57"/>
      <c r="G61" s="57"/>
    </row>
    <row r="62">
      <c r="F62" s="57"/>
      <c r="G62" s="57"/>
    </row>
    <row r="63">
      <c r="F63" s="57"/>
      <c r="G63" s="57"/>
    </row>
    <row r="64">
      <c r="F64" s="57"/>
      <c r="G64" s="57"/>
    </row>
    <row r="65">
      <c r="F65" s="57"/>
      <c r="G65" s="57"/>
    </row>
    <row r="66">
      <c r="F66" s="57"/>
      <c r="G66" s="57"/>
    </row>
    <row r="67">
      <c r="F67" s="57"/>
      <c r="G67" s="57"/>
    </row>
    <row r="68">
      <c r="F68" s="57"/>
      <c r="G68" s="57"/>
    </row>
    <row r="69">
      <c r="F69" s="57"/>
      <c r="G69" s="57"/>
    </row>
    <row r="70">
      <c r="F70" s="57"/>
      <c r="G70" s="57"/>
    </row>
    <row r="71">
      <c r="F71" s="57"/>
      <c r="G71" s="57"/>
    </row>
    <row r="72">
      <c r="F72" s="57"/>
      <c r="G72" s="57"/>
    </row>
    <row r="73">
      <c r="F73" s="57"/>
      <c r="G73" s="57"/>
    </row>
    <row r="74">
      <c r="F74" s="57"/>
      <c r="G74" s="57"/>
    </row>
    <row r="75">
      <c r="F75" s="57"/>
      <c r="G75" s="57"/>
    </row>
    <row r="76">
      <c r="F76" s="57"/>
      <c r="G76" s="57"/>
    </row>
    <row r="77">
      <c r="F77" s="57"/>
      <c r="G77" s="57"/>
    </row>
    <row r="78">
      <c r="F78" s="57"/>
      <c r="G78" s="57"/>
    </row>
    <row r="79">
      <c r="F79" s="57"/>
      <c r="G79" s="57"/>
    </row>
    <row r="80">
      <c r="F80" s="57"/>
      <c r="G80" s="57"/>
    </row>
    <row r="81">
      <c r="F81" s="57"/>
      <c r="G81" s="57"/>
    </row>
    <row r="82">
      <c r="F82" s="57"/>
      <c r="G82" s="57"/>
    </row>
    <row r="83">
      <c r="F83" s="57"/>
      <c r="G83" s="57"/>
    </row>
    <row r="84">
      <c r="F84" s="57"/>
      <c r="G84" s="57"/>
    </row>
    <row r="85">
      <c r="F85" s="57"/>
      <c r="G85" s="57"/>
    </row>
    <row r="86">
      <c r="F86" s="57"/>
      <c r="G86" s="57"/>
    </row>
    <row r="87">
      <c r="F87" s="57"/>
      <c r="G87" s="57"/>
    </row>
    <row r="88">
      <c r="F88" s="57"/>
      <c r="G88" s="57"/>
    </row>
    <row r="89">
      <c r="F89" s="57"/>
      <c r="G89" s="57"/>
    </row>
    <row r="90">
      <c r="F90" s="57"/>
      <c r="G90" s="57"/>
    </row>
    <row r="91">
      <c r="F91" s="57"/>
      <c r="G91" s="57"/>
    </row>
    <row r="92">
      <c r="F92" s="57"/>
      <c r="G92" s="57"/>
    </row>
    <row r="93">
      <c r="F93" s="57"/>
      <c r="G93" s="57"/>
    </row>
    <row r="94">
      <c r="F94" s="57"/>
      <c r="G94" s="57"/>
    </row>
    <row r="95">
      <c r="F95" s="57"/>
      <c r="G95" s="57"/>
    </row>
    <row r="96">
      <c r="F96" s="57"/>
      <c r="G96" s="57"/>
    </row>
    <row r="97">
      <c r="F97" s="57"/>
      <c r="G97" s="57"/>
    </row>
    <row r="98">
      <c r="F98" s="57"/>
      <c r="G98" s="57"/>
    </row>
    <row r="99">
      <c r="F99" s="57"/>
      <c r="G99" s="57"/>
    </row>
    <row r="100">
      <c r="F100" s="57"/>
      <c r="G100" s="57"/>
    </row>
    <row r="101">
      <c r="F101" s="57"/>
      <c r="G101" s="57"/>
    </row>
    <row r="102">
      <c r="F102" s="57"/>
      <c r="G102" s="57"/>
    </row>
    <row r="103">
      <c r="F103" s="57"/>
      <c r="G103" s="57"/>
    </row>
    <row r="104">
      <c r="F104" s="57"/>
      <c r="G104" s="57"/>
    </row>
    <row r="105">
      <c r="F105" s="57"/>
      <c r="G105" s="57"/>
    </row>
    <row r="106">
      <c r="F106" s="57"/>
      <c r="G106" s="57"/>
    </row>
    <row r="107">
      <c r="F107" s="57"/>
      <c r="G107" s="57"/>
    </row>
    <row r="108">
      <c r="F108" s="57"/>
      <c r="G108" s="57"/>
    </row>
    <row r="109">
      <c r="F109" s="57"/>
      <c r="G109" s="57"/>
    </row>
    <row r="110">
      <c r="F110" s="57"/>
      <c r="G110" s="57"/>
    </row>
    <row r="111">
      <c r="F111" s="57"/>
      <c r="G111" s="57"/>
    </row>
    <row r="112">
      <c r="F112" s="57"/>
      <c r="G112" s="57"/>
    </row>
    <row r="113">
      <c r="F113" s="57"/>
      <c r="G113" s="57"/>
    </row>
    <row r="114">
      <c r="F114" s="57"/>
      <c r="G114" s="57"/>
    </row>
    <row r="115">
      <c r="F115" s="57"/>
      <c r="G115" s="57"/>
    </row>
    <row r="116">
      <c r="F116" s="57"/>
      <c r="G116" s="57"/>
    </row>
    <row r="117">
      <c r="F117" s="57"/>
      <c r="G117" s="57"/>
    </row>
    <row r="118">
      <c r="F118" s="57"/>
      <c r="G118" s="57"/>
    </row>
    <row r="119">
      <c r="F119" s="57"/>
      <c r="G119" s="57"/>
    </row>
    <row r="120">
      <c r="F120" s="57"/>
      <c r="G120" s="57"/>
    </row>
    <row r="121">
      <c r="F121" s="57"/>
      <c r="G121" s="57"/>
    </row>
    <row r="122">
      <c r="F122" s="57"/>
      <c r="G122" s="57"/>
    </row>
    <row r="123">
      <c r="F123" s="57"/>
      <c r="G123" s="57"/>
    </row>
    <row r="124">
      <c r="F124" s="57"/>
      <c r="G124" s="57"/>
    </row>
    <row r="125">
      <c r="F125" s="57"/>
      <c r="G125" s="57"/>
    </row>
    <row r="126">
      <c r="F126" s="57"/>
      <c r="G126" s="57"/>
    </row>
    <row r="127">
      <c r="F127" s="57"/>
      <c r="G127" s="57"/>
    </row>
    <row r="128">
      <c r="F128" s="57"/>
      <c r="G128" s="57"/>
    </row>
    <row r="129">
      <c r="F129" s="57"/>
      <c r="G129" s="57"/>
    </row>
    <row r="130">
      <c r="F130" s="57"/>
      <c r="G130" s="57"/>
    </row>
    <row r="131">
      <c r="F131" s="57"/>
      <c r="G131" s="57"/>
    </row>
    <row r="132">
      <c r="F132" s="57"/>
      <c r="G132" s="57"/>
    </row>
    <row r="133">
      <c r="F133" s="57"/>
      <c r="G133" s="57"/>
    </row>
    <row r="134">
      <c r="F134" s="57"/>
      <c r="G134" s="57"/>
    </row>
    <row r="135">
      <c r="F135" s="57"/>
      <c r="G135" s="57"/>
    </row>
    <row r="136">
      <c r="F136" s="57"/>
      <c r="G136" s="57"/>
    </row>
    <row r="137">
      <c r="F137" s="57"/>
      <c r="G137" s="57"/>
    </row>
    <row r="138">
      <c r="F138" s="57"/>
      <c r="G138" s="57"/>
    </row>
    <row r="139">
      <c r="F139" s="57"/>
      <c r="G139" s="57"/>
    </row>
    <row r="140">
      <c r="F140" s="57"/>
      <c r="G140" s="57"/>
    </row>
    <row r="141">
      <c r="F141" s="57"/>
      <c r="G141" s="57"/>
    </row>
    <row r="142">
      <c r="F142" s="57"/>
      <c r="G142" s="57"/>
    </row>
    <row r="143">
      <c r="F143" s="57"/>
      <c r="G143" s="57"/>
    </row>
    <row r="144">
      <c r="F144" s="57"/>
      <c r="G144" s="57"/>
    </row>
    <row r="145">
      <c r="F145" s="57"/>
      <c r="G145" s="57"/>
    </row>
    <row r="146">
      <c r="F146" s="57"/>
      <c r="G146" s="57"/>
    </row>
    <row r="147">
      <c r="F147" s="57"/>
      <c r="G147" s="57"/>
    </row>
    <row r="148">
      <c r="F148" s="57"/>
      <c r="G148" s="57"/>
    </row>
    <row r="149">
      <c r="F149" s="57"/>
      <c r="G149" s="57"/>
    </row>
    <row r="150">
      <c r="F150" s="57"/>
      <c r="G150" s="57"/>
    </row>
    <row r="151">
      <c r="F151" s="57"/>
      <c r="G151" s="57"/>
    </row>
    <row r="152">
      <c r="F152" s="57"/>
      <c r="G152" s="57"/>
    </row>
    <row r="153">
      <c r="F153" s="57"/>
      <c r="G153" s="57"/>
    </row>
    <row r="154">
      <c r="F154" s="57"/>
      <c r="G154" s="57"/>
    </row>
    <row r="155">
      <c r="F155" s="57"/>
      <c r="G155" s="57"/>
    </row>
    <row r="156">
      <c r="F156" s="57"/>
      <c r="G156" s="57"/>
    </row>
    <row r="157">
      <c r="F157" s="57"/>
      <c r="G157" s="57"/>
    </row>
    <row r="158">
      <c r="F158" s="57"/>
      <c r="G158" s="57"/>
    </row>
    <row r="159">
      <c r="F159" s="57"/>
      <c r="G159" s="57"/>
    </row>
    <row r="160">
      <c r="F160" s="57"/>
      <c r="G160" s="57"/>
    </row>
    <row r="161">
      <c r="F161" s="57"/>
      <c r="G161" s="57"/>
    </row>
    <row r="162">
      <c r="F162" s="57"/>
      <c r="G162" s="57"/>
    </row>
    <row r="163">
      <c r="F163" s="57"/>
      <c r="G163" s="57"/>
    </row>
    <row r="164">
      <c r="F164" s="57"/>
      <c r="G164" s="57"/>
    </row>
    <row r="165">
      <c r="F165" s="57"/>
      <c r="G165" s="57"/>
    </row>
    <row r="166">
      <c r="F166" s="57"/>
      <c r="G166" s="57"/>
    </row>
    <row r="167">
      <c r="F167" s="57"/>
      <c r="G167" s="57"/>
    </row>
    <row r="168">
      <c r="F168" s="57"/>
      <c r="G168" s="57"/>
    </row>
    <row r="169">
      <c r="F169" s="57"/>
      <c r="G169" s="57"/>
    </row>
    <row r="170">
      <c r="F170" s="57"/>
      <c r="G170" s="57"/>
    </row>
    <row r="171">
      <c r="F171" s="57"/>
      <c r="G171" s="57"/>
    </row>
    <row r="172">
      <c r="F172" s="57"/>
      <c r="G172" s="57"/>
    </row>
    <row r="173">
      <c r="F173" s="57"/>
      <c r="G173" s="57"/>
    </row>
    <row r="174">
      <c r="F174" s="57"/>
      <c r="G174" s="57"/>
    </row>
    <row r="175">
      <c r="F175" s="57"/>
      <c r="G175" s="57"/>
    </row>
    <row r="176">
      <c r="F176" s="57"/>
      <c r="G176" s="57"/>
    </row>
    <row r="177">
      <c r="F177" s="57"/>
      <c r="G177" s="57"/>
    </row>
    <row r="178">
      <c r="F178" s="57"/>
      <c r="G178" s="57"/>
    </row>
    <row r="179">
      <c r="F179" s="57"/>
      <c r="G179" s="57"/>
    </row>
    <row r="180">
      <c r="F180" s="57"/>
      <c r="G180" s="57"/>
    </row>
    <row r="181">
      <c r="F181" s="57"/>
      <c r="G181" s="57"/>
    </row>
    <row r="182">
      <c r="F182" s="57"/>
      <c r="G182" s="57"/>
    </row>
    <row r="183">
      <c r="F183" s="57"/>
      <c r="G183" s="57"/>
    </row>
    <row r="184">
      <c r="F184" s="57"/>
      <c r="G184" s="57"/>
    </row>
    <row r="185">
      <c r="F185" s="57"/>
      <c r="G185" s="57"/>
    </row>
    <row r="186">
      <c r="F186" s="57"/>
      <c r="G186" s="57"/>
    </row>
    <row r="187">
      <c r="F187" s="57"/>
      <c r="G187" s="57"/>
    </row>
    <row r="188">
      <c r="F188" s="57"/>
      <c r="G188" s="57"/>
    </row>
    <row r="189">
      <c r="F189" s="57"/>
      <c r="G189" s="57"/>
    </row>
    <row r="190">
      <c r="F190" s="57"/>
      <c r="G190" s="57"/>
    </row>
    <row r="191">
      <c r="F191" s="57"/>
      <c r="G191" s="57"/>
    </row>
    <row r="192">
      <c r="F192" s="57"/>
      <c r="G192" s="57"/>
    </row>
    <row r="193">
      <c r="F193" s="57"/>
      <c r="G193" s="57"/>
    </row>
    <row r="194">
      <c r="F194" s="57"/>
      <c r="G194" s="57"/>
    </row>
    <row r="195">
      <c r="F195" s="57"/>
      <c r="G195" s="57"/>
    </row>
    <row r="196">
      <c r="F196" s="57"/>
      <c r="G196" s="57"/>
    </row>
    <row r="197">
      <c r="F197" s="57"/>
      <c r="G197" s="57"/>
    </row>
    <row r="198">
      <c r="F198" s="57"/>
      <c r="G198" s="57"/>
    </row>
    <row r="199">
      <c r="F199" s="57"/>
      <c r="G199" s="57"/>
    </row>
    <row r="200">
      <c r="F200" s="57"/>
      <c r="G200" s="57"/>
    </row>
    <row r="201">
      <c r="F201" s="57"/>
      <c r="G201" s="57"/>
    </row>
    <row r="202">
      <c r="F202" s="57"/>
      <c r="G202" s="57"/>
    </row>
    <row r="203">
      <c r="F203" s="57"/>
      <c r="G203" s="57"/>
    </row>
    <row r="204">
      <c r="F204" s="57"/>
      <c r="G204" s="57"/>
    </row>
    <row r="205">
      <c r="F205" s="57"/>
      <c r="G205" s="57"/>
    </row>
    <row r="206">
      <c r="F206" s="57"/>
      <c r="G206" s="57"/>
    </row>
    <row r="207">
      <c r="F207" s="57"/>
      <c r="G207" s="57"/>
    </row>
    <row r="208">
      <c r="F208" s="57"/>
      <c r="G208" s="57"/>
    </row>
    <row r="209">
      <c r="F209" s="57"/>
      <c r="G209" s="57"/>
    </row>
    <row r="210">
      <c r="F210" s="57"/>
      <c r="G210" s="57"/>
    </row>
    <row r="211">
      <c r="F211" s="57"/>
      <c r="G211" s="57"/>
    </row>
    <row r="212">
      <c r="F212" s="57"/>
      <c r="G212" s="57"/>
    </row>
    <row r="213">
      <c r="F213" s="57"/>
      <c r="G213" s="57"/>
    </row>
    <row r="214">
      <c r="F214" s="57"/>
      <c r="G214" s="57"/>
    </row>
    <row r="215">
      <c r="F215" s="57"/>
      <c r="G215" s="57"/>
    </row>
    <row r="216">
      <c r="F216" s="57"/>
      <c r="G216" s="57"/>
    </row>
    <row r="217">
      <c r="F217" s="57"/>
      <c r="G217" s="57"/>
    </row>
    <row r="218">
      <c r="F218" s="57"/>
      <c r="G218" s="57"/>
    </row>
    <row r="219">
      <c r="F219" s="57"/>
      <c r="G219" s="57"/>
    </row>
    <row r="220">
      <c r="F220" s="57"/>
      <c r="G220" s="57"/>
    </row>
    <row r="221">
      <c r="F221" s="57"/>
      <c r="G221" s="57"/>
    </row>
    <row r="222">
      <c r="F222" s="57"/>
      <c r="G222" s="57"/>
    </row>
    <row r="223">
      <c r="F223" s="57"/>
      <c r="G223" s="57"/>
    </row>
    <row r="224">
      <c r="F224" s="57"/>
      <c r="G224" s="57"/>
    </row>
    <row r="225">
      <c r="F225" s="57"/>
      <c r="G225" s="57"/>
    </row>
    <row r="226">
      <c r="F226" s="57"/>
      <c r="G226" s="57"/>
    </row>
    <row r="227">
      <c r="F227" s="57"/>
      <c r="G227" s="57"/>
    </row>
    <row r="228">
      <c r="F228" s="57"/>
      <c r="G228" s="57"/>
    </row>
    <row r="229">
      <c r="F229" s="57"/>
      <c r="G229" s="57"/>
    </row>
    <row r="230">
      <c r="F230" s="57"/>
      <c r="G230" s="57"/>
    </row>
    <row r="231">
      <c r="F231" s="57"/>
      <c r="G231" s="57"/>
    </row>
    <row r="232">
      <c r="F232" s="57"/>
      <c r="G232" s="57"/>
    </row>
    <row r="233">
      <c r="F233" s="57"/>
      <c r="G233" s="57"/>
    </row>
    <row r="234">
      <c r="F234" s="57"/>
      <c r="G234" s="57"/>
    </row>
    <row r="235">
      <c r="F235" s="57"/>
      <c r="G235" s="57"/>
    </row>
    <row r="236">
      <c r="F236" s="57"/>
      <c r="G236" s="57"/>
    </row>
    <row r="237">
      <c r="F237" s="57"/>
      <c r="G237" s="57"/>
    </row>
    <row r="238">
      <c r="F238" s="57"/>
      <c r="G238" s="57"/>
    </row>
    <row r="239">
      <c r="F239" s="57"/>
      <c r="G239" s="57"/>
    </row>
    <row r="240">
      <c r="F240" s="57"/>
      <c r="G240" s="57"/>
    </row>
    <row r="241">
      <c r="F241" s="57"/>
      <c r="G241" s="57"/>
    </row>
    <row r="242">
      <c r="F242" s="57"/>
      <c r="G242" s="57"/>
    </row>
    <row r="243">
      <c r="F243" s="57"/>
      <c r="G243" s="57"/>
    </row>
    <row r="244">
      <c r="F244" s="57"/>
      <c r="G244" s="57"/>
    </row>
    <row r="245">
      <c r="F245" s="57"/>
      <c r="G245" s="57"/>
    </row>
    <row r="246">
      <c r="F246" s="57"/>
      <c r="G246" s="57"/>
    </row>
    <row r="247">
      <c r="F247" s="57"/>
      <c r="G247" s="57"/>
    </row>
    <row r="248">
      <c r="F248" s="57"/>
      <c r="G248" s="57"/>
    </row>
    <row r="249">
      <c r="F249" s="57"/>
      <c r="G249" s="57"/>
    </row>
    <row r="250">
      <c r="F250" s="57"/>
      <c r="G250" s="57"/>
    </row>
    <row r="251">
      <c r="F251" s="57"/>
      <c r="G251" s="57"/>
    </row>
    <row r="252">
      <c r="F252" s="57"/>
      <c r="G252" s="57"/>
    </row>
    <row r="253">
      <c r="F253" s="57"/>
      <c r="G253" s="57"/>
    </row>
    <row r="254">
      <c r="F254" s="57"/>
      <c r="G254" s="57"/>
    </row>
    <row r="255">
      <c r="F255" s="57"/>
      <c r="G255" s="57"/>
    </row>
    <row r="256">
      <c r="F256" s="57"/>
      <c r="G256" s="57"/>
    </row>
    <row r="257">
      <c r="F257" s="57"/>
      <c r="G257" s="57"/>
    </row>
    <row r="258">
      <c r="F258" s="57"/>
      <c r="G258" s="57"/>
    </row>
    <row r="259">
      <c r="F259" s="57"/>
      <c r="G259" s="57"/>
    </row>
    <row r="260">
      <c r="F260" s="57"/>
      <c r="G260" s="57"/>
    </row>
    <row r="261">
      <c r="F261" s="57"/>
      <c r="G261" s="57"/>
    </row>
    <row r="262">
      <c r="F262" s="57"/>
      <c r="G262" s="57"/>
    </row>
    <row r="263">
      <c r="F263" s="57"/>
      <c r="G263" s="57"/>
    </row>
    <row r="264">
      <c r="F264" s="57"/>
      <c r="G264" s="57"/>
    </row>
    <row r="265">
      <c r="F265" s="57"/>
      <c r="G265" s="57"/>
    </row>
    <row r="266">
      <c r="F266" s="57"/>
      <c r="G266" s="57"/>
    </row>
    <row r="267">
      <c r="F267" s="57"/>
      <c r="G267" s="57"/>
    </row>
    <row r="268">
      <c r="F268" s="57"/>
      <c r="G268" s="57"/>
    </row>
    <row r="269">
      <c r="F269" s="57"/>
      <c r="G269" s="57"/>
    </row>
    <row r="270">
      <c r="F270" s="57"/>
      <c r="G270" s="57"/>
    </row>
    <row r="271">
      <c r="F271" s="57"/>
      <c r="G271" s="57"/>
    </row>
    <row r="272">
      <c r="F272" s="57"/>
      <c r="G272" s="57"/>
    </row>
    <row r="273">
      <c r="F273" s="57"/>
      <c r="G273" s="57"/>
    </row>
    <row r="274">
      <c r="F274" s="57"/>
      <c r="G274" s="57"/>
    </row>
    <row r="275">
      <c r="F275" s="57"/>
      <c r="G275" s="57"/>
    </row>
    <row r="276">
      <c r="F276" s="57"/>
      <c r="G276" s="57"/>
    </row>
    <row r="277">
      <c r="F277" s="57"/>
      <c r="G277" s="57"/>
    </row>
    <row r="278">
      <c r="F278" s="57"/>
      <c r="G278" s="57"/>
    </row>
    <row r="279">
      <c r="F279" s="57"/>
      <c r="G279" s="57"/>
    </row>
    <row r="280">
      <c r="F280" s="57"/>
      <c r="G280" s="57"/>
    </row>
    <row r="281">
      <c r="F281" s="57"/>
      <c r="G281" s="57"/>
    </row>
    <row r="282">
      <c r="F282" s="57"/>
      <c r="G282" s="57"/>
    </row>
    <row r="283">
      <c r="F283" s="57"/>
      <c r="G283" s="57"/>
    </row>
    <row r="284">
      <c r="F284" s="57"/>
      <c r="G284" s="57"/>
    </row>
    <row r="285">
      <c r="F285" s="57"/>
      <c r="G285" s="57"/>
    </row>
    <row r="286">
      <c r="F286" s="57"/>
      <c r="G286" s="57"/>
    </row>
    <row r="287">
      <c r="F287" s="57"/>
      <c r="G287" s="57"/>
    </row>
    <row r="288">
      <c r="F288" s="57"/>
      <c r="G288" s="57"/>
    </row>
    <row r="289">
      <c r="F289" s="57"/>
      <c r="G289" s="57"/>
    </row>
    <row r="290">
      <c r="F290" s="57"/>
      <c r="G290" s="57"/>
    </row>
    <row r="291">
      <c r="F291" s="57"/>
      <c r="G291" s="57"/>
    </row>
    <row r="292">
      <c r="F292" s="57"/>
      <c r="G292" s="57"/>
    </row>
    <row r="293">
      <c r="F293" s="57"/>
      <c r="G293" s="57"/>
    </row>
    <row r="294">
      <c r="F294" s="57"/>
      <c r="G294" s="57"/>
    </row>
    <row r="295">
      <c r="F295" s="57"/>
      <c r="G295" s="57"/>
    </row>
    <row r="296">
      <c r="F296" s="57"/>
      <c r="G296" s="57"/>
    </row>
    <row r="297">
      <c r="F297" s="57"/>
      <c r="G297" s="57"/>
    </row>
    <row r="298">
      <c r="F298" s="57"/>
      <c r="G298" s="57"/>
    </row>
    <row r="299">
      <c r="F299" s="57"/>
      <c r="G299" s="57"/>
    </row>
    <row r="300">
      <c r="F300" s="57"/>
      <c r="G300" s="57"/>
    </row>
    <row r="301">
      <c r="F301" s="57"/>
      <c r="G301" s="57"/>
    </row>
    <row r="302">
      <c r="F302" s="57"/>
      <c r="G302" s="57"/>
    </row>
    <row r="303">
      <c r="F303" s="57"/>
      <c r="G303" s="57"/>
    </row>
    <row r="304">
      <c r="F304" s="57"/>
      <c r="G304" s="57"/>
    </row>
    <row r="305">
      <c r="F305" s="57"/>
      <c r="G305" s="57"/>
    </row>
    <row r="306">
      <c r="F306" s="57"/>
      <c r="G306" s="57"/>
    </row>
    <row r="307">
      <c r="F307" s="57"/>
      <c r="G307" s="57"/>
    </row>
    <row r="308">
      <c r="F308" s="57"/>
      <c r="G308" s="57"/>
    </row>
    <row r="309">
      <c r="F309" s="57"/>
      <c r="G309" s="57"/>
    </row>
    <row r="310">
      <c r="F310" s="57"/>
      <c r="G310" s="57"/>
    </row>
    <row r="311">
      <c r="F311" s="57"/>
      <c r="G311" s="57"/>
    </row>
    <row r="312">
      <c r="F312" s="57"/>
      <c r="G312" s="57"/>
    </row>
    <row r="313">
      <c r="F313" s="57"/>
      <c r="G313" s="57"/>
    </row>
    <row r="314">
      <c r="F314" s="57"/>
      <c r="G314" s="57"/>
    </row>
    <row r="315">
      <c r="F315" s="57"/>
      <c r="G315" s="57"/>
    </row>
    <row r="316">
      <c r="F316" s="57"/>
      <c r="G316" s="57"/>
    </row>
    <row r="317">
      <c r="F317" s="57"/>
      <c r="G317" s="57"/>
    </row>
    <row r="318">
      <c r="F318" s="57"/>
      <c r="G318" s="57"/>
    </row>
    <row r="319">
      <c r="F319" s="57"/>
      <c r="G319" s="57"/>
    </row>
    <row r="320">
      <c r="F320" s="57"/>
      <c r="G320" s="57"/>
    </row>
    <row r="321">
      <c r="F321" s="57"/>
      <c r="G321" s="57"/>
    </row>
    <row r="322">
      <c r="F322" s="57"/>
      <c r="G322" s="57"/>
    </row>
    <row r="323">
      <c r="F323" s="57"/>
      <c r="G323" s="57"/>
    </row>
    <row r="324">
      <c r="F324" s="57"/>
      <c r="G324" s="57"/>
    </row>
    <row r="325">
      <c r="F325" s="57"/>
      <c r="G325" s="57"/>
    </row>
    <row r="326">
      <c r="F326" s="57"/>
      <c r="G326" s="57"/>
    </row>
    <row r="327">
      <c r="F327" s="57"/>
      <c r="G327" s="57"/>
    </row>
    <row r="328">
      <c r="F328" s="57"/>
      <c r="G328" s="57"/>
    </row>
    <row r="329">
      <c r="F329" s="57"/>
      <c r="G329" s="57"/>
    </row>
    <row r="330">
      <c r="F330" s="57"/>
      <c r="G330" s="57"/>
    </row>
    <row r="331">
      <c r="F331" s="57"/>
      <c r="G331" s="57"/>
    </row>
    <row r="332">
      <c r="F332" s="57"/>
      <c r="G332" s="57"/>
    </row>
    <row r="333">
      <c r="F333" s="57"/>
      <c r="G333" s="57"/>
    </row>
    <row r="334">
      <c r="F334" s="57"/>
      <c r="G334" s="57"/>
    </row>
    <row r="335">
      <c r="F335" s="57"/>
      <c r="G335" s="57"/>
    </row>
    <row r="336">
      <c r="F336" s="57"/>
      <c r="G336" s="57"/>
    </row>
    <row r="337">
      <c r="F337" s="57"/>
      <c r="G337" s="57"/>
    </row>
    <row r="338">
      <c r="F338" s="57"/>
      <c r="G338" s="57"/>
    </row>
    <row r="339">
      <c r="F339" s="57"/>
      <c r="G339" s="57"/>
    </row>
    <row r="340">
      <c r="F340" s="57"/>
      <c r="G340" s="57"/>
    </row>
    <row r="341">
      <c r="F341" s="57"/>
      <c r="G341" s="57"/>
    </row>
    <row r="342">
      <c r="F342" s="57"/>
      <c r="G342" s="57"/>
    </row>
    <row r="343">
      <c r="F343" s="57"/>
      <c r="G343" s="57"/>
    </row>
    <row r="344">
      <c r="F344" s="57"/>
      <c r="G344" s="57"/>
    </row>
    <row r="345">
      <c r="F345" s="57"/>
      <c r="G345" s="57"/>
    </row>
    <row r="346">
      <c r="F346" s="57"/>
      <c r="G346" s="57"/>
    </row>
    <row r="347">
      <c r="F347" s="57"/>
      <c r="G347" s="57"/>
    </row>
    <row r="348">
      <c r="F348" s="57"/>
      <c r="G348" s="57"/>
    </row>
    <row r="349">
      <c r="F349" s="57"/>
      <c r="G349" s="57"/>
    </row>
    <row r="350">
      <c r="F350" s="57"/>
      <c r="G350" s="57"/>
    </row>
    <row r="351">
      <c r="F351" s="57"/>
      <c r="G351" s="57"/>
    </row>
    <row r="352">
      <c r="F352" s="57"/>
      <c r="G352" s="57"/>
    </row>
    <row r="353">
      <c r="F353" s="57"/>
      <c r="G353" s="57"/>
    </row>
    <row r="354">
      <c r="F354" s="57"/>
      <c r="G354" s="57"/>
    </row>
    <row r="355">
      <c r="F355" s="57"/>
      <c r="G355" s="57"/>
    </row>
    <row r="356">
      <c r="F356" s="57"/>
      <c r="G356" s="57"/>
    </row>
    <row r="357">
      <c r="F357" s="57"/>
      <c r="G357" s="57"/>
    </row>
    <row r="358">
      <c r="F358" s="57"/>
      <c r="G358" s="57"/>
    </row>
    <row r="359">
      <c r="F359" s="57"/>
      <c r="G359" s="57"/>
    </row>
    <row r="360">
      <c r="F360" s="57"/>
      <c r="G360" s="57"/>
    </row>
    <row r="361">
      <c r="F361" s="57"/>
      <c r="G361" s="57"/>
    </row>
    <row r="362">
      <c r="F362" s="57"/>
      <c r="G362" s="57"/>
    </row>
    <row r="363">
      <c r="F363" s="57"/>
      <c r="G363" s="57"/>
    </row>
    <row r="364">
      <c r="F364" s="57"/>
      <c r="G364" s="57"/>
    </row>
    <row r="365">
      <c r="F365" s="57"/>
      <c r="G365" s="57"/>
    </row>
    <row r="366">
      <c r="F366" s="57"/>
      <c r="G366" s="57"/>
    </row>
    <row r="367">
      <c r="F367" s="57"/>
      <c r="G367" s="57"/>
    </row>
    <row r="368">
      <c r="F368" s="57"/>
      <c r="G368" s="57"/>
    </row>
    <row r="369">
      <c r="F369" s="57"/>
      <c r="G369" s="57"/>
    </row>
    <row r="370">
      <c r="F370" s="57"/>
      <c r="G370" s="57"/>
    </row>
    <row r="371">
      <c r="F371" s="57"/>
      <c r="G371" s="57"/>
    </row>
    <row r="372">
      <c r="F372" s="57"/>
      <c r="G372" s="57"/>
    </row>
    <row r="373">
      <c r="F373" s="57"/>
      <c r="G373" s="57"/>
    </row>
    <row r="374">
      <c r="F374" s="57"/>
      <c r="G374" s="57"/>
    </row>
    <row r="375">
      <c r="F375" s="57"/>
      <c r="G375" s="57"/>
    </row>
    <row r="376">
      <c r="F376" s="57"/>
      <c r="G376" s="57"/>
    </row>
    <row r="377">
      <c r="F377" s="57"/>
      <c r="G377" s="57"/>
    </row>
    <row r="378">
      <c r="F378" s="57"/>
      <c r="G378" s="57"/>
    </row>
    <row r="379">
      <c r="F379" s="57"/>
      <c r="G379" s="57"/>
    </row>
    <row r="380">
      <c r="F380" s="57"/>
      <c r="G380" s="57"/>
    </row>
    <row r="381">
      <c r="F381" s="57"/>
      <c r="G381" s="57"/>
    </row>
    <row r="382">
      <c r="F382" s="57"/>
      <c r="G382" s="57"/>
    </row>
    <row r="383">
      <c r="F383" s="57"/>
      <c r="G383" s="57"/>
    </row>
    <row r="384">
      <c r="F384" s="57"/>
      <c r="G384" s="57"/>
    </row>
    <row r="385">
      <c r="F385" s="57"/>
      <c r="G385" s="57"/>
    </row>
    <row r="386">
      <c r="F386" s="57"/>
      <c r="G386" s="57"/>
    </row>
    <row r="387">
      <c r="F387" s="57"/>
      <c r="G387" s="57"/>
    </row>
    <row r="388">
      <c r="F388" s="57"/>
      <c r="G388" s="57"/>
    </row>
    <row r="389">
      <c r="F389" s="57"/>
      <c r="G389" s="57"/>
    </row>
    <row r="390">
      <c r="F390" s="57"/>
      <c r="G390" s="57"/>
    </row>
    <row r="391">
      <c r="F391" s="57"/>
      <c r="G391" s="57"/>
    </row>
    <row r="392">
      <c r="F392" s="57"/>
      <c r="G392" s="57"/>
    </row>
    <row r="393">
      <c r="F393" s="57"/>
      <c r="G393" s="57"/>
    </row>
    <row r="394">
      <c r="F394" s="57"/>
      <c r="G394" s="57"/>
    </row>
    <row r="395">
      <c r="F395" s="57"/>
      <c r="G395" s="57"/>
    </row>
    <row r="396">
      <c r="F396" s="57"/>
      <c r="G396" s="57"/>
    </row>
    <row r="397">
      <c r="F397" s="57"/>
      <c r="G397" s="57"/>
    </row>
    <row r="398">
      <c r="F398" s="57"/>
      <c r="G398" s="57"/>
    </row>
    <row r="399">
      <c r="F399" s="57"/>
      <c r="G399" s="57"/>
    </row>
    <row r="400">
      <c r="F400" s="57"/>
      <c r="G400" s="57"/>
    </row>
    <row r="401">
      <c r="F401" s="57"/>
      <c r="G401" s="57"/>
    </row>
    <row r="402">
      <c r="F402" s="57"/>
      <c r="G402" s="57"/>
    </row>
    <row r="403">
      <c r="F403" s="57"/>
      <c r="G403" s="57"/>
    </row>
    <row r="404">
      <c r="F404" s="57"/>
      <c r="G404" s="57"/>
    </row>
    <row r="405">
      <c r="F405" s="57"/>
      <c r="G405" s="57"/>
    </row>
    <row r="406">
      <c r="F406" s="57"/>
      <c r="G406" s="57"/>
    </row>
    <row r="407">
      <c r="F407" s="57"/>
      <c r="G407" s="57"/>
    </row>
    <row r="408">
      <c r="F408" s="57"/>
      <c r="G408" s="57"/>
    </row>
    <row r="409">
      <c r="F409" s="57"/>
      <c r="G409" s="57"/>
    </row>
    <row r="410">
      <c r="F410" s="57"/>
      <c r="G410" s="57"/>
    </row>
    <row r="411">
      <c r="F411" s="57"/>
      <c r="G411" s="57"/>
    </row>
    <row r="412">
      <c r="F412" s="57"/>
      <c r="G412" s="57"/>
    </row>
    <row r="413">
      <c r="F413" s="57"/>
      <c r="G413" s="57"/>
    </row>
    <row r="414">
      <c r="F414" s="57"/>
      <c r="G414" s="57"/>
    </row>
    <row r="415">
      <c r="F415" s="57"/>
      <c r="G415" s="57"/>
    </row>
    <row r="416">
      <c r="F416" s="57"/>
      <c r="G416" s="57"/>
    </row>
    <row r="417">
      <c r="F417" s="57"/>
      <c r="G417" s="57"/>
    </row>
    <row r="418">
      <c r="F418" s="57"/>
      <c r="G418" s="57"/>
    </row>
    <row r="419">
      <c r="F419" s="57"/>
      <c r="G419" s="57"/>
    </row>
    <row r="420">
      <c r="F420" s="57"/>
      <c r="G420" s="57"/>
    </row>
    <row r="421">
      <c r="F421" s="57"/>
      <c r="G421" s="57"/>
    </row>
    <row r="422">
      <c r="F422" s="57"/>
      <c r="G422" s="57"/>
    </row>
    <row r="423">
      <c r="F423" s="57"/>
      <c r="G423" s="57"/>
    </row>
    <row r="424">
      <c r="F424" s="57"/>
      <c r="G424" s="57"/>
    </row>
    <row r="425">
      <c r="F425" s="57"/>
      <c r="G425" s="57"/>
    </row>
    <row r="426">
      <c r="F426" s="57"/>
      <c r="G426" s="57"/>
    </row>
    <row r="427">
      <c r="F427" s="57"/>
      <c r="G427" s="57"/>
    </row>
    <row r="428">
      <c r="F428" s="57"/>
      <c r="G428" s="57"/>
    </row>
    <row r="429">
      <c r="F429" s="57"/>
      <c r="G429" s="57"/>
    </row>
    <row r="430">
      <c r="F430" s="57"/>
      <c r="G430" s="57"/>
    </row>
    <row r="431">
      <c r="F431" s="57"/>
      <c r="G431" s="57"/>
    </row>
    <row r="432">
      <c r="F432" s="57"/>
      <c r="G432" s="57"/>
    </row>
    <row r="433">
      <c r="F433" s="57"/>
      <c r="G433" s="57"/>
    </row>
    <row r="434">
      <c r="F434" s="57"/>
      <c r="G434" s="57"/>
    </row>
    <row r="435">
      <c r="F435" s="57"/>
      <c r="G435" s="57"/>
    </row>
    <row r="436">
      <c r="F436" s="57"/>
      <c r="G436" s="57"/>
    </row>
    <row r="437">
      <c r="F437" s="57"/>
      <c r="G437" s="57"/>
    </row>
    <row r="438">
      <c r="F438" s="57"/>
      <c r="G438" s="57"/>
    </row>
    <row r="439">
      <c r="F439" s="57"/>
      <c r="G439" s="57"/>
    </row>
    <row r="440">
      <c r="F440" s="57"/>
      <c r="G440" s="57"/>
    </row>
    <row r="441">
      <c r="F441" s="57"/>
      <c r="G441" s="57"/>
    </row>
    <row r="442">
      <c r="F442" s="57"/>
      <c r="G442" s="57"/>
    </row>
    <row r="443">
      <c r="F443" s="57"/>
      <c r="G443" s="57"/>
    </row>
    <row r="444">
      <c r="F444" s="57"/>
      <c r="G444" s="57"/>
    </row>
    <row r="445">
      <c r="F445" s="57"/>
      <c r="G445" s="57"/>
    </row>
    <row r="446">
      <c r="F446" s="57"/>
      <c r="G446" s="57"/>
    </row>
    <row r="447">
      <c r="F447" s="57"/>
      <c r="G447" s="57"/>
    </row>
    <row r="448">
      <c r="F448" s="57"/>
      <c r="G448" s="57"/>
    </row>
    <row r="449">
      <c r="F449" s="57"/>
      <c r="G449" s="57"/>
    </row>
    <row r="450">
      <c r="F450" s="57"/>
      <c r="G450" s="57"/>
    </row>
    <row r="451">
      <c r="F451" s="57"/>
      <c r="G451" s="57"/>
    </row>
    <row r="452">
      <c r="F452" s="57"/>
      <c r="G452" s="57"/>
    </row>
    <row r="453">
      <c r="F453" s="57"/>
      <c r="G453" s="57"/>
    </row>
    <row r="454">
      <c r="F454" s="57"/>
      <c r="G454" s="57"/>
    </row>
    <row r="455">
      <c r="F455" s="57"/>
      <c r="G455" s="57"/>
    </row>
    <row r="456">
      <c r="F456" s="57"/>
      <c r="G456" s="57"/>
    </row>
    <row r="457">
      <c r="F457" s="57"/>
      <c r="G457" s="57"/>
    </row>
    <row r="458">
      <c r="F458" s="57"/>
      <c r="G458" s="57"/>
    </row>
    <row r="459">
      <c r="F459" s="57"/>
      <c r="G459" s="57"/>
    </row>
    <row r="460">
      <c r="F460" s="57"/>
      <c r="G460" s="57"/>
    </row>
    <row r="461">
      <c r="F461" s="57"/>
      <c r="G461" s="57"/>
    </row>
    <row r="462">
      <c r="F462" s="57"/>
      <c r="G462" s="57"/>
    </row>
    <row r="463">
      <c r="F463" s="57"/>
      <c r="G463" s="57"/>
    </row>
    <row r="464">
      <c r="F464" s="57"/>
      <c r="G464" s="57"/>
    </row>
    <row r="465">
      <c r="F465" s="57"/>
      <c r="G465" s="57"/>
    </row>
    <row r="466">
      <c r="F466" s="57"/>
      <c r="G466" s="57"/>
    </row>
    <row r="467">
      <c r="F467" s="57"/>
      <c r="G467" s="57"/>
    </row>
    <row r="468">
      <c r="F468" s="57"/>
      <c r="G468" s="57"/>
    </row>
    <row r="469">
      <c r="F469" s="57"/>
      <c r="G469" s="57"/>
    </row>
    <row r="470">
      <c r="F470" s="57"/>
      <c r="G470" s="57"/>
    </row>
    <row r="471">
      <c r="F471" s="57"/>
      <c r="G471" s="57"/>
    </row>
    <row r="472">
      <c r="F472" s="57"/>
      <c r="G472" s="57"/>
    </row>
    <row r="473">
      <c r="F473" s="57"/>
      <c r="G473" s="57"/>
    </row>
    <row r="474">
      <c r="F474" s="57"/>
      <c r="G474" s="57"/>
    </row>
    <row r="475">
      <c r="F475" s="57"/>
      <c r="G475" s="57"/>
    </row>
    <row r="476">
      <c r="F476" s="57"/>
      <c r="G476" s="57"/>
    </row>
    <row r="477">
      <c r="F477" s="57"/>
      <c r="G477" s="57"/>
    </row>
    <row r="478">
      <c r="F478" s="57"/>
      <c r="G478" s="57"/>
    </row>
    <row r="479">
      <c r="F479" s="57"/>
      <c r="G479" s="57"/>
    </row>
    <row r="480">
      <c r="F480" s="57"/>
      <c r="G480" s="57"/>
    </row>
    <row r="481">
      <c r="F481" s="57"/>
      <c r="G481" s="57"/>
    </row>
    <row r="482">
      <c r="F482" s="57"/>
      <c r="G482" s="57"/>
    </row>
    <row r="483">
      <c r="F483" s="57"/>
      <c r="G483" s="57"/>
    </row>
    <row r="484">
      <c r="F484" s="57"/>
      <c r="G484" s="57"/>
    </row>
    <row r="485">
      <c r="F485" s="57"/>
      <c r="G485" s="57"/>
    </row>
    <row r="486">
      <c r="F486" s="57"/>
      <c r="G486" s="57"/>
    </row>
    <row r="487">
      <c r="F487" s="57"/>
      <c r="G487" s="57"/>
    </row>
    <row r="488">
      <c r="F488" s="57"/>
      <c r="G488" s="57"/>
    </row>
    <row r="489">
      <c r="F489" s="57"/>
      <c r="G489" s="57"/>
    </row>
    <row r="490">
      <c r="F490" s="57"/>
      <c r="G490" s="57"/>
    </row>
    <row r="491">
      <c r="F491" s="57"/>
      <c r="G491" s="57"/>
    </row>
    <row r="492">
      <c r="F492" s="57"/>
      <c r="G492" s="57"/>
    </row>
    <row r="493">
      <c r="F493" s="57"/>
      <c r="G493" s="57"/>
    </row>
    <row r="494">
      <c r="F494" s="57"/>
      <c r="G494" s="57"/>
    </row>
    <row r="495">
      <c r="F495" s="57"/>
      <c r="G495" s="57"/>
    </row>
    <row r="496">
      <c r="F496" s="57"/>
      <c r="G496" s="57"/>
    </row>
    <row r="497">
      <c r="F497" s="57"/>
      <c r="G497" s="57"/>
    </row>
    <row r="498">
      <c r="F498" s="57"/>
      <c r="G498" s="57"/>
    </row>
    <row r="499">
      <c r="F499" s="57"/>
      <c r="G499" s="57"/>
    </row>
    <row r="500">
      <c r="F500" s="57"/>
      <c r="G500" s="57"/>
    </row>
    <row r="501">
      <c r="F501" s="57"/>
      <c r="G501" s="57"/>
    </row>
    <row r="502">
      <c r="F502" s="57"/>
      <c r="G502" s="57"/>
    </row>
    <row r="503">
      <c r="F503" s="57"/>
      <c r="G503" s="57"/>
    </row>
    <row r="504">
      <c r="F504" s="57"/>
      <c r="G504" s="57"/>
    </row>
    <row r="505">
      <c r="F505" s="57"/>
      <c r="G505" s="57"/>
    </row>
    <row r="506">
      <c r="F506" s="57"/>
      <c r="G506" s="57"/>
    </row>
    <row r="507">
      <c r="F507" s="57"/>
      <c r="G507" s="57"/>
    </row>
    <row r="508">
      <c r="F508" s="57"/>
      <c r="G508" s="57"/>
    </row>
    <row r="509">
      <c r="F509" s="57"/>
      <c r="G509" s="57"/>
    </row>
    <row r="510">
      <c r="F510" s="57"/>
      <c r="G510" s="57"/>
    </row>
    <row r="511">
      <c r="F511" s="57"/>
      <c r="G511" s="57"/>
    </row>
    <row r="512">
      <c r="F512" s="57"/>
      <c r="G512" s="57"/>
    </row>
    <row r="513">
      <c r="F513" s="57"/>
      <c r="G513" s="57"/>
    </row>
    <row r="514">
      <c r="F514" s="57"/>
      <c r="G514" s="57"/>
    </row>
    <row r="515">
      <c r="F515" s="57"/>
      <c r="G515" s="57"/>
    </row>
    <row r="516">
      <c r="F516" s="57"/>
      <c r="G516" s="57"/>
    </row>
    <row r="517">
      <c r="F517" s="57"/>
      <c r="G517" s="57"/>
    </row>
    <row r="518">
      <c r="F518" s="57"/>
      <c r="G518" s="57"/>
    </row>
    <row r="519">
      <c r="F519" s="57"/>
      <c r="G519" s="57"/>
    </row>
    <row r="520">
      <c r="F520" s="57"/>
      <c r="G520" s="57"/>
    </row>
    <row r="521">
      <c r="F521" s="57"/>
      <c r="G521" s="57"/>
    </row>
    <row r="522">
      <c r="F522" s="57"/>
      <c r="G522" s="57"/>
    </row>
    <row r="523">
      <c r="F523" s="57"/>
      <c r="G523" s="57"/>
    </row>
    <row r="524">
      <c r="F524" s="57"/>
      <c r="G524" s="57"/>
    </row>
    <row r="525">
      <c r="F525" s="57"/>
      <c r="G525" s="57"/>
    </row>
    <row r="526">
      <c r="F526" s="57"/>
      <c r="G526" s="57"/>
    </row>
    <row r="527">
      <c r="F527" s="57"/>
      <c r="G527" s="57"/>
    </row>
    <row r="528">
      <c r="F528" s="57"/>
      <c r="G528" s="57"/>
    </row>
    <row r="529">
      <c r="F529" s="57"/>
      <c r="G529" s="57"/>
    </row>
    <row r="530">
      <c r="F530" s="57"/>
      <c r="G530" s="57"/>
    </row>
    <row r="531">
      <c r="F531" s="57"/>
      <c r="G531" s="57"/>
    </row>
    <row r="532">
      <c r="F532" s="57"/>
      <c r="G532" s="57"/>
    </row>
    <row r="533">
      <c r="F533" s="57"/>
      <c r="G533" s="57"/>
    </row>
    <row r="534">
      <c r="F534" s="57"/>
      <c r="G534" s="57"/>
    </row>
    <row r="535">
      <c r="F535" s="57"/>
      <c r="G535" s="57"/>
    </row>
    <row r="536">
      <c r="F536" s="57"/>
      <c r="G536" s="57"/>
    </row>
    <row r="537">
      <c r="F537" s="57"/>
      <c r="G537" s="57"/>
    </row>
    <row r="538">
      <c r="F538" s="57"/>
      <c r="G538" s="57"/>
    </row>
    <row r="539">
      <c r="F539" s="57"/>
      <c r="G539" s="57"/>
    </row>
    <row r="540">
      <c r="F540" s="57"/>
      <c r="G540" s="57"/>
    </row>
    <row r="541">
      <c r="F541" s="57"/>
      <c r="G541" s="57"/>
    </row>
    <row r="542">
      <c r="F542" s="57"/>
      <c r="G542" s="57"/>
    </row>
    <row r="543">
      <c r="F543" s="57"/>
      <c r="G543" s="57"/>
    </row>
    <row r="544">
      <c r="F544" s="57"/>
      <c r="G544" s="57"/>
    </row>
    <row r="545">
      <c r="F545" s="57"/>
      <c r="G545" s="57"/>
    </row>
    <row r="546">
      <c r="F546" s="57"/>
      <c r="G546" s="57"/>
    </row>
    <row r="547">
      <c r="F547" s="57"/>
      <c r="G547" s="57"/>
    </row>
    <row r="548">
      <c r="F548" s="57"/>
      <c r="G548" s="57"/>
    </row>
    <row r="549">
      <c r="F549" s="57"/>
      <c r="G549" s="57"/>
    </row>
    <row r="550">
      <c r="F550" s="57"/>
      <c r="G550" s="57"/>
    </row>
    <row r="551">
      <c r="F551" s="57"/>
      <c r="G551" s="57"/>
    </row>
    <row r="552">
      <c r="F552" s="57"/>
      <c r="G552" s="57"/>
    </row>
    <row r="553">
      <c r="F553" s="57"/>
      <c r="G553" s="57"/>
    </row>
    <row r="554">
      <c r="F554" s="57"/>
      <c r="G554" s="57"/>
    </row>
    <row r="555">
      <c r="F555" s="57"/>
      <c r="G555" s="57"/>
    </row>
    <row r="556">
      <c r="F556" s="57"/>
      <c r="G556" s="57"/>
    </row>
    <row r="557">
      <c r="F557" s="57"/>
      <c r="G557" s="57"/>
    </row>
    <row r="558">
      <c r="F558" s="57"/>
      <c r="G558" s="57"/>
    </row>
    <row r="559">
      <c r="F559" s="57"/>
      <c r="G559" s="57"/>
    </row>
    <row r="560">
      <c r="F560" s="57"/>
      <c r="G560" s="57"/>
    </row>
    <row r="561">
      <c r="F561" s="57"/>
      <c r="G561" s="57"/>
    </row>
    <row r="562">
      <c r="F562" s="57"/>
      <c r="G562" s="57"/>
    </row>
    <row r="563">
      <c r="F563" s="57"/>
      <c r="G563" s="57"/>
    </row>
    <row r="564">
      <c r="F564" s="57"/>
      <c r="G564" s="57"/>
    </row>
    <row r="565">
      <c r="F565" s="57"/>
      <c r="G565" s="57"/>
    </row>
    <row r="566">
      <c r="F566" s="57"/>
      <c r="G566" s="57"/>
    </row>
    <row r="567">
      <c r="F567" s="57"/>
      <c r="G567" s="57"/>
    </row>
    <row r="568">
      <c r="F568" s="57"/>
      <c r="G568" s="57"/>
    </row>
    <row r="569">
      <c r="F569" s="57"/>
      <c r="G569" s="57"/>
    </row>
    <row r="570">
      <c r="F570" s="57"/>
      <c r="G570" s="57"/>
    </row>
    <row r="571">
      <c r="F571" s="57"/>
      <c r="G571" s="57"/>
    </row>
    <row r="572">
      <c r="F572" s="57"/>
      <c r="G572" s="57"/>
    </row>
    <row r="573">
      <c r="F573" s="57"/>
      <c r="G573" s="57"/>
    </row>
    <row r="574">
      <c r="F574" s="57"/>
      <c r="G574" s="57"/>
    </row>
    <row r="575">
      <c r="F575" s="57"/>
      <c r="G575" s="57"/>
    </row>
    <row r="576">
      <c r="F576" s="57"/>
      <c r="G576" s="57"/>
    </row>
    <row r="577">
      <c r="F577" s="57"/>
      <c r="G577" s="57"/>
    </row>
    <row r="578">
      <c r="F578" s="57"/>
      <c r="G578" s="57"/>
    </row>
    <row r="579">
      <c r="F579" s="57"/>
      <c r="G579" s="57"/>
    </row>
    <row r="580">
      <c r="F580" s="57"/>
      <c r="G580" s="57"/>
    </row>
    <row r="581">
      <c r="F581" s="57"/>
      <c r="G581" s="57"/>
    </row>
    <row r="582">
      <c r="F582" s="57"/>
      <c r="G582" s="57"/>
    </row>
    <row r="583">
      <c r="F583" s="57"/>
      <c r="G583" s="57"/>
    </row>
    <row r="584">
      <c r="F584" s="57"/>
      <c r="G584" s="57"/>
    </row>
    <row r="585">
      <c r="F585" s="57"/>
      <c r="G585" s="57"/>
    </row>
    <row r="586">
      <c r="F586" s="57"/>
      <c r="G586" s="57"/>
    </row>
    <row r="587">
      <c r="F587" s="57"/>
      <c r="G587" s="57"/>
    </row>
    <row r="588">
      <c r="F588" s="57"/>
      <c r="G588" s="57"/>
    </row>
    <row r="589">
      <c r="F589" s="57"/>
      <c r="G589" s="57"/>
    </row>
    <row r="590">
      <c r="F590" s="57"/>
      <c r="G590" s="57"/>
    </row>
    <row r="591">
      <c r="F591" s="57"/>
      <c r="G591" s="57"/>
    </row>
    <row r="592">
      <c r="F592" s="57"/>
      <c r="G592" s="57"/>
    </row>
    <row r="593">
      <c r="F593" s="57"/>
      <c r="G593" s="57"/>
    </row>
    <row r="594">
      <c r="F594" s="57"/>
      <c r="G594" s="57"/>
    </row>
    <row r="595">
      <c r="F595" s="57"/>
      <c r="G595" s="57"/>
    </row>
    <row r="596">
      <c r="F596" s="57"/>
      <c r="G596" s="57"/>
    </row>
    <row r="597">
      <c r="F597" s="57"/>
      <c r="G597" s="57"/>
    </row>
    <row r="598">
      <c r="F598" s="57"/>
      <c r="G598" s="57"/>
    </row>
    <row r="599">
      <c r="F599" s="57"/>
      <c r="G599" s="57"/>
    </row>
    <row r="600">
      <c r="F600" s="57"/>
      <c r="G600" s="57"/>
    </row>
    <row r="601">
      <c r="F601" s="57"/>
      <c r="G601" s="57"/>
    </row>
    <row r="602">
      <c r="F602" s="57"/>
      <c r="G602" s="57"/>
    </row>
    <row r="603">
      <c r="F603" s="57"/>
      <c r="G603" s="57"/>
    </row>
    <row r="604">
      <c r="F604" s="57"/>
      <c r="G604" s="57"/>
    </row>
    <row r="605">
      <c r="F605" s="57"/>
      <c r="G605" s="57"/>
    </row>
    <row r="606">
      <c r="F606" s="57"/>
      <c r="G606" s="57"/>
    </row>
    <row r="607">
      <c r="F607" s="57"/>
      <c r="G607" s="57"/>
    </row>
    <row r="608">
      <c r="F608" s="57"/>
      <c r="G608" s="57"/>
    </row>
    <row r="609">
      <c r="F609" s="57"/>
      <c r="G609" s="57"/>
    </row>
    <row r="610">
      <c r="F610" s="57"/>
      <c r="G610" s="57"/>
    </row>
    <row r="611">
      <c r="F611" s="57"/>
      <c r="G611" s="57"/>
    </row>
    <row r="612">
      <c r="F612" s="57"/>
      <c r="G612" s="57"/>
    </row>
    <row r="613">
      <c r="F613" s="57"/>
      <c r="G613" s="57"/>
    </row>
    <row r="614">
      <c r="F614" s="57"/>
      <c r="G614" s="57"/>
    </row>
    <row r="615">
      <c r="F615" s="57"/>
      <c r="G615" s="57"/>
    </row>
    <row r="616">
      <c r="F616" s="57"/>
      <c r="G616" s="57"/>
    </row>
    <row r="617">
      <c r="F617" s="57"/>
      <c r="G617" s="57"/>
    </row>
    <row r="618">
      <c r="F618" s="57"/>
      <c r="G618" s="57"/>
    </row>
    <row r="619">
      <c r="F619" s="57"/>
      <c r="G619" s="57"/>
    </row>
    <row r="620">
      <c r="F620" s="57"/>
      <c r="G620" s="57"/>
    </row>
    <row r="621">
      <c r="F621" s="57"/>
      <c r="G621" s="57"/>
    </row>
    <row r="622">
      <c r="F622" s="57"/>
      <c r="G622" s="57"/>
    </row>
    <row r="623">
      <c r="F623" s="57"/>
      <c r="G623" s="57"/>
    </row>
    <row r="624">
      <c r="F624" s="57"/>
      <c r="G624" s="57"/>
    </row>
    <row r="625">
      <c r="F625" s="57"/>
      <c r="G625" s="57"/>
    </row>
    <row r="626">
      <c r="F626" s="57"/>
      <c r="G626" s="57"/>
    </row>
    <row r="627">
      <c r="F627" s="57"/>
      <c r="G627" s="57"/>
    </row>
    <row r="628">
      <c r="F628" s="57"/>
      <c r="G628" s="57"/>
    </row>
    <row r="629">
      <c r="F629" s="57"/>
      <c r="G629" s="57"/>
    </row>
    <row r="630">
      <c r="F630" s="57"/>
      <c r="G630" s="57"/>
    </row>
    <row r="631">
      <c r="F631" s="57"/>
      <c r="G631" s="57"/>
    </row>
    <row r="632">
      <c r="F632" s="57"/>
      <c r="G632" s="57"/>
    </row>
    <row r="633">
      <c r="F633" s="57"/>
      <c r="G633" s="57"/>
    </row>
    <row r="634">
      <c r="F634" s="57"/>
      <c r="G634" s="57"/>
    </row>
    <row r="635">
      <c r="F635" s="57"/>
      <c r="G635" s="57"/>
    </row>
    <row r="636">
      <c r="F636" s="57"/>
      <c r="G636" s="57"/>
    </row>
    <row r="637">
      <c r="F637" s="57"/>
      <c r="G637" s="57"/>
    </row>
    <row r="638">
      <c r="F638" s="57"/>
      <c r="G638" s="57"/>
    </row>
    <row r="639">
      <c r="F639" s="57"/>
      <c r="G639" s="57"/>
    </row>
    <row r="640">
      <c r="F640" s="57"/>
      <c r="G640" s="57"/>
    </row>
    <row r="641">
      <c r="F641" s="57"/>
      <c r="G641" s="57"/>
    </row>
    <row r="642">
      <c r="F642" s="57"/>
      <c r="G642" s="57"/>
    </row>
    <row r="643">
      <c r="F643" s="57"/>
      <c r="G643" s="57"/>
    </row>
    <row r="644">
      <c r="F644" s="57"/>
      <c r="G644" s="57"/>
    </row>
    <row r="645">
      <c r="F645" s="57"/>
      <c r="G645" s="57"/>
    </row>
    <row r="646">
      <c r="F646" s="57"/>
      <c r="G646" s="57"/>
    </row>
    <row r="647">
      <c r="F647" s="57"/>
      <c r="G647" s="57"/>
    </row>
    <row r="648">
      <c r="F648" s="57"/>
      <c r="G648" s="57"/>
    </row>
    <row r="649">
      <c r="F649" s="57"/>
      <c r="G649" s="57"/>
    </row>
    <row r="650">
      <c r="F650" s="57"/>
      <c r="G650" s="57"/>
    </row>
    <row r="651">
      <c r="F651" s="57"/>
      <c r="G651" s="57"/>
    </row>
    <row r="652">
      <c r="F652" s="57"/>
      <c r="G652" s="57"/>
    </row>
    <row r="653">
      <c r="F653" s="57"/>
      <c r="G653" s="57"/>
    </row>
    <row r="654">
      <c r="F654" s="57"/>
      <c r="G654" s="57"/>
    </row>
    <row r="655">
      <c r="F655" s="57"/>
      <c r="G655" s="57"/>
    </row>
    <row r="656">
      <c r="F656" s="57"/>
      <c r="G656" s="57"/>
    </row>
    <row r="657">
      <c r="F657" s="57"/>
      <c r="G657" s="57"/>
    </row>
    <row r="658">
      <c r="F658" s="57"/>
      <c r="G658" s="57"/>
    </row>
    <row r="659">
      <c r="F659" s="57"/>
      <c r="G659" s="57"/>
    </row>
    <row r="660">
      <c r="F660" s="57"/>
      <c r="G660" s="57"/>
    </row>
    <row r="661">
      <c r="F661" s="57"/>
      <c r="G661" s="57"/>
    </row>
    <row r="662">
      <c r="F662" s="57"/>
      <c r="G662" s="57"/>
    </row>
    <row r="663">
      <c r="F663" s="57"/>
      <c r="G663" s="57"/>
    </row>
    <row r="664">
      <c r="F664" s="57"/>
      <c r="G664" s="57"/>
    </row>
    <row r="665">
      <c r="F665" s="57"/>
      <c r="G665" s="57"/>
    </row>
    <row r="666">
      <c r="F666" s="57"/>
      <c r="G666" s="57"/>
    </row>
    <row r="667">
      <c r="F667" s="57"/>
      <c r="G667" s="57"/>
    </row>
    <row r="668">
      <c r="F668" s="57"/>
      <c r="G668" s="57"/>
    </row>
    <row r="669">
      <c r="F669" s="57"/>
      <c r="G669" s="57"/>
    </row>
    <row r="670">
      <c r="F670" s="57"/>
      <c r="G670" s="57"/>
    </row>
    <row r="671">
      <c r="F671" s="57"/>
      <c r="G671" s="57"/>
    </row>
    <row r="672">
      <c r="F672" s="57"/>
      <c r="G672" s="57"/>
    </row>
    <row r="673">
      <c r="F673" s="57"/>
      <c r="G673" s="57"/>
    </row>
    <row r="674">
      <c r="F674" s="57"/>
      <c r="G674" s="57"/>
    </row>
    <row r="675">
      <c r="F675" s="57"/>
      <c r="G675" s="57"/>
    </row>
    <row r="676">
      <c r="F676" s="57"/>
      <c r="G676" s="57"/>
    </row>
    <row r="677">
      <c r="F677" s="57"/>
      <c r="G677" s="57"/>
    </row>
    <row r="678">
      <c r="F678" s="57"/>
      <c r="G678" s="57"/>
    </row>
    <row r="679">
      <c r="F679" s="57"/>
      <c r="G679" s="57"/>
    </row>
    <row r="680">
      <c r="F680" s="57"/>
      <c r="G680" s="57"/>
    </row>
    <row r="681">
      <c r="F681" s="57"/>
      <c r="G681" s="57"/>
    </row>
    <row r="682">
      <c r="F682" s="57"/>
      <c r="G682" s="57"/>
    </row>
    <row r="683">
      <c r="F683" s="57"/>
      <c r="G683" s="57"/>
    </row>
    <row r="684">
      <c r="F684" s="57"/>
      <c r="G684" s="57"/>
    </row>
    <row r="685">
      <c r="F685" s="57"/>
      <c r="G685" s="57"/>
    </row>
    <row r="686">
      <c r="F686" s="57"/>
      <c r="G686" s="57"/>
    </row>
    <row r="687">
      <c r="F687" s="57"/>
      <c r="G687" s="57"/>
    </row>
    <row r="688">
      <c r="F688" s="57"/>
      <c r="G688" s="57"/>
    </row>
    <row r="689">
      <c r="F689" s="57"/>
      <c r="G689" s="57"/>
    </row>
    <row r="690">
      <c r="F690" s="57"/>
      <c r="G690" s="57"/>
    </row>
    <row r="691">
      <c r="F691" s="57"/>
      <c r="G691" s="57"/>
    </row>
    <row r="692">
      <c r="F692" s="57"/>
      <c r="G692" s="57"/>
    </row>
    <row r="693">
      <c r="F693" s="57"/>
      <c r="G693" s="57"/>
    </row>
    <row r="694">
      <c r="F694" s="57"/>
      <c r="G694" s="57"/>
    </row>
    <row r="695">
      <c r="F695" s="57"/>
      <c r="G695" s="57"/>
    </row>
    <row r="696">
      <c r="F696" s="57"/>
      <c r="G696" s="57"/>
    </row>
    <row r="697">
      <c r="F697" s="57"/>
      <c r="G697" s="57"/>
    </row>
    <row r="698">
      <c r="F698" s="57"/>
      <c r="G698" s="57"/>
    </row>
    <row r="699">
      <c r="F699" s="57"/>
      <c r="G699" s="57"/>
    </row>
    <row r="700">
      <c r="F700" s="57"/>
      <c r="G700" s="57"/>
    </row>
    <row r="701">
      <c r="F701" s="57"/>
      <c r="G701" s="57"/>
    </row>
    <row r="702">
      <c r="F702" s="57"/>
      <c r="G702" s="57"/>
    </row>
    <row r="703">
      <c r="F703" s="57"/>
      <c r="G703" s="57"/>
    </row>
    <row r="704">
      <c r="F704" s="57"/>
      <c r="G704" s="57"/>
    </row>
    <row r="705">
      <c r="F705" s="57"/>
      <c r="G705" s="57"/>
    </row>
    <row r="706">
      <c r="F706" s="57"/>
      <c r="G706" s="57"/>
    </row>
    <row r="707">
      <c r="F707" s="57"/>
      <c r="G707" s="57"/>
    </row>
    <row r="708">
      <c r="F708" s="57"/>
      <c r="G708" s="57"/>
    </row>
    <row r="709">
      <c r="F709" s="57"/>
      <c r="G709" s="57"/>
    </row>
    <row r="710">
      <c r="F710" s="57"/>
      <c r="G710" s="57"/>
    </row>
    <row r="711">
      <c r="F711" s="57"/>
      <c r="G711" s="57"/>
    </row>
    <row r="712">
      <c r="F712" s="57"/>
      <c r="G712" s="57"/>
    </row>
    <row r="713">
      <c r="F713" s="57"/>
      <c r="G713" s="57"/>
    </row>
    <row r="714">
      <c r="F714" s="57"/>
      <c r="G714" s="57"/>
    </row>
    <row r="715">
      <c r="F715" s="57"/>
      <c r="G715" s="57"/>
    </row>
    <row r="716">
      <c r="F716" s="57"/>
      <c r="G716" s="57"/>
    </row>
    <row r="717">
      <c r="F717" s="57"/>
      <c r="G717" s="57"/>
    </row>
    <row r="718">
      <c r="F718" s="57"/>
      <c r="G718" s="57"/>
    </row>
    <row r="719">
      <c r="F719" s="57"/>
      <c r="G719" s="57"/>
    </row>
    <row r="720">
      <c r="F720" s="57"/>
      <c r="G720" s="57"/>
    </row>
    <row r="721">
      <c r="F721" s="57"/>
      <c r="G721" s="57"/>
    </row>
    <row r="722">
      <c r="F722" s="57"/>
      <c r="G722" s="57"/>
    </row>
    <row r="723">
      <c r="F723" s="57"/>
      <c r="G723" s="57"/>
    </row>
    <row r="724">
      <c r="F724" s="57"/>
      <c r="G724" s="57"/>
    </row>
    <row r="725">
      <c r="F725" s="57"/>
      <c r="G725" s="57"/>
    </row>
    <row r="726">
      <c r="F726" s="57"/>
      <c r="G726" s="57"/>
    </row>
    <row r="727">
      <c r="F727" s="57"/>
      <c r="G727" s="57"/>
    </row>
    <row r="728">
      <c r="F728" s="57"/>
      <c r="G728" s="57"/>
    </row>
    <row r="729">
      <c r="F729" s="57"/>
      <c r="G729" s="57"/>
    </row>
    <row r="730">
      <c r="F730" s="57"/>
      <c r="G730" s="57"/>
    </row>
    <row r="731">
      <c r="F731" s="57"/>
      <c r="G731" s="57"/>
    </row>
    <row r="732">
      <c r="F732" s="57"/>
      <c r="G732" s="57"/>
    </row>
    <row r="733">
      <c r="F733" s="57"/>
      <c r="G733" s="57"/>
    </row>
    <row r="734">
      <c r="F734" s="57"/>
      <c r="G734" s="57"/>
    </row>
    <row r="735">
      <c r="F735" s="57"/>
      <c r="G735" s="57"/>
    </row>
    <row r="736">
      <c r="F736" s="57"/>
      <c r="G736" s="57"/>
    </row>
    <row r="737">
      <c r="F737" s="57"/>
      <c r="G737" s="57"/>
    </row>
    <row r="738">
      <c r="F738" s="57"/>
      <c r="G738" s="57"/>
    </row>
    <row r="739">
      <c r="F739" s="57"/>
      <c r="G739" s="57"/>
    </row>
    <row r="740">
      <c r="F740" s="57"/>
      <c r="G740" s="57"/>
    </row>
    <row r="741">
      <c r="F741" s="57"/>
      <c r="G741" s="57"/>
    </row>
    <row r="742">
      <c r="F742" s="57"/>
      <c r="G742" s="57"/>
    </row>
    <row r="743">
      <c r="F743" s="57"/>
      <c r="G743" s="57"/>
    </row>
    <row r="744">
      <c r="F744" s="57"/>
      <c r="G744" s="57"/>
    </row>
    <row r="745">
      <c r="F745" s="57"/>
      <c r="G745" s="57"/>
    </row>
    <row r="746">
      <c r="F746" s="57"/>
      <c r="G746" s="57"/>
    </row>
    <row r="747">
      <c r="F747" s="57"/>
      <c r="G747" s="57"/>
    </row>
    <row r="748">
      <c r="F748" s="57"/>
      <c r="G748" s="57"/>
    </row>
    <row r="749">
      <c r="F749" s="57"/>
      <c r="G749" s="57"/>
    </row>
    <row r="750">
      <c r="F750" s="57"/>
      <c r="G750" s="57"/>
    </row>
    <row r="751">
      <c r="F751" s="57"/>
      <c r="G751" s="57"/>
    </row>
    <row r="752">
      <c r="F752" s="57"/>
      <c r="G752" s="57"/>
    </row>
    <row r="753">
      <c r="F753" s="57"/>
      <c r="G753" s="57"/>
    </row>
    <row r="754">
      <c r="F754" s="57"/>
      <c r="G754" s="57"/>
    </row>
    <row r="755">
      <c r="F755" s="57"/>
      <c r="G755" s="57"/>
    </row>
    <row r="756">
      <c r="F756" s="57"/>
      <c r="G756" s="57"/>
    </row>
    <row r="757">
      <c r="F757" s="57"/>
      <c r="G757" s="57"/>
    </row>
    <row r="758">
      <c r="F758" s="57"/>
      <c r="G758" s="57"/>
    </row>
    <row r="759">
      <c r="F759" s="57"/>
      <c r="G759" s="57"/>
    </row>
    <row r="760">
      <c r="F760" s="57"/>
      <c r="G760" s="57"/>
    </row>
    <row r="761">
      <c r="F761" s="57"/>
      <c r="G761" s="57"/>
    </row>
    <row r="762">
      <c r="F762" s="57"/>
      <c r="G762" s="57"/>
    </row>
    <row r="763">
      <c r="F763" s="57"/>
      <c r="G763" s="57"/>
    </row>
    <row r="764">
      <c r="F764" s="57"/>
      <c r="G764" s="57"/>
    </row>
    <row r="765">
      <c r="F765" s="57"/>
      <c r="G765" s="57"/>
    </row>
    <row r="766">
      <c r="F766" s="57"/>
      <c r="G766" s="57"/>
    </row>
    <row r="767">
      <c r="F767" s="57"/>
      <c r="G767" s="57"/>
    </row>
    <row r="768">
      <c r="F768" s="57"/>
      <c r="G768" s="57"/>
    </row>
    <row r="769">
      <c r="F769" s="57"/>
      <c r="G769" s="57"/>
    </row>
    <row r="770">
      <c r="F770" s="57"/>
      <c r="G770" s="57"/>
    </row>
    <row r="771">
      <c r="F771" s="57"/>
      <c r="G771" s="57"/>
    </row>
    <row r="772">
      <c r="F772" s="57"/>
      <c r="G772" s="57"/>
    </row>
    <row r="773">
      <c r="F773" s="57"/>
      <c r="G773" s="57"/>
    </row>
    <row r="774">
      <c r="F774" s="57"/>
      <c r="G774" s="57"/>
    </row>
    <row r="775">
      <c r="F775" s="57"/>
      <c r="G775" s="57"/>
    </row>
    <row r="776">
      <c r="F776" s="57"/>
      <c r="G776" s="57"/>
    </row>
    <row r="777">
      <c r="F777" s="57"/>
      <c r="G777" s="57"/>
    </row>
    <row r="778">
      <c r="F778" s="57"/>
      <c r="G778" s="57"/>
    </row>
    <row r="779">
      <c r="F779" s="57"/>
      <c r="G779" s="57"/>
    </row>
    <row r="780">
      <c r="F780" s="57"/>
      <c r="G780" s="57"/>
    </row>
    <row r="781">
      <c r="F781" s="57"/>
      <c r="G781" s="57"/>
    </row>
    <row r="782">
      <c r="F782" s="57"/>
      <c r="G782" s="57"/>
    </row>
    <row r="783">
      <c r="F783" s="57"/>
      <c r="G783" s="57"/>
    </row>
    <row r="784">
      <c r="F784" s="57"/>
      <c r="G784" s="57"/>
    </row>
    <row r="785">
      <c r="F785" s="57"/>
      <c r="G785" s="57"/>
    </row>
    <row r="786">
      <c r="F786" s="57"/>
      <c r="G786" s="57"/>
    </row>
    <row r="787">
      <c r="F787" s="57"/>
      <c r="G787" s="57"/>
    </row>
    <row r="788">
      <c r="F788" s="57"/>
      <c r="G788" s="57"/>
    </row>
    <row r="789">
      <c r="F789" s="57"/>
      <c r="G789" s="57"/>
    </row>
    <row r="790">
      <c r="F790" s="57"/>
      <c r="G790" s="57"/>
    </row>
    <row r="791">
      <c r="F791" s="57"/>
      <c r="G791" s="57"/>
    </row>
    <row r="792">
      <c r="F792" s="57"/>
      <c r="G792" s="57"/>
    </row>
    <row r="793">
      <c r="F793" s="57"/>
      <c r="G793" s="57"/>
    </row>
    <row r="794">
      <c r="F794" s="57"/>
      <c r="G794" s="57"/>
    </row>
    <row r="795">
      <c r="F795" s="57"/>
      <c r="G795" s="57"/>
    </row>
    <row r="796">
      <c r="F796" s="57"/>
      <c r="G796" s="57"/>
    </row>
    <row r="797">
      <c r="F797" s="57"/>
      <c r="G797" s="57"/>
    </row>
    <row r="798">
      <c r="F798" s="57"/>
      <c r="G798" s="57"/>
    </row>
    <row r="799">
      <c r="F799" s="57"/>
      <c r="G799" s="57"/>
    </row>
    <row r="800">
      <c r="F800" s="57"/>
      <c r="G800" s="57"/>
    </row>
    <row r="801">
      <c r="F801" s="57"/>
      <c r="G801" s="57"/>
    </row>
    <row r="802">
      <c r="F802" s="57"/>
      <c r="G802" s="57"/>
    </row>
    <row r="803">
      <c r="F803" s="57"/>
      <c r="G803" s="57"/>
    </row>
    <row r="804">
      <c r="F804" s="57"/>
      <c r="G804" s="57"/>
    </row>
    <row r="805">
      <c r="F805" s="57"/>
      <c r="G805" s="57"/>
    </row>
    <row r="806">
      <c r="F806" s="57"/>
      <c r="G806" s="57"/>
    </row>
    <row r="807">
      <c r="F807" s="57"/>
      <c r="G807" s="57"/>
    </row>
    <row r="808">
      <c r="F808" s="57"/>
      <c r="G808" s="57"/>
    </row>
    <row r="809">
      <c r="F809" s="57"/>
      <c r="G809" s="57"/>
    </row>
    <row r="810">
      <c r="F810" s="57"/>
      <c r="G810" s="57"/>
    </row>
    <row r="811">
      <c r="F811" s="57"/>
      <c r="G811" s="57"/>
    </row>
    <row r="812">
      <c r="F812" s="57"/>
      <c r="G812" s="57"/>
    </row>
    <row r="813">
      <c r="F813" s="57"/>
      <c r="G813" s="57"/>
    </row>
    <row r="814">
      <c r="F814" s="57"/>
      <c r="G814" s="57"/>
    </row>
    <row r="815">
      <c r="F815" s="57"/>
      <c r="G815" s="57"/>
    </row>
    <row r="816">
      <c r="F816" s="57"/>
      <c r="G816" s="57"/>
    </row>
    <row r="817">
      <c r="F817" s="57"/>
      <c r="G817" s="57"/>
    </row>
    <row r="818">
      <c r="F818" s="57"/>
      <c r="G818" s="57"/>
    </row>
    <row r="819">
      <c r="F819" s="57"/>
      <c r="G819" s="57"/>
    </row>
    <row r="820">
      <c r="F820" s="57"/>
      <c r="G820" s="57"/>
    </row>
    <row r="821">
      <c r="F821" s="57"/>
      <c r="G821" s="57"/>
    </row>
    <row r="822">
      <c r="F822" s="57"/>
      <c r="G822" s="57"/>
    </row>
    <row r="823">
      <c r="F823" s="57"/>
      <c r="G823" s="57"/>
    </row>
    <row r="824">
      <c r="F824" s="57"/>
      <c r="G824" s="57"/>
    </row>
    <row r="825">
      <c r="F825" s="57"/>
      <c r="G825" s="57"/>
    </row>
    <row r="826">
      <c r="F826" s="57"/>
      <c r="G826" s="57"/>
    </row>
    <row r="827">
      <c r="F827" s="57"/>
      <c r="G827" s="57"/>
    </row>
    <row r="828">
      <c r="F828" s="57"/>
      <c r="G828" s="57"/>
    </row>
    <row r="829">
      <c r="F829" s="57"/>
      <c r="G829" s="57"/>
    </row>
    <row r="830">
      <c r="F830" s="57"/>
      <c r="G830" s="57"/>
    </row>
    <row r="831">
      <c r="F831" s="57"/>
      <c r="G831" s="57"/>
    </row>
    <row r="832">
      <c r="F832" s="57"/>
      <c r="G832" s="57"/>
    </row>
    <row r="833">
      <c r="F833" s="57"/>
      <c r="G833" s="57"/>
    </row>
    <row r="834">
      <c r="F834" s="57"/>
      <c r="G834" s="57"/>
    </row>
    <row r="835">
      <c r="F835" s="57"/>
      <c r="G835" s="57"/>
    </row>
    <row r="836">
      <c r="F836" s="57"/>
      <c r="G836" s="57"/>
    </row>
    <row r="837">
      <c r="F837" s="57"/>
      <c r="G837" s="57"/>
    </row>
    <row r="838">
      <c r="F838" s="57"/>
      <c r="G838" s="57"/>
    </row>
    <row r="839">
      <c r="F839" s="57"/>
      <c r="G839" s="57"/>
    </row>
    <row r="840">
      <c r="F840" s="57"/>
      <c r="G840" s="57"/>
    </row>
    <row r="841">
      <c r="F841" s="57"/>
      <c r="G841" s="57"/>
    </row>
    <row r="842">
      <c r="F842" s="57"/>
      <c r="G842" s="57"/>
    </row>
    <row r="843">
      <c r="F843" s="57"/>
      <c r="G843" s="57"/>
    </row>
    <row r="844">
      <c r="F844" s="57"/>
      <c r="G844" s="57"/>
    </row>
    <row r="845">
      <c r="F845" s="57"/>
      <c r="G845" s="57"/>
    </row>
    <row r="846">
      <c r="F846" s="57"/>
      <c r="G846" s="57"/>
    </row>
    <row r="847">
      <c r="F847" s="57"/>
      <c r="G847" s="57"/>
    </row>
    <row r="848">
      <c r="F848" s="57"/>
      <c r="G848" s="57"/>
    </row>
    <row r="849">
      <c r="F849" s="57"/>
      <c r="G849" s="57"/>
    </row>
    <row r="850">
      <c r="F850" s="57"/>
      <c r="G850" s="57"/>
    </row>
    <row r="851">
      <c r="F851" s="57"/>
      <c r="G851" s="57"/>
    </row>
    <row r="852">
      <c r="F852" s="57"/>
      <c r="G852" s="57"/>
    </row>
    <row r="853">
      <c r="F853" s="57"/>
      <c r="G853" s="57"/>
    </row>
    <row r="854">
      <c r="F854" s="57"/>
      <c r="G854" s="57"/>
    </row>
    <row r="855">
      <c r="F855" s="57"/>
      <c r="G855" s="57"/>
    </row>
    <row r="856">
      <c r="F856" s="57"/>
      <c r="G856" s="57"/>
    </row>
    <row r="857">
      <c r="F857" s="57"/>
      <c r="G857" s="57"/>
    </row>
    <row r="858">
      <c r="F858" s="57"/>
      <c r="G858" s="57"/>
    </row>
    <row r="859">
      <c r="F859" s="57"/>
      <c r="G859" s="57"/>
    </row>
    <row r="860">
      <c r="F860" s="57"/>
      <c r="G860" s="57"/>
    </row>
    <row r="861">
      <c r="F861" s="57"/>
      <c r="G861" s="57"/>
    </row>
    <row r="862">
      <c r="F862" s="57"/>
      <c r="G862" s="57"/>
    </row>
    <row r="863">
      <c r="F863" s="57"/>
      <c r="G863" s="57"/>
    </row>
    <row r="864">
      <c r="F864" s="57"/>
      <c r="G864" s="57"/>
    </row>
    <row r="865">
      <c r="F865" s="57"/>
      <c r="G865" s="57"/>
    </row>
    <row r="866">
      <c r="F866" s="57"/>
      <c r="G866" s="57"/>
    </row>
    <row r="867">
      <c r="F867" s="57"/>
      <c r="G867" s="57"/>
    </row>
    <row r="868">
      <c r="F868" s="57"/>
      <c r="G868" s="57"/>
    </row>
    <row r="869">
      <c r="F869" s="57"/>
      <c r="G869" s="57"/>
    </row>
    <row r="870">
      <c r="F870" s="57"/>
      <c r="G870" s="57"/>
    </row>
    <row r="871">
      <c r="F871" s="57"/>
      <c r="G871" s="57"/>
    </row>
    <row r="872">
      <c r="F872" s="57"/>
      <c r="G872" s="57"/>
    </row>
    <row r="873">
      <c r="F873" s="57"/>
      <c r="G873" s="57"/>
    </row>
    <row r="874">
      <c r="F874" s="57"/>
      <c r="G874" s="57"/>
    </row>
    <row r="875">
      <c r="F875" s="57"/>
      <c r="G875" s="57"/>
    </row>
    <row r="876">
      <c r="F876" s="57"/>
      <c r="G876" s="57"/>
    </row>
    <row r="877">
      <c r="F877" s="57"/>
      <c r="G877" s="57"/>
    </row>
    <row r="878">
      <c r="F878" s="57"/>
      <c r="G878" s="57"/>
    </row>
    <row r="879">
      <c r="F879" s="57"/>
      <c r="G879" s="57"/>
    </row>
    <row r="880">
      <c r="F880" s="57"/>
      <c r="G880" s="57"/>
    </row>
    <row r="881">
      <c r="F881" s="57"/>
      <c r="G881" s="57"/>
    </row>
    <row r="882">
      <c r="F882" s="57"/>
      <c r="G882" s="57"/>
    </row>
    <row r="883">
      <c r="F883" s="57"/>
      <c r="G883" s="57"/>
    </row>
    <row r="884">
      <c r="F884" s="57"/>
      <c r="G884" s="57"/>
    </row>
    <row r="885">
      <c r="F885" s="57"/>
      <c r="G885" s="57"/>
    </row>
    <row r="886">
      <c r="F886" s="57"/>
      <c r="G886" s="57"/>
    </row>
    <row r="887">
      <c r="F887" s="57"/>
      <c r="G887" s="57"/>
    </row>
    <row r="888">
      <c r="F888" s="57"/>
      <c r="G888" s="57"/>
    </row>
    <row r="889">
      <c r="F889" s="57"/>
      <c r="G889" s="57"/>
    </row>
    <row r="890">
      <c r="F890" s="57"/>
      <c r="G890" s="57"/>
    </row>
    <row r="891">
      <c r="F891" s="57"/>
      <c r="G891" s="57"/>
    </row>
    <row r="892">
      <c r="F892" s="57"/>
      <c r="G892" s="57"/>
    </row>
    <row r="893">
      <c r="F893" s="57"/>
      <c r="G893" s="57"/>
    </row>
    <row r="894">
      <c r="F894" s="57"/>
      <c r="G894" s="57"/>
    </row>
    <row r="895">
      <c r="F895" s="57"/>
      <c r="G895" s="57"/>
    </row>
    <row r="896">
      <c r="F896" s="57"/>
      <c r="G896" s="57"/>
    </row>
    <row r="897">
      <c r="F897" s="57"/>
      <c r="G897" s="57"/>
    </row>
    <row r="898">
      <c r="F898" s="57"/>
      <c r="G898" s="57"/>
    </row>
    <row r="899">
      <c r="F899" s="57"/>
      <c r="G899" s="57"/>
    </row>
    <row r="900">
      <c r="F900" s="57"/>
      <c r="G900" s="57"/>
    </row>
    <row r="901">
      <c r="F901" s="57"/>
      <c r="G901" s="57"/>
    </row>
    <row r="902">
      <c r="F902" s="57"/>
      <c r="G902" s="57"/>
    </row>
    <row r="903">
      <c r="F903" s="57"/>
      <c r="G903" s="57"/>
    </row>
    <row r="904">
      <c r="F904" s="57"/>
      <c r="G904" s="57"/>
    </row>
    <row r="905">
      <c r="F905" s="57"/>
      <c r="G905" s="57"/>
    </row>
    <row r="906">
      <c r="F906" s="57"/>
      <c r="G906" s="57"/>
    </row>
    <row r="907">
      <c r="F907" s="57"/>
      <c r="G907" s="57"/>
    </row>
    <row r="908">
      <c r="F908" s="57"/>
      <c r="G908" s="57"/>
    </row>
    <row r="909">
      <c r="F909" s="57"/>
      <c r="G909" s="57"/>
    </row>
    <row r="910">
      <c r="F910" s="57"/>
      <c r="G910" s="57"/>
    </row>
    <row r="911">
      <c r="F911" s="57"/>
      <c r="G911" s="57"/>
    </row>
    <row r="912">
      <c r="F912" s="57"/>
      <c r="G912" s="57"/>
    </row>
    <row r="913">
      <c r="F913" s="57"/>
      <c r="G913" s="57"/>
    </row>
    <row r="914">
      <c r="F914" s="57"/>
      <c r="G914" s="57"/>
    </row>
    <row r="915">
      <c r="F915" s="57"/>
      <c r="G915" s="57"/>
    </row>
    <row r="916">
      <c r="F916" s="57"/>
      <c r="G916" s="57"/>
    </row>
    <row r="917">
      <c r="F917" s="57"/>
      <c r="G917" s="57"/>
    </row>
    <row r="918">
      <c r="F918" s="57"/>
      <c r="G918" s="57"/>
    </row>
    <row r="919">
      <c r="F919" s="57"/>
      <c r="G919" s="57"/>
    </row>
    <row r="920">
      <c r="F920" s="57"/>
      <c r="G920" s="57"/>
    </row>
    <row r="921">
      <c r="F921" s="57"/>
      <c r="G921" s="57"/>
    </row>
    <row r="922">
      <c r="F922" s="57"/>
      <c r="G922" s="57"/>
    </row>
    <row r="923">
      <c r="F923" s="57"/>
      <c r="G923" s="57"/>
    </row>
    <row r="924">
      <c r="F924" s="57"/>
      <c r="G924" s="57"/>
    </row>
    <row r="925">
      <c r="F925" s="57"/>
      <c r="G925" s="57"/>
    </row>
    <row r="926">
      <c r="F926" s="57"/>
      <c r="G926" s="57"/>
    </row>
    <row r="927">
      <c r="F927" s="57"/>
      <c r="G927" s="57"/>
    </row>
    <row r="928">
      <c r="F928" s="57"/>
      <c r="G928" s="57"/>
    </row>
    <row r="929">
      <c r="F929" s="57"/>
      <c r="G929" s="57"/>
    </row>
    <row r="930">
      <c r="F930" s="57"/>
      <c r="G930" s="57"/>
    </row>
    <row r="931">
      <c r="F931" s="57"/>
      <c r="G931" s="57"/>
    </row>
    <row r="932">
      <c r="F932" s="57"/>
      <c r="G932" s="57"/>
    </row>
    <row r="933">
      <c r="F933" s="57"/>
      <c r="G933" s="57"/>
    </row>
    <row r="934">
      <c r="F934" s="57"/>
      <c r="G934" s="57"/>
    </row>
    <row r="935">
      <c r="F935" s="57"/>
      <c r="G935" s="57"/>
    </row>
    <row r="936">
      <c r="F936" s="57"/>
      <c r="G936" s="57"/>
    </row>
    <row r="937">
      <c r="F937" s="57"/>
      <c r="G937" s="57"/>
    </row>
    <row r="938">
      <c r="F938" s="57"/>
      <c r="G938" s="57"/>
    </row>
    <row r="939">
      <c r="F939" s="57"/>
      <c r="G939" s="57"/>
    </row>
    <row r="940">
      <c r="F940" s="57"/>
      <c r="G940" s="57"/>
    </row>
    <row r="941">
      <c r="F941" s="57"/>
      <c r="G941" s="57"/>
    </row>
    <row r="942">
      <c r="F942" s="57"/>
      <c r="G942" s="57"/>
    </row>
    <row r="943">
      <c r="F943" s="57"/>
      <c r="G943" s="57"/>
    </row>
    <row r="944">
      <c r="F944" s="57"/>
      <c r="G944" s="57"/>
    </row>
    <row r="945">
      <c r="F945" s="57"/>
      <c r="G945" s="57"/>
    </row>
    <row r="946">
      <c r="F946" s="57"/>
      <c r="G946" s="57"/>
    </row>
    <row r="947">
      <c r="F947" s="57"/>
      <c r="G947" s="57"/>
    </row>
    <row r="948">
      <c r="F948" s="57"/>
      <c r="G948" s="57"/>
    </row>
    <row r="949">
      <c r="F949" s="57"/>
      <c r="G949" s="57"/>
    </row>
    <row r="950">
      <c r="F950" s="57"/>
      <c r="G950" s="57"/>
    </row>
    <row r="951">
      <c r="F951" s="57"/>
      <c r="G951" s="57"/>
    </row>
    <row r="952">
      <c r="F952" s="57"/>
      <c r="G952" s="57"/>
    </row>
    <row r="953">
      <c r="F953" s="57"/>
      <c r="G953" s="57"/>
    </row>
    <row r="954">
      <c r="F954" s="57"/>
      <c r="G954" s="57"/>
    </row>
    <row r="955">
      <c r="F955" s="57"/>
      <c r="G955" s="57"/>
    </row>
    <row r="956">
      <c r="F956" s="57"/>
      <c r="G956" s="57"/>
    </row>
    <row r="957">
      <c r="F957" s="57"/>
      <c r="G957" s="57"/>
    </row>
    <row r="958">
      <c r="F958" s="57"/>
      <c r="G958" s="57"/>
    </row>
    <row r="959">
      <c r="F959" s="57"/>
      <c r="G959" s="57"/>
    </row>
    <row r="960">
      <c r="F960" s="57"/>
      <c r="G960" s="57"/>
    </row>
    <row r="961">
      <c r="F961" s="57"/>
      <c r="G961" s="57"/>
    </row>
    <row r="962">
      <c r="F962" s="57"/>
      <c r="G962" s="57"/>
    </row>
    <row r="963">
      <c r="F963" s="57"/>
      <c r="G963" s="57"/>
    </row>
    <row r="964">
      <c r="F964" s="57"/>
      <c r="G964" s="57"/>
    </row>
    <row r="965">
      <c r="F965" s="57"/>
      <c r="G965" s="57"/>
    </row>
    <row r="966">
      <c r="F966" s="57"/>
      <c r="G966" s="57"/>
    </row>
    <row r="967">
      <c r="F967" s="57"/>
      <c r="G967" s="57"/>
    </row>
    <row r="968">
      <c r="F968" s="57"/>
      <c r="G968" s="57"/>
    </row>
    <row r="969">
      <c r="F969" s="57"/>
      <c r="G969" s="57"/>
    </row>
    <row r="970">
      <c r="F970" s="57"/>
      <c r="G970" s="57"/>
    </row>
    <row r="971">
      <c r="F971" s="57"/>
      <c r="G971" s="57"/>
    </row>
    <row r="972">
      <c r="F972" s="57"/>
      <c r="G972" s="57"/>
    </row>
    <row r="973">
      <c r="F973" s="57"/>
      <c r="G973" s="57"/>
    </row>
    <row r="974">
      <c r="F974" s="57"/>
      <c r="G974" s="57"/>
    </row>
    <row r="975">
      <c r="F975" s="57"/>
      <c r="G975" s="57"/>
    </row>
    <row r="976">
      <c r="F976" s="57"/>
      <c r="G976" s="57"/>
    </row>
    <row r="977">
      <c r="F977" s="57"/>
      <c r="G977" s="57"/>
    </row>
    <row r="978">
      <c r="F978" s="57"/>
      <c r="G978" s="57"/>
    </row>
    <row r="979">
      <c r="F979" s="57"/>
      <c r="G979" s="57"/>
    </row>
    <row r="980">
      <c r="F980" s="57"/>
      <c r="G980" s="57"/>
    </row>
    <row r="981">
      <c r="F981" s="57"/>
      <c r="G981" s="57"/>
    </row>
    <row r="982">
      <c r="F982" s="57"/>
      <c r="G982" s="57"/>
    </row>
    <row r="983">
      <c r="F983" s="57"/>
      <c r="G983" s="57"/>
    </row>
    <row r="984">
      <c r="F984" s="57"/>
      <c r="G984" s="57"/>
    </row>
    <row r="985">
      <c r="F985" s="57"/>
      <c r="G985" s="57"/>
    </row>
    <row r="986">
      <c r="F986" s="57"/>
      <c r="G986" s="57"/>
    </row>
    <row r="987">
      <c r="F987" s="57"/>
      <c r="G987" s="57"/>
    </row>
    <row r="988">
      <c r="F988" s="57"/>
      <c r="G988" s="57"/>
    </row>
    <row r="989">
      <c r="F989" s="57"/>
      <c r="G989" s="57"/>
    </row>
    <row r="990">
      <c r="F990" s="57"/>
      <c r="G990" s="57"/>
    </row>
    <row r="991">
      <c r="F991" s="57"/>
      <c r="G991" s="57"/>
    </row>
    <row r="992">
      <c r="F992" s="57"/>
      <c r="G992" s="57"/>
    </row>
    <row r="993">
      <c r="F993" s="57"/>
      <c r="G993" s="57"/>
    </row>
    <row r="994">
      <c r="F994" s="57"/>
      <c r="G994" s="57"/>
    </row>
    <row r="995">
      <c r="F995" s="57"/>
      <c r="G995" s="57"/>
    </row>
    <row r="996">
      <c r="F996" s="57"/>
      <c r="G996" s="57"/>
    </row>
    <row r="997">
      <c r="F997" s="57"/>
      <c r="G997" s="57"/>
    </row>
    <row r="998">
      <c r="F998" s="57"/>
      <c r="G998" s="57"/>
    </row>
    <row r="999">
      <c r="F999" s="57"/>
      <c r="G999" s="57"/>
    </row>
    <row r="1000">
      <c r="F1000" s="57"/>
      <c r="G1000" s="57"/>
    </row>
  </sheetData>
  <mergeCells count="31">
    <mergeCell ref="A2:F2"/>
    <mergeCell ref="B4:B6"/>
    <mergeCell ref="C4:C6"/>
    <mergeCell ref="D4:D6"/>
    <mergeCell ref="B7:B12"/>
    <mergeCell ref="C7:C9"/>
    <mergeCell ref="D7:D9"/>
    <mergeCell ref="C16:C18"/>
    <mergeCell ref="C19:C21"/>
    <mergeCell ref="C10:C12"/>
    <mergeCell ref="D10:D12"/>
    <mergeCell ref="B13:B18"/>
    <mergeCell ref="C13:C15"/>
    <mergeCell ref="D13:D15"/>
    <mergeCell ref="D16:D18"/>
    <mergeCell ref="D19:D21"/>
    <mergeCell ref="C28:C30"/>
    <mergeCell ref="D28:D30"/>
    <mergeCell ref="A31:G31"/>
    <mergeCell ref="B32:F32"/>
    <mergeCell ref="B33:F33"/>
    <mergeCell ref="B34:F34"/>
    <mergeCell ref="B35:F35"/>
    <mergeCell ref="B36:F36"/>
    <mergeCell ref="B19:B24"/>
    <mergeCell ref="C22:C24"/>
    <mergeCell ref="D22:D24"/>
    <mergeCell ref="B25:B27"/>
    <mergeCell ref="C25:C27"/>
    <mergeCell ref="D25:D27"/>
    <mergeCell ref="B28:B3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3" t="s">
        <v>10075</v>
      </c>
      <c r="B1" s="13" t="s">
        <v>10076</v>
      </c>
      <c r="C1" s="13" t="s">
        <v>10077</v>
      </c>
      <c r="D1" s="13" t="s">
        <v>10078</v>
      </c>
      <c r="E1" s="13" t="s">
        <v>10079</v>
      </c>
      <c r="F1" s="13" t="s">
        <v>10080</v>
      </c>
      <c r="G1" s="13" t="s">
        <v>10081</v>
      </c>
      <c r="H1" s="13" t="s">
        <v>10082</v>
      </c>
    </row>
    <row r="2">
      <c r="A2" s="14">
        <v>1.0</v>
      </c>
      <c r="B2" s="14">
        <v>1.0</v>
      </c>
      <c r="C2" s="13" t="s">
        <v>10083</v>
      </c>
      <c r="D2" s="14">
        <v>1.0</v>
      </c>
      <c r="E2" s="14">
        <v>12.0</v>
      </c>
      <c r="F2" s="13" t="s">
        <v>10070</v>
      </c>
      <c r="G2" s="14">
        <v>1.0</v>
      </c>
      <c r="H2" s="14">
        <v>5.0</v>
      </c>
    </row>
    <row r="3">
      <c r="A3" s="14">
        <v>2.0</v>
      </c>
      <c r="B3" s="14">
        <v>2.0</v>
      </c>
      <c r="C3" s="13" t="s">
        <v>10084</v>
      </c>
      <c r="D3" s="14">
        <v>1.0</v>
      </c>
      <c r="E3" s="14">
        <v>3.0</v>
      </c>
      <c r="F3" s="13" t="s">
        <v>10085</v>
      </c>
      <c r="G3" s="14">
        <v>31.0</v>
      </c>
      <c r="H3" s="14">
        <v>1.0</v>
      </c>
    </row>
    <row r="4">
      <c r="A4" s="14">
        <v>3.0</v>
      </c>
      <c r="B4" s="14">
        <v>2.0</v>
      </c>
      <c r="C4" s="13" t="s">
        <v>10086</v>
      </c>
      <c r="D4" s="14">
        <v>4.0</v>
      </c>
      <c r="E4" s="14">
        <v>6.0</v>
      </c>
      <c r="F4" s="13" t="s">
        <v>10087</v>
      </c>
      <c r="G4" s="14">
        <v>25.0</v>
      </c>
      <c r="H4" s="14">
        <v>2.0</v>
      </c>
    </row>
    <row r="5">
      <c r="A5" s="14">
        <v>4.0</v>
      </c>
      <c r="B5" s="14">
        <v>2.0</v>
      </c>
      <c r="C5" s="13" t="s">
        <v>10088</v>
      </c>
      <c r="D5" s="14">
        <v>7.0</v>
      </c>
      <c r="E5" s="14">
        <v>9.0</v>
      </c>
      <c r="F5" s="13" t="s">
        <v>10089</v>
      </c>
      <c r="G5" s="14">
        <v>18.0</v>
      </c>
      <c r="H5" s="14">
        <v>3.0</v>
      </c>
    </row>
    <row r="6">
      <c r="A6" s="14">
        <v>5.0</v>
      </c>
      <c r="B6" s="14">
        <v>2.0</v>
      </c>
      <c r="C6" s="13" t="s">
        <v>10090</v>
      </c>
      <c r="D6" s="14">
        <v>10.0</v>
      </c>
      <c r="E6" s="14">
        <v>12.0</v>
      </c>
      <c r="F6" s="13" t="s">
        <v>10091</v>
      </c>
      <c r="G6" s="14">
        <v>11.0</v>
      </c>
      <c r="H6" s="14">
        <v>4.0</v>
      </c>
    </row>
    <row r="7">
      <c r="A7" s="14">
        <v>6.0</v>
      </c>
      <c r="B7" s="14">
        <v>3.0</v>
      </c>
      <c r="C7" s="13" t="s">
        <v>10092</v>
      </c>
      <c r="D7" s="14">
        <v>1.0</v>
      </c>
      <c r="E7" s="14">
        <v>2.0</v>
      </c>
      <c r="F7" s="13" t="s">
        <v>10093</v>
      </c>
      <c r="G7" s="14">
        <v>33.0</v>
      </c>
      <c r="H7" s="14">
        <v>0.0</v>
      </c>
    </row>
    <row r="8">
      <c r="A8" s="14">
        <v>7.0</v>
      </c>
      <c r="B8" s="14">
        <v>3.0</v>
      </c>
      <c r="C8" s="13" t="s">
        <v>10094</v>
      </c>
      <c r="D8" s="14">
        <v>1.0</v>
      </c>
      <c r="E8" s="14">
        <v>4.0</v>
      </c>
      <c r="F8" s="13" t="s">
        <v>10095</v>
      </c>
      <c r="G8" s="14">
        <v>29.0</v>
      </c>
      <c r="H8" s="14">
        <v>0.0</v>
      </c>
    </row>
    <row r="9">
      <c r="A9" s="14">
        <v>8.0</v>
      </c>
      <c r="B9" s="14">
        <v>3.0</v>
      </c>
      <c r="C9" s="13" t="s">
        <v>10096</v>
      </c>
      <c r="D9" s="14">
        <v>1.0</v>
      </c>
      <c r="E9" s="14">
        <v>5.0</v>
      </c>
      <c r="F9" s="13" t="s">
        <v>10097</v>
      </c>
      <c r="G9" s="14">
        <v>27.0</v>
      </c>
      <c r="H9" s="14">
        <v>0.0</v>
      </c>
    </row>
    <row r="10">
      <c r="A10" s="14">
        <v>9.0</v>
      </c>
      <c r="B10" s="14">
        <v>3.0</v>
      </c>
      <c r="C10" s="13" t="s">
        <v>10098</v>
      </c>
      <c r="D10" s="14">
        <v>1.0</v>
      </c>
      <c r="E10" s="14">
        <v>6.0</v>
      </c>
      <c r="F10" s="13" t="s">
        <v>10099</v>
      </c>
      <c r="G10" s="14">
        <v>24.0</v>
      </c>
      <c r="H10" s="14">
        <v>6.0</v>
      </c>
    </row>
    <row r="11">
      <c r="A11" s="14">
        <v>10.0</v>
      </c>
      <c r="B11" s="14">
        <v>3.0</v>
      </c>
      <c r="C11" s="13" t="s">
        <v>10100</v>
      </c>
      <c r="D11" s="14">
        <v>1.0</v>
      </c>
      <c r="E11" s="14">
        <v>7.0</v>
      </c>
      <c r="F11" s="13" t="s">
        <v>10101</v>
      </c>
      <c r="G11" s="14">
        <v>22.0</v>
      </c>
      <c r="H11" s="14">
        <v>0.0</v>
      </c>
    </row>
    <row r="12">
      <c r="A12" s="14">
        <v>11.0</v>
      </c>
      <c r="B12" s="14">
        <v>3.0</v>
      </c>
      <c r="C12" s="13" t="s">
        <v>10102</v>
      </c>
      <c r="D12" s="14">
        <v>1.0</v>
      </c>
      <c r="E12" s="14">
        <v>8.0</v>
      </c>
      <c r="F12" s="13" t="s">
        <v>10103</v>
      </c>
      <c r="G12" s="14">
        <v>20.0</v>
      </c>
      <c r="H12" s="14">
        <v>0.0</v>
      </c>
    </row>
    <row r="13">
      <c r="A13" s="14">
        <v>12.0</v>
      </c>
      <c r="B13" s="14">
        <v>3.0</v>
      </c>
      <c r="C13" s="13" t="s">
        <v>10104</v>
      </c>
      <c r="D13" s="14">
        <v>1.0</v>
      </c>
      <c r="E13" s="14">
        <v>9.0</v>
      </c>
      <c r="F13" s="13" t="s">
        <v>10105</v>
      </c>
      <c r="G13" s="14">
        <v>17.0</v>
      </c>
      <c r="H13" s="14">
        <v>9.0</v>
      </c>
    </row>
    <row r="14">
      <c r="A14" s="14">
        <v>13.0</v>
      </c>
      <c r="B14" s="14">
        <v>3.0</v>
      </c>
      <c r="C14" s="13" t="s">
        <v>10106</v>
      </c>
      <c r="D14" s="14">
        <v>1.0</v>
      </c>
      <c r="E14" s="14">
        <v>10.0</v>
      </c>
      <c r="F14" s="13" t="s">
        <v>10107</v>
      </c>
      <c r="G14" s="14">
        <v>15.0</v>
      </c>
      <c r="H14" s="14">
        <v>0.0</v>
      </c>
    </row>
    <row r="15">
      <c r="A15" s="14">
        <v>14.0</v>
      </c>
      <c r="B15" s="14">
        <v>3.0</v>
      </c>
      <c r="C15" s="13" t="s">
        <v>10108</v>
      </c>
      <c r="D15" s="14">
        <v>1.0</v>
      </c>
      <c r="E15" s="14">
        <v>11.0</v>
      </c>
      <c r="F15" s="13" t="s">
        <v>10109</v>
      </c>
      <c r="G15" s="14">
        <v>13.0</v>
      </c>
      <c r="H15" s="14">
        <v>0.0</v>
      </c>
    </row>
    <row r="16">
      <c r="A16" s="14">
        <v>15.0</v>
      </c>
      <c r="B16" s="14">
        <v>3.0</v>
      </c>
      <c r="C16" s="13" t="s">
        <v>10110</v>
      </c>
      <c r="D16" s="14">
        <v>11.0</v>
      </c>
      <c r="E16" s="14">
        <v>12.0</v>
      </c>
      <c r="F16" s="13" t="s">
        <v>10111</v>
      </c>
      <c r="G16" s="14">
        <v>10.0</v>
      </c>
      <c r="H16" s="14">
        <v>0.0</v>
      </c>
    </row>
    <row r="17">
      <c r="A17" s="14">
        <v>16.0</v>
      </c>
      <c r="B17" s="14">
        <v>3.0</v>
      </c>
      <c r="C17" s="13" t="s">
        <v>10112</v>
      </c>
      <c r="D17" s="14">
        <v>9.0</v>
      </c>
      <c r="E17" s="14">
        <v>12.0</v>
      </c>
      <c r="F17" s="13" t="s">
        <v>10113</v>
      </c>
      <c r="G17" s="14">
        <v>9.0</v>
      </c>
      <c r="H17" s="14">
        <v>0.0</v>
      </c>
    </row>
    <row r="18">
      <c r="A18" s="14">
        <v>17.0</v>
      </c>
      <c r="B18" s="14">
        <v>3.0</v>
      </c>
      <c r="C18" s="13" t="s">
        <v>10114</v>
      </c>
      <c r="D18" s="14">
        <v>8.0</v>
      </c>
      <c r="E18" s="14">
        <v>12.0</v>
      </c>
      <c r="F18" s="13" t="s">
        <v>10115</v>
      </c>
      <c r="G18" s="14">
        <v>8.0</v>
      </c>
      <c r="H18" s="14">
        <v>0.0</v>
      </c>
    </row>
    <row r="19">
      <c r="A19" s="14">
        <v>18.0</v>
      </c>
      <c r="B19" s="14">
        <v>3.0</v>
      </c>
      <c r="C19" s="13" t="s">
        <v>10116</v>
      </c>
      <c r="D19" s="14">
        <v>7.0</v>
      </c>
      <c r="E19" s="14">
        <v>12.0</v>
      </c>
      <c r="F19" s="13" t="s">
        <v>10117</v>
      </c>
      <c r="G19" s="14">
        <v>7.0</v>
      </c>
      <c r="H19" s="14">
        <v>0.0</v>
      </c>
    </row>
    <row r="20">
      <c r="A20" s="14">
        <v>19.0</v>
      </c>
      <c r="B20" s="14">
        <v>3.0</v>
      </c>
      <c r="C20" s="13" t="s">
        <v>10118</v>
      </c>
      <c r="D20" s="14">
        <v>6.0</v>
      </c>
      <c r="E20" s="14">
        <v>12.0</v>
      </c>
      <c r="F20" s="13" t="s">
        <v>10119</v>
      </c>
      <c r="G20" s="14">
        <v>6.0</v>
      </c>
      <c r="H20" s="14">
        <v>0.0</v>
      </c>
    </row>
    <row r="21">
      <c r="A21" s="14">
        <v>20.0</v>
      </c>
      <c r="B21" s="14">
        <v>3.0</v>
      </c>
      <c r="C21" s="13" t="s">
        <v>10120</v>
      </c>
      <c r="D21" s="14">
        <v>5.0</v>
      </c>
      <c r="E21" s="14">
        <v>12.0</v>
      </c>
      <c r="F21" s="13" t="s">
        <v>10121</v>
      </c>
      <c r="G21" s="14">
        <v>5.0</v>
      </c>
      <c r="H21" s="14">
        <v>0.0</v>
      </c>
    </row>
    <row r="22">
      <c r="A22" s="14">
        <v>21.0</v>
      </c>
      <c r="B22" s="14">
        <v>3.0</v>
      </c>
      <c r="C22" s="13" t="s">
        <v>10122</v>
      </c>
      <c r="D22" s="14">
        <v>4.0</v>
      </c>
      <c r="E22" s="14">
        <v>12.0</v>
      </c>
      <c r="F22" s="13" t="s">
        <v>10123</v>
      </c>
      <c r="G22" s="14">
        <v>4.0</v>
      </c>
      <c r="H22" s="14">
        <v>0.0</v>
      </c>
    </row>
    <row r="23">
      <c r="A23" s="14">
        <v>22.0</v>
      </c>
      <c r="B23" s="14">
        <v>3.0</v>
      </c>
      <c r="C23" s="13" t="s">
        <v>10124</v>
      </c>
      <c r="D23" s="14">
        <v>3.0</v>
      </c>
      <c r="E23" s="14">
        <v>12.0</v>
      </c>
      <c r="F23" s="13" t="s">
        <v>10125</v>
      </c>
      <c r="G23" s="14">
        <v>3.0</v>
      </c>
      <c r="H23" s="14">
        <v>0.0</v>
      </c>
    </row>
    <row r="24">
      <c r="A24" s="14">
        <v>23.0</v>
      </c>
      <c r="B24" s="14">
        <v>3.0</v>
      </c>
      <c r="C24" s="13" t="s">
        <v>10126</v>
      </c>
      <c r="D24" s="14">
        <v>2.0</v>
      </c>
      <c r="E24" s="14">
        <v>12.0</v>
      </c>
      <c r="F24" s="13" t="s">
        <v>10127</v>
      </c>
      <c r="G24" s="14">
        <v>2.0</v>
      </c>
      <c r="H24" s="14">
        <v>0.0</v>
      </c>
    </row>
    <row r="25">
      <c r="A25" s="14">
        <v>24.0</v>
      </c>
      <c r="B25" s="14">
        <v>4.0</v>
      </c>
      <c r="C25" s="13" t="s">
        <v>10128</v>
      </c>
      <c r="D25" s="14">
        <v>1.0</v>
      </c>
      <c r="E25" s="14">
        <v>1.0</v>
      </c>
      <c r="F25" s="13" t="s">
        <v>10129</v>
      </c>
      <c r="G25" s="14">
        <v>35.0</v>
      </c>
      <c r="H25" s="14">
        <v>0.0</v>
      </c>
    </row>
    <row r="26">
      <c r="A26" s="14">
        <v>25.0</v>
      </c>
      <c r="B26" s="14">
        <v>4.0</v>
      </c>
      <c r="C26" s="13" t="s">
        <v>10130</v>
      </c>
      <c r="D26" s="14">
        <v>2.0</v>
      </c>
      <c r="E26" s="14">
        <v>2.0</v>
      </c>
      <c r="F26" s="13" t="s">
        <v>10131</v>
      </c>
      <c r="G26" s="14">
        <v>34.0</v>
      </c>
      <c r="H26" s="14">
        <v>0.0</v>
      </c>
    </row>
    <row r="27">
      <c r="A27" s="14">
        <v>26.0</v>
      </c>
      <c r="B27" s="14">
        <v>4.0</v>
      </c>
      <c r="C27" s="13" t="s">
        <v>10132</v>
      </c>
      <c r="D27" s="14">
        <v>3.0</v>
      </c>
      <c r="E27" s="14">
        <v>3.0</v>
      </c>
      <c r="F27" s="13" t="s">
        <v>10133</v>
      </c>
      <c r="G27" s="14">
        <v>32.0</v>
      </c>
      <c r="H27" s="14">
        <v>0.0</v>
      </c>
    </row>
    <row r="28">
      <c r="A28" s="14">
        <v>27.0</v>
      </c>
      <c r="B28" s="14">
        <v>4.0</v>
      </c>
      <c r="C28" s="13" t="s">
        <v>10134</v>
      </c>
      <c r="D28" s="14">
        <v>4.0</v>
      </c>
      <c r="E28" s="14">
        <v>4.0</v>
      </c>
      <c r="F28" s="13" t="s">
        <v>10135</v>
      </c>
      <c r="G28" s="14">
        <v>30.0</v>
      </c>
      <c r="H28" s="14">
        <v>0.0</v>
      </c>
    </row>
    <row r="29">
      <c r="A29" s="14">
        <v>28.0</v>
      </c>
      <c r="B29" s="14">
        <v>4.0</v>
      </c>
      <c r="C29" s="13" t="s">
        <v>10136</v>
      </c>
      <c r="D29" s="14">
        <v>5.0</v>
      </c>
      <c r="E29" s="14">
        <v>5.0</v>
      </c>
      <c r="F29" s="13" t="s">
        <v>10137</v>
      </c>
      <c r="G29" s="14">
        <v>28.0</v>
      </c>
      <c r="H29" s="14">
        <v>0.0</v>
      </c>
    </row>
    <row r="30">
      <c r="A30" s="14">
        <v>29.0</v>
      </c>
      <c r="B30" s="14">
        <v>4.0</v>
      </c>
      <c r="C30" s="13" t="s">
        <v>10138</v>
      </c>
      <c r="D30" s="14">
        <v>6.0</v>
      </c>
      <c r="E30" s="14">
        <v>6.0</v>
      </c>
      <c r="F30" s="13" t="s">
        <v>10139</v>
      </c>
      <c r="G30" s="14">
        <v>26.0</v>
      </c>
      <c r="H30" s="14">
        <v>0.0</v>
      </c>
    </row>
    <row r="31">
      <c r="A31" s="14">
        <v>30.0</v>
      </c>
      <c r="B31" s="14">
        <v>4.0</v>
      </c>
      <c r="C31" s="13" t="s">
        <v>10140</v>
      </c>
      <c r="D31" s="14">
        <v>7.0</v>
      </c>
      <c r="E31" s="14">
        <v>7.0</v>
      </c>
      <c r="F31" s="13" t="s">
        <v>10141</v>
      </c>
      <c r="G31" s="14">
        <v>23.0</v>
      </c>
      <c r="H31" s="14">
        <v>0.0</v>
      </c>
    </row>
    <row r="32">
      <c r="A32" s="14">
        <v>31.0</v>
      </c>
      <c r="B32" s="14">
        <v>4.0</v>
      </c>
      <c r="C32" s="13" t="s">
        <v>10142</v>
      </c>
      <c r="D32" s="14">
        <v>8.0</v>
      </c>
      <c r="E32" s="14">
        <v>8.0</v>
      </c>
      <c r="F32" s="13" t="s">
        <v>10143</v>
      </c>
      <c r="G32" s="14">
        <v>21.0</v>
      </c>
      <c r="H32" s="14">
        <v>0.0</v>
      </c>
    </row>
    <row r="33">
      <c r="A33" s="14">
        <v>32.0</v>
      </c>
      <c r="B33" s="14">
        <v>4.0</v>
      </c>
      <c r="C33" s="13" t="s">
        <v>10144</v>
      </c>
      <c r="D33" s="14">
        <v>9.0</v>
      </c>
      <c r="E33" s="14">
        <v>9.0</v>
      </c>
      <c r="F33" s="13" t="s">
        <v>10145</v>
      </c>
      <c r="G33" s="14">
        <v>19.0</v>
      </c>
      <c r="H33" s="14">
        <v>0.0</v>
      </c>
    </row>
    <row r="34">
      <c r="A34" s="14">
        <v>33.0</v>
      </c>
      <c r="B34" s="14">
        <v>4.0</v>
      </c>
      <c r="C34" s="13" t="s">
        <v>10146</v>
      </c>
      <c r="D34" s="14">
        <v>10.0</v>
      </c>
      <c r="E34" s="14">
        <v>10.0</v>
      </c>
      <c r="F34" s="13" t="s">
        <v>10147</v>
      </c>
      <c r="G34" s="14">
        <v>16.0</v>
      </c>
      <c r="H34" s="14">
        <v>0.0</v>
      </c>
    </row>
    <row r="35">
      <c r="A35" s="14">
        <v>34.0</v>
      </c>
      <c r="B35" s="14">
        <v>4.0</v>
      </c>
      <c r="C35" s="13" t="s">
        <v>10148</v>
      </c>
      <c r="D35" s="14">
        <v>11.0</v>
      </c>
      <c r="E35" s="14">
        <v>11.0</v>
      </c>
      <c r="F35" s="13" t="s">
        <v>10149</v>
      </c>
      <c r="G35" s="14">
        <v>14.0</v>
      </c>
      <c r="H35" s="14">
        <v>0.0</v>
      </c>
    </row>
    <row r="36">
      <c r="A36" s="14">
        <v>35.0</v>
      </c>
      <c r="B36" s="14">
        <v>4.0</v>
      </c>
      <c r="C36" s="13" t="s">
        <v>10150</v>
      </c>
      <c r="D36" s="14">
        <v>12.0</v>
      </c>
      <c r="E36" s="14">
        <v>12.0</v>
      </c>
      <c r="F36" s="13" t="s">
        <v>10151</v>
      </c>
      <c r="G36" s="14">
        <v>12.0</v>
      </c>
      <c r="H36" s="14">
        <v>0.0</v>
      </c>
    </row>
    <row r="37">
      <c r="A37" s="58">
        <v>36.0</v>
      </c>
      <c r="B37" s="58">
        <v>3.0</v>
      </c>
      <c r="C37" s="19" t="s">
        <v>10152</v>
      </c>
      <c r="D37" s="58">
        <v>1.0</v>
      </c>
      <c r="E37" s="58">
        <v>12.0</v>
      </c>
      <c r="F37" s="19" t="s">
        <v>10153</v>
      </c>
      <c r="G37" s="58">
        <v>36.0</v>
      </c>
      <c r="H37" s="58">
        <v>0.0</v>
      </c>
    </row>
  </sheetData>
  <drawing r:id="rId1"/>
</worksheet>
</file>