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<sst xmlns="http://schemas.openxmlformats.org/spreadsheetml/2006/main" count="60" uniqueCount="26">
  <si>
    <t>SKU</t>
  </si>
  <si>
    <t>Shipment ID</t>
  </si>
  <si>
    <t>Quantity</t>
  </si>
  <si>
    <t>PPU</t>
  </si>
  <si>
    <t>Custom Package Cost</t>
  </si>
  <si>
    <t>Packing &amp; Labeling Cost</t>
  </si>
  <si>
    <t>Domestic Shipping Cost</t>
  </si>
  <si>
    <t>International Shipping Cost</t>
  </si>
  <si>
    <t>Payment Cost</t>
  </si>
  <si>
    <t>COGS</t>
  </si>
  <si>
    <t>Total Unit</t>
  </si>
  <si>
    <t>Amount</t>
  </si>
  <si>
    <t>Total Amount</t>
  </si>
  <si>
    <t>Auto Cup Holder Coaster</t>
  </si>
  <si>
    <t>FBA176X1FK4S</t>
  </si>
  <si>
    <t/>
  </si>
  <si>
    <t>Auto Seat Headrest Hook</t>
  </si>
  <si>
    <t>Auto Sunglass Holder</t>
  </si>
  <si>
    <t>Auto Tissue Holder</t>
  </si>
  <si>
    <t>Auto seat belt shoulder protection</t>
  </si>
  <si>
    <t>Auto-Bag-Leather-Black</t>
  </si>
  <si>
    <t>Auto-Bag-Leather-Grey</t>
  </si>
  <si>
    <t>Auto-Bag-Suede-Black</t>
  </si>
  <si>
    <t>Auto-Bag-Suede-Black-Set</t>
  </si>
  <si>
    <t>Auto-Bag-Suede-Grey</t>
  </si>
  <si>
    <t>Auto-Bag-Suede-Grey-Set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</si>
</sst>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4" x14ac:knownFonts="1">
    <font>
      <color theme="1"/>
      <family val="2"/>
      <scheme val="minor"/>
      <sz val="11"/>
      <name val="Calibri"/>
    </font>
    <font>
      <color rgb="FF0000"/>
    </font>
    <font>
      <b/>
    </font>
    <font>
      <b/>
      <color rgb="FF0000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64" fontId="0" fillId="0" borderId="0" xfId="0" applyNumberFormat="1"/>
    <xf numFmtId="2" fontId="0" fillId="0" borderId="0" xfId="0" applyNumberFormat="1"/>
    <xf numFmtId="164" fontId="1" fillId="0" borderId="0" xfId="0" applyNumberFormat="1" applyFont="1"/>
    <xf numFmtId="0" fontId="2" fillId="0" borderId="0" xfId="0" applyFont="1"/>
    <xf numFmtId="0" fontId="2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4" fontId="2" fillId="0" borderId="0" xfId="0" applyNumberFormat="1" applyFont="1"/>
    <xf numFmtId="164" fontId="3" fillId="0" borderId="0" xfId="0" applyNumberFormat="1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FormatPr defaultRowHeight="15" outlineLevelRow="0" outlineLevelCol="0" x14ac:dyDescent="55"/>
  <cols>
    <col min="1" max="3" width="20" customWidth="1"/>
    <col min="4" max="10" width="20" style="1" customWidth="1"/>
    <col min="11" max="11" width="20" customWidth="1"/>
    <col min="12" max="13" width="20" style="2" customWidth="1"/>
  </cols>
  <sheetData>
    <row r="1" spans="1:13" x14ac:dyDescent="0.25">
      <c r="A1" t="s">
        <v>0</v>
      </c>
      <c r="B1" t="s">
        <v>1</v>
      </c>
      <c r="C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3" t="s">
        <v>9</v>
      </c>
      <c r="K1" t="s">
        <v>10</v>
      </c>
      <c r="L1" s="2" t="s">
        <v>11</v>
      </c>
      <c r="M1" s="2" t="s">
        <v>12</v>
      </c>
    </row>
    <row r="2" spans="1:13" x14ac:dyDescent="0.25">
      <c r="A2" s="4" t="s">
        <v>13</v>
      </c>
      <c r="B2" s="4" t="s">
        <v>14</v>
      </c>
      <c r="C2" s="5">
        <v>10</v>
      </c>
      <c r="D2" s="6">
        <f>(1.0535 / 6.759 + 46.5 / 860 / 6.759) * 2</f>
      </c>
      <c r="E2" s="7" t="s">
        <v>15</v>
      </c>
      <c r="F2" s="6">
        <f>213.36 / 550 / 6.8606</f>
      </c>
      <c r="G2" s="6">
        <f>(30/522 * 487) / K2</f>
      </c>
      <c r="H2" s="6">
        <f>(1.1/1 * 487) / K2</f>
      </c>
      <c r="I2" s="6">
        <f>(G2 + H2) / 99</f>
      </c>
      <c r="J2" s="8">
        <f>SUM(D2:I2)</f>
      </c>
      <c r="K2" s="5">
        <v>502</v>
      </c>
      <c r="L2" s="9">
        <f>J2 * C2</f>
      </c>
      <c r="M2" s="9">
        <f>SUM(L2:L12)</f>
      </c>
    </row>
    <row r="3" spans="1:13" x14ac:dyDescent="0.25">
      <c r="A3" t="s">
        <v>16</v>
      </c>
      <c r="B3" t="s">
        <v>14</v>
      </c>
      <c r="C3" s="10">
        <v>10</v>
      </c>
      <c r="D3" s="11">
        <f>(0.1995 / 6.759 + 40 / 2040 / 6.759) * 4</f>
      </c>
      <c r="E3" s="1" t="s">
        <v>15</v>
      </c>
      <c r="F3" s="11">
        <f>213.36 / 550 / 6.8606</f>
      </c>
      <c r="G3" s="11">
        <f>(30/522 * 487) / K2</f>
      </c>
      <c r="H3" s="11">
        <f>(1.1/1 * 487) / K2</f>
      </c>
      <c r="I3" s="11">
        <f>(G3 + H3) / 99</f>
      </c>
      <c r="J3" s="12">
        <f>SUM(D3:I3)</f>
      </c>
      <c r="K3" t="s">
        <v>15</v>
      </c>
      <c r="L3" s="13">
        <f>J3 * C3</f>
      </c>
      <c r="M3" s="2" t="s">
        <v>15</v>
      </c>
    </row>
    <row r="4" spans="1:13" x14ac:dyDescent="0.25">
      <c r="A4" t="s">
        <v>17</v>
      </c>
      <c r="B4" t="s">
        <v>14</v>
      </c>
      <c r="C4" s="10">
        <v>10</v>
      </c>
      <c r="D4" s="11">
        <f>(14.5 / 6.759 + 0.8 / 6.759) * 1</f>
      </c>
      <c r="E4" s="1" t="s">
        <v>15</v>
      </c>
      <c r="F4" s="11">
        <f>213.36 / 550 / 6.8606</f>
      </c>
      <c r="G4" s="11">
        <f>(30/522 * 487) / K2</f>
      </c>
      <c r="H4" s="11">
        <f>(1.1/1 * 487) / K2</f>
      </c>
      <c r="I4" s="11">
        <f>(G4 + H4) / 99</f>
      </c>
      <c r="J4" s="12">
        <f>SUM(D4:I4)</f>
      </c>
      <c r="K4" t="s">
        <v>15</v>
      </c>
      <c r="L4" s="13">
        <f>J4 * C4</f>
      </c>
      <c r="M4" s="2" t="s">
        <v>15</v>
      </c>
    </row>
    <row r="5" spans="1:13" x14ac:dyDescent="0.25">
      <c r="A5" t="s">
        <v>18</v>
      </c>
      <c r="B5" t="s">
        <v>14</v>
      </c>
      <c r="C5" s="10">
        <v>10</v>
      </c>
      <c r="D5" s="11">
        <f>6.5 / 6.759</f>
      </c>
      <c r="E5" s="1" t="s">
        <v>15</v>
      </c>
      <c r="F5" s="11">
        <f>213.36 / 550 / 6.8606</f>
      </c>
      <c r="G5" s="11">
        <f>(30/522 * 487) / K2</f>
      </c>
      <c r="H5" s="11">
        <f>(1.1/1 * 487) / K2</f>
      </c>
      <c r="I5" s="11">
        <f>(G5 + H5) / 99</f>
      </c>
      <c r="J5" s="12">
        <f>SUM(D5:I5)</f>
      </c>
      <c r="K5" t="s">
        <v>15</v>
      </c>
      <c r="L5" s="13">
        <f>J5 * C5</f>
      </c>
      <c r="M5" s="2" t="s">
        <v>15</v>
      </c>
    </row>
    <row r="6" spans="1:13" x14ac:dyDescent="0.25">
      <c r="A6" t="s">
        <v>19</v>
      </c>
      <c r="B6" t="s">
        <v>14</v>
      </c>
      <c r="C6" s="10">
        <v>10</v>
      </c>
      <c r="D6" s="11">
        <f>3.5 / 6.759 * 2</f>
      </c>
      <c r="E6" s="1" t="s">
        <v>15</v>
      </c>
      <c r="F6" s="11">
        <f>213.36 / 550 / 6.8606</f>
      </c>
      <c r="G6" s="11">
        <f>(30/522 * 487) / K2</f>
      </c>
      <c r="H6" s="11">
        <f>(1.1/1 * 487) / K2</f>
      </c>
      <c r="I6" s="11">
        <f>(G6 + H6) / 99</f>
      </c>
      <c r="J6" s="12">
        <f>SUM(D6:I6)</f>
      </c>
      <c r="K6" t="s">
        <v>15</v>
      </c>
      <c r="L6" s="13">
        <f>J6 * C6</f>
      </c>
      <c r="M6" s="2" t="s">
        <v>15</v>
      </c>
    </row>
    <row r="7" spans="1:13" x14ac:dyDescent="0.25">
      <c r="A7" t="s">
        <v>20</v>
      </c>
      <c r="B7" t="s">
        <v>14</v>
      </c>
      <c r="C7" s="10">
        <v>16</v>
      </c>
      <c r="D7" s="11">
        <f>21 / 6.759 + 0.56 / 6.759 + (0.1995 / 6.759 + 40 / 2040 / 6.759) * 4</f>
      </c>
      <c r="E7" s="11">
        <f>6 / 6.759</f>
      </c>
      <c r="F7" s="11">
        <f>213.36 / 550 / 6.8606</f>
      </c>
      <c r="G7" s="11">
        <f>(30/522 * 487) / K2</f>
      </c>
      <c r="H7" s="11">
        <f>(1.1/1 * 487) / K2</f>
      </c>
      <c r="I7" s="11">
        <f>(G7 + H7) / 99</f>
      </c>
      <c r="J7" s="12">
        <f>SUM(D7:I7)</f>
      </c>
      <c r="K7" t="s">
        <v>15</v>
      </c>
      <c r="L7" s="13">
        <f>J7 * C7</f>
      </c>
      <c r="M7" s="2" t="s">
        <v>15</v>
      </c>
    </row>
    <row r="8" spans="1:13" x14ac:dyDescent="0.25">
      <c r="A8" t="s">
        <v>21</v>
      </c>
      <c r="B8" t="s">
        <v>14</v>
      </c>
      <c r="C8" s="10">
        <v>16</v>
      </c>
      <c r="D8" s="11">
        <f>21 / 6.759 + 0.56 / 6.759 + (0.1995 / 6.759 + 40 / 2040 / 6.759) * 4</f>
      </c>
      <c r="E8" s="11">
        <f>6 / 6.759</f>
      </c>
      <c r="F8" s="11">
        <f>213.36 / 550 / 6.8606</f>
      </c>
      <c r="G8" s="11">
        <f>(30/522 * 487) / K2</f>
      </c>
      <c r="H8" s="11">
        <f>(1.1/1 * 487) / K2</f>
      </c>
      <c r="I8" s="11">
        <f>(G8 + H8) / 99</f>
      </c>
      <c r="J8" s="12">
        <f>SUM(D8:I8)</f>
      </c>
      <c r="K8" t="s">
        <v>15</v>
      </c>
      <c r="L8" s="13">
        <f>J8 * C8</f>
      </c>
      <c r="M8" s="2" t="s">
        <v>15</v>
      </c>
    </row>
    <row r="9" spans="1:13" x14ac:dyDescent="0.25">
      <c r="A9" t="s">
        <v>22</v>
      </c>
      <c r="B9" t="s">
        <v>14</v>
      </c>
      <c r="C9" s="10">
        <v>16</v>
      </c>
      <c r="D9" s="11">
        <f>32 / 6.759 + 0.56 / 6.759 + (0.1995 / 6.759 + 40 / 2040 / 6.759) * 4</f>
      </c>
      <c r="E9" s="11">
        <f>6 / 6.759</f>
      </c>
      <c r="F9" s="11">
        <f>213.36 / 550 / 6.8606</f>
      </c>
      <c r="G9" s="11">
        <f>(30/522 * 487) / K2</f>
      </c>
      <c r="H9" s="11">
        <f>(1.1/1 * 487) / K2</f>
      </c>
      <c r="I9" s="11">
        <f>(G9 + H9) / 99</f>
      </c>
      <c r="J9" s="12">
        <f>SUM(D9:I9)</f>
      </c>
      <c r="K9" t="s">
        <v>15</v>
      </c>
      <c r="L9" s="13">
        <f>J9 * C9</f>
      </c>
      <c r="M9" s="2" t="s">
        <v>15</v>
      </c>
    </row>
    <row r="10" spans="1:13" x14ac:dyDescent="0.25">
      <c r="A10" t="s">
        <v>23</v>
      </c>
      <c r="B10" t="s">
        <v>14</v>
      </c>
      <c r="C10" s="10">
        <v>208</v>
      </c>
      <c r="D10" s="11">
        <f>32 / 6.759 + 0.56 / 6.759 + (0.1995 / 6.759 + 40 / 2040 / 6.759) * 4 + (1.0535 / 6.759 + 46.5 / 860 / 6.759) * 2 + 3.5 / 6.759 * 2</f>
      </c>
      <c r="E10" s="11">
        <f>6 / 6.759</f>
      </c>
      <c r="F10" s="11">
        <f>213.36 / 550 / 6.8606</f>
      </c>
      <c r="G10" s="11">
        <f>(30/522 * 487) / K2</f>
      </c>
      <c r="H10" s="11">
        <f>(1.1/1 * 487) / K2</f>
      </c>
      <c r="I10" s="11">
        <f>(G10 + H10) / 99</f>
      </c>
      <c r="J10" s="12">
        <f>SUM(D10:I10)</f>
      </c>
      <c r="K10" t="s">
        <v>15</v>
      </c>
      <c r="L10" s="13">
        <f>J10 * C10</f>
      </c>
      <c r="M10" s="2" t="s">
        <v>15</v>
      </c>
    </row>
    <row r="11" spans="1:13" x14ac:dyDescent="0.25">
      <c r="A11" t="s">
        <v>24</v>
      </c>
      <c r="B11" t="s">
        <v>14</v>
      </c>
      <c r="C11" s="10">
        <v>16</v>
      </c>
      <c r="D11" s="11">
        <f>32 / 6.759 + 0.56 / 6.759 + (0.1995 / 6.759 + 40 / 2040 / 6.759) * 4</f>
      </c>
      <c r="E11" s="11">
        <f>6 / 6.759</f>
      </c>
      <c r="F11" s="11">
        <f>213.36 / 550 / 6.8606</f>
      </c>
      <c r="G11" s="11">
        <f>(30/522 * 487) / K2</f>
      </c>
      <c r="H11" s="11">
        <f>(1.1/1 * 487) / K2</f>
      </c>
      <c r="I11" s="11">
        <f>(G11 + H11) / 99</f>
      </c>
      <c r="J11" s="12">
        <f>SUM(D11:I11)</f>
      </c>
      <c r="K11" t="s">
        <v>15</v>
      </c>
      <c r="L11" s="13">
        <f>J11 * C11</f>
      </c>
      <c r="M11" s="2" t="s">
        <v>15</v>
      </c>
    </row>
    <row r="12" spans="1:13" x14ac:dyDescent="0.25">
      <c r="A12" t="s">
        <v>25</v>
      </c>
      <c r="B12" t="s">
        <v>14</v>
      </c>
      <c r="C12" s="10">
        <v>180</v>
      </c>
      <c r="D12" s="11">
        <f>32 / 6.759 + 0.56 / 6.759 + (0.1995 / 6.759 + 40 / 2040 / 6.759) * 4 + (1.0535 / 6.759 + 46.5 / 860 / 6.759) * 2 + 3.5 / 6.759 * 2</f>
      </c>
      <c r="E12" s="11">
        <f>6 / 6.759</f>
      </c>
      <c r="F12" s="11">
        <f>213.36 / 550 / 6.8606</f>
      </c>
      <c r="G12" s="11">
        <f>(30/522 * 487) / K2</f>
      </c>
      <c r="H12" s="11">
        <f>(1.1/1 * 487) / K2</f>
      </c>
      <c r="I12" s="11">
        <f>(G12 + H12) / 99</f>
      </c>
      <c r="J12" s="12">
        <f>SUM(D12:I12)</f>
      </c>
      <c r="K12" t="s">
        <v>15</v>
      </c>
      <c r="L12" s="13">
        <f>J12 * C12</f>
      </c>
      <c r="M12" s="2" t="s">
        <v>15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2024-08-14T20:02:06Z</dcterms:created>
  <dcterms:modified xsi:type="dcterms:W3CDTF">2024-08-14T20:02:06Z</dcterms:modified>
</cp:coreProperties>
</file>