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t1xr1qtAnHDA5xWtqEas0VM80L/OpJiutq6Wl7k5sZY="/>
    </ext>
  </extLst>
</workbook>
</file>

<file path=xl/sharedStrings.xml><?xml version="1.0" encoding="utf-8"?>
<sst xmlns="http://schemas.openxmlformats.org/spreadsheetml/2006/main" count="35" uniqueCount="25">
  <si>
    <t>Sku</t>
  </si>
  <si>
    <t>Shipment ID</t>
  </si>
  <si>
    <t>Quantity</t>
  </si>
  <si>
    <t>PPU</t>
  </si>
  <si>
    <t>Customize Package Cost</t>
  </si>
  <si>
    <t>Packing &amp; Labeling Cost</t>
  </si>
  <si>
    <t>Domestic Shipping Cost</t>
  </si>
  <si>
    <t>International Shipping Cost</t>
  </si>
  <si>
    <t>Payment Cost</t>
  </si>
  <si>
    <t>COGS</t>
  </si>
  <si>
    <t>Total Units In A Shipment</t>
  </si>
  <si>
    <t>Amount</t>
  </si>
  <si>
    <t>Total Amount</t>
  </si>
  <si>
    <t>Auto Cup Holder Coaster</t>
  </si>
  <si>
    <t>FBA176X1FK4S</t>
  </si>
  <si>
    <t>Auto Seat Headrest Hook</t>
  </si>
  <si>
    <t>Auto Sunglass Holder</t>
  </si>
  <si>
    <t>Auto Tissue Holder</t>
  </si>
  <si>
    <t>Auto seat belt shoulder protection</t>
  </si>
  <si>
    <t>Auto-Bag-Leather-Black</t>
  </si>
  <si>
    <t>Auto-Bag-Leather-Grey</t>
  </si>
  <si>
    <t>Auto-Bag-Suede-Black</t>
  </si>
  <si>
    <t>Auto-Bag-Suede-Black-Set</t>
  </si>
  <si>
    <t>Auto-Bag-Suede-Grey</t>
  </si>
  <si>
    <t>Auto-Bag-Suede-Grey-Set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</si>
</sst>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"/>
  </numFmts>
  <fonts count="2">
    <font>
      <sz val="12.0"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1.22" defaultRowHeight="15.0"/>
  <cols>
    <col customWidth="1" min="1" max="1" width="34.78"/>
    <col customWidth="1" min="2" max="2" width="12.78"/>
    <col customWidth="1" min="3" max="3" width="10.78"/>
    <col customWidth="1" min="4" max="4" width="15.78"/>
    <col customWidth="1" min="5" max="5" width="22.78"/>
    <col customWidth="1" min="6" max="6" width="23.78"/>
    <col customWidth="1" min="7" max="7" width="22.78"/>
    <col customWidth="1" min="8" max="8" width="27.78"/>
    <col customWidth="1" min="9" max="10" width="15.78"/>
    <col customWidth="1" min="11" max="11" width="25.78"/>
    <col customWidth="1" min="12" max="13" width="15.7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>
      <c r="A2" s="1" t="s">
        <v>13</v>
      </c>
      <c r="B2" s="1" t="s">
        <v>14</v>
      </c>
      <c r="C2" s="1">
        <v>10.0</v>
      </c>
      <c r="D2" s="2">
        <f>(906.01+46.5)/860*2/6.759</f>
        <v>0.3277318442</v>
      </c>
      <c r="G2" s="2">
        <f t="shared" ref="G2:G12" si="1">560/6.759/502</f>
        <v>0.1650448067</v>
      </c>
      <c r="H2" s="1">
        <v>0.3613</v>
      </c>
      <c r="I2" s="2">
        <f t="shared" ref="I2:I12" si="2">7.69/$K$2</f>
        <v>0.0153187251</v>
      </c>
      <c r="J2" s="2">
        <f t="shared" ref="J2:J12" si="3">SUM(D2:I2)</f>
        <v>0.869395376</v>
      </c>
      <c r="K2" s="1">
        <f>SUM(C2:C12)</f>
        <v>502</v>
      </c>
      <c r="L2" s="2">
        <f t="shared" ref="L2:L12" si="4">J2*C2</f>
        <v>8.69395376</v>
      </c>
      <c r="M2" s="2">
        <f>SUM(L2:L12)</f>
        <v>3395.829404</v>
      </c>
    </row>
    <row r="3">
      <c r="A3" s="1" t="s">
        <v>15</v>
      </c>
      <c r="B3" s="1" t="s">
        <v>14</v>
      </c>
      <c r="C3" s="1">
        <v>10.0</v>
      </c>
      <c r="D3" s="2">
        <f>(406.98+40)/2040*4/6.759</f>
        <v>0.1296687931</v>
      </c>
      <c r="G3" s="2">
        <f t="shared" si="1"/>
        <v>0.1650448067</v>
      </c>
      <c r="H3" s="1">
        <v>0.3613</v>
      </c>
      <c r="I3" s="2">
        <f t="shared" si="2"/>
        <v>0.0153187251</v>
      </c>
      <c r="J3" s="2">
        <f t="shared" si="3"/>
        <v>0.6713323249</v>
      </c>
      <c r="L3" s="2">
        <f t="shared" si="4"/>
        <v>6.713323249</v>
      </c>
    </row>
    <row r="4">
      <c r="A4" s="1" t="s">
        <v>16</v>
      </c>
      <c r="B4" s="1" t="s">
        <v>14</v>
      </c>
      <c r="C4" s="1">
        <v>10.0</v>
      </c>
      <c r="D4" s="2">
        <f>(145+8)/10*1/6.759</f>
        <v>2.263648469</v>
      </c>
      <c r="G4" s="2">
        <f t="shared" si="1"/>
        <v>0.1650448067</v>
      </c>
      <c r="H4" s="1">
        <v>0.3613</v>
      </c>
      <c r="I4" s="2">
        <f t="shared" si="2"/>
        <v>0.0153187251</v>
      </c>
      <c r="J4" s="2">
        <f t="shared" si="3"/>
        <v>2.805312001</v>
      </c>
      <c r="L4" s="2">
        <f t="shared" si="4"/>
        <v>28.05312001</v>
      </c>
    </row>
    <row r="5">
      <c r="A5" s="1" t="s">
        <v>17</v>
      </c>
      <c r="B5" s="1" t="s">
        <v>14</v>
      </c>
      <c r="C5" s="1">
        <v>10.0</v>
      </c>
      <c r="D5" s="2">
        <f>65/10*1/6.759</f>
        <v>0.961680722</v>
      </c>
      <c r="G5" s="2">
        <f t="shared" si="1"/>
        <v>0.1650448067</v>
      </c>
      <c r="H5" s="1">
        <v>0.3613</v>
      </c>
      <c r="I5" s="2">
        <f t="shared" si="2"/>
        <v>0.0153187251</v>
      </c>
      <c r="J5" s="2">
        <f t="shared" si="3"/>
        <v>1.503344254</v>
      </c>
      <c r="L5" s="2">
        <f t="shared" si="4"/>
        <v>15.03344254</v>
      </c>
    </row>
    <row r="6">
      <c r="A6" s="1" t="s">
        <v>18</v>
      </c>
      <c r="B6" s="1" t="s">
        <v>14</v>
      </c>
      <c r="C6" s="1">
        <v>10.0</v>
      </c>
      <c r="D6" s="2">
        <f>3010/860*2/6.759</f>
        <v>1.035656162</v>
      </c>
      <c r="G6" s="2">
        <f t="shared" si="1"/>
        <v>0.1650448067</v>
      </c>
      <c r="H6" s="1">
        <v>0.3613</v>
      </c>
      <c r="I6" s="2">
        <f t="shared" si="2"/>
        <v>0.0153187251</v>
      </c>
      <c r="J6" s="2">
        <f t="shared" si="3"/>
        <v>1.577319694</v>
      </c>
      <c r="L6" s="2">
        <f t="shared" si="4"/>
        <v>15.77319694</v>
      </c>
    </row>
    <row r="7">
      <c r="A7" s="1" t="s">
        <v>19</v>
      </c>
      <c r="B7" s="1" t="s">
        <v>14</v>
      </c>
      <c r="C7" s="1">
        <v>16.0</v>
      </c>
      <c r="D7" s="2">
        <f t="shared" ref="D7:D8" si="5">(420/20*1+(406.98+40)/2040*4)/6.759</f>
        <v>3.23663728</v>
      </c>
      <c r="E7" s="2">
        <f t="shared" ref="E7:E12" si="6">6/6.759</f>
        <v>0.8877052818</v>
      </c>
      <c r="G7" s="2">
        <f t="shared" si="1"/>
        <v>0.1650448067</v>
      </c>
      <c r="H7" s="1">
        <v>0.3613</v>
      </c>
      <c r="I7" s="2">
        <f t="shared" si="2"/>
        <v>0.0153187251</v>
      </c>
      <c r="J7" s="2">
        <f t="shared" si="3"/>
        <v>4.666006093</v>
      </c>
      <c r="L7" s="2">
        <f t="shared" si="4"/>
        <v>74.65609749</v>
      </c>
    </row>
    <row r="8">
      <c r="A8" s="1" t="s">
        <v>20</v>
      </c>
      <c r="B8" s="1" t="s">
        <v>14</v>
      </c>
      <c r="C8" s="1">
        <v>16.0</v>
      </c>
      <c r="D8" s="2">
        <f t="shared" si="5"/>
        <v>3.23663728</v>
      </c>
      <c r="E8" s="2">
        <f t="shared" si="6"/>
        <v>0.8877052818</v>
      </c>
      <c r="G8" s="2">
        <f t="shared" si="1"/>
        <v>0.1650448067</v>
      </c>
      <c r="H8" s="1">
        <v>0.3613</v>
      </c>
      <c r="I8" s="2">
        <f t="shared" si="2"/>
        <v>0.0153187251</v>
      </c>
      <c r="J8" s="2">
        <f t="shared" si="3"/>
        <v>4.666006093</v>
      </c>
      <c r="L8" s="2">
        <f t="shared" si="4"/>
        <v>74.65609749</v>
      </c>
    </row>
    <row r="9">
      <c r="A9" s="1" t="s">
        <v>21</v>
      </c>
      <c r="B9" s="1" t="s">
        <v>14</v>
      </c>
      <c r="C9" s="1">
        <v>16.0</v>
      </c>
      <c r="D9" s="2">
        <f>(8320/260*1+(406.98+40)/2040*4)/6.759</f>
        <v>4.864096963</v>
      </c>
      <c r="E9" s="2">
        <f t="shared" si="6"/>
        <v>0.8877052818</v>
      </c>
      <c r="G9" s="2">
        <f t="shared" si="1"/>
        <v>0.1650448067</v>
      </c>
      <c r="H9" s="1">
        <v>0.3613</v>
      </c>
      <c r="I9" s="2">
        <f t="shared" si="2"/>
        <v>0.0153187251</v>
      </c>
      <c r="J9" s="2">
        <f t="shared" si="3"/>
        <v>6.293465777</v>
      </c>
      <c r="L9" s="2">
        <f t="shared" si="4"/>
        <v>100.6954524</v>
      </c>
    </row>
    <row r="10">
      <c r="A10" s="1" t="s">
        <v>22</v>
      </c>
      <c r="B10" s="1" t="s">
        <v>14</v>
      </c>
      <c r="C10" s="1">
        <v>208.0</v>
      </c>
      <c r="D10" s="2">
        <f>(8320/260*1+3010/860*2+(906.01+46.5)/860*2+(406.98+40)/2040*4)/6.759</f>
        <v>6.227484969</v>
      </c>
      <c r="E10" s="2">
        <f t="shared" si="6"/>
        <v>0.8877052818</v>
      </c>
      <c r="G10" s="2">
        <f t="shared" si="1"/>
        <v>0.1650448067</v>
      </c>
      <c r="H10" s="1">
        <v>0.3613</v>
      </c>
      <c r="I10" s="2">
        <f t="shared" si="2"/>
        <v>0.0153187251</v>
      </c>
      <c r="J10" s="2">
        <f t="shared" si="3"/>
        <v>7.656853783</v>
      </c>
      <c r="L10" s="2">
        <f t="shared" si="4"/>
        <v>1592.625587</v>
      </c>
    </row>
    <row r="11">
      <c r="A11" s="1" t="s">
        <v>23</v>
      </c>
      <c r="B11" s="1" t="s">
        <v>14</v>
      </c>
      <c r="C11" s="1">
        <v>16.0</v>
      </c>
      <c r="D11" s="2">
        <f>(6400/200*1+(406.98+40)/2040*4)/6.759</f>
        <v>4.864096963</v>
      </c>
      <c r="E11" s="2">
        <f t="shared" si="6"/>
        <v>0.8877052818</v>
      </c>
      <c r="G11" s="2">
        <f t="shared" si="1"/>
        <v>0.1650448067</v>
      </c>
      <c r="H11" s="1">
        <v>0.3613</v>
      </c>
      <c r="I11" s="2">
        <f t="shared" si="2"/>
        <v>0.0153187251</v>
      </c>
      <c r="J11" s="2">
        <f t="shared" si="3"/>
        <v>6.293465777</v>
      </c>
      <c r="L11" s="2">
        <f t="shared" si="4"/>
        <v>100.6954524</v>
      </c>
    </row>
    <row r="12">
      <c r="A12" s="1" t="s">
        <v>24</v>
      </c>
      <c r="B12" s="1" t="s">
        <v>14</v>
      </c>
      <c r="C12" s="1">
        <v>180.0</v>
      </c>
      <c r="D12" s="2">
        <f>(6400/200*1+3010/860*2+(906.01+46.5)/860*2+(406.98+40)/2040*4)/6.759</f>
        <v>6.227484969</v>
      </c>
      <c r="E12" s="2">
        <f t="shared" si="6"/>
        <v>0.8877052818</v>
      </c>
      <c r="G12" s="2">
        <f t="shared" si="1"/>
        <v>0.1650448067</v>
      </c>
      <c r="H12" s="1">
        <v>0.3613</v>
      </c>
      <c r="I12" s="2">
        <f t="shared" si="2"/>
        <v>0.0153187251</v>
      </c>
      <c r="J12" s="2">
        <f t="shared" si="3"/>
        <v>7.656853783</v>
      </c>
      <c r="L12" s="2">
        <f t="shared" si="4"/>
        <v>1378.233681</v>
      </c>
    </row>
    <row r="14">
      <c r="D14" s="1">
        <f t="shared" ref="D14:D24" si="7">D2*C2</f>
        <v>3.277318442</v>
      </c>
      <c r="I14" s="1">
        <f t="shared" ref="I14:I24" si="8">I2*C2</f>
        <v>0.153187251</v>
      </c>
    </row>
    <row r="15">
      <c r="D15" s="1">
        <f t="shared" si="7"/>
        <v>1.296687931</v>
      </c>
      <c r="I15" s="1">
        <f t="shared" si="8"/>
        <v>0.153187251</v>
      </c>
    </row>
    <row r="16">
      <c r="D16" s="1">
        <f t="shared" si="7"/>
        <v>22.63648469</v>
      </c>
      <c r="I16" s="1">
        <f t="shared" si="8"/>
        <v>0.153187251</v>
      </c>
    </row>
    <row r="17">
      <c r="D17" s="1">
        <f t="shared" si="7"/>
        <v>9.61680722</v>
      </c>
      <c r="I17" s="1">
        <f t="shared" si="8"/>
        <v>0.153187251</v>
      </c>
    </row>
    <row r="18">
      <c r="D18" s="1">
        <f t="shared" si="7"/>
        <v>10.35656162</v>
      </c>
      <c r="I18" s="1">
        <f t="shared" si="8"/>
        <v>0.153187251</v>
      </c>
    </row>
    <row r="19">
      <c r="D19" s="1">
        <f t="shared" si="7"/>
        <v>51.78619647</v>
      </c>
      <c r="I19" s="1">
        <f t="shared" si="8"/>
        <v>0.2450996016</v>
      </c>
    </row>
    <row r="20">
      <c r="D20" s="1">
        <f t="shared" si="7"/>
        <v>51.78619647</v>
      </c>
      <c r="I20" s="1">
        <f t="shared" si="8"/>
        <v>0.2450996016</v>
      </c>
    </row>
    <row r="21" ht="15.75" customHeight="1">
      <c r="D21" s="1">
        <f t="shared" si="7"/>
        <v>77.82555141</v>
      </c>
      <c r="I21" s="1">
        <f t="shared" si="8"/>
        <v>0.2450996016</v>
      </c>
    </row>
    <row r="22" ht="15.75" customHeight="1">
      <c r="D22" s="1">
        <f t="shared" si="7"/>
        <v>1295.316874</v>
      </c>
      <c r="I22" s="1">
        <f t="shared" si="8"/>
        <v>3.186294821</v>
      </c>
    </row>
    <row r="23" ht="15.75" customHeight="1">
      <c r="D23" s="1">
        <f t="shared" si="7"/>
        <v>77.82555141</v>
      </c>
      <c r="I23" s="1">
        <f t="shared" si="8"/>
        <v>0.2450996016</v>
      </c>
    </row>
    <row r="24" ht="15.75" customHeight="1">
      <c r="D24" s="1">
        <f t="shared" si="7"/>
        <v>1120.947294</v>
      </c>
      <c r="I24" s="1">
        <f t="shared" si="8"/>
        <v>2.757370518</v>
      </c>
    </row>
    <row r="25" ht="15.75" customHeight="1"/>
    <row r="26" ht="15.75" customHeight="1">
      <c r="D26" s="1">
        <f>SUM(D14:D24)</f>
        <v>2722.671524</v>
      </c>
      <c r="I26" s="1">
        <f>sum(I14:I24)</f>
        <v>7.69</v>
      </c>
    </row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