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LDA\"/>
    </mc:Choice>
  </mc:AlternateContent>
  <bookViews>
    <workbookView xWindow="0" yWindow="0" windowWidth="19180" windowHeight="7630"/>
  </bookViews>
  <sheets>
    <sheet name="General Gannt chart" sheetId="1" r:id="rId1"/>
    <sheet name="Detail Gannt 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40" i="2"/>
  <c r="E48" i="2" l="1"/>
  <c r="E47" i="2"/>
  <c r="E46" i="2"/>
  <c r="E36" i="2"/>
  <c r="E35" i="2"/>
  <c r="E34" i="2"/>
  <c r="E33" i="2"/>
  <c r="E32" i="2"/>
  <c r="E31" i="2"/>
  <c r="E25" i="2"/>
  <c r="E24" i="2"/>
  <c r="E23" i="2"/>
  <c r="E21" i="2"/>
  <c r="E20" i="2"/>
  <c r="E15" i="2"/>
  <c r="E50" i="2"/>
  <c r="C50" i="2"/>
  <c r="E49" i="2"/>
  <c r="E42" i="2"/>
  <c r="E41" i="2"/>
  <c r="C40" i="2"/>
  <c r="E38" i="2"/>
  <c r="C38" i="2"/>
  <c r="E37" i="2"/>
  <c r="E30" i="2"/>
  <c r="E29" i="2"/>
  <c r="E28" i="2"/>
  <c r="C28" i="2"/>
  <c r="E18" i="2"/>
  <c r="E17" i="2"/>
  <c r="C17" i="2"/>
  <c r="E14" i="2"/>
  <c r="E11" i="2"/>
  <c r="C11" i="2"/>
  <c r="E5" i="2"/>
  <c r="E3" i="2"/>
  <c r="C3" i="2"/>
  <c r="E2" i="2"/>
  <c r="C2" i="2" l="1"/>
  <c r="E24" i="1" l="1"/>
  <c r="E14" i="1"/>
  <c r="E11" i="1"/>
  <c r="E20" i="1"/>
  <c r="E29" i="1"/>
  <c r="E28" i="1"/>
  <c r="E27" i="1"/>
  <c r="E2" i="1"/>
  <c r="E30" i="1"/>
  <c r="E23" i="1"/>
  <c r="E22" i="1"/>
  <c r="E21" i="1"/>
  <c r="E17" i="1"/>
  <c r="E16" i="1"/>
  <c r="E15" i="1"/>
  <c r="E5" i="1"/>
  <c r="E3" i="1"/>
  <c r="C3" i="1"/>
  <c r="C30" i="1"/>
  <c r="C26" i="1"/>
  <c r="C24" i="1"/>
  <c r="C20" i="1"/>
  <c r="C15" i="1"/>
  <c r="C2" i="1" s="1"/>
  <c r="C11" i="1"/>
</calcChain>
</file>

<file path=xl/sharedStrings.xml><?xml version="1.0" encoding="utf-8"?>
<sst xmlns="http://schemas.openxmlformats.org/spreadsheetml/2006/main" count="178" uniqueCount="109">
  <si>
    <t>Tên công việc</t>
  </si>
  <si>
    <t>Thời gian EST</t>
  </si>
  <si>
    <t>Ngày bắt đầu</t>
  </si>
  <si>
    <t>Ngày kết thúc</t>
  </si>
  <si>
    <t>Mã công việc</t>
  </si>
  <si>
    <t>Lên kế hoạch cho dự án</t>
  </si>
  <si>
    <t>Tài liệu kế hoạch quản lý dự án</t>
  </si>
  <si>
    <t>Bản kế hoạch đảm bảo chất lượng</t>
  </si>
  <si>
    <t>Bản kế hoạch quản lý cấu hình</t>
  </si>
  <si>
    <t>Bản kế hoạch truyền thông và giao tiếp</t>
  </si>
  <si>
    <t>Bản kế hoạch quản lý rủi ro</t>
  </si>
  <si>
    <t>Bản kế hoạch quản lý mua sắm</t>
  </si>
  <si>
    <t>Bản kế hoạch quản lý tích hợp</t>
  </si>
  <si>
    <t>KH.01</t>
  </si>
  <si>
    <t>YC.02</t>
  </si>
  <si>
    <t>Xác định yêu cầu</t>
  </si>
  <si>
    <t>Tài liệu yêu cầu chung của hệ thống</t>
  </si>
  <si>
    <t>Tài liệu yêu cầu người dùng</t>
  </si>
  <si>
    <t>Tài liệu yêu cầu hệ thống</t>
  </si>
  <si>
    <t>Phân tích, thiết kế hệ thống</t>
  </si>
  <si>
    <t>Tài liệu phân tích hệ thống</t>
  </si>
  <si>
    <t>Tài liệu thiết kế hệ thống</t>
  </si>
  <si>
    <t>Xây dựng hệ thống</t>
  </si>
  <si>
    <t>Xây dựng cơ sở dữ liệu</t>
  </si>
  <si>
    <t>Xây dựng module chức năng</t>
  </si>
  <si>
    <t>Xây dựng code từ các module chức năng</t>
  </si>
  <si>
    <t>Tích hợp hệ thống</t>
  </si>
  <si>
    <t>Tích hợp các module đã thiết kế</t>
  </si>
  <si>
    <t>Kiểm thử hệ thống</t>
  </si>
  <si>
    <t>Kiểm thử các module chức năng</t>
  </si>
  <si>
    <t>Báo cáo kiểm thử chức năng</t>
  </si>
  <si>
    <t>Kiểm thử tích hợp toàn hệ thống</t>
  </si>
  <si>
    <t>Kết thúc dự án và chuyển giao hệ thống</t>
  </si>
  <si>
    <t>Mô phỏng hoạt động của phần mềm, Website</t>
  </si>
  <si>
    <t>Viết tài liệu hướng dẫn sử dụng phần mềm</t>
  </si>
  <si>
    <t>Bàn giao sản phẩm cho khách hàng kèm bản hướng dẫn sử dụng</t>
  </si>
  <si>
    <t>PTTK.03</t>
  </si>
  <si>
    <t>Tổng hợp kế hoạch</t>
  </si>
  <si>
    <t>Đề xuất thực hiện</t>
  </si>
  <si>
    <t>KH.1.1</t>
  </si>
  <si>
    <t>KH.1.2</t>
  </si>
  <si>
    <t>KH.1.3</t>
  </si>
  <si>
    <t>KH.1.4</t>
  </si>
  <si>
    <t>KH.1.5</t>
  </si>
  <si>
    <t>KH.1.6</t>
  </si>
  <si>
    <t>KH.1.7</t>
  </si>
  <si>
    <t>XD.04</t>
  </si>
  <si>
    <t>TH.05</t>
  </si>
  <si>
    <t>KT.06</t>
  </si>
  <si>
    <t>CG.07</t>
  </si>
  <si>
    <t>YC.2.1</t>
  </si>
  <si>
    <t>YC.2.2</t>
  </si>
  <si>
    <t>YC.2.3</t>
  </si>
  <si>
    <t>PTTK.3.1</t>
  </si>
  <si>
    <t>PTTK.3.2</t>
  </si>
  <si>
    <t>PTTK.3.3</t>
  </si>
  <si>
    <t>PTTK.3.4</t>
  </si>
  <si>
    <t>XD.4.1</t>
  </si>
  <si>
    <t>XD.4.2</t>
  </si>
  <si>
    <t>XD.4.3</t>
  </si>
  <si>
    <t>KT.6.1</t>
  </si>
  <si>
    <t>KT.6.2</t>
  </si>
  <si>
    <t>KT.6.3</t>
  </si>
  <si>
    <t>CG.7.1</t>
  </si>
  <si>
    <t>CG.7.2</t>
  </si>
  <si>
    <t>CG.7.3</t>
  </si>
  <si>
    <t>QLDA.00</t>
  </si>
  <si>
    <t>Quản lý dụ án phần mềm quản lý Tour du lịch iVIVU</t>
  </si>
  <si>
    <t>YC.2.3.1</t>
  </si>
  <si>
    <t>YC.2.3.2</t>
  </si>
  <si>
    <t>Tài liệu yêu cầu cho mỗi chức năng của hệ thống</t>
  </si>
  <si>
    <t>Mô tả giao diện hệ thống</t>
  </si>
  <si>
    <t>PTTK.3.1.1</t>
  </si>
  <si>
    <t>PTTK.3.1.2</t>
  </si>
  <si>
    <t>PTTK.3.2.1</t>
  </si>
  <si>
    <t>PTTK.3.2.2</t>
  </si>
  <si>
    <t>PTTK.3.2.3</t>
  </si>
  <si>
    <t>PTTK.3.2.4</t>
  </si>
  <si>
    <t>Tài liệu chi tiết công việc</t>
  </si>
  <si>
    <t xml:space="preserve">Tài liệu chi tiết các chức năng của hệ thống </t>
  </si>
  <si>
    <t>Thiết kế giao diện hệ thống</t>
  </si>
  <si>
    <t>Thiết kế giao diện website</t>
  </si>
  <si>
    <t>Thiết kế hệ thống con</t>
  </si>
  <si>
    <t>Thiết kế cơ sở dữ liệu</t>
  </si>
  <si>
    <t>XD.4.2.1</t>
  </si>
  <si>
    <t>XD.4.2.2</t>
  </si>
  <si>
    <t>XD.4.2.3</t>
  </si>
  <si>
    <t>XD.4.2.4</t>
  </si>
  <si>
    <t>XD.4.2.5</t>
  </si>
  <si>
    <t>XD.4.2.6</t>
  </si>
  <si>
    <t>Module quản lý Tour du lịch</t>
  </si>
  <si>
    <t>Module quản lý hoá đơn</t>
  </si>
  <si>
    <t>Module quản lý khách hàng</t>
  </si>
  <si>
    <t>Module quản lý nhân viên</t>
  </si>
  <si>
    <t>Module quản lý báo cáo thống kê</t>
  </si>
  <si>
    <t>Module chức năng đăng nhập</t>
  </si>
  <si>
    <t>KT.6.2.1</t>
  </si>
  <si>
    <t>KT.6.2.2</t>
  </si>
  <si>
    <t>KT.6.2.3</t>
  </si>
  <si>
    <t>KT.6.2.4</t>
  </si>
  <si>
    <t>KT.6.2.5</t>
  </si>
  <si>
    <t>KT.6.2.6</t>
  </si>
  <si>
    <t>Báo cáo kiểm thử module chức năng đăng nhập</t>
  </si>
  <si>
    <t>Báo cáo kiểm thử module quản lý báo cáo thống kê</t>
  </si>
  <si>
    <t>Báo cáo kiểm thử module quản lý nhân viên</t>
  </si>
  <si>
    <t>Báo cáo kiểm thử module quản lý hoá đơn</t>
  </si>
  <si>
    <t>Báo cáo kiểm thử module quản lý khách hàng</t>
  </si>
  <si>
    <t>Báo cáo kiểm thử module quản lý Tour du lịch</t>
  </si>
  <si>
    <t>Quản lý dự án phần mềm quản lý Tour du lịch iVIVU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</si>
</sst>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4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14" fontId="1" fillId="0" borderId="4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 patternType="solid">
          <fgColor auto="1"/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tabSelected="1" topLeftCell="C20" zoomScaleNormal="100" workbookViewId="0">
      <selection activeCell="E27" sqref="E27"/>
    </sheetView>
  </sheetViews>
  <sheetFormatPr defaultRowHeight="14.5" x14ac:dyDescent="0.35"/>
  <cols>
    <col min="1" max="1" width="11.54296875" style="1" bestFit="1" customWidth="1"/>
    <col min="2" max="2" width="55.1796875" style="1" bestFit="1" customWidth="1"/>
    <col min="3" max="3" width="11.81640625" style="1" bestFit="1" customWidth="1"/>
    <col min="4" max="4" width="11.7265625" style="1" bestFit="1" customWidth="1"/>
    <col min="5" max="5" width="12" style="1" bestFit="1" customWidth="1"/>
    <col min="6" max="16384" width="8.7265625" style="1"/>
  </cols>
  <sheetData>
    <row r="1" spans="1:65" s="23" customFormat="1" ht="22" customHeight="1" x14ac:dyDescent="0.35">
      <c r="A1" s="22" t="s">
        <v>4</v>
      </c>
      <c r="B1" s="22" t="s">
        <v>0</v>
      </c>
      <c r="C1" s="22" t="s">
        <v>1</v>
      </c>
      <c r="D1" s="22" t="s">
        <v>2</v>
      </c>
      <c r="E1" s="22" t="s">
        <v>3</v>
      </c>
      <c r="F1" s="28">
        <v>44666</v>
      </c>
      <c r="G1" s="28">
        <v>44667</v>
      </c>
      <c r="H1" s="28">
        <v>44668</v>
      </c>
      <c r="I1" s="28">
        <v>44669</v>
      </c>
      <c r="J1" s="28">
        <v>44670</v>
      </c>
      <c r="K1" s="28">
        <v>44671</v>
      </c>
      <c r="L1" s="28">
        <v>44672</v>
      </c>
      <c r="M1" s="28">
        <v>44673</v>
      </c>
      <c r="N1" s="28">
        <v>44674</v>
      </c>
      <c r="O1" s="28">
        <v>44675</v>
      </c>
      <c r="P1" s="28">
        <v>44676</v>
      </c>
      <c r="Q1" s="28">
        <v>44677</v>
      </c>
      <c r="R1" s="28">
        <v>44678</v>
      </c>
      <c r="S1" s="28">
        <v>44679</v>
      </c>
      <c r="T1" s="28">
        <v>44680</v>
      </c>
      <c r="U1" s="28">
        <v>44681</v>
      </c>
      <c r="V1" s="28">
        <v>44682</v>
      </c>
      <c r="W1" s="28">
        <v>44683</v>
      </c>
      <c r="X1" s="28">
        <v>44684</v>
      </c>
      <c r="Y1" s="28">
        <v>44685</v>
      </c>
      <c r="Z1" s="28">
        <v>44686</v>
      </c>
      <c r="AA1" s="28">
        <v>44687</v>
      </c>
      <c r="AB1" s="28">
        <v>44688</v>
      </c>
      <c r="AC1" s="28">
        <v>44689</v>
      </c>
      <c r="AD1" s="28">
        <v>44690</v>
      </c>
      <c r="AE1" s="28">
        <v>44691</v>
      </c>
      <c r="AF1" s="28">
        <v>44692</v>
      </c>
      <c r="AG1" s="28">
        <v>44693</v>
      </c>
      <c r="AH1" s="28">
        <v>44694</v>
      </c>
      <c r="AI1" s="28">
        <v>44695</v>
      </c>
      <c r="AJ1" s="28">
        <v>44696</v>
      </c>
      <c r="AK1" s="28">
        <v>44697</v>
      </c>
      <c r="AL1" s="28">
        <v>44698</v>
      </c>
      <c r="AM1" s="28">
        <v>44699</v>
      </c>
      <c r="AN1" s="28">
        <v>44700</v>
      </c>
      <c r="AO1" s="28">
        <v>44701</v>
      </c>
      <c r="AP1" s="28">
        <v>44702</v>
      </c>
      <c r="AQ1" s="28">
        <v>44703</v>
      </c>
      <c r="AR1" s="28">
        <v>44704</v>
      </c>
      <c r="AS1" s="28">
        <v>44705</v>
      </c>
      <c r="AT1" s="28">
        <v>44706</v>
      </c>
      <c r="AU1" s="28">
        <v>44707</v>
      </c>
      <c r="AV1" s="28">
        <v>44708</v>
      </c>
      <c r="AW1" s="28">
        <v>44709</v>
      </c>
      <c r="AX1" s="28">
        <v>44710</v>
      </c>
      <c r="AY1" s="28">
        <v>44711</v>
      </c>
      <c r="AZ1" s="28">
        <v>44712</v>
      </c>
      <c r="BA1" s="28">
        <v>44713</v>
      </c>
      <c r="BB1" s="28">
        <v>44714</v>
      </c>
      <c r="BC1" s="28">
        <v>44715</v>
      </c>
      <c r="BD1" s="28">
        <v>44716</v>
      </c>
      <c r="BE1" s="28">
        <v>44717</v>
      </c>
      <c r="BF1" s="28">
        <v>44718</v>
      </c>
      <c r="BG1" s="28">
        <v>44719</v>
      </c>
      <c r="BH1" s="28">
        <v>44720</v>
      </c>
      <c r="BI1" s="28">
        <v>44721</v>
      </c>
      <c r="BJ1" s="28">
        <v>44722</v>
      </c>
      <c r="BK1" s="28">
        <v>44723</v>
      </c>
      <c r="BL1" s="28">
        <v>44724</v>
      </c>
      <c r="BM1" s="28">
        <v>44725</v>
      </c>
    </row>
    <row r="2" spans="1:65" s="3" customFormat="1" x14ac:dyDescent="0.35">
      <c r="A2" s="17" t="s">
        <v>66</v>
      </c>
      <c r="B2" s="3" t="s">
        <v>108</v>
      </c>
      <c r="C2" s="13">
        <f>SUM(C3,C11,C15,C20,C24,C26,C30)</f>
        <v>55.5</v>
      </c>
      <c r="D2" s="25">
        <v>44666</v>
      </c>
      <c r="E2" s="25">
        <f>D2+59</f>
        <v>44725</v>
      </c>
    </row>
    <row r="3" spans="1:65" s="5" customFormat="1" ht="16" customHeight="1" x14ac:dyDescent="0.35">
      <c r="A3" s="18" t="s">
        <v>13</v>
      </c>
      <c r="B3" s="19" t="s">
        <v>5</v>
      </c>
      <c r="C3" s="20">
        <f>SUM(C4:C10)</f>
        <v>7.83</v>
      </c>
      <c r="D3" s="24">
        <v>44666</v>
      </c>
      <c r="E3" s="24">
        <f>D3+7</f>
        <v>44673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s="2" customFormat="1" ht="16" customHeight="1" x14ac:dyDescent="0.35">
      <c r="A4" s="6" t="s">
        <v>39</v>
      </c>
      <c r="B4" s="7" t="s">
        <v>6</v>
      </c>
      <c r="C4" s="6">
        <v>1</v>
      </c>
      <c r="D4" s="26">
        <v>44666</v>
      </c>
      <c r="E4" s="26">
        <v>44666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s="2" customFormat="1" ht="16" customHeight="1" x14ac:dyDescent="0.35">
      <c r="A5" s="6" t="s">
        <v>40</v>
      </c>
      <c r="B5" s="7" t="s">
        <v>7</v>
      </c>
      <c r="C5" s="6">
        <v>1.83</v>
      </c>
      <c r="D5" s="26">
        <v>44667</v>
      </c>
      <c r="E5" s="26">
        <f>D5+1</f>
        <v>44668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s="2" customFormat="1" ht="16" customHeight="1" x14ac:dyDescent="0.35">
      <c r="A6" s="6" t="s">
        <v>41</v>
      </c>
      <c r="B6" s="8" t="s">
        <v>8</v>
      </c>
      <c r="C6" s="6">
        <v>1</v>
      </c>
      <c r="D6" s="26">
        <v>44669</v>
      </c>
      <c r="E6" s="26">
        <v>44669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s="2" customFormat="1" ht="16" customHeight="1" x14ac:dyDescent="0.35">
      <c r="A7" s="6" t="s">
        <v>42</v>
      </c>
      <c r="B7" s="8" t="s">
        <v>9</v>
      </c>
      <c r="C7" s="6">
        <v>1</v>
      </c>
      <c r="D7" s="26">
        <v>44670</v>
      </c>
      <c r="E7" s="26">
        <v>44670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s="2" customFormat="1" ht="16" customHeight="1" x14ac:dyDescent="0.35">
      <c r="A8" s="6" t="s">
        <v>43</v>
      </c>
      <c r="B8" s="8" t="s">
        <v>10</v>
      </c>
      <c r="C8" s="6">
        <v>1</v>
      </c>
      <c r="D8" s="26">
        <v>44671</v>
      </c>
      <c r="E8" s="26">
        <v>44671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s="2" customFormat="1" ht="16" customHeight="1" x14ac:dyDescent="0.35">
      <c r="A9" s="6" t="s">
        <v>44</v>
      </c>
      <c r="B9" s="8" t="s">
        <v>11</v>
      </c>
      <c r="C9" s="6">
        <v>1</v>
      </c>
      <c r="D9" s="26">
        <v>44672</v>
      </c>
      <c r="E9" s="26">
        <v>44672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2" customFormat="1" ht="16" customHeight="1" x14ac:dyDescent="0.35">
      <c r="A10" s="6" t="s">
        <v>45</v>
      </c>
      <c r="B10" s="4" t="s">
        <v>12</v>
      </c>
      <c r="C10" s="6">
        <v>1</v>
      </c>
      <c r="D10" s="26">
        <v>44673</v>
      </c>
      <c r="E10" s="26">
        <v>44673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3" customFormat="1" ht="16" customHeight="1" x14ac:dyDescent="0.35">
      <c r="A11" s="12" t="s">
        <v>14</v>
      </c>
      <c r="B11" s="11" t="s">
        <v>15</v>
      </c>
      <c r="C11" s="13">
        <f>SUM(C12:C14)</f>
        <v>5.67</v>
      </c>
      <c r="D11" s="25">
        <v>44674</v>
      </c>
      <c r="E11" s="25">
        <f>D11+5</f>
        <v>44679</v>
      </c>
    </row>
    <row r="12" spans="1:65" s="2" customFormat="1" ht="16" customHeight="1" x14ac:dyDescent="0.35">
      <c r="A12" s="6" t="s">
        <v>50</v>
      </c>
      <c r="B12" s="4" t="s">
        <v>16</v>
      </c>
      <c r="C12" s="6">
        <v>1</v>
      </c>
      <c r="D12" s="26">
        <v>44674</v>
      </c>
      <c r="E12" s="26">
        <v>44674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2" customFormat="1" ht="16" customHeight="1" x14ac:dyDescent="0.35">
      <c r="A13" s="6" t="s">
        <v>51</v>
      </c>
      <c r="B13" s="4" t="s">
        <v>17</v>
      </c>
      <c r="C13" s="6">
        <v>1</v>
      </c>
      <c r="D13" s="26">
        <v>44675</v>
      </c>
      <c r="E13" s="26">
        <v>44675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2" customFormat="1" ht="16" customHeight="1" x14ac:dyDescent="0.35">
      <c r="A14" s="6" t="s">
        <v>52</v>
      </c>
      <c r="B14" s="8" t="s">
        <v>18</v>
      </c>
      <c r="C14" s="6">
        <v>3.67</v>
      </c>
      <c r="D14" s="26">
        <v>44676</v>
      </c>
      <c r="E14" s="26">
        <f>D14+3</f>
        <v>44679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21" customFormat="1" ht="16" customHeight="1" x14ac:dyDescent="0.35">
      <c r="A15" s="12" t="s">
        <v>36</v>
      </c>
      <c r="B15" s="11" t="s">
        <v>19</v>
      </c>
      <c r="C15" s="12">
        <f>SUM(C16:C19)</f>
        <v>12.67</v>
      </c>
      <c r="D15" s="27">
        <v>44680</v>
      </c>
      <c r="E15" s="27">
        <f>D15+13</f>
        <v>44693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2" customFormat="1" ht="16" customHeight="1" x14ac:dyDescent="0.35">
      <c r="A16" s="6" t="s">
        <v>53</v>
      </c>
      <c r="B16" s="8" t="s">
        <v>20</v>
      </c>
      <c r="C16" s="6">
        <v>2.17</v>
      </c>
      <c r="D16" s="26">
        <v>44680</v>
      </c>
      <c r="E16" s="26">
        <f>D16+2</f>
        <v>44682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2" customFormat="1" ht="16" customHeight="1" x14ac:dyDescent="0.35">
      <c r="A17" s="6" t="s">
        <v>54</v>
      </c>
      <c r="B17" s="8" t="s">
        <v>21</v>
      </c>
      <c r="C17" s="6">
        <v>8.5</v>
      </c>
      <c r="D17" s="26">
        <v>44683</v>
      </c>
      <c r="E17" s="26">
        <f>D17+8</f>
        <v>44691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2" customFormat="1" ht="16" customHeight="1" x14ac:dyDescent="0.35">
      <c r="A18" s="6" t="s">
        <v>55</v>
      </c>
      <c r="B18" s="8" t="s">
        <v>37</v>
      </c>
      <c r="C18" s="6">
        <v>1</v>
      </c>
      <c r="D18" s="26">
        <v>44692</v>
      </c>
      <c r="E18" s="26">
        <v>44692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2" customFormat="1" ht="16" customHeight="1" x14ac:dyDescent="0.35">
      <c r="A19" s="6" t="s">
        <v>56</v>
      </c>
      <c r="B19" s="8" t="s">
        <v>38</v>
      </c>
      <c r="C19" s="6">
        <v>1</v>
      </c>
      <c r="D19" s="26">
        <v>44693</v>
      </c>
      <c r="E19" s="26">
        <v>44693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3" customFormat="1" ht="16" customHeight="1" x14ac:dyDescent="0.35">
      <c r="A20" s="15" t="s">
        <v>46</v>
      </c>
      <c r="B20" s="11" t="s">
        <v>22</v>
      </c>
      <c r="C20" s="13">
        <f>SUM(C21:C23)</f>
        <v>20.58</v>
      </c>
      <c r="D20" s="25">
        <v>44694</v>
      </c>
      <c r="E20" s="25">
        <f>D20+21</f>
        <v>44715</v>
      </c>
    </row>
    <row r="21" spans="1:65" s="2" customFormat="1" ht="16" customHeight="1" x14ac:dyDescent="0.35">
      <c r="A21" s="9" t="s">
        <v>57</v>
      </c>
      <c r="B21" s="8" t="s">
        <v>23</v>
      </c>
      <c r="C21" s="6">
        <v>2</v>
      </c>
      <c r="D21" s="26">
        <v>44694</v>
      </c>
      <c r="E21" s="26">
        <f>D21+1</f>
        <v>44695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2" customFormat="1" ht="16" customHeight="1" x14ac:dyDescent="0.35">
      <c r="A22" s="9" t="s">
        <v>58</v>
      </c>
      <c r="B22" s="7" t="s">
        <v>24</v>
      </c>
      <c r="C22" s="6">
        <v>4.5</v>
      </c>
      <c r="D22" s="26">
        <v>44696</v>
      </c>
      <c r="E22" s="26">
        <f>D22+4</f>
        <v>44700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2" customFormat="1" ht="16" customHeight="1" x14ac:dyDescent="0.35">
      <c r="A23" s="9" t="s">
        <v>59</v>
      </c>
      <c r="B23" s="7" t="s">
        <v>25</v>
      </c>
      <c r="C23" s="6">
        <v>14.08</v>
      </c>
      <c r="D23" s="26">
        <v>44701</v>
      </c>
      <c r="E23" s="26">
        <f>D23+14</f>
        <v>44715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3" customFormat="1" ht="16" customHeight="1" x14ac:dyDescent="0.35">
      <c r="A24" s="17" t="s">
        <v>47</v>
      </c>
      <c r="B24" s="16" t="s">
        <v>26</v>
      </c>
      <c r="C24" s="13">
        <f>SUM(C25)</f>
        <v>1</v>
      </c>
      <c r="D24" s="25">
        <v>44716</v>
      </c>
      <c r="E24" s="25">
        <f>D24</f>
        <v>44716</v>
      </c>
    </row>
    <row r="25" spans="1:65" s="2" customFormat="1" ht="16" customHeight="1" x14ac:dyDescent="0.35">
      <c r="A25" s="9" t="s">
        <v>47</v>
      </c>
      <c r="B25" s="8" t="s">
        <v>27</v>
      </c>
      <c r="C25" s="6">
        <v>1</v>
      </c>
      <c r="D25" s="26">
        <v>44716</v>
      </c>
      <c r="E25" s="26">
        <v>44716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3" customFormat="1" ht="16" customHeight="1" x14ac:dyDescent="0.35">
      <c r="A26" s="15" t="s">
        <v>48</v>
      </c>
      <c r="B26" s="11" t="s">
        <v>28</v>
      </c>
      <c r="C26" s="13">
        <f>SUM(C27:C29)</f>
        <v>6.75</v>
      </c>
      <c r="D26" s="25">
        <v>44717</v>
      </c>
      <c r="E26" s="25">
        <f>D26+7</f>
        <v>44724</v>
      </c>
    </row>
    <row r="27" spans="1:65" s="2" customFormat="1" ht="16" customHeight="1" x14ac:dyDescent="0.35">
      <c r="A27" s="9" t="s">
        <v>60</v>
      </c>
      <c r="B27" s="7" t="s">
        <v>29</v>
      </c>
      <c r="C27" s="6">
        <v>2.58</v>
      </c>
      <c r="D27" s="26">
        <v>44717</v>
      </c>
      <c r="E27" s="26">
        <f>D27+2</f>
        <v>44719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2" customFormat="1" ht="16" customHeight="1" x14ac:dyDescent="0.35">
      <c r="A28" s="9" t="s">
        <v>61</v>
      </c>
      <c r="B28" s="8" t="s">
        <v>30</v>
      </c>
      <c r="C28" s="6">
        <v>2.17</v>
      </c>
      <c r="D28" s="26">
        <v>44720</v>
      </c>
      <c r="E28" s="26">
        <f>D28+2</f>
        <v>44722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2" customFormat="1" ht="16" customHeight="1" x14ac:dyDescent="0.35">
      <c r="A29" s="9" t="s">
        <v>62</v>
      </c>
      <c r="B29" s="8" t="s">
        <v>31</v>
      </c>
      <c r="C29" s="6">
        <v>2</v>
      </c>
      <c r="D29" s="26">
        <v>44723</v>
      </c>
      <c r="E29" s="26">
        <f>D29+1</f>
        <v>44724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3" customFormat="1" ht="16" customHeight="1" x14ac:dyDescent="0.35">
      <c r="A30" s="15" t="s">
        <v>49</v>
      </c>
      <c r="B30" s="10" t="s">
        <v>32</v>
      </c>
      <c r="C30" s="13">
        <f>C31</f>
        <v>1</v>
      </c>
      <c r="D30" s="25">
        <v>44725</v>
      </c>
      <c r="E30" s="25">
        <f>D30+0</f>
        <v>44725</v>
      </c>
    </row>
    <row r="31" spans="1:65" s="2" customFormat="1" ht="16" customHeight="1" x14ac:dyDescent="0.35">
      <c r="A31" s="9" t="s">
        <v>63</v>
      </c>
      <c r="B31" s="7" t="s">
        <v>33</v>
      </c>
      <c r="C31" s="43">
        <v>1</v>
      </c>
      <c r="D31" s="26">
        <v>44725</v>
      </c>
      <c r="E31" s="26">
        <v>44725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39" customFormat="1" ht="16" customHeight="1" x14ac:dyDescent="0.35">
      <c r="A32" s="37" t="s">
        <v>64</v>
      </c>
      <c r="B32" s="42" t="s">
        <v>34</v>
      </c>
      <c r="C32" s="44"/>
      <c r="D32" s="38">
        <v>44725</v>
      </c>
      <c r="E32" s="38">
        <v>44725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</row>
    <row r="33" spans="1:65" s="2" customFormat="1" ht="16" customHeight="1" x14ac:dyDescent="0.35">
      <c r="A33" s="9" t="s">
        <v>65</v>
      </c>
      <c r="B33" s="4" t="s">
        <v>35</v>
      </c>
      <c r="C33" s="45"/>
      <c r="D33" s="26">
        <v>44725</v>
      </c>
      <c r="E33" s="26">
        <v>44725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41" customFormat="1" x14ac:dyDescent="0.35">
      <c r="A34" s="40"/>
    </row>
  </sheetData>
  <mergeCells count="1">
    <mergeCell ref="C31:C33"/>
  </mergeCells>
  <conditionalFormatting sqref="F2:BM33">
    <cfRule type="expression" dxfId="1" priority="1">
      <formula>AND(F$1&gt;=$D2,F$1&lt;=$E2)</formula>
    </cfRule>
  </conditionalFormatting>
  <pageMargins left="0.7" right="0.7" top="0.75" bottom="0.75" header="0.3" footer="0.3"/>
  <pageSetup orientation="portrait" r:id="rId1"/>
  <ignoredErrors>
    <ignoredError sqref="E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3"/>
  <sheetViews>
    <sheetView topLeftCell="A34" zoomScaleNormal="100" workbookViewId="0">
      <selection activeCell="E41" sqref="E41"/>
    </sheetView>
  </sheetViews>
  <sheetFormatPr defaultRowHeight="14.5" x14ac:dyDescent="0.35"/>
  <cols>
    <col min="1" max="1" width="11.54296875" bestFit="1" customWidth="1"/>
    <col min="2" max="2" width="44.453125" bestFit="1" customWidth="1"/>
    <col min="3" max="4" width="11.90625" bestFit="1" customWidth="1"/>
    <col min="5" max="5" width="12.26953125" bestFit="1" customWidth="1"/>
  </cols>
  <sheetData>
    <row r="1" spans="1:65" s="29" customFormat="1" ht="22" customHeight="1" x14ac:dyDescent="0.35">
      <c r="A1" s="14" t="s">
        <v>4</v>
      </c>
      <c r="B1" s="14" t="s">
        <v>0</v>
      </c>
      <c r="C1" s="14" t="s">
        <v>1</v>
      </c>
      <c r="D1" s="14" t="s">
        <v>2</v>
      </c>
      <c r="E1" s="14" t="s">
        <v>3</v>
      </c>
      <c r="F1" s="28">
        <v>44666</v>
      </c>
      <c r="G1" s="28">
        <v>44667</v>
      </c>
      <c r="H1" s="28">
        <v>44668</v>
      </c>
      <c r="I1" s="28">
        <v>44669</v>
      </c>
      <c r="J1" s="28">
        <v>44670</v>
      </c>
      <c r="K1" s="28">
        <v>44671</v>
      </c>
      <c r="L1" s="28">
        <v>44672</v>
      </c>
      <c r="M1" s="28">
        <v>44673</v>
      </c>
      <c r="N1" s="28">
        <v>44674</v>
      </c>
      <c r="O1" s="28">
        <v>44675</v>
      </c>
      <c r="P1" s="28">
        <v>44676</v>
      </c>
      <c r="Q1" s="28">
        <v>44677</v>
      </c>
      <c r="R1" s="28">
        <v>44678</v>
      </c>
      <c r="S1" s="28">
        <v>44679</v>
      </c>
      <c r="T1" s="28">
        <v>44680</v>
      </c>
      <c r="U1" s="28">
        <v>44681</v>
      </c>
      <c r="V1" s="28">
        <v>44682</v>
      </c>
      <c r="W1" s="28">
        <v>44683</v>
      </c>
      <c r="X1" s="28">
        <v>44684</v>
      </c>
      <c r="Y1" s="28">
        <v>44685</v>
      </c>
      <c r="Z1" s="28">
        <v>44686</v>
      </c>
      <c r="AA1" s="28">
        <v>44687</v>
      </c>
      <c r="AB1" s="28">
        <v>44688</v>
      </c>
      <c r="AC1" s="28">
        <v>44689</v>
      </c>
      <c r="AD1" s="28">
        <v>44690</v>
      </c>
      <c r="AE1" s="28">
        <v>44691</v>
      </c>
      <c r="AF1" s="28">
        <v>44692</v>
      </c>
      <c r="AG1" s="28">
        <v>44693</v>
      </c>
      <c r="AH1" s="28">
        <v>44694</v>
      </c>
      <c r="AI1" s="28">
        <v>44695</v>
      </c>
      <c r="AJ1" s="28">
        <v>44696</v>
      </c>
      <c r="AK1" s="28">
        <v>44697</v>
      </c>
      <c r="AL1" s="28">
        <v>44698</v>
      </c>
      <c r="AM1" s="28">
        <v>44699</v>
      </c>
      <c r="AN1" s="28">
        <v>44700</v>
      </c>
      <c r="AO1" s="28">
        <v>44701</v>
      </c>
      <c r="AP1" s="28">
        <v>44702</v>
      </c>
      <c r="AQ1" s="28">
        <v>44703</v>
      </c>
      <c r="AR1" s="28">
        <v>44704</v>
      </c>
      <c r="AS1" s="28">
        <v>44705</v>
      </c>
      <c r="AT1" s="28">
        <v>44706</v>
      </c>
      <c r="AU1" s="28">
        <v>44707</v>
      </c>
      <c r="AV1" s="28">
        <v>44708</v>
      </c>
      <c r="AW1" s="28">
        <v>44709</v>
      </c>
      <c r="AX1" s="28">
        <v>44710</v>
      </c>
      <c r="AY1" s="28">
        <v>44711</v>
      </c>
      <c r="AZ1" s="28">
        <v>44712</v>
      </c>
      <c r="BA1" s="28">
        <v>44713</v>
      </c>
      <c r="BB1" s="28">
        <v>44714</v>
      </c>
      <c r="BC1" s="28">
        <v>44715</v>
      </c>
      <c r="BD1" s="28">
        <v>44716</v>
      </c>
      <c r="BE1" s="28">
        <v>44717</v>
      </c>
      <c r="BF1" s="28">
        <v>44718</v>
      </c>
      <c r="BG1" s="28">
        <v>44719</v>
      </c>
      <c r="BH1" s="28">
        <v>44720</v>
      </c>
      <c r="BI1" s="28">
        <v>44721</v>
      </c>
      <c r="BJ1" s="28">
        <v>44722</v>
      </c>
      <c r="BK1" s="28">
        <v>44723</v>
      </c>
      <c r="BL1" s="28">
        <v>44724</v>
      </c>
      <c r="BM1" s="28">
        <v>44725</v>
      </c>
    </row>
    <row r="2" spans="1:65" s="29" customFormat="1" ht="18" customHeight="1" x14ac:dyDescent="0.35">
      <c r="A2" s="17" t="s">
        <v>66</v>
      </c>
      <c r="B2" s="3" t="s">
        <v>67</v>
      </c>
      <c r="C2" s="13">
        <f>SUM(C3,C11,C17,C28,C38,C40,C50)</f>
        <v>55.5</v>
      </c>
      <c r="D2" s="25">
        <v>44666</v>
      </c>
      <c r="E2" s="25">
        <f>D2+59</f>
        <v>44725</v>
      </c>
    </row>
    <row r="3" spans="1:65" s="29" customFormat="1" ht="18" customHeight="1" x14ac:dyDescent="0.35">
      <c r="A3" s="12" t="s">
        <v>13</v>
      </c>
      <c r="B3" s="10" t="s">
        <v>5</v>
      </c>
      <c r="C3" s="13">
        <f>SUM(C4:C10)</f>
        <v>7.83</v>
      </c>
      <c r="D3" s="25">
        <v>44666</v>
      </c>
      <c r="E3" s="25">
        <f>D3+7</f>
        <v>44673</v>
      </c>
    </row>
    <row r="4" spans="1:65" s="29" customFormat="1" ht="18" customHeight="1" x14ac:dyDescent="0.35">
      <c r="A4" s="6" t="s">
        <v>39</v>
      </c>
      <c r="B4" s="7" t="s">
        <v>6</v>
      </c>
      <c r="C4" s="6">
        <v>1</v>
      </c>
      <c r="D4" s="26">
        <v>44666</v>
      </c>
      <c r="E4" s="26">
        <v>44666</v>
      </c>
    </row>
    <row r="5" spans="1:65" s="29" customFormat="1" ht="18" customHeight="1" x14ac:dyDescent="0.35">
      <c r="A5" s="6" t="s">
        <v>40</v>
      </c>
      <c r="B5" s="7" t="s">
        <v>7</v>
      </c>
      <c r="C5" s="6">
        <v>1.83</v>
      </c>
      <c r="D5" s="26">
        <v>44667</v>
      </c>
      <c r="E5" s="26">
        <f>D5+1</f>
        <v>44668</v>
      </c>
    </row>
    <row r="6" spans="1:65" s="29" customFormat="1" ht="18" customHeight="1" x14ac:dyDescent="0.35">
      <c r="A6" s="6" t="s">
        <v>41</v>
      </c>
      <c r="B6" s="8" t="s">
        <v>8</v>
      </c>
      <c r="C6" s="6">
        <v>1</v>
      </c>
      <c r="D6" s="26">
        <v>44669</v>
      </c>
      <c r="E6" s="26">
        <v>44669</v>
      </c>
    </row>
    <row r="7" spans="1:65" s="29" customFormat="1" ht="18" customHeight="1" x14ac:dyDescent="0.35">
      <c r="A7" s="6" t="s">
        <v>42</v>
      </c>
      <c r="B7" s="8" t="s">
        <v>9</v>
      </c>
      <c r="C7" s="6">
        <v>1</v>
      </c>
      <c r="D7" s="26">
        <v>44670</v>
      </c>
      <c r="E7" s="26">
        <v>44670</v>
      </c>
    </row>
    <row r="8" spans="1:65" s="29" customFormat="1" ht="18" customHeight="1" x14ac:dyDescent="0.35">
      <c r="A8" s="6" t="s">
        <v>43</v>
      </c>
      <c r="B8" s="8" t="s">
        <v>10</v>
      </c>
      <c r="C8" s="6">
        <v>1</v>
      </c>
      <c r="D8" s="26">
        <v>44671</v>
      </c>
      <c r="E8" s="26">
        <v>44671</v>
      </c>
    </row>
    <row r="9" spans="1:65" s="29" customFormat="1" ht="18" customHeight="1" x14ac:dyDescent="0.35">
      <c r="A9" s="6" t="s">
        <v>44</v>
      </c>
      <c r="B9" s="8" t="s">
        <v>11</v>
      </c>
      <c r="C9" s="6">
        <v>1</v>
      </c>
      <c r="D9" s="26">
        <v>44672</v>
      </c>
      <c r="E9" s="26">
        <v>44672</v>
      </c>
    </row>
    <row r="10" spans="1:65" s="29" customFormat="1" ht="18" customHeight="1" x14ac:dyDescent="0.35">
      <c r="A10" s="6" t="s">
        <v>45</v>
      </c>
      <c r="B10" s="4" t="s">
        <v>12</v>
      </c>
      <c r="C10" s="6">
        <v>1</v>
      </c>
      <c r="D10" s="26">
        <v>44673</v>
      </c>
      <c r="E10" s="26">
        <v>44673</v>
      </c>
    </row>
    <row r="11" spans="1:65" s="29" customFormat="1" ht="18" customHeight="1" x14ac:dyDescent="0.35">
      <c r="A11" s="12" t="s">
        <v>14</v>
      </c>
      <c r="B11" s="11" t="s">
        <v>15</v>
      </c>
      <c r="C11" s="13">
        <f>SUM(C12:C14)</f>
        <v>5.67</v>
      </c>
      <c r="D11" s="25">
        <v>44674</v>
      </c>
      <c r="E11" s="25">
        <f>D11+5</f>
        <v>44679</v>
      </c>
    </row>
    <row r="12" spans="1:65" s="29" customFormat="1" ht="18" customHeight="1" x14ac:dyDescent="0.35">
      <c r="A12" s="6" t="s">
        <v>50</v>
      </c>
      <c r="B12" s="4" t="s">
        <v>16</v>
      </c>
      <c r="C12" s="6">
        <v>1</v>
      </c>
      <c r="D12" s="26">
        <v>44674</v>
      </c>
      <c r="E12" s="26">
        <v>44674</v>
      </c>
    </row>
    <row r="13" spans="1:65" s="29" customFormat="1" ht="18" customHeight="1" x14ac:dyDescent="0.35">
      <c r="A13" s="6" t="s">
        <v>51</v>
      </c>
      <c r="B13" s="4" t="s">
        <v>17</v>
      </c>
      <c r="C13" s="6">
        <v>1</v>
      </c>
      <c r="D13" s="26">
        <v>44675</v>
      </c>
      <c r="E13" s="26">
        <v>44675</v>
      </c>
    </row>
    <row r="14" spans="1:65" s="2" customFormat="1" ht="18" customHeight="1" x14ac:dyDescent="0.35">
      <c r="A14" s="6" t="s">
        <v>52</v>
      </c>
      <c r="B14" s="8" t="s">
        <v>18</v>
      </c>
      <c r="C14" s="6">
        <v>3.67</v>
      </c>
      <c r="D14" s="26">
        <v>44676</v>
      </c>
      <c r="E14" s="26">
        <f>D14+3</f>
        <v>44679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</row>
    <row r="15" spans="1:65" s="33" customFormat="1" ht="18" customHeight="1" x14ac:dyDescent="0.35">
      <c r="A15" s="30" t="s">
        <v>68</v>
      </c>
      <c r="B15" s="31" t="s">
        <v>70</v>
      </c>
      <c r="C15" s="30"/>
      <c r="D15" s="32">
        <v>44676</v>
      </c>
      <c r="E15" s="32">
        <f>D15+2</f>
        <v>44678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</row>
    <row r="16" spans="1:65" s="33" customFormat="1" ht="18" customHeight="1" x14ac:dyDescent="0.35">
      <c r="A16" s="30" t="s">
        <v>69</v>
      </c>
      <c r="B16" s="31" t="s">
        <v>71</v>
      </c>
      <c r="C16" s="30"/>
      <c r="D16" s="32">
        <v>44679</v>
      </c>
      <c r="E16" s="32">
        <v>44679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</row>
    <row r="17" spans="1:65" s="29" customFormat="1" ht="18" customHeight="1" x14ac:dyDescent="0.35">
      <c r="A17" s="12" t="s">
        <v>36</v>
      </c>
      <c r="B17" s="11" t="s">
        <v>19</v>
      </c>
      <c r="C17" s="12">
        <f>SUM(C18:C27)</f>
        <v>12.67</v>
      </c>
      <c r="D17" s="27">
        <v>44680</v>
      </c>
      <c r="E17" s="27">
        <f>D17+13</f>
        <v>44693</v>
      </c>
    </row>
    <row r="18" spans="1:65" s="2" customFormat="1" ht="18" customHeight="1" x14ac:dyDescent="0.35">
      <c r="A18" s="6" t="s">
        <v>53</v>
      </c>
      <c r="B18" s="8" t="s">
        <v>20</v>
      </c>
      <c r="C18" s="6">
        <v>2.17</v>
      </c>
      <c r="D18" s="26">
        <v>44680</v>
      </c>
      <c r="E18" s="26">
        <f>D18+2</f>
        <v>44682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</row>
    <row r="19" spans="1:65" s="33" customFormat="1" ht="18" customHeight="1" x14ac:dyDescent="0.35">
      <c r="A19" s="30" t="s">
        <v>72</v>
      </c>
      <c r="B19" s="31" t="s">
        <v>78</v>
      </c>
      <c r="C19" s="30"/>
      <c r="D19" s="32">
        <v>44680</v>
      </c>
      <c r="E19" s="32">
        <v>44680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</row>
    <row r="20" spans="1:65" s="33" customFormat="1" ht="18" customHeight="1" x14ac:dyDescent="0.35">
      <c r="A20" s="30" t="s">
        <v>73</v>
      </c>
      <c r="B20" s="31" t="s">
        <v>79</v>
      </c>
      <c r="C20" s="30"/>
      <c r="D20" s="32">
        <v>44681</v>
      </c>
      <c r="E20" s="32">
        <f>D20+1</f>
        <v>44682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 spans="1:65" s="2" customFormat="1" ht="18" customHeight="1" x14ac:dyDescent="0.35">
      <c r="A21" s="6" t="s">
        <v>54</v>
      </c>
      <c r="B21" s="8" t="s">
        <v>21</v>
      </c>
      <c r="C21" s="6">
        <v>8.5</v>
      </c>
      <c r="D21" s="26">
        <v>44683</v>
      </c>
      <c r="E21" s="26">
        <f>D21+8</f>
        <v>44691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</row>
    <row r="22" spans="1:65" s="33" customFormat="1" ht="18" customHeight="1" x14ac:dyDescent="0.35">
      <c r="A22" s="30" t="s">
        <v>74</v>
      </c>
      <c r="B22" s="31" t="s">
        <v>80</v>
      </c>
      <c r="C22" s="30"/>
      <c r="D22" s="32">
        <v>44683</v>
      </c>
      <c r="E22" s="32">
        <v>44684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</row>
    <row r="23" spans="1:65" s="33" customFormat="1" ht="18" customHeight="1" x14ac:dyDescent="0.35">
      <c r="A23" s="30" t="s">
        <v>75</v>
      </c>
      <c r="B23" s="31" t="s">
        <v>81</v>
      </c>
      <c r="C23" s="30"/>
      <c r="D23" s="32">
        <v>44685</v>
      </c>
      <c r="E23" s="32">
        <f>D23+1</f>
        <v>44686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</row>
    <row r="24" spans="1:65" s="33" customFormat="1" ht="18" customHeight="1" x14ac:dyDescent="0.35">
      <c r="A24" s="30" t="s">
        <v>76</v>
      </c>
      <c r="B24" s="31" t="s">
        <v>82</v>
      </c>
      <c r="C24" s="30"/>
      <c r="D24" s="32">
        <v>44687</v>
      </c>
      <c r="E24" s="32">
        <f>D24+1</f>
        <v>44688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 spans="1:65" s="33" customFormat="1" ht="18" customHeight="1" x14ac:dyDescent="0.35">
      <c r="A25" s="30" t="s">
        <v>77</v>
      </c>
      <c r="B25" s="31" t="s">
        <v>83</v>
      </c>
      <c r="C25" s="30"/>
      <c r="D25" s="32">
        <v>44689</v>
      </c>
      <c r="E25" s="32">
        <f>D25+2</f>
        <v>44691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</row>
    <row r="26" spans="1:65" s="29" customFormat="1" ht="18" customHeight="1" x14ac:dyDescent="0.35">
      <c r="A26" s="6" t="s">
        <v>55</v>
      </c>
      <c r="B26" s="8" t="s">
        <v>37</v>
      </c>
      <c r="C26" s="6">
        <v>1</v>
      </c>
      <c r="D26" s="26">
        <v>44692</v>
      </c>
      <c r="E26" s="26">
        <v>44692</v>
      </c>
    </row>
    <row r="27" spans="1:65" s="29" customFormat="1" ht="18" customHeight="1" x14ac:dyDescent="0.35">
      <c r="A27" s="6" t="s">
        <v>56</v>
      </c>
      <c r="B27" s="8" t="s">
        <v>38</v>
      </c>
      <c r="C27" s="6">
        <v>1</v>
      </c>
      <c r="D27" s="26">
        <v>44693</v>
      </c>
      <c r="E27" s="26">
        <v>44693</v>
      </c>
    </row>
    <row r="28" spans="1:65" s="29" customFormat="1" ht="18" customHeight="1" x14ac:dyDescent="0.35">
      <c r="A28" s="15" t="s">
        <v>46</v>
      </c>
      <c r="B28" s="11" t="s">
        <v>22</v>
      </c>
      <c r="C28" s="13">
        <f>SUM(C29:C37)</f>
        <v>20.58</v>
      </c>
      <c r="D28" s="25">
        <v>44694</v>
      </c>
      <c r="E28" s="25">
        <f>D28+21</f>
        <v>44715</v>
      </c>
    </row>
    <row r="29" spans="1:65" s="29" customFormat="1" ht="18" customHeight="1" x14ac:dyDescent="0.35">
      <c r="A29" s="9" t="s">
        <v>57</v>
      </c>
      <c r="B29" s="8" t="s">
        <v>23</v>
      </c>
      <c r="C29" s="6">
        <v>2</v>
      </c>
      <c r="D29" s="26">
        <v>44694</v>
      </c>
      <c r="E29" s="26">
        <f>D29+1</f>
        <v>44695</v>
      </c>
    </row>
    <row r="30" spans="1:65" s="29" customFormat="1" ht="18" customHeight="1" x14ac:dyDescent="0.35">
      <c r="A30" s="9" t="s">
        <v>58</v>
      </c>
      <c r="B30" s="7" t="s">
        <v>24</v>
      </c>
      <c r="C30" s="6">
        <v>4.5</v>
      </c>
      <c r="D30" s="26">
        <v>44696</v>
      </c>
      <c r="E30" s="26">
        <f>D30+4</f>
        <v>44700</v>
      </c>
    </row>
    <row r="31" spans="1:65" s="33" customFormat="1" ht="18" customHeight="1" x14ac:dyDescent="0.35">
      <c r="A31" s="34" t="s">
        <v>84</v>
      </c>
      <c r="B31" s="35" t="s">
        <v>90</v>
      </c>
      <c r="C31" s="30"/>
      <c r="D31" s="32">
        <v>44696</v>
      </c>
      <c r="E31" s="32">
        <f>D31+2</f>
        <v>44698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</row>
    <row r="32" spans="1:65" s="33" customFormat="1" ht="18" customHeight="1" x14ac:dyDescent="0.35">
      <c r="A32" s="34" t="s">
        <v>85</v>
      </c>
      <c r="B32" s="35" t="s">
        <v>91</v>
      </c>
      <c r="C32" s="30"/>
      <c r="D32" s="32">
        <v>44696</v>
      </c>
      <c r="E32" s="32">
        <f t="shared" ref="E32:E33" si="0">D32+2</f>
        <v>44698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</row>
    <row r="33" spans="1:65" s="33" customFormat="1" ht="18" customHeight="1" x14ac:dyDescent="0.35">
      <c r="A33" s="34" t="s">
        <v>86</v>
      </c>
      <c r="B33" s="35" t="s">
        <v>92</v>
      </c>
      <c r="C33" s="30"/>
      <c r="D33" s="32">
        <v>44696</v>
      </c>
      <c r="E33" s="32">
        <f t="shared" si="0"/>
        <v>44698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</row>
    <row r="34" spans="1:65" s="33" customFormat="1" ht="18" customHeight="1" x14ac:dyDescent="0.35">
      <c r="A34" s="34" t="s">
        <v>87</v>
      </c>
      <c r="B34" s="35" t="s">
        <v>93</v>
      </c>
      <c r="C34" s="30"/>
      <c r="D34" s="32">
        <v>44699</v>
      </c>
      <c r="E34" s="32">
        <f>D34+1</f>
        <v>44700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</row>
    <row r="35" spans="1:65" s="33" customFormat="1" ht="18" customHeight="1" x14ac:dyDescent="0.35">
      <c r="A35" s="34" t="s">
        <v>88</v>
      </c>
      <c r="B35" s="35" t="s">
        <v>94</v>
      </c>
      <c r="C35" s="30"/>
      <c r="D35" s="32">
        <v>44699</v>
      </c>
      <c r="E35" s="32">
        <f t="shared" ref="E35:E36" si="1">D35+1</f>
        <v>44700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</row>
    <row r="36" spans="1:65" s="33" customFormat="1" ht="18" customHeight="1" x14ac:dyDescent="0.35">
      <c r="A36" s="34" t="s">
        <v>89</v>
      </c>
      <c r="B36" s="35" t="s">
        <v>95</v>
      </c>
      <c r="C36" s="30"/>
      <c r="D36" s="32">
        <v>44699</v>
      </c>
      <c r="E36" s="32">
        <f t="shared" si="1"/>
        <v>44700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</row>
    <row r="37" spans="1:65" s="29" customFormat="1" ht="18" customHeight="1" x14ac:dyDescent="0.35">
      <c r="A37" s="9" t="s">
        <v>59</v>
      </c>
      <c r="B37" s="7" t="s">
        <v>25</v>
      </c>
      <c r="C37" s="6">
        <v>14.08</v>
      </c>
      <c r="D37" s="26">
        <v>44701</v>
      </c>
      <c r="E37" s="26">
        <f>D37+14</f>
        <v>44715</v>
      </c>
    </row>
    <row r="38" spans="1:65" s="29" customFormat="1" ht="18" customHeight="1" x14ac:dyDescent="0.35">
      <c r="A38" s="17" t="s">
        <v>47</v>
      </c>
      <c r="B38" s="16" t="s">
        <v>26</v>
      </c>
      <c r="C38" s="13">
        <f>SUM(C39)</f>
        <v>1</v>
      </c>
      <c r="D38" s="25">
        <v>44716</v>
      </c>
      <c r="E38" s="25">
        <f>D38</f>
        <v>44716</v>
      </c>
    </row>
    <row r="39" spans="1:65" s="29" customFormat="1" ht="18" customHeight="1" x14ac:dyDescent="0.35">
      <c r="A39" s="9" t="s">
        <v>47</v>
      </c>
      <c r="B39" s="8" t="s">
        <v>27</v>
      </c>
      <c r="C39" s="6">
        <v>1</v>
      </c>
      <c r="D39" s="26">
        <v>44716</v>
      </c>
      <c r="E39" s="26">
        <v>44716</v>
      </c>
    </row>
    <row r="40" spans="1:65" s="29" customFormat="1" ht="18" customHeight="1" x14ac:dyDescent="0.35">
      <c r="A40" s="15" t="s">
        <v>48</v>
      </c>
      <c r="B40" s="11" t="s">
        <v>28</v>
      </c>
      <c r="C40" s="13">
        <f>SUM(C41:C49)</f>
        <v>6.75</v>
      </c>
      <c r="D40" s="25">
        <v>44717</v>
      </c>
      <c r="E40" s="25">
        <f>D40+7</f>
        <v>44724</v>
      </c>
    </row>
    <row r="41" spans="1:65" s="29" customFormat="1" ht="18" customHeight="1" x14ac:dyDescent="0.35">
      <c r="A41" s="9" t="s">
        <v>60</v>
      </c>
      <c r="B41" s="7" t="s">
        <v>29</v>
      </c>
      <c r="C41" s="6">
        <v>2.58</v>
      </c>
      <c r="D41" s="26">
        <v>44717</v>
      </c>
      <c r="E41" s="26">
        <f>D41+2</f>
        <v>44719</v>
      </c>
    </row>
    <row r="42" spans="1:65" s="29" customFormat="1" ht="18" customHeight="1" x14ac:dyDescent="0.35">
      <c r="A42" s="9" t="s">
        <v>61</v>
      </c>
      <c r="B42" s="8" t="s">
        <v>30</v>
      </c>
      <c r="C42" s="6">
        <v>2.17</v>
      </c>
      <c r="D42" s="26">
        <v>44720</v>
      </c>
      <c r="E42" s="26">
        <f>D42+2</f>
        <v>44722</v>
      </c>
    </row>
    <row r="43" spans="1:65" s="33" customFormat="1" ht="18" customHeight="1" x14ac:dyDescent="0.35">
      <c r="A43" s="34" t="s">
        <v>96</v>
      </c>
      <c r="B43" s="31" t="s">
        <v>102</v>
      </c>
      <c r="C43" s="30"/>
      <c r="D43" s="32">
        <v>44720</v>
      </c>
      <c r="E43" s="32">
        <v>44720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</row>
    <row r="44" spans="1:65" s="33" customFormat="1" ht="18" customHeight="1" x14ac:dyDescent="0.35">
      <c r="A44" s="34" t="s">
        <v>97</v>
      </c>
      <c r="B44" s="31" t="s">
        <v>103</v>
      </c>
      <c r="C44" s="30"/>
      <c r="D44" s="32">
        <v>44720</v>
      </c>
      <c r="E44" s="32">
        <v>44720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</row>
    <row r="45" spans="1:65" s="33" customFormat="1" ht="18" customHeight="1" x14ac:dyDescent="0.35">
      <c r="A45" s="34" t="s">
        <v>98</v>
      </c>
      <c r="B45" s="31" t="s">
        <v>104</v>
      </c>
      <c r="C45" s="30"/>
      <c r="D45" s="32">
        <v>44720</v>
      </c>
      <c r="E45" s="32">
        <v>44720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</row>
    <row r="46" spans="1:65" s="33" customFormat="1" ht="18" customHeight="1" x14ac:dyDescent="0.35">
      <c r="A46" s="34" t="s">
        <v>99</v>
      </c>
      <c r="B46" s="31" t="s">
        <v>105</v>
      </c>
      <c r="C46" s="30"/>
      <c r="D46" s="32">
        <v>44721</v>
      </c>
      <c r="E46" s="32">
        <f>D46+1</f>
        <v>44722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</row>
    <row r="47" spans="1:65" s="33" customFormat="1" ht="18" customHeight="1" x14ac:dyDescent="0.35">
      <c r="A47" s="34" t="s">
        <v>100</v>
      </c>
      <c r="B47" s="31" t="s">
        <v>106</v>
      </c>
      <c r="C47" s="30"/>
      <c r="D47" s="32">
        <v>44721</v>
      </c>
      <c r="E47" s="32">
        <f t="shared" ref="E47:E48" si="2">D47+1</f>
        <v>44722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</row>
    <row r="48" spans="1:65" s="33" customFormat="1" ht="18" customHeight="1" x14ac:dyDescent="0.35">
      <c r="A48" s="34" t="s">
        <v>101</v>
      </c>
      <c r="B48" s="31" t="s">
        <v>107</v>
      </c>
      <c r="C48" s="30"/>
      <c r="D48" s="32">
        <v>44721</v>
      </c>
      <c r="E48" s="32">
        <f t="shared" si="2"/>
        <v>44722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</row>
    <row r="49" spans="1:5" s="29" customFormat="1" ht="18" customHeight="1" x14ac:dyDescent="0.35">
      <c r="A49" s="9" t="s">
        <v>62</v>
      </c>
      <c r="B49" s="8" t="s">
        <v>31</v>
      </c>
      <c r="C49" s="6">
        <v>2</v>
      </c>
      <c r="D49" s="26">
        <v>44723</v>
      </c>
      <c r="E49" s="26">
        <f>D49+1</f>
        <v>44724</v>
      </c>
    </row>
    <row r="50" spans="1:5" s="29" customFormat="1" ht="18" customHeight="1" x14ac:dyDescent="0.35">
      <c r="A50" s="15" t="s">
        <v>49</v>
      </c>
      <c r="B50" s="10" t="s">
        <v>32</v>
      </c>
      <c r="C50" s="13">
        <f>C51</f>
        <v>1</v>
      </c>
      <c r="D50" s="25">
        <v>44725</v>
      </c>
      <c r="E50" s="25">
        <f>D50+0</f>
        <v>44725</v>
      </c>
    </row>
    <row r="51" spans="1:5" s="29" customFormat="1" ht="18" customHeight="1" x14ac:dyDescent="0.35">
      <c r="A51" s="9" t="s">
        <v>63</v>
      </c>
      <c r="B51" s="7" t="s">
        <v>33</v>
      </c>
      <c r="C51" s="46">
        <v>1</v>
      </c>
      <c r="D51" s="26">
        <v>44725</v>
      </c>
      <c r="E51" s="26">
        <v>44725</v>
      </c>
    </row>
    <row r="52" spans="1:5" s="29" customFormat="1" ht="18" customHeight="1" x14ac:dyDescent="0.35">
      <c r="A52" s="9" t="s">
        <v>64</v>
      </c>
      <c r="B52" s="8" t="s">
        <v>34</v>
      </c>
      <c r="C52" s="46"/>
      <c r="D52" s="26">
        <v>44725</v>
      </c>
      <c r="E52" s="26">
        <v>44725</v>
      </c>
    </row>
    <row r="53" spans="1:5" s="36" customFormat="1" ht="31" customHeight="1" x14ac:dyDescent="0.35">
      <c r="A53" s="9" t="s">
        <v>65</v>
      </c>
      <c r="B53" s="4" t="s">
        <v>35</v>
      </c>
      <c r="C53" s="46"/>
      <c r="D53" s="26">
        <v>44725</v>
      </c>
      <c r="E53" s="26">
        <v>44725</v>
      </c>
    </row>
  </sheetData>
  <mergeCells count="1">
    <mergeCell ref="C51:C53"/>
  </mergeCells>
  <conditionalFormatting sqref="F2:BM53">
    <cfRule type="expression" dxfId="0" priority="1">
      <formula>AND(F$1&gt;=$D2,F$1&lt;=$E2)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Gannt chart</vt:lpstr>
      <vt:lpstr>Detail Gannt chart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2022-05-12T12:16:10Z</dcterms:created>
  <dcterms:modified xsi:type="dcterms:W3CDTF">2022-05-13T00:07:50Z</dcterms:modified>
</cp:coreProperties>
</file>