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Lab1_Cw100\Final_Sheets\"/>
    </mc:Choice>
  </mc:AlternateContent>
  <bookViews>
    <workbookView xWindow="0" yWindow="0" windowWidth="20490" windowHeight="7620" firstSheet="2" activeTab="4"/>
  </bookViews>
  <sheets>
    <sheet name="100a" sheetId="4" r:id="rId1"/>
    <sheet name="100b kulka" sheetId="3" r:id="rId2"/>
    <sheet name="100b tuleja" sheetId="5" r:id="rId3"/>
    <sheet name="100c kulka" sheetId="6" r:id="rId4"/>
    <sheet name="100c tuleja" sheetId="7" r:id="rId5"/>
    <sheet name="100d kulka" sheetId="8" r:id="rId6"/>
    <sheet name="100d tuleja" sheetId="10" r:id="rId7"/>
    <sheet name="EndTableKulka" sheetId="11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0" l="1"/>
  <c r="J17" i="10"/>
  <c r="K14" i="10"/>
  <c r="K13" i="10"/>
  <c r="I13" i="10"/>
  <c r="B32" i="11" l="1"/>
  <c r="C32" i="11"/>
  <c r="D32" i="11"/>
  <c r="B15" i="3" l="1"/>
  <c r="F14" i="5" l="1"/>
  <c r="G12" i="5" s="1"/>
  <c r="D14" i="5"/>
  <c r="E12" i="5" s="1"/>
  <c r="B14" i="5"/>
  <c r="C13" i="5"/>
  <c r="C12" i="5"/>
  <c r="C11" i="5"/>
  <c r="C10" i="5"/>
  <c r="C9" i="5"/>
  <c r="C8" i="5"/>
  <c r="C7" i="5"/>
  <c r="C6" i="5"/>
  <c r="C5" i="5"/>
  <c r="C4" i="5"/>
  <c r="E6" i="5" l="1"/>
  <c r="E10" i="5"/>
  <c r="G10" i="5"/>
  <c r="E4" i="5"/>
  <c r="E7" i="5"/>
  <c r="G4" i="5"/>
  <c r="G7" i="5"/>
  <c r="G11" i="5"/>
  <c r="E5" i="5"/>
  <c r="E8" i="5"/>
  <c r="G5" i="5"/>
  <c r="G8" i="5"/>
  <c r="C15" i="5"/>
  <c r="G6" i="5"/>
  <c r="E9" i="5"/>
  <c r="E13" i="5"/>
  <c r="G13" i="5"/>
  <c r="E11" i="5"/>
  <c r="G9" i="5"/>
  <c r="D15" i="5" l="1"/>
  <c r="F15" i="5"/>
</calcChain>
</file>

<file path=xl/sharedStrings.xml><?xml version="1.0" encoding="utf-8"?>
<sst xmlns="http://schemas.openxmlformats.org/spreadsheetml/2006/main" count="121" uniqueCount="82">
  <si>
    <t>L.p.</t>
  </si>
  <si>
    <t>d[mm]</t>
  </si>
  <si>
    <t>m[g]</t>
  </si>
  <si>
    <t>V[mm3]</t>
  </si>
  <si>
    <t>p[g/mm3]</t>
  </si>
  <si>
    <t>Kulka</t>
  </si>
  <si>
    <t>Tulejka</t>
  </si>
  <si>
    <t>h[mm]</t>
  </si>
  <si>
    <t>dwew[mm]</t>
  </si>
  <si>
    <t>dzew[mm]</t>
  </si>
  <si>
    <t>Lp.</t>
  </si>
  <si>
    <t>Co</t>
  </si>
  <si>
    <t>Tlumaczenie</t>
  </si>
  <si>
    <t>Niepewnosc pomiarowa</t>
  </si>
  <si>
    <t>Średnia arytmetyczna</t>
  </si>
  <si>
    <t>n</t>
  </si>
  <si>
    <t>liczba prób</t>
  </si>
  <si>
    <t>i-ta próba</t>
  </si>
  <si>
    <t>Dane</t>
  </si>
  <si>
    <t>Wyniki [mm]</t>
  </si>
  <si>
    <t>Niep. Stand. Ocena Typu A - Obliczenie</t>
  </si>
  <si>
    <t>Niep. Stand. Ocena Typu B - Obliczenie</t>
  </si>
  <si>
    <t>Całkowita Niep. Stand.- Obliczenie</t>
  </si>
  <si>
    <t>a) Oblicz niepewność pomiarową dla masy mierzonego elementu</t>
  </si>
  <si>
    <t>Nazwa</t>
  </si>
  <si>
    <t>Niepewnosc eksperymentatora</t>
  </si>
  <si>
    <t>Waga</t>
  </si>
  <si>
    <t>Niep. Stand. Ocena Typu A - Wzór</t>
  </si>
  <si>
    <t>Niep. Stand. Ocena Typu B - Wzór</t>
  </si>
  <si>
    <t>Całkowita Niep. Stand. - Wzór</t>
  </si>
  <si>
    <t>suma</t>
  </si>
  <si>
    <t>b) Wyznacz średnią wartość zmierzonej średnicy przedmiotu. Obliczyć jej niepewność pomiarową, Kulka</t>
  </si>
  <si>
    <t>b) Wyznacz średnią wartość zmierzonej średnicy przedmiotu. Obliczyć jej niepewność pomiarową, Tuleja</t>
  </si>
  <si>
    <t>Całkowita Niep. Stand.- Obliczenie - Zew</t>
  </si>
  <si>
    <t>Tuleja Wysokosc</t>
  </si>
  <si>
    <t>Całkowita Niep. Stand.- Obliczenie - Wys</t>
  </si>
  <si>
    <t>Całkowita Niep. Stand.- Obliczenie - Wew</t>
  </si>
  <si>
    <t>Tuleja Średnica Wew</t>
  </si>
  <si>
    <t>Tuleja Średnica Zew</t>
  </si>
  <si>
    <t>Obliczanie Objetosci</t>
  </si>
  <si>
    <t>Obliczanie Niepewnosci Objetosci</t>
  </si>
  <si>
    <t>Wartosc</t>
  </si>
  <si>
    <t>Wartosc[mm]</t>
  </si>
  <si>
    <t>Wartość[mm]</t>
  </si>
  <si>
    <t>h</t>
  </si>
  <si>
    <t>dzew-dwew</t>
  </si>
  <si>
    <t>(dzew-dwew)^2</t>
  </si>
  <si>
    <t>((dzew-dwew)^2)^2</t>
  </si>
  <si>
    <t>2h</t>
  </si>
  <si>
    <t>(dwew-dzew)</t>
  </si>
  <si>
    <t>2h*(dwew-dzew)</t>
  </si>
  <si>
    <t>(2h*(dwew-dzew))^2</t>
  </si>
  <si>
    <t>V [mm3]</t>
  </si>
  <si>
    <t>Obliczanie Gestosci</t>
  </si>
  <si>
    <t>u(m)[g]</t>
  </si>
  <si>
    <t>u(V)[mm3]</t>
  </si>
  <si>
    <t>Obliczanie Niepewności gęstości</t>
  </si>
  <si>
    <t>c) Obliczyć objętości V elementu mierzonego oraz jej niepewność pomiarową uc(V), kulka</t>
  </si>
  <si>
    <t>c) Obliczyć objętości V elementu mierzonego oraz jej niepewność pomiarową uc(V), tuleja</t>
  </si>
  <si>
    <r>
      <t xml:space="preserve">d) Obliczyć gęstość </t>
    </r>
    <r>
      <rPr>
        <sz val="11"/>
        <color theme="1"/>
        <rFont val="Calibri"/>
        <family val="2"/>
        <charset val="238"/>
      </rPr>
      <t>δ elementu mierzonego oraz jej niepewność pomiarową uc(p)-kulka</t>
    </r>
  </si>
  <si>
    <r>
      <t xml:space="preserve">d) Obliczyć gęstość </t>
    </r>
    <r>
      <rPr>
        <sz val="11"/>
        <color theme="1"/>
        <rFont val="Calibri"/>
        <family val="2"/>
        <charset val="238"/>
      </rPr>
      <t>δ elementu mierzonego oraz jej niepewność pomiarową uc(p)-tuleja</t>
    </r>
  </si>
  <si>
    <t>Obliczanie Niepewności Gęstości</t>
  </si>
  <si>
    <t>Obliczanie Gęstości</t>
  </si>
  <si>
    <t>Wartość</t>
  </si>
  <si>
    <t>Tabela 1.0 Masa kulki I tuleji</t>
  </si>
  <si>
    <t>Tabela 1.2 Pomiar średnicy kulki</t>
  </si>
  <si>
    <t>Tabela 1.1 Legenda dla pomiaru masy kulki</t>
  </si>
  <si>
    <t>Tabela 1.3 Legenda dla pomiaru średnicy kulki</t>
  </si>
  <si>
    <t>Tabela 1.4 Przydatne wartosci dla niepewności średnicy</t>
  </si>
  <si>
    <t>Tabela 1.6 Wartości pomocniczne do niepewności</t>
  </si>
  <si>
    <t>Tabela 1.7 Wartości pomocnicze do liczenia objętości i niepewności kulki.</t>
  </si>
  <si>
    <t>Obliczanie niepewności objętości</t>
  </si>
  <si>
    <t>Tabela 2.0 Wartości pomocnicze do liczenia niepewności tuleji</t>
  </si>
  <si>
    <t>Tabela 1.8 Wartości pomocnicze do liczenia objętości i niepewności tuleji</t>
  </si>
  <si>
    <t>Tabela 1.9 Wartości pomocnicze do liczenia niepewności tuleji</t>
  </si>
  <si>
    <t>Tabela 1.5 Pomiar średnicy wewnętrznej, zewnętrznej i wysokości tuleji</t>
  </si>
  <si>
    <t>Tabela 2.1- Dane do obliczenia gęstości kulki i jej niepewności</t>
  </si>
  <si>
    <t>Tabela 2.2- Dane do obliczenia gęstości tuleji i jej niepewności</t>
  </si>
  <si>
    <r>
      <t>Tabela 2.4 Końcowe podsumowanie wartości dla tulejki</t>
    </r>
    <r>
      <rPr>
        <sz val="11"/>
        <color theme="1"/>
        <rFont val="Calibri"/>
        <family val="2"/>
        <charset val="238"/>
      </rPr>
      <t>↓</t>
    </r>
  </si>
  <si>
    <t>Tabela 2.3 Końcowe podsumowanie wartości dla kulki ←</t>
  </si>
  <si>
    <t>Uważam, że tulejka wykonana jest ze stopu arsenu.</t>
  </si>
  <si>
    <t>Uważam, że kulka wykonana jest ze szkła zwykłego.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</si>
</sst>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00000000"/>
    <numFmt numFmtId="165" formatCode="0.000000"/>
    <numFmt numFmtId="166" formatCode="0.0000"/>
    <numFmt numFmtId="167" formatCode="0.0000000"/>
    <numFmt numFmtId="168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sz val="24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8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7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0" fillId="0" borderId="9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Fill="1" applyBorder="1"/>
    <xf numFmtId="0" fontId="3" fillId="0" borderId="4" xfId="0" applyFont="1" applyBorder="1"/>
    <xf numFmtId="0" fontId="0" fillId="0" borderId="8" xfId="0" applyFill="1" applyBorder="1"/>
    <xf numFmtId="0" fontId="0" fillId="0" borderId="9" xfId="0" applyFill="1" applyBorder="1"/>
    <xf numFmtId="0" fontId="0" fillId="0" borderId="24" xfId="0" applyBorder="1" applyAlignment="1"/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4" xfId="0" applyFill="1" applyBorder="1"/>
    <xf numFmtId="0" fontId="0" fillId="2" borderId="0" xfId="0" applyFill="1" applyBorder="1"/>
    <xf numFmtId="0" fontId="0" fillId="2" borderId="14" xfId="0" applyFill="1" applyBorder="1" applyAlignment="1"/>
    <xf numFmtId="0" fontId="0" fillId="2" borderId="15" xfId="0" applyFill="1" applyBorder="1"/>
    <xf numFmtId="0" fontId="0" fillId="2" borderId="12" xfId="0" applyFill="1" applyBorder="1"/>
    <xf numFmtId="0" fontId="0" fillId="0" borderId="0" xfId="0" applyAlignment="1"/>
    <xf numFmtId="0" fontId="0" fillId="0" borderId="30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5" fillId="0" borderId="1" xfId="0" applyFont="1" applyBorder="1"/>
    <xf numFmtId="0" fontId="0" fillId="0" borderId="29" xfId="0" applyBorder="1"/>
    <xf numFmtId="0" fontId="0" fillId="0" borderId="38" xfId="0" applyBorder="1"/>
    <xf numFmtId="0" fontId="0" fillId="0" borderId="38" xfId="0" applyBorder="1" applyAlignment="1">
      <alignment horizontal="right"/>
    </xf>
    <xf numFmtId="0" fontId="0" fillId="0" borderId="40" xfId="0" applyBorder="1"/>
    <xf numFmtId="165" fontId="0" fillId="0" borderId="7" xfId="0" applyNumberFormat="1" applyBorder="1"/>
    <xf numFmtId="0" fontId="0" fillId="2" borderId="0" xfId="0" applyFill="1" applyAlignment="1"/>
    <xf numFmtId="0" fontId="0" fillId="2" borderId="0" xfId="0" applyFill="1" applyBorder="1" applyAlignment="1"/>
    <xf numFmtId="0" fontId="0" fillId="2" borderId="1" xfId="0" applyFill="1" applyBorder="1" applyAlignment="1"/>
    <xf numFmtId="0" fontId="0" fillId="0" borderId="28" xfId="0" applyBorder="1"/>
    <xf numFmtId="0" fontId="0" fillId="0" borderId="43" xfId="0" applyBorder="1"/>
    <xf numFmtId="0" fontId="0" fillId="0" borderId="42" xfId="0" applyBorder="1"/>
    <xf numFmtId="0" fontId="0" fillId="0" borderId="24" xfId="0" applyBorder="1"/>
    <xf numFmtId="0" fontId="0" fillId="0" borderId="41" xfId="0" applyBorder="1" applyAlignment="1">
      <alignment horizontal="right"/>
    </xf>
    <xf numFmtId="0" fontId="0" fillId="0" borderId="27" xfId="0" applyBorder="1"/>
    <xf numFmtId="0" fontId="4" fillId="0" borderId="0" xfId="0" applyFont="1" applyBorder="1" applyAlignment="1"/>
    <xf numFmtId="0" fontId="0" fillId="0" borderId="43" xfId="0" applyBorder="1" applyAlignment="1">
      <alignment horizontal="right"/>
    </xf>
    <xf numFmtId="0" fontId="0" fillId="2" borderId="0" xfId="0" applyFill="1" applyBorder="1" applyAlignment="1">
      <alignment horizontal="left"/>
    </xf>
    <xf numFmtId="0" fontId="0" fillId="2" borderId="12" xfId="0" applyFill="1" applyBorder="1" applyAlignment="1">
      <alignment horizontal="right"/>
    </xf>
    <xf numFmtId="0" fontId="0" fillId="0" borderId="0" xfId="0" applyBorder="1" applyAlignment="1"/>
    <xf numFmtId="0" fontId="3" fillId="0" borderId="0" xfId="0" applyFont="1" applyBorder="1"/>
    <xf numFmtId="164" fontId="0" fillId="0" borderId="0" xfId="0" applyNumberFormat="1" applyBorder="1"/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/>
    <xf numFmtId="0" fontId="0" fillId="0" borderId="44" xfId="0" applyBorder="1" applyAlignment="1"/>
    <xf numFmtId="0" fontId="0" fillId="0" borderId="2" xfId="0" applyBorder="1"/>
    <xf numFmtId="0" fontId="0" fillId="0" borderId="10" xfId="0" applyBorder="1"/>
    <xf numFmtId="0" fontId="0" fillId="0" borderId="2" xfId="0" applyBorder="1" applyAlignment="1"/>
    <xf numFmtId="0" fontId="0" fillId="0" borderId="4" xfId="0" applyBorder="1" applyAlignment="1"/>
    <xf numFmtId="0" fontId="0" fillId="0" borderId="8" xfId="0" applyBorder="1" applyAlignment="1"/>
    <xf numFmtId="0" fontId="0" fillId="2" borderId="45" xfId="0" applyFill="1" applyBorder="1" applyAlignment="1"/>
    <xf numFmtId="0" fontId="5" fillId="0" borderId="0" xfId="0" applyFont="1" applyBorder="1" applyAlignment="1">
      <alignment horizontal="left"/>
    </xf>
    <xf numFmtId="0" fontId="0" fillId="0" borderId="6" xfId="0" applyBorder="1"/>
    <xf numFmtId="0" fontId="0" fillId="2" borderId="8" xfId="0" applyFill="1" applyBorder="1"/>
    <xf numFmtId="0" fontId="0" fillId="2" borderId="10" xfId="0" applyFill="1" applyBorder="1"/>
    <xf numFmtId="0" fontId="0" fillId="0" borderId="46" xfId="0" applyBorder="1"/>
    <xf numFmtId="0" fontId="0" fillId="0" borderId="47" xfId="0" applyBorder="1" applyAlignment="1"/>
    <xf numFmtId="0" fontId="3" fillId="0" borderId="0" xfId="0" applyFont="1"/>
    <xf numFmtId="0" fontId="5" fillId="0" borderId="0" xfId="0" applyFont="1" applyBorder="1" applyAlignment="1">
      <alignment horizontal="center" vertical="center" wrapText="1"/>
    </xf>
    <xf numFmtId="0" fontId="5" fillId="0" borderId="24" xfId="0" applyFont="1" applyBorder="1" applyAlignment="1"/>
    <xf numFmtId="0" fontId="5" fillId="0" borderId="26" xfId="0" applyFont="1" applyBorder="1" applyAlignment="1"/>
    <xf numFmtId="0" fontId="5" fillId="0" borderId="25" xfId="0" applyFont="1" applyBorder="1" applyAlignment="1"/>
    <xf numFmtId="0" fontId="5" fillId="0" borderId="0" xfId="0" applyFont="1" applyBorder="1" applyAlignment="1"/>
    <xf numFmtId="0" fontId="0" fillId="0" borderId="46" xfId="0" applyBorder="1" applyAlignment="1">
      <alignment horizontal="right"/>
    </xf>
    <xf numFmtId="11" fontId="0" fillId="0" borderId="0" xfId="0" applyNumberFormat="1"/>
    <xf numFmtId="11" fontId="3" fillId="0" borderId="18" xfId="0" applyNumberFormat="1" applyFont="1" applyBorder="1"/>
    <xf numFmtId="0" fontId="0" fillId="0" borderId="9" xfId="0" applyFill="1" applyBorder="1" applyAlignment="1">
      <alignment horizontal="center"/>
    </xf>
    <xf numFmtId="166" fontId="0" fillId="0" borderId="31" xfId="0" applyNumberFormat="1" applyBorder="1" applyAlignment="1">
      <alignment horizontal="right"/>
    </xf>
    <xf numFmtId="166" fontId="0" fillId="0" borderId="19" xfId="0" applyNumberFormat="1" applyBorder="1" applyAlignment="1">
      <alignment horizontal="right"/>
    </xf>
    <xf numFmtId="166" fontId="0" fillId="0" borderId="5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167" fontId="0" fillId="0" borderId="7" xfId="0" applyNumberFormat="1" applyBorder="1" applyAlignment="1">
      <alignment horizontal="right"/>
    </xf>
    <xf numFmtId="168" fontId="0" fillId="0" borderId="2" xfId="0" applyNumberFormat="1" applyBorder="1" applyAlignment="1">
      <alignment horizontal="right"/>
    </xf>
    <xf numFmtId="168" fontId="0" fillId="0" borderId="4" xfId="0" applyNumberFormat="1" applyBorder="1" applyAlignment="1">
      <alignment horizontal="right"/>
    </xf>
    <xf numFmtId="168" fontId="0" fillId="0" borderId="4" xfId="0" applyNumberFormat="1" applyFill="1" applyBorder="1"/>
    <xf numFmtId="168" fontId="0" fillId="0" borderId="4" xfId="0" applyNumberFormat="1" applyBorder="1"/>
    <xf numFmtId="166" fontId="0" fillId="0" borderId="3" xfId="0" applyNumberFormat="1" applyBorder="1"/>
    <xf numFmtId="166" fontId="0" fillId="0" borderId="5" xfId="0" applyNumberFormat="1" applyFill="1" applyBorder="1"/>
    <xf numFmtId="166" fontId="0" fillId="0" borderId="5" xfId="0" applyNumberFormat="1" applyBorder="1"/>
    <xf numFmtId="168" fontId="0" fillId="0" borderId="3" xfId="0" applyNumberFormat="1" applyBorder="1"/>
    <xf numFmtId="168" fontId="0" fillId="0" borderId="5" xfId="0" applyNumberFormat="1" applyBorder="1"/>
    <xf numFmtId="168" fontId="0" fillId="0" borderId="6" xfId="0" applyNumberFormat="1" applyBorder="1" applyAlignment="1">
      <alignment horizontal="right"/>
    </xf>
    <xf numFmtId="168" fontId="0" fillId="0" borderId="7" xfId="0" applyNumberFormat="1" applyBorder="1" applyAlignment="1">
      <alignment horizontal="right"/>
    </xf>
    <xf numFmtId="168" fontId="0" fillId="0" borderId="7" xfId="0" applyNumberFormat="1" applyBorder="1"/>
    <xf numFmtId="168" fontId="0" fillId="0" borderId="7" xfId="0" applyNumberFormat="1" applyFill="1" applyBorder="1"/>
    <xf numFmtId="168" fontId="0" fillId="0" borderId="10" xfId="0" applyNumberFormat="1" applyBorder="1"/>
    <xf numFmtId="168" fontId="0" fillId="0" borderId="25" xfId="0" applyNumberFormat="1" applyBorder="1" applyAlignment="1"/>
    <xf numFmtId="168" fontId="0" fillId="0" borderId="39" xfId="0" applyNumberFormat="1" applyBorder="1" applyAlignment="1">
      <alignment horizontal="right"/>
    </xf>
    <xf numFmtId="168" fontId="0" fillId="0" borderId="19" xfId="0" applyNumberFormat="1" applyBorder="1" applyAlignment="1">
      <alignment horizontal="right"/>
    </xf>
    <xf numFmtId="168" fontId="0" fillId="0" borderId="19" xfId="0" applyNumberFormat="1" applyFill="1" applyBorder="1"/>
    <xf numFmtId="168" fontId="0" fillId="0" borderId="19" xfId="0" applyNumberFormat="1" applyBorder="1"/>
    <xf numFmtId="168" fontId="0" fillId="0" borderId="38" xfId="0" applyNumberFormat="1" applyBorder="1"/>
    <xf numFmtId="168" fontId="0" fillId="0" borderId="5" xfId="0" applyNumberFormat="1" applyFill="1" applyBorder="1"/>
    <xf numFmtId="168" fontId="0" fillId="0" borderId="5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24" xfId="0" applyFont="1" applyBorder="1" applyAlignment="1">
      <alignment horizontal="left"/>
    </xf>
    <xf numFmtId="0" fontId="4" fillId="0" borderId="26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3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2" borderId="24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68" fontId="0" fillId="0" borderId="0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140805</xdr:colOff>
      <xdr:row>1</xdr:row>
      <xdr:rowOff>188844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255230" y="388869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255230" y="388869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3</xdr:row>
      <xdr:rowOff>0</xdr:rowOff>
    </xdr:from>
    <xdr:ext cx="298287" cy="1822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086100" y="600075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086100" y="600075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7</xdr:row>
      <xdr:rowOff>41284</xdr:rowOff>
    </xdr:from>
    <xdr:ext cx="1748116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limLoc m:val="subSup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5"/>
                                  </m:r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 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</m:num>
                          <m:den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−1)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𝑢_𝐴 (𝑚)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769624</xdr:colOff>
      <xdr:row>7</xdr:row>
      <xdr:rowOff>59318</xdr:rowOff>
    </xdr:from>
    <xdr:ext cx="2353234" cy="234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495010" y="1436361"/>
              <a:ext cx="2353234" cy="234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pl-PL" sz="1100"/>
                <a:t>0</a:t>
              </a:r>
              <a:r>
                <a:rPr lang="en-US" sz="1100"/>
                <a:t> g</a:t>
              </a:r>
              <a:endParaRPr lang="pl-PL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495010" y="1436361"/>
              <a:ext cx="2353234" cy="234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/>
                <a:t>0</a:t>
              </a:r>
              <a:r>
                <a:rPr lang="en-US" sz="1100"/>
                <a:t> g</a:t>
              </a:r>
              <a:endParaRPr lang="pl-PL" sz="110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224347</xdr:colOff>
      <xdr:row>11</xdr:row>
      <xdr:rowOff>76946</xdr:rowOff>
    </xdr:from>
    <xdr:ext cx="1799852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224347" y="2215989"/>
              <a:ext cx="179985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24347" y="2215989"/>
              <a:ext cx="179985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𝑢_𝐵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latin typeface="Cambria Math" panose="02040503050406030204" pitchFamily="18" charset="0"/>
                </a:rPr>
                <a:t>√(〖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100" b="0" i="0">
                  <a:latin typeface="Cambria Math" panose="02040503050406030204" pitchFamily="18" charset="0"/>
                </a:rPr>
                <a:t>)〗^2/3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)〗^2/3)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1654</xdr:colOff>
      <xdr:row>11</xdr:row>
      <xdr:rowOff>90280</xdr:rowOff>
    </xdr:from>
    <xdr:ext cx="3084446" cy="957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2497204" y="2223880"/>
              <a:ext cx="3084446" cy="957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𝑚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𝑚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0,01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0,0001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ad>
                    <m:radPr>
                      <m:degHide m:val="on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0.000333333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pl-PL" sz="1100"/>
                <a:t>=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0.005773503</m:t>
                  </m:r>
                </m:oMath>
              </a14:m>
              <a:endParaRPr lang="en-US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0.0058</m:t>
                  </m:r>
                </m:oMath>
              </a14:m>
              <a:r>
                <a:rPr lang="en-US" sz="1100"/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g</a:t>
              </a:r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497204" y="2223880"/>
              <a:ext cx="3084446" cy="957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)^2/3)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(0,01)^2/3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0,0001/3= ) </a:t>
              </a:r>
              <a:r>
                <a:rPr lang="en-US" sz="1100" b="0" i="0">
                  <a:latin typeface="Cambria Math" panose="02040503050406030204" pitchFamily="18" charset="0"/>
                </a:rPr>
                <a:t> 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"0.000333333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"0.005773503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</a:p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0.0058</a:t>
              </a:r>
              <a:r>
                <a:rPr lang="en-US" sz="1100"/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g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247650</xdr:colOff>
      <xdr:row>18</xdr:row>
      <xdr:rowOff>43011</xdr:rowOff>
    </xdr:from>
    <xdr:ext cx="1714499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247650" y="3510111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247650" y="3510111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latin typeface="Cambria Math" panose="02040503050406030204" pitchFamily="18" charset="0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1165513</xdr:colOff>
      <xdr:row>18</xdr:row>
      <xdr:rowOff>80282</xdr:rowOff>
    </xdr:from>
    <xdr:ext cx="2492087" cy="4721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2889538" y="3547382"/>
              <a:ext cx="2492087" cy="47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0.0058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0.00003364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0.0058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m:rPr>
                      <m:nor/>
                    </m:rPr>
                    <a:rPr lang="en-US" b="0" i="0"/>
                    <m:t>g</m:t>
                  </m:r>
                </m:oMath>
              </a14:m>
              <a:r>
                <a:rPr lang="pl-PL" sz="110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2889538" y="3547382"/>
              <a:ext cx="2492087" cy="47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latin typeface="Cambria Math" panose="02040503050406030204" pitchFamily="18" charset="0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2+〖0.0058〗^2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"0.00003364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b="0" i="0">
                  <a:latin typeface="Cambria Math" panose="02040503050406030204" pitchFamily="18" charset="0"/>
                </a:rPr>
                <a:t>g</a:t>
              </a:r>
              <a:r>
                <a:rPr lang="en-US" b="0" i="0"/>
                <a:t>"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13815</xdr:colOff>
      <xdr:row>4</xdr:row>
      <xdr:rowOff>10886</xdr:rowOff>
    </xdr:from>
    <xdr:ext cx="298287" cy="1822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3099915" y="801461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3099915" y="801461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357468</xdr:colOff>
      <xdr:row>14</xdr:row>
      <xdr:rowOff>17931</xdr:rowOff>
    </xdr:from>
    <xdr:ext cx="329453" cy="1389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57468" y="2761131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57468" y="2761131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38100</xdr:colOff>
      <xdr:row>4</xdr:row>
      <xdr:rowOff>0</xdr:rowOff>
    </xdr:from>
    <xdr:ext cx="230128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190750" y="790575"/>
              <a:ext cx="230128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</m:sub>
                  </m:sSub>
                </m:oMath>
              </a14:m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d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190750" y="790575"/>
              <a:ext cx="230128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</a:t>
              </a:r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d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46611</xdr:colOff>
      <xdr:row>5</xdr:row>
      <xdr:rowOff>18442</xdr:rowOff>
    </xdr:from>
    <xdr:ext cx="118109" cy="1796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199261" y="999517"/>
              <a:ext cx="118109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199261" y="999517"/>
              <a:ext cx="118109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65349</xdr:colOff>
      <xdr:row>6</xdr:row>
      <xdr:rowOff>189752</xdr:rowOff>
    </xdr:from>
    <xdr:ext cx="1590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217999" y="1361327"/>
              <a:ext cx="1590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217999" y="1361327"/>
              <a:ext cx="1590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𝑑_</a:t>
              </a:r>
              <a:r>
                <a:rPr lang="pl-PL" sz="1100" b="0" i="0">
                  <a:latin typeface="Cambria Math" panose="02040503050406030204" pitchFamily="18" charset="0"/>
                </a:rPr>
                <a:t>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24379</xdr:colOff>
      <xdr:row>16</xdr:row>
      <xdr:rowOff>36101</xdr:rowOff>
    </xdr:from>
    <xdr:ext cx="4709546" cy="3829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24379" y="3169826"/>
              <a:ext cx="4709546" cy="3829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0.31481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0.059142953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</m:oMath>
              </a14:m>
              <a:r>
                <a:rPr lang="en-US" sz="1100"/>
                <a:t> 0.06</a:t>
              </a:r>
              <a:r>
                <a:rPr lang="pl-PL" sz="1100"/>
                <a:t> mm</a:t>
              </a:r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4379" y="3169826"/>
              <a:ext cx="4709546" cy="3829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(𝑑)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"0.31481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"0.059142953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"≈</a:t>
              </a:r>
              <a:r>
                <a:rPr lang="en-US" sz="1100"/>
                <a:t> 0.06</a:t>
              </a:r>
              <a:r>
                <a:rPr lang="pl-PL" sz="1100"/>
                <a:t> mm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67235</xdr:colOff>
      <xdr:row>19</xdr:row>
      <xdr:rowOff>12327</xdr:rowOff>
    </xdr:from>
    <xdr:ext cx="5581089" cy="3591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67235" y="3727077"/>
              <a:ext cx="5581089" cy="3591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𝑑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𝑑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  <a:r>
                <a:rPr lang="pl-PL" sz="1100"/>
                <a:t> mm</a:t>
              </a:r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67235" y="3727077"/>
              <a:ext cx="5581089" cy="3591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(𝑑)=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𝑑)^2/3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𝑑)^2/3)=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  <a:r>
                <a:rPr lang="pl-PL" sz="1100"/>
                <a:t> mm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38100</xdr:colOff>
      <xdr:row>22</xdr:row>
      <xdr:rowOff>47624</xdr:rowOff>
    </xdr:from>
    <xdr:ext cx="4943475" cy="571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38100" y="4324349"/>
              <a:ext cx="4943475" cy="57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0.06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0.0036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0.004441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0.066640828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m:rPr>
                      <m:nor/>
                    </m:rPr>
                    <a:rPr lang="en-US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0.067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pl-PL" sz="1100"/>
                <a:t>mm</a:t>
              </a:r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38100" y="4324349"/>
              <a:ext cx="4943475" cy="57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𝑢(𝑑)=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(𝑑)+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(𝑑)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0.06〗^2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0.0036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"0.004441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"0.066640828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"≈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"0.067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pl-PL" sz="1100"/>
                <a:t>mm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13138</xdr:colOff>
      <xdr:row>10</xdr:row>
      <xdr:rowOff>0</xdr:rowOff>
    </xdr:from>
    <xdr:ext cx="230128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2165788" y="1962150"/>
              <a:ext cx="230128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</m:sub>
                  </m:sSub>
                </m:oMath>
              </a14:m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d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2165788" y="1962150"/>
              <a:ext cx="230128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</a:t>
              </a:r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d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75185</xdr:colOff>
      <xdr:row>11</xdr:row>
      <xdr:rowOff>20124</xdr:rowOff>
    </xdr:from>
    <xdr:ext cx="229615" cy="1703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2227835" y="2172774"/>
              <a:ext cx="229615" cy="1703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2227835" y="2172774"/>
              <a:ext cx="229615" cy="1703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140805</xdr:colOff>
      <xdr:row>1</xdr:row>
      <xdr:rowOff>0</xdr:rowOff>
    </xdr:from>
    <xdr:ext cx="65" cy="172227"/>
    <xdr:sp macro="" textlink="">
      <xdr:nvSpPr>
        <xdr:cNvPr id="2" name="TextBox 1"/>
        <xdr:cNvSpPr txBox="1"/>
      </xdr:nvSpPr>
      <xdr:spPr>
        <a:xfrm>
          <a:off x="1569555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2</xdr:row>
      <xdr:rowOff>0</xdr:rowOff>
    </xdr:from>
    <xdr:ext cx="65" cy="172227"/>
    <xdr:sp macro="" textlink="">
      <xdr:nvSpPr>
        <xdr:cNvPr id="3" name="TextBox 2"/>
        <xdr:cNvSpPr txBox="1"/>
      </xdr:nvSpPr>
      <xdr:spPr>
        <a:xfrm>
          <a:off x="1914525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65661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1980186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65349</xdr:colOff>
      <xdr:row>2</xdr:row>
      <xdr:rowOff>0</xdr:rowOff>
    </xdr:from>
    <xdr:ext cx="65" cy="172227"/>
    <xdr:sp macro="" textlink="">
      <xdr:nvSpPr>
        <xdr:cNvPr id="5" name="TextBox 4"/>
        <xdr:cNvSpPr txBox="1"/>
      </xdr:nvSpPr>
      <xdr:spPr>
        <a:xfrm>
          <a:off x="1979874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76201</xdr:colOff>
      <xdr:row>13</xdr:row>
      <xdr:rowOff>12887</xdr:rowOff>
    </xdr:from>
    <xdr:ext cx="266700" cy="158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76201" y="2356037"/>
              <a:ext cx="266700" cy="158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76201" y="2356037"/>
              <a:ext cx="266700" cy="158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33111</xdr:colOff>
      <xdr:row>2</xdr:row>
      <xdr:rowOff>25509</xdr:rowOff>
    </xdr:from>
    <xdr:ext cx="1053044" cy="130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2679845" y="422722"/>
              <a:ext cx="1053044" cy="130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pl-PL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pl-PL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𝑤𝑒𝑤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n-US" sz="800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sSup>
                      <m:sSupPr>
                        <m:ctrlPr>
                          <a:rPr lang="en-US" sz="8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acc>
                          <m:accPr>
                            <m:chr m:val="̅"/>
                            <m:ctrlPr>
                              <a:rPr lang="pl-PL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pl-PL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pl-PL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𝑤𝑒𝑤</m:t>
                                </m:r>
                              </m:sub>
                            </m:sSub>
                            <m:r>
                              <m:rPr>
                                <m:nor/>
                              </m:rPr>
                              <a:rPr lang="en-US" sz="800">
                                <a:effectLst/>
                              </a:rPr>
                              <m:t> </m:t>
                            </m:r>
                          </m:e>
                        </m:acc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pl-PL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pl-PL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𝑚𝑚</m:t>
                    </m:r>
                    <m:r>
                      <a:rPr lang="pl-PL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8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679845" y="422722"/>
              <a:ext cx="1053044" cy="130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(〖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𝑑_𝑤𝑒𝑤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800" i="0">
                  <a:effectLst/>
                </a:rPr>
                <a:t> 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〗_𝑖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(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𝑑_𝑤𝑒𝑤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800" i="0">
                  <a:effectLst/>
                </a:rPr>
                <a:t> 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 ̅)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[𝑚𝑚]</a:t>
              </a:r>
              <a:endParaRPr lang="en-US" sz="800"/>
            </a:p>
          </xdr:txBody>
        </xdr:sp>
      </mc:Fallback>
    </mc:AlternateContent>
    <xdr:clientData/>
  </xdr:oneCellAnchor>
  <xdr:oneCellAnchor>
    <xdr:from>
      <xdr:col>6</xdr:col>
      <xdr:colOff>71194</xdr:colOff>
      <xdr:row>2</xdr:row>
      <xdr:rowOff>28035</xdr:rowOff>
    </xdr:from>
    <xdr:ext cx="968407" cy="1412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4183206" y="427620"/>
              <a:ext cx="968407" cy="141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pl-PL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pl-PL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𝑧𝑒𝑤</m:t>
                            </m:r>
                          </m:sub>
                        </m:sSub>
                      </m:e>
                      <m:sub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sSup>
                      <m:sSupPr>
                        <m:ctrlPr>
                          <a:rPr lang="en-US" sz="8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acc>
                          <m:accPr>
                            <m:chr m:val="̅"/>
                            <m:ctrlPr>
                              <a:rPr lang="pl-PL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pl-PL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pl-PL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𝑧𝑒𝑤</m:t>
                                </m:r>
                              </m:sub>
                            </m:sSub>
                          </m:e>
                        </m:acc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pl-PL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pl-PL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𝑚𝑚</m:t>
                    </m:r>
                    <m:r>
                      <a:rPr lang="pl-PL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8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4183206" y="427620"/>
              <a:ext cx="968407" cy="141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(〖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〗_𝑖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(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̅)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[𝑚𝑚]</a:t>
              </a:r>
              <a:endParaRPr lang="en-US" sz="800"/>
            </a:p>
          </xdr:txBody>
        </xdr:sp>
      </mc:Fallback>
    </mc:AlternateContent>
    <xdr:clientData/>
  </xdr:oneCellAnchor>
  <xdr:oneCellAnchor>
    <xdr:from>
      <xdr:col>2</xdr:col>
      <xdr:colOff>31507</xdr:colOff>
      <xdr:row>2</xdr:row>
      <xdr:rowOff>23446</xdr:rowOff>
    </xdr:from>
    <xdr:ext cx="800154" cy="1622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849263" y="423031"/>
              <a:ext cx="800154" cy="1622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h</m:t>
                        </m:r>
                      </m:e>
                      <m:sub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sSup>
                      <m:sSupPr>
                        <m:ctrlP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acc>
                          <m:accPr>
                            <m:chr m:val="̅"/>
                            <m:ctrlPr>
                              <a:rPr lang="pl-PL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m:rPr>
                                <m:nor/>
                              </m:rPr>
                              <a:rPr lang="pl-PL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</m:acc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pl-PL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pl-PL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𝑚𝑚</m:t>
                    </m:r>
                    <m:r>
                      <a:rPr lang="pl-PL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900">
                <a:effectLst/>
              </a:endParaRPr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849263" y="423031"/>
              <a:ext cx="800154" cy="1622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"h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_𝑖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"h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 ̅)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[𝑚𝑚]</a:t>
              </a:r>
              <a:endParaRPr lang="en-US" sz="900">
                <a:effectLst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15</xdr:row>
      <xdr:rowOff>0</xdr:rowOff>
    </xdr:from>
    <xdr:ext cx="65" cy="172227"/>
    <xdr:sp macro="" textlink="">
      <xdr:nvSpPr>
        <xdr:cNvPr id="22" name="TextBox 21"/>
        <xdr:cNvSpPr txBox="1"/>
      </xdr:nvSpPr>
      <xdr:spPr>
        <a:xfrm>
          <a:off x="9039225" y="3924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16</xdr:row>
      <xdr:rowOff>189752</xdr:rowOff>
    </xdr:from>
    <xdr:ext cx="65" cy="172227"/>
    <xdr:sp macro="" textlink="">
      <xdr:nvSpPr>
        <xdr:cNvPr id="23" name="TextBox 22"/>
        <xdr:cNvSpPr txBox="1"/>
      </xdr:nvSpPr>
      <xdr:spPr>
        <a:xfrm>
          <a:off x="9039225" y="431407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16</xdr:row>
      <xdr:rowOff>189752</xdr:rowOff>
    </xdr:from>
    <xdr:ext cx="65" cy="172227"/>
    <xdr:sp macro="" textlink="">
      <xdr:nvSpPr>
        <xdr:cNvPr id="24" name="TextBox 23"/>
        <xdr:cNvSpPr txBox="1"/>
      </xdr:nvSpPr>
      <xdr:spPr>
        <a:xfrm>
          <a:off x="9039225" y="431407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67448</xdr:colOff>
      <xdr:row>17</xdr:row>
      <xdr:rowOff>55978</xdr:rowOff>
    </xdr:from>
    <xdr:ext cx="2532877" cy="689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67448" y="3437353"/>
              <a:ext cx="2532877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h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h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h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0.206</m:t>
                          </m:r>
                          <m:r>
                            <m:rPr>
                              <m:nor/>
                            </m:rPr>
                            <a:rPr lang="en-US"/>
                            <m:t>  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0.002288889</a:t>
              </a:r>
              <a:r>
                <a:rPr lang="en-US"/>
                <a:t> 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023</m:t>
                  </m:r>
                </m:oMath>
              </a14:m>
              <a:r>
                <a:rPr lang="pl-PL" sz="1100"/>
                <a:t> mm</a:t>
              </a:r>
              <a:endParaRPr lang="en-US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67448" y="3437353"/>
              <a:ext cx="2532877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</a:t>
              </a:r>
              <a:r>
                <a:rPr lang="pl-PL" sz="1100" b="0" i="0">
                  <a:latin typeface="Cambria Math" panose="02040503050406030204" pitchFamily="18" charset="0"/>
                </a:rPr>
                <a:t>ℎ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"0.206</a:t>
              </a:r>
              <a:r>
                <a:rPr lang="en-US" i="0"/>
                <a:t>  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0.002288889</a:t>
              </a:r>
              <a:r>
                <a:rPr lang="en-US"/>
                <a:t> 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023</a:t>
              </a:r>
              <a:r>
                <a:rPr lang="pl-PL" sz="1100"/>
                <a:t> mm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64313</xdr:colOff>
      <xdr:row>22</xdr:row>
      <xdr:rowOff>10717</xdr:rowOff>
    </xdr:from>
    <xdr:ext cx="2412187" cy="8982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64313" y="4416030"/>
              <a:ext cx="2412187" cy="898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h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h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64313" y="4416030"/>
              <a:ext cx="2412187" cy="898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67234</xdr:colOff>
      <xdr:row>28</xdr:row>
      <xdr:rowOff>17367</xdr:rowOff>
    </xdr:from>
    <xdr:ext cx="2659297" cy="77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67234" y="5565680"/>
              <a:ext cx="2659297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02</m:t>
                          </m:r>
                          <m:r>
                            <m:rPr>
                              <m:nor/>
                            </m:rPr>
                            <a:rPr lang="pl-PL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0.00000529</m:t>
                      </m:r>
                      <m:r>
                        <m:rPr>
                          <m:nor/>
                        </m:rPr>
                        <a:rPr lang="en-US"/>
                        <m:t>  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0.00084629</m:t>
                      </m:r>
                      <m:r>
                        <m:rPr>
                          <m:nor/>
                        </m:rPr>
                        <a:rPr lang="en-US"/>
                        <m:t>  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0.029091064</m:t>
                  </m:r>
                  <m:r>
                    <m:rPr>
                      <m:nor/>
                    </m:rPr>
                    <a:rPr lang="en-US"/>
                    <m:t>  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</a:t>
              </a:r>
              <a:r>
                <a:rPr lang="pl-PL" sz="1100"/>
                <a:t>30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67234" y="5565680"/>
              <a:ext cx="2659297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ℎ)</a:t>
              </a:r>
              <a:r>
                <a:rPr lang="pl-PL" sz="1100" b="0" i="0">
                  <a:latin typeface="Cambria Math" panose="02040503050406030204" pitchFamily="18" charset="0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(ℎ)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02"3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"0.00000529</a:t>
              </a:r>
              <a:r>
                <a:rPr lang="en-US" i="0"/>
                <a:t>  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"0.00084629</a:t>
              </a:r>
              <a:r>
                <a:rPr lang="en-US" i="0"/>
                <a:t>  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"0.029091064</a:t>
              </a:r>
              <a:r>
                <a:rPr lang="en-US" i="0">
                  <a:latin typeface="Cambria Math" panose="02040503050406030204" pitchFamily="18" charset="0"/>
                </a:rPr>
                <a:t>  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</a:t>
              </a:r>
              <a:r>
                <a:rPr lang="pl-PL" sz="1100"/>
                <a:t>30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204368</xdr:colOff>
      <xdr:row>20</xdr:row>
      <xdr:rowOff>50025</xdr:rowOff>
    </xdr:from>
    <xdr:ext cx="2813866" cy="68945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/>
            <xdr:cNvSpPr txBox="1"/>
          </xdr:nvSpPr>
          <xdr:spPr>
            <a:xfrm>
              <a:off x="2579665" y="4074338"/>
              <a:ext cx="2813866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𝑤𝑒𝑤</m:t>
                          </m:r>
                        </m:sub>
                      </m:sSub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𝑑</m:t>
                                      </m:r>
                                    </m:e>
                                    <m:sub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𝑤𝑒𝑤</m:t>
                                      </m:r>
                                    </m:sub>
                                  </m:sSub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𝑑</m:t>
                                      </m:r>
                                    </m:e>
                                    <m:sub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𝑤𝑒𝑤</m:t>
                                      </m:r>
                                    </m:sub>
                                  </m:sSub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1.89525</m:t>
                          </m:r>
                          <m:r>
                            <m:rPr>
                              <m:nor/>
                            </m:rPr>
                            <a:rPr lang="en-US"/>
                            <m:t> 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0.021058333</m:t>
                      </m:r>
                    </m:e>
                  </m:rad>
                </m:oMath>
              </a14:m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0.145114897 ≈0.15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</xdr:txBody>
        </xdr:sp>
      </mc:Choice>
      <mc:Fallback>
        <xdr:sp macro="" textlink="">
          <xdr:nvSpPr>
            <xdr:cNvPr id="28" name="TextBox 27"/>
            <xdr:cNvSpPr txBox="1"/>
          </xdr:nvSpPr>
          <xdr:spPr>
            <a:xfrm>
              <a:off x="2579665" y="4074338"/>
              <a:ext cx="2813866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(𝑑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𝑤𝑒𝑤 )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"1.89525</a:t>
              </a:r>
              <a:r>
                <a:rPr lang="en-US" i="0"/>
                <a:t> 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"0.021058333" )</a:t>
              </a:r>
              <a:r>
                <a:rPr lang="en-US"/>
                <a:t> </a:t>
              </a:r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0.145114897 ≈0.15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64313</xdr:colOff>
      <xdr:row>25</xdr:row>
      <xdr:rowOff>10717</xdr:rowOff>
    </xdr:from>
    <xdr:ext cx="2575472" cy="8941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/>
            <xdr:cNvSpPr txBox="1"/>
          </xdr:nvSpPr>
          <xdr:spPr>
            <a:xfrm>
              <a:off x="2712263" y="4344592"/>
              <a:ext cx="2575472" cy="894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𝑤𝑒𝑤</m:t>
                          </m:r>
                        </m:sub>
                      </m:sSub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𝑑</m:t>
                                      </m:r>
                                    </m:e>
                                    <m:sub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𝑤𝑒𝑤</m:t>
                                      </m:r>
                                    </m:sub>
                                  </m:sSub>
                                  <m:r>
                                    <m:rPr>
                                      <m:nor/>
                                    </m:rPr>
                                    <a:rPr lang="en-US">
                                      <a:effectLst/>
                                    </a:rPr>
                                    <m:t> 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𝑑</m:t>
                                      </m:r>
                                    </m:e>
                                    <m:sub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𝑤𝑒𝑤</m:t>
                                      </m:r>
                                    </m:sub>
                                  </m:sSub>
                                  <m:r>
                                    <m:rPr>
                                      <m:nor/>
                                    </m:rPr>
                                    <a:rPr lang="en-US">
                                      <a:effectLst/>
                                    </a:rPr>
                                    <m:t> 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2712263" y="4344592"/>
              <a:ext cx="2575472" cy="894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effectLst/>
                  <a:latin typeface="Cambria Math" panose="02040503050406030204" pitchFamily="18" charset="0"/>
                </a:rPr>
                <a:t>" )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effectLst/>
                  <a:latin typeface="Cambria Math" panose="02040503050406030204" pitchFamily="18" charset="0"/>
                </a:rPr>
                <a:t>" )^</a:t>
              </a:r>
              <a:r>
                <a:rPr lang="en-US" sz="1100" b="0" i="0">
                  <a:latin typeface="Cambria Math" panose="02040503050406030204" pitchFamily="18" charset="0"/>
                </a:rPr>
                <a:t>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270831</xdr:colOff>
      <xdr:row>32</xdr:row>
      <xdr:rowOff>41179</xdr:rowOff>
    </xdr:from>
    <xdr:ext cx="2647391" cy="7782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TextBox 29"/>
            <xdr:cNvSpPr txBox="1"/>
          </xdr:nvSpPr>
          <xdr:spPr>
            <a:xfrm>
              <a:off x="2646128" y="6351492"/>
              <a:ext cx="2647391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𝑤𝑒𝑤</m:t>
                          </m:r>
                        </m:sub>
                      </m:sSub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𝑤𝑒𝑤</m:t>
                              </m:r>
                            </m:sub>
                          </m:sSub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𝑤𝑒𝑤</m:t>
                              </m:r>
                            </m:sub>
                          </m:sSub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15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</m:t>
                      </m:r>
                      <m:r>
                        <m:rPr>
                          <m:nor/>
                        </m:rPr>
                        <a:rPr lang="pl-PL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00225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0.001</m:t>
                      </m:r>
                      <m:r>
                        <m:rPr>
                          <m:nor/>
                        </m:rPr>
                        <a:rPr lang="pl-PL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066</m:t>
                      </m:r>
                      <m:r>
                        <m:rPr>
                          <m:nor/>
                        </m:rPr>
                        <a:rPr lang="en-US"/>
                        <m:t> 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0.03</m:t>
                  </m:r>
                  <m:r>
                    <m:rPr>
                      <m:nor/>
                    </m:rPr>
                    <a:rPr lang="pl-PL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2649655</m:t>
                  </m:r>
                  <m:r>
                    <m:rPr>
                      <m:nor/>
                    </m:rPr>
                    <a:rPr lang="en-US"/>
                    <m:t> 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</a:t>
              </a:r>
              <a:r>
                <a:rPr lang="pl-PL" sz="1100"/>
                <a:t>33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</xdr:txBody>
        </xdr:sp>
      </mc:Choice>
      <mc:Fallback>
        <xdr:sp macro="" textlink="">
          <xdr:nvSpPr>
            <xdr:cNvPr id="30" name="TextBox 29"/>
            <xdr:cNvSpPr txBox="1"/>
          </xdr:nvSpPr>
          <xdr:spPr>
            <a:xfrm>
              <a:off x="2646128" y="6351492"/>
              <a:ext cx="2647391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𝑤𝑒𝑤 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)</a:t>
              </a:r>
              <a:r>
                <a:rPr lang="pl-PL" sz="1100" b="0" i="0">
                  <a:latin typeface="Cambria Math" panose="02040503050406030204" pitchFamily="18" charset="0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)</a:t>
              </a:r>
              <a:r>
                <a:rPr lang="pl-PL" sz="1100" b="0" i="0">
                  <a:effectLst/>
                  <a:latin typeface="Cambria Math" panose="02040503050406030204" pitchFamily="18" charset="0"/>
                </a:rPr>
                <a:t>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00225</a:t>
              </a:r>
              <a:r>
                <a:rPr lang="en-US" i="0"/>
                <a:t> 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"0.001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066</a:t>
              </a:r>
              <a:r>
                <a:rPr lang="en-US" i="0"/>
                <a:t> 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"0.03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2649655</a:t>
              </a:r>
              <a:r>
                <a:rPr lang="en-US" i="0">
                  <a:latin typeface="Cambria Math" panose="02040503050406030204" pitchFamily="18" charset="0"/>
                </a:rPr>
                <a:t> 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</a:t>
              </a:r>
              <a:r>
                <a:rPr lang="pl-PL" sz="1100"/>
                <a:t>33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97384</xdr:colOff>
      <xdr:row>34</xdr:row>
      <xdr:rowOff>36928</xdr:rowOff>
    </xdr:from>
    <xdr:ext cx="2536960" cy="7196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97384" y="6709871"/>
              <a:ext cx="2536960" cy="7196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𝑧𝑒𝑤</m:t>
                          </m:r>
                        </m:sub>
                      </m:sSub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sSub>
                                    <m:sSubPr>
                                      <m:ctrlP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𝑑</m:t>
                                      </m:r>
                                    </m:e>
                                    <m:sub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𝑧𝑒𝑤</m:t>
                                      </m:r>
                                    </m:sub>
                                  </m:sSub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sSub>
                                    <m:sSubPr>
                                      <m:ctrlP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𝑑</m:t>
                                      </m:r>
                                    </m:e>
                                    <m:sub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𝑧𝑒𝑤</m:t>
                                      </m:r>
                                    </m:sub>
                                  </m:sSub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0.65576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0.08536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0.086</m:t>
                  </m:r>
                  <m:r>
                    <m:rPr>
                      <m:nor/>
                    </m:rPr>
                    <a:rPr lang="pl-PL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pl-PL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mm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97384" y="6709871"/>
              <a:ext cx="2536960" cy="7196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𝑑_𝑧𝑒𝑤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"0.65576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/>
                <a:t>0.08536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0.086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mm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64313</xdr:colOff>
      <xdr:row>39</xdr:row>
      <xdr:rowOff>10717</xdr:rowOff>
    </xdr:from>
    <xdr:ext cx="2575472" cy="8819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64313" y="7636160"/>
              <a:ext cx="2575472" cy="8819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𝑧𝑒𝑤</m:t>
                          </m:r>
                        </m:sub>
                      </m:sSub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sSub>
                                    <m:sSubPr>
                                      <m:ctrlP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𝑑</m:t>
                                      </m:r>
                                    </m:e>
                                    <m:sub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𝑧𝑒𝑤</m:t>
                                      </m:r>
                                    </m:sub>
                                  </m:sSub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sSub>
                                    <m:sSubPr>
                                      <m:ctrlP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𝑑</m:t>
                                      </m:r>
                                    </m:e>
                                    <m:sub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𝑧𝑒𝑤</m:t>
                                      </m:r>
                                    </m:sub>
                                  </m:sSub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  <a:r>
                <a:rPr lang="pl-PL" sz="1100"/>
                <a:t> mm</a:t>
              </a:r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64313" y="7636160"/>
              <a:ext cx="2575472" cy="8819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)^</a:t>
              </a:r>
              <a:r>
                <a:rPr lang="en-US" sz="1100" b="0" i="0">
                  <a:latin typeface="Cambria Math" panose="02040503050406030204" pitchFamily="18" charset="0"/>
                </a:rPr>
                <a:t>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  <a:r>
                <a:rPr lang="pl-PL" sz="1100"/>
                <a:t> mm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67235</xdr:colOff>
      <xdr:row>45</xdr:row>
      <xdr:rowOff>17367</xdr:rowOff>
    </xdr:from>
    <xdr:ext cx="2442882" cy="77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/>
            <xdr:cNvSpPr txBox="1"/>
          </xdr:nvSpPr>
          <xdr:spPr>
            <a:xfrm>
              <a:off x="2981885" y="7294467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𝑧𝑒𝑤</m:t>
                          </m:r>
                        </m:sub>
                      </m:sSub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𝑧𝑒𝑤</m:t>
                              </m:r>
                            </m:sub>
                          </m:sSub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𝑧𝑒𝑤</m:t>
                              </m:r>
                            </m:sub>
                          </m:sSub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86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0.007396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0.008237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0.09075792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0.0908</a:t>
              </a:r>
              <a:r>
                <a:rPr lang="pl-PL" sz="1100"/>
                <a:t> mm</a:t>
              </a:r>
              <a:endParaRPr lang="en-US" sz="1100"/>
            </a:p>
          </xdr:txBody>
        </xdr:sp>
      </mc:Choice>
      <mc:Fallback xmlns="">
        <xdr:sp macro="" textlink="">
          <xdr:nvSpPr>
            <xdr:cNvPr id="33" name="TextBox 32"/>
            <xdr:cNvSpPr txBox="1"/>
          </xdr:nvSpPr>
          <xdr:spPr>
            <a:xfrm>
              <a:off x="2981885" y="7294467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pl-PL" sz="1100" b="0" i="0">
                  <a:latin typeface="Cambria Math" panose="02040503050406030204" pitchFamily="18" charset="0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86〗^2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"0.007396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"0.008237</a:t>
              </a:r>
              <a:r>
                <a:rPr lang="en-US" i="0"/>
                <a:t>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"0.09075792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0.0908</a:t>
              </a:r>
              <a:r>
                <a:rPr lang="pl-PL" sz="1100"/>
                <a:t> mm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140805</xdr:colOff>
      <xdr:row>0</xdr:row>
      <xdr:rowOff>0</xdr:rowOff>
    </xdr:from>
    <xdr:ext cx="65" cy="172227"/>
    <xdr:sp macro="" textlink="">
      <xdr:nvSpPr>
        <xdr:cNvPr id="34" name="TextBox 33"/>
        <xdr:cNvSpPr txBox="1"/>
      </xdr:nvSpPr>
      <xdr:spPr>
        <a:xfrm>
          <a:off x="140805" y="200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717988</xdr:colOff>
      <xdr:row>16</xdr:row>
      <xdr:rowOff>190501</xdr:rowOff>
    </xdr:from>
    <xdr:ext cx="298287" cy="228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/>
            <xdr:cNvSpPr txBox="1"/>
          </xdr:nvSpPr>
          <xdr:spPr>
            <a:xfrm>
              <a:off x="3365938" y="7972426"/>
              <a:ext cx="298287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7" name="TextBox 36"/>
            <xdr:cNvSpPr txBox="1"/>
          </xdr:nvSpPr>
          <xdr:spPr>
            <a:xfrm>
              <a:off x="3365938" y="7972426"/>
              <a:ext cx="298287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103784</xdr:colOff>
      <xdr:row>2</xdr:row>
      <xdr:rowOff>34174</xdr:rowOff>
    </xdr:from>
    <xdr:ext cx="494494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/>
            <xdr:cNvSpPr txBox="1"/>
          </xdr:nvSpPr>
          <xdr:spPr>
            <a:xfrm>
              <a:off x="1827577" y="433759"/>
              <a:ext cx="49449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b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𝑤𝑒𝑤</m:t>
                        </m:r>
                      </m:sub>
                    </m:sSub>
                    <m:r>
                      <a:rPr lang="pl-PL" sz="8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m:rPr>
                        <m:sty m:val="p"/>
                      </m:rPr>
                      <a:rPr lang="pl-PL" sz="8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mm</m:t>
                    </m:r>
                    <m:r>
                      <a:rPr lang="pl-PL" sz="8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5" name="TextBox 34"/>
            <xdr:cNvSpPr txBox="1"/>
          </xdr:nvSpPr>
          <xdr:spPr>
            <a:xfrm>
              <a:off x="1827577" y="433759"/>
              <a:ext cx="49449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𝑒𝑤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[mm]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51110</xdr:colOff>
      <xdr:row>2</xdr:row>
      <xdr:rowOff>18585</xdr:rowOff>
    </xdr:from>
    <xdr:ext cx="51898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/>
            <xdr:cNvSpPr txBox="1"/>
          </xdr:nvSpPr>
          <xdr:spPr>
            <a:xfrm>
              <a:off x="3554451" y="418170"/>
              <a:ext cx="5189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pl-PL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b>
                      <m:r>
                        <a:rPr lang="pl-PL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𝑧𝑒𝑤</m:t>
                      </m:r>
                    </m:sub>
                  </m:sSub>
                </m:oMath>
              </a14:m>
              <a:r>
                <a:rPr lang="pl-PL" sz="1100"/>
                <a:t>[mm]</a:t>
              </a:r>
            </a:p>
          </xdr:txBody>
        </xdr:sp>
      </mc:Choice>
      <mc:Fallback xmlns="">
        <xdr:sp macro="" textlink="">
          <xdr:nvSpPr>
            <xdr:cNvPr id="36" name="TextBox 35"/>
            <xdr:cNvSpPr txBox="1"/>
          </xdr:nvSpPr>
          <xdr:spPr>
            <a:xfrm>
              <a:off x="3554451" y="418170"/>
              <a:ext cx="5189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𝑒𝑤</a:t>
              </a:r>
              <a:r>
                <a:rPr lang="pl-PL" sz="1100"/>
                <a:t>[mm]</a:t>
              </a: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38101</xdr:colOff>
      <xdr:row>5</xdr:row>
      <xdr:rowOff>9525</xdr:rowOff>
    </xdr:from>
    <xdr:ext cx="304799" cy="1428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8101" y="971550"/>
              <a:ext cx="304799" cy="142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acc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8101" y="971550"/>
              <a:ext cx="304799" cy="142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𝑑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65314</xdr:colOff>
      <xdr:row>4</xdr:row>
      <xdr:rowOff>5442</xdr:rowOff>
    </xdr:from>
    <xdr:ext cx="329321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65314" y="778328"/>
              <a:ext cx="329321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65314" y="778328"/>
              <a:ext cx="329321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7</xdr:row>
      <xdr:rowOff>23192</xdr:rowOff>
    </xdr:from>
    <xdr:ext cx="2657779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0" y="1023317"/>
              <a:ext cx="2657779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f>
                          <m:f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den>
                    </m:f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0" y="1023317"/>
              <a:ext cx="2657779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𝑉=  4/3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𝜋𝑟^3=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4/3 𝜋(〖1/2 𝑑)〗^3=4/3 𝜋 1/8 𝑑^3=1/6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𝜋𝑑^3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9</xdr:row>
      <xdr:rowOff>31889</xdr:rowOff>
    </xdr:from>
    <xdr:ext cx="4341766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0" y="1772665"/>
              <a:ext cx="4341766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8.167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544.73799=90.789666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≈285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.00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𝑚𝑚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0" y="1772665"/>
              <a:ext cx="4341766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𝑉=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1/6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𝜋𝑑^3=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1/6 𝜋〖8.167〗^3=1/6 𝜋544.73799=90.789666𝜋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≈285〖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.00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𝑚𝑚〗^3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119390</xdr:colOff>
      <xdr:row>13</xdr:row>
      <xdr:rowOff>66660</xdr:rowOff>
    </xdr:from>
    <xdr:ext cx="2083840" cy="2470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19390" y="2569436"/>
              <a:ext cx="2083840" cy="247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acc>
                    </m:den>
                  </m:f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acc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acc>
                    </m:den>
                  </m:f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acc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acc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acc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19390" y="2569436"/>
              <a:ext cx="2083840" cy="247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1/6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^3=1/6 𝜋〖3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〗^2=1/2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82112</xdr:colOff>
      <xdr:row>15</xdr:row>
      <xdr:rowOff>58489</xdr:rowOff>
    </xdr:from>
    <xdr:ext cx="5396405" cy="5984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82112" y="2942265"/>
              <a:ext cx="5396405" cy="5984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𝜕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𝜕</m:t>
                              </m:r>
                              <m:acc>
                                <m:accPr>
                                  <m:chr m:val="̅"/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𝑑</m:t>
                                  </m:r>
                                </m:e>
                              </m:acc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acc>
                            <m:accPr>
                              <m:chr m:val="̅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acc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</m:acc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acc>
                                <m:accPr>
                                  <m:chr m:val="̅"/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𝑑</m:t>
                                  </m:r>
                                </m:e>
                              </m:acc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acc>
                            <m:accPr>
                              <m:chr m:val="̅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acc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</m:acc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(105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0.067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7.035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49.491225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7.035 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≈</m:t>
                  </m:r>
                </m:oMath>
              </a14:m>
              <a:r>
                <a:rPr lang="pl-PL" sz="1100"/>
                <a:t> 7.04</a:t>
              </a:r>
              <a14:m>
                <m:oMath xmlns:m="http://schemas.openxmlformats.org/officeDocument/2006/math"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𝑚𝑚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p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82112" y="2942265"/>
              <a:ext cx="5396405" cy="5984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 𝜋𝑑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^2∗𝑢(𝑑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〖(105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"0.067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"7.035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"49.491225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7.035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≈</a:t>
              </a:r>
              <a:r>
                <a:rPr lang="pl-PL" sz="1100"/>
                <a:t> 7.04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〖𝑚𝑚〗^3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416998</xdr:colOff>
      <xdr:row>13</xdr:row>
      <xdr:rowOff>62934</xdr:rowOff>
    </xdr:from>
    <xdr:ext cx="2559869" cy="2436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2262877" y="2565710"/>
              <a:ext cx="2559869" cy="2436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acc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66.69989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m:rPr>
                      <m:nor/>
                    </m:rPr>
                    <a:rPr lang="pl-PL" b="0" i="0"/>
                    <m:t>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33.3499445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r>
                    <m:rPr>
                      <m:nor/>
                    </m:rP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≈105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2262877" y="2565710"/>
              <a:ext cx="2559869" cy="2436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"66.69989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pl-PL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33.3499445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"≈105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</xdr:colOff>
      <xdr:row>12</xdr:row>
      <xdr:rowOff>29232</xdr:rowOff>
    </xdr:from>
    <xdr:ext cx="853966" cy="238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1" y="2341508"/>
              <a:ext cx="853966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1" y="2341508"/>
              <a:ext cx="853966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𝑉=𝑉(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4</xdr:row>
      <xdr:rowOff>28574</xdr:rowOff>
    </xdr:from>
    <xdr:ext cx="447675" cy="1619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57150" y="609599"/>
              <a:ext cx="447675" cy="161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57150" y="609599"/>
              <a:ext cx="447675" cy="161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ℎ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78708</xdr:colOff>
      <xdr:row>5</xdr:row>
      <xdr:rowOff>19050</xdr:rowOff>
    </xdr:from>
    <xdr:ext cx="359442" cy="161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78708" y="800100"/>
              <a:ext cx="359442" cy="161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𝑑𝑤𝑒𝑤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78708" y="800100"/>
              <a:ext cx="359442" cy="161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𝑑𝑤𝑒𝑤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58279</xdr:colOff>
      <xdr:row>11</xdr:row>
      <xdr:rowOff>13010</xdr:rowOff>
    </xdr:from>
    <xdr:ext cx="4154194" cy="3549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58279" y="2167631"/>
              <a:ext cx="4154194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𝑉</m:t>
                  </m:r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h</m:t>
                      </m:r>
                    </m:e>
                  </m:acc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𝑟</m:t>
                      </m:r>
                    </m:e>
                    <m:sup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e>
                  </m:acc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𝑑𝑧𝑒𝑤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pl-PL" b="0" i="1">
                          <a:effectLst/>
                          <a:latin typeface="Cambria Math" panose="02040503050406030204" pitchFamily="18" charset="0"/>
                        </a:rPr>
                        <m:t>−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𝑑𝑤𝑒𝑤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(15.858−</m:t>
                      </m:r>
                      <m:r>
                        <m:rPr>
                          <m:nor/>
                        </m:r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12.215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</a:p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3.643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13.271449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453.4854123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pl-PL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1425</m:t>
                  </m:r>
                  <m:r>
                    <a:rPr lang="en-US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mm3</a:t>
              </a:r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58279" y="2167631"/>
              <a:ext cx="4154194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𝑉=ℎ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𝜋𝑟^2=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b="0" i="0">
                  <a:effectLst/>
                  <a:latin typeface="Cambria Math" panose="02040503050406030204" pitchFamily="18" charset="0"/>
                </a:rPr>
                <a:t>" 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)〗^2=34.17∗𝜋〖(15.858−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"12.215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</a:t>
              </a:r>
              <a:r>
                <a:rPr lang="pl-PL" sz="1100"/>
                <a:t>=</a:t>
              </a:r>
            </a:p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34.17∗𝜋〖(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"3.643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34.17∗𝜋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13.271449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453.4854123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1425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mm3</a:t>
              </a:r>
            </a:p>
          </xdr:txBody>
        </xdr:sp>
      </mc:Fallback>
    </mc:AlternateContent>
    <xdr:clientData/>
  </xdr:oneCellAnchor>
  <xdr:oneCellAnchor>
    <xdr:from>
      <xdr:col>0</xdr:col>
      <xdr:colOff>109904</xdr:colOff>
      <xdr:row>21</xdr:row>
      <xdr:rowOff>119429</xdr:rowOff>
    </xdr:from>
    <xdr:ext cx="2738072" cy="3275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109904" y="4156564"/>
              <a:ext cx="2738072" cy="3275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den>
                  </m:f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13.271449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 </a:t>
              </a:r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</m:oMath>
              </a14:m>
              <a:r>
                <a:rPr lang="pl-PL" sz="1100"/>
                <a:t>41.69</a:t>
              </a:r>
              <a:endParaRPr 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109904" y="4156564"/>
              <a:ext cx="2738072" cy="3275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𝜋〖(𝑑𝑧𝑒𝑤−𝑑𝑤𝑒𝑤)〗^2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13.271449𝜋</a:t>
              </a:r>
              <a:r>
                <a:rPr lang="pl-PL" sz="1100"/>
                <a:t> </a:t>
              </a:r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sz="1100"/>
                <a:t>41.69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225494</xdr:colOff>
      <xdr:row>21</xdr:row>
      <xdr:rowOff>84388</xdr:rowOff>
    </xdr:from>
    <xdr:ext cx="2580718" cy="5017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2782590" y="4121523"/>
              <a:ext cx="2580718" cy="5017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</m:den>
                  </m:f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(dwew-dzew)= </a:t>
              </a:r>
            </a:p>
            <a:p>
              <a:r>
                <a:rPr lang="pl-PL" sz="1100"/>
                <a:t>68.34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*(-3.643) = -248.96262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≈−782</m:t>
                  </m:r>
                </m:oMath>
              </a14:m>
              <a:r>
                <a:rPr lang="pl-PL" sz="1100"/>
                <a:t>.14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2782590" y="4121523"/>
              <a:ext cx="2580718" cy="5017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(dwew-dzew)= </a:t>
              </a:r>
            </a:p>
            <a:p>
              <a:r>
                <a:rPr lang="pl-PL" sz="1100"/>
                <a:t>68.34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*(-3.643) = -248.96262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≈−782</a:t>
              </a:r>
              <a:r>
                <a:rPr lang="pl-PL" sz="1100"/>
                <a:t>.14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29055</xdr:colOff>
      <xdr:row>23</xdr:row>
      <xdr:rowOff>84386</xdr:rowOff>
    </xdr:from>
    <xdr:ext cx="2419349" cy="472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29055" y="4502521"/>
              <a:ext cx="2419349" cy="472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</m:den>
                  </m:f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(dzew-dwew)= 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/>
                <a:t>68.34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*(3.643) = 248.96262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 </a:t>
              </a:r>
              <a14:m>
                <m:oMath xmlns:m="http://schemas.openxmlformats.org/officeDocument/2006/math">
                  <m:r>
                    <a:rPr lang="pl-PL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≈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782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.14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29055" y="4502521"/>
              <a:ext cx="2419349" cy="472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(dzew-dwew)= 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/>
                <a:t>68.34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*(3.643) = 248.96262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≈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782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.14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186960</xdr:colOff>
      <xdr:row>26</xdr:row>
      <xdr:rowOff>50463</xdr:rowOff>
    </xdr:from>
    <xdr:ext cx="4726625" cy="193993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TextBox 31"/>
            <xdr:cNvSpPr txBox="1"/>
          </xdr:nvSpPr>
          <xdr:spPr>
            <a:xfrm>
              <a:off x="186960" y="5029739"/>
              <a:ext cx="4726625" cy="193993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d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𝑑𝑤𝑒𝑤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𝑑𝑤𝑒𝑤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𝑑𝑧𝑒𝑤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𝑑𝑧𝑒𝑤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782.14∗ 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0.033</m:t>
                            </m:r>
                            <m:r>
                              <m:rPr>
                                <m:nor/>
                              </m:rPr>
                              <a:rPr lang="en-US"/>
                              <m:t> </m:t>
                            </m:r>
                            <m:r>
                              <m:rPr>
                                <m:nor/>
                              </m:rPr>
                              <a:rPr lang="en-US"/>
                              <m:t> </m:t>
                            </m:r>
                            <m:r>
                              <a:rPr lang="pl-PL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(782</m:t>
                            </m:r>
                            <m:r>
                              <m:rPr>
                                <m:nor/>
                              </m:rPr>
                              <a:rPr lang="pl-PL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.14</m:t>
                            </m:r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  <m:r>
                              <a:rPr lang="pl-PL" b="0" i="1">
                                <a:effectLst/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0.029</m:t>
                            </m:r>
                            <m:r>
                              <m:rPr>
                                <m:nor/>
                              </m:rPr>
                              <a:rPr lang="en-US"/>
                              <m:t> </m:t>
                            </m:r>
                            <m:r>
                              <a:rPr lang="pl-PL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m:rPr>
                                <m:nor/>
                              </m:rPr>
                              <a:rPr lang="pl-PL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41.69</m:t>
                            </m:r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  <m:r>
                              <a:rPr lang="pl-PL" b="0" i="1">
                                <a:effectLst/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0.037</m:t>
                            </m:r>
                            <m:r>
                              <m:rPr>
                                <m:nor/>
                              </m:rPr>
                              <a:rPr lang="en-US"/>
                              <m:t> 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l-PL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(25.81962)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(22.68206)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m:rPr>
                                <m:nor/>
                              </m:rPr>
                              <a:rPr lang="pl-PL" sz="110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1.54253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l-PL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666.1881048+514.4758458436+2.3793988009</m:t>
                        </m:r>
                      </m:e>
                    </m:rad>
                  </m:oMath>
                </m:oMathPara>
              </a14:m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pl-PL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1183.043349 </m:t>
                      </m:r>
                    </m:e>
                  </m:rad>
                  <m:r>
                    <a:rPr lang="pl-PL" sz="1100" b="0" i="1">
                      <a:latin typeface="Cambria Math" panose="02040503050406030204" pitchFamily="18" charset="0"/>
                    </a:rPr>
                    <m:t>=34.39539721</m:t>
                  </m:r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35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𝑚𝑚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p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32" name="TextBox 31"/>
            <xdr:cNvSpPr txBox="1"/>
          </xdr:nvSpPr>
          <xdr:spPr>
            <a:xfrm>
              <a:off x="186960" y="5029739"/>
              <a:ext cx="4726625" cy="193993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782.14∗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0.033</a:t>
              </a:r>
              <a:r>
                <a:rPr lang="en-US" i="0"/>
                <a:t> </a:t>
              </a:r>
              <a:r>
                <a:rPr lang="en-US" i="0"/>
                <a:t> </a:t>
              </a:r>
              <a:r>
                <a:rPr lang="pl-PL" b="0" i="0">
                  <a:latin typeface="Cambria Math" panose="02040503050406030204" pitchFamily="18" charset="0"/>
                </a:rPr>
                <a:t>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〗^2+〖(782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.14</a:t>
              </a:r>
              <a:r>
                <a:rPr lang="en-US" i="0">
                  <a:effectLst/>
                </a:rPr>
                <a:t> </a:t>
              </a:r>
              <a:r>
                <a:rPr lang="pl-PL" b="0" i="0">
                  <a:effectLst/>
                  <a:latin typeface="Cambria Math" panose="02040503050406030204" pitchFamily="18" charset="0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"0.029</a:t>
              </a:r>
              <a:r>
                <a:rPr lang="en-US" i="0"/>
                <a:t> </a:t>
              </a:r>
              <a:r>
                <a:rPr lang="pl-PL" b="0" i="0">
                  <a:latin typeface="Cambria Math" panose="02040503050406030204" pitchFamily="18" charset="0"/>
                </a:rPr>
                <a:t>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〗^2+〖(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41.69</a:t>
              </a:r>
              <a:r>
                <a:rPr lang="en-US" i="0">
                  <a:effectLst/>
                </a:rPr>
                <a:t> </a:t>
              </a:r>
              <a:r>
                <a:rPr lang="pl-PL" b="0" i="0">
                  <a:effectLst/>
                  <a:latin typeface="Cambria Math" panose="02040503050406030204" pitchFamily="18" charset="0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"0.037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/>
            </a:p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〖(25.81962)〗^2+〖(22.68206)〗^2+〖(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1.54253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/>
            </a:p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666.1881048+514.4758458436+2.3793988009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r>
                <a:rPr lang="pl-PL" sz="1100"/>
                <a:t>=</a:t>
              </a:r>
              <a:r>
                <a:rPr lang="pl-PL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1183.043349 )=34.39539721</a:t>
              </a:r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35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〖𝑚𝑚〗^3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6</xdr:row>
      <xdr:rowOff>0</xdr:rowOff>
    </xdr:from>
    <xdr:ext cx="52387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0" y="1790700"/>
              <a:ext cx="52387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𝑑𝑧𝑒𝑤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0" y="1790700"/>
              <a:ext cx="52387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𝑑𝑧𝑒𝑤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32845</xdr:colOff>
      <xdr:row>8</xdr:row>
      <xdr:rowOff>9196</xdr:rowOff>
    </xdr:from>
    <xdr:ext cx="5591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32845" y="1579179"/>
              <a:ext cx="5591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𝑤𝑒𝑤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2845" y="1579179"/>
              <a:ext cx="5591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45983</xdr:colOff>
      <xdr:row>7</xdr:row>
      <xdr:rowOff>6569</xdr:rowOff>
    </xdr:from>
    <xdr:ext cx="5501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45983" y="1379483"/>
              <a:ext cx="5501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𝑧𝑒𝑤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45983" y="1379483"/>
              <a:ext cx="5501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39414</xdr:colOff>
      <xdr:row>9</xdr:row>
      <xdr:rowOff>6569</xdr:rowOff>
    </xdr:from>
    <xdr:ext cx="34355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39414" y="1773621"/>
              <a:ext cx="3435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  <m:r>
                          <m:rPr>
                            <m:nor/>
                          </m:r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39414" y="1773621"/>
              <a:ext cx="3435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" 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7</xdr:row>
      <xdr:rowOff>32148</xdr:rowOff>
    </xdr:from>
    <xdr:ext cx="4377480" cy="2403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71475" y="1394223"/>
              <a:ext cx="4377480" cy="2403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𝛿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𝑚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𝑉</m:t>
                      </m:r>
                    </m:den>
                  </m:f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0.72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285</m:t>
                      </m:r>
                      <m:r>
                        <m:rPr>
                          <m:nor/>
                        </m:rPr>
                        <a:rPr lang="el-GR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0.00252631578947368421052631578947</m:t>
                  </m:r>
                </m:oMath>
              </a14:m>
              <a:r>
                <a:rPr lang="pl-PL" sz="1100"/>
                <a:t> </a:t>
              </a:r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0.0025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𝑔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/</m:t>
                  </m:r>
                </m:oMath>
              </a14:m>
              <a:r>
                <a:rPr lang="pl-PL" sz="1100"/>
                <a:t>mm3</a:t>
              </a:r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71475" y="1394223"/>
              <a:ext cx="4377480" cy="2403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=𝑚/𝑉=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0.72/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285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"0.00252631578947368421052631578947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/>
                <a:t> </a:t>
              </a:r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0.0025𝑔/</a:t>
              </a:r>
              <a:r>
                <a:rPr lang="pl-PL" sz="1100"/>
                <a:t>mm3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190501</xdr:colOff>
      <xdr:row>10</xdr:row>
      <xdr:rowOff>76200</xdr:rowOff>
    </xdr:from>
    <xdr:ext cx="781050" cy="2492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847976" y="2009775"/>
              <a:ext cx="781050" cy="249299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𝜕𝛿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</m:t>
                      </m:r>
                    </m:den>
                  </m:f>
                </m:oMath>
              </a14:m>
              <a:r>
                <a:rPr lang="pl-PL" sz="1100"/>
                <a:t> </a:t>
              </a:r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285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847976" y="2009775"/>
              <a:ext cx="781050" cy="249299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sz="1100"/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1/𝑉</a:t>
              </a:r>
              <a:r>
                <a:rPr lang="pl-PL" sz="1100"/>
                <a:t> </a:t>
              </a:r>
              <a:r>
                <a:rPr lang="en-US" sz="1100"/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285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314325</xdr:colOff>
      <xdr:row>10</xdr:row>
      <xdr:rowOff>104774</xdr:rowOff>
    </xdr:from>
    <xdr:ext cx="2276475" cy="2492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314325" y="2038349"/>
              <a:ext cx="2276475" cy="249299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𝜕𝛿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den>
                  </m:f>
                </m:oMath>
              </a14:m>
              <a:r>
                <a:rPr lang="en-US" sz="1100"/>
                <a:t>=-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den>
                  </m:f>
                  <m:r>
                    <m:rPr>
                      <m:nor/>
                    </m:rPr>
                    <a:rPr lang="en-US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0.72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0.72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81225</m:t>
                      </m:r>
                    </m:den>
                  </m:f>
                </m:oMath>
              </a14:m>
              <a:r>
                <a:rPr lang="en-US" sz="1100"/>
                <a:t>=</a:t>
              </a:r>
              <a:r>
                <a:rPr lang="pl-PL" sz="110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8.86427E-06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14325" y="2038349"/>
              <a:ext cx="2276475" cy="249299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/>
                <a:t>=-</a:t>
              </a:r>
              <a:r>
                <a:rPr lang="en-US" sz="1100" b="0" i="0">
                  <a:latin typeface="Cambria Math" panose="02040503050406030204" pitchFamily="18" charset="0"/>
                </a:rPr>
                <a:t>𝑚/𝑉^2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0.72/𝑉^2 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0.72/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"81225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/>
                <a:t>=</a:t>
              </a:r>
              <a:r>
                <a:rPr lang="pl-PL" sz="110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8.86427E-06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266700</xdr:colOff>
      <xdr:row>13</xdr:row>
      <xdr:rowOff>180974</xdr:rowOff>
    </xdr:from>
    <xdr:ext cx="4229100" cy="7620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266700" y="2686049"/>
              <a:ext cx="4229100" cy="76200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𝜕𝛿</m:t>
                                </m:r>
                              </m:num>
                              <m:den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𝜕𝛿</m:t>
                                </m:r>
                              </m:num>
                              <m:den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 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6.24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E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−05</m:t>
                            </m:r>
                            <m:r>
                              <m:rPr>
                                <m:nor/>
                              </m:rPr>
                              <a:rPr lang="en-US"/>
                              <m:t> </m:t>
                            </m:r>
                            <m:r>
                              <a:rPr lang="pl-PL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2.03509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E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−05</m:t>
                            </m:r>
                            <m:r>
                              <m:rPr>
                                <m:nor/>
                              </m:rPr>
                              <a:rPr lang="en-US"/>
                              <m:t> </m:t>
                            </m:r>
                            <m:r>
                              <a:rPr lang="pl-PL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l-PL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3.89432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−09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4.14158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−10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4.30847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−09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6.5639E-05</a:t>
              </a:r>
              <a:r>
                <a:rPr lang="en-US"/>
                <a:t> </a:t>
              </a:r>
              <a:r>
                <a:rPr lang="pl-PL"/>
                <a:t>g/mm3</a:t>
              </a:r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66700" y="2686049"/>
              <a:ext cx="4229100" cy="76200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𝛿)=√(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"6.24E−05</a:t>
              </a:r>
              <a:r>
                <a:rPr lang="en-US" i="0"/>
                <a:t> </a:t>
              </a:r>
              <a:r>
                <a:rPr lang="pl-PL" b="0" i="0">
                  <a:latin typeface="Cambria Math" panose="02040503050406030204" pitchFamily="18" charset="0"/>
                </a:rPr>
                <a:t>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"2.03509E−05</a:t>
              </a:r>
              <a:r>
                <a:rPr lang="en-US" i="0"/>
                <a:t> </a:t>
              </a:r>
              <a:r>
                <a:rPr lang="pl-PL" b="0" i="0">
                  <a:latin typeface="Cambria Math" panose="02040503050406030204" pitchFamily="18" charset="0"/>
                </a:rPr>
                <a:t>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"3.89432E−09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"4.14158E−10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"4.30847E−09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6.5639E-05</a:t>
              </a:r>
              <a:r>
                <a:rPr lang="en-US"/>
                <a:t> </a:t>
              </a:r>
              <a:r>
                <a:rPr lang="pl-PL"/>
                <a:t>g/mm3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314325</xdr:colOff>
      <xdr:row>12</xdr:row>
      <xdr:rowOff>76200</xdr:rowOff>
    </xdr:from>
    <xdr:ext cx="780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314325" y="2390775"/>
              <a:ext cx="780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𝑣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314325" y="2390775"/>
              <a:ext cx="780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𝛿(𝑚, 𝑣)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404996</xdr:colOff>
      <xdr:row>7</xdr:row>
      <xdr:rowOff>152309</xdr:rowOff>
    </xdr:from>
    <xdr:ext cx="4565994" cy="2659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04996" y="1515117"/>
              <a:ext cx="4565994" cy="2659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𝛿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𝑚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𝑉</m:t>
                      </m:r>
                    </m:den>
                  </m:f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8.24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1425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0.00578245614035087719298245614035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0.0058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 0.006 </a:t>
              </a: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04996" y="1515117"/>
              <a:ext cx="4565994" cy="2659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=𝑚/𝑉=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"8.24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"1425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"0.00578245614035087719298245614035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0.0058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≈</a:t>
              </a:r>
              <a:r>
                <a:rPr lang="en-US" sz="1100"/>
                <a:t> 0.006 </a:t>
              </a:r>
            </a:p>
          </xdr:txBody>
        </xdr:sp>
      </mc:Fallback>
    </mc:AlternateContent>
    <xdr:clientData/>
  </xdr:oneCellAnchor>
  <xdr:oneCellAnchor>
    <xdr:from>
      <xdr:col>0</xdr:col>
      <xdr:colOff>381000</xdr:colOff>
      <xdr:row>12</xdr:row>
      <xdr:rowOff>0</xdr:rowOff>
    </xdr:from>
    <xdr:ext cx="1529137" cy="2492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81000" y="2329962"/>
              <a:ext cx="1529137" cy="249235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𝜕𝛿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</m:t>
                      </m:r>
                    </m:den>
                  </m:f>
                </m:oMath>
              </a14:m>
              <a:r>
                <a:rPr lang="en-US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1425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7.02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E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−04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81000" y="2329962"/>
              <a:ext cx="1529137" cy="249235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sz="1100"/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1/( 𝑉)</a:t>
              </a:r>
              <a:r>
                <a:rPr lang="en-US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"1425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"7.02E−04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581025</xdr:colOff>
      <xdr:row>12</xdr:row>
      <xdr:rowOff>0</xdr:rowOff>
    </xdr:from>
    <xdr:ext cx="2238113" cy="2659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229583" y="2329962"/>
              <a:ext cx="2238113" cy="265970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𝜕𝛿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den>
                  </m:f>
                </m:oMath>
              </a14:m>
              <a:r>
                <a:rPr lang="en-US" sz="1100"/>
                <a:t>=-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den>
                  </m:f>
                  <m:r>
                    <m:rPr>
                      <m:nor/>
                    </m:rPr>
                    <a:rPr lang="en-US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8.24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8.24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2030625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en-US" sz="1100"/>
                <a:t>= -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4.05E-06</a:t>
              </a:r>
              <a:r>
                <a:rPr lang="en-US"/>
                <a:t>  </a:t>
              </a:r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229583" y="2329962"/>
              <a:ext cx="2238113" cy="265970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/>
                <a:t>=-</a:t>
              </a:r>
              <a:r>
                <a:rPr lang="en-US" sz="1100" b="0" i="0">
                  <a:latin typeface="Cambria Math" panose="02040503050406030204" pitchFamily="18" charset="0"/>
                </a:rPr>
                <a:t>𝑚/𝑉^2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=−"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"8.24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𝑉^2 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"8.24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"2030625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/>
                <a:t>= -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4.05E-06</a:t>
              </a:r>
              <a:r>
                <a:rPr lang="en-US"/>
                <a:t>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364881</xdr:colOff>
      <xdr:row>15</xdr:row>
      <xdr:rowOff>99645</xdr:rowOff>
    </xdr:from>
    <xdr:ext cx="4848225" cy="7387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364881" y="3001107"/>
              <a:ext cx="4848225" cy="73872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e>
                  </m: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𝜕𝛿</m:t>
                              </m:r>
                            </m:num>
                            <m:den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𝜕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𝜕𝛿</m:t>
                              </m:r>
                            </m:num>
                            <m:den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𝜕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𝑚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4.05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E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−06  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35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7.02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E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−04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en-US" b="0" i="1">
                              <a:latin typeface="Cambria Math" panose="02040503050406030204" pitchFamily="18" charset="0"/>
                            </a:rPr>
                            <m:t>∗0.0058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-1.42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E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-04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4.07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E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−06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2.01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-08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en-US" b="0" i="1">
                          <a:latin typeface="Cambria Math" panose="02040503050406030204" pitchFamily="18" charset="0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1.65779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−11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2.01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-08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0.00014</m:t>
                  </m:r>
                  <m:r>
                    <m:rPr>
                      <m:nor/>
                    </m:rPr>
                    <a:rPr lang="pl-PL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181 </m:t>
                  </m:r>
                  <m:r>
                    <a:rPr lang="pl-PL" sz="1100" b="0" i="1" u="none" strike="noStrike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≈0.00015</m:t>
                  </m:r>
                </m:oMath>
              </a14:m>
              <a:r>
                <a:rPr lang="en-US" sz="1100"/>
                <a:t> g/mm3</a:t>
              </a:r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364881" y="3001107"/>
              <a:ext cx="4848225" cy="73872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𝛿)=√(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𝜕𝛿/𝜕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𝜕𝛿/𝜕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)=√(〖(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4.05E−06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)〗^2+〖(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"7.02E−04</a:t>
              </a:r>
              <a:r>
                <a:rPr lang="en-US" i="0"/>
                <a:t> </a:t>
              </a:r>
              <a:r>
                <a:rPr lang="en-US" b="0" i="0">
                  <a:latin typeface="Cambria Math" panose="02040503050406030204" pitchFamily="18" charset="0"/>
                </a:rPr>
                <a:t>" ∗0.0058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)〗^2 )=√(〖(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-1.42E-04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)〗^2+〖(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"4.07E−06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)〗^2 )=√(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2.01E-08</a:t>
              </a:r>
              <a:r>
                <a:rPr lang="en-US" i="0"/>
                <a:t> </a:t>
              </a:r>
              <a:r>
                <a:rPr lang="en-US" b="0" i="0">
                  <a:latin typeface="Cambria Math" panose="02040503050406030204" pitchFamily="18" charset="0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"1.65779E−11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2.01E-08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0.00014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181 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"≈0.00015</a:t>
              </a:r>
              <a:r>
                <a:rPr lang="en-US" sz="1100"/>
                <a:t> g/mm3</a:t>
              </a:r>
            </a:p>
          </xdr:txBody>
        </xdr:sp>
      </mc:Fallback>
    </mc:AlternateContent>
    <xdr:clientData/>
  </xdr:oneCellAnchor>
  <xdr:oneCellAnchor>
    <xdr:from>
      <xdr:col>0</xdr:col>
      <xdr:colOff>348761</xdr:colOff>
      <xdr:row>14</xdr:row>
      <xdr:rowOff>4396</xdr:rowOff>
    </xdr:from>
    <xdr:ext cx="780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348761" y="2715358"/>
              <a:ext cx="780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𝑣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48761" y="2715358"/>
              <a:ext cx="780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𝛿(𝑚, 𝑣)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21535</xdr:rowOff>
    </xdr:from>
    <xdr:ext cx="329453" cy="1389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2498035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2498035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23605</xdr:colOff>
      <xdr:row>14</xdr:row>
      <xdr:rowOff>7040</xdr:rowOff>
    </xdr:from>
    <xdr:ext cx="3813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3605" y="2674040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3605" y="2674040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𝑢_𝐴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15323</xdr:colOff>
      <xdr:row>14</xdr:row>
      <xdr:rowOff>196298</xdr:rowOff>
    </xdr:from>
    <xdr:ext cx="3876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5323" y="2853773"/>
              <a:ext cx="387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5323" y="2853773"/>
              <a:ext cx="387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41413</xdr:colOff>
      <xdr:row>15</xdr:row>
      <xdr:rowOff>189257</xdr:rowOff>
    </xdr:from>
    <xdr:ext cx="3128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41413" y="3180107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1413" y="3180107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31</xdr:row>
      <xdr:rowOff>12010</xdr:rowOff>
    </xdr:from>
    <xdr:ext cx="329453" cy="1389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0" y="5727010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0" y="5727010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33130</xdr:colOff>
      <xdr:row>31</xdr:row>
      <xdr:rowOff>197540</xdr:rowOff>
    </xdr:from>
    <xdr:ext cx="3813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33130" y="5903015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33130" y="5903015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𝑢_𝐴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24848</xdr:colOff>
      <xdr:row>33</xdr:row>
      <xdr:rowOff>5798</xdr:rowOff>
    </xdr:from>
    <xdr:ext cx="3876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24848" y="6101798"/>
              <a:ext cx="387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24848" y="6101798"/>
              <a:ext cx="387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31888</xdr:colOff>
      <xdr:row>33</xdr:row>
      <xdr:rowOff>198782</xdr:rowOff>
    </xdr:from>
    <xdr:ext cx="3128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31888" y="6543260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31888" y="6543260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521803</xdr:colOff>
      <xdr:row>33</xdr:row>
      <xdr:rowOff>16566</xdr:rowOff>
    </xdr:from>
    <xdr:ext cx="13500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4182716" y="6750327"/>
              <a:ext cx="13500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↓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4182716" y="6750327"/>
              <a:ext cx="13500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↓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157369</xdr:colOff>
      <xdr:row>32</xdr:row>
      <xdr:rowOff>16565</xdr:rowOff>
    </xdr:from>
    <xdr:ext cx="13500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5010978" y="6551543"/>
              <a:ext cx="13500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5010978" y="6551543"/>
              <a:ext cx="13500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↑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161269</xdr:colOff>
      <xdr:row>14</xdr:row>
      <xdr:rowOff>38489</xdr:rowOff>
    </xdr:from>
    <xdr:ext cx="13500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2492093" y="2851165"/>
              <a:ext cx="13500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2492093" y="2851165"/>
              <a:ext cx="13500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↑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zoomScale="115" zoomScaleNormal="115" workbookViewId="0">
      <selection activeCell="B5" sqref="B5"/>
    </sheetView>
  </sheetViews>
  <sheetFormatPr defaultRowHeight="15" x14ac:dyDescent="0.25"/>
  <cols>
    <col min="2" max="2" width="7.5703125" customWidth="1"/>
    <col min="4" max="4" width="11.5703125" customWidth="1"/>
    <col min="5" max="5" width="6.7109375" customWidth="1"/>
    <col min="6" max="6" width="13.85546875" customWidth="1"/>
    <col min="7" max="7" width="15" customWidth="1"/>
    <col min="8" max="8" width="5.5703125" customWidth="1"/>
    <col min="9" max="9" width="13.5703125" customWidth="1"/>
    <col min="10" max="10" width="16.42578125" customWidth="1"/>
    <col min="11" max="11" width="14.140625" customWidth="1"/>
    <col min="12" max="12" width="17.7109375" customWidth="1"/>
  </cols>
  <sheetData>
    <row r="1" spans="1:17" ht="15.75" thickBot="1" x14ac:dyDescent="0.3">
      <c r="A1" s="112" t="s">
        <v>23</v>
      </c>
      <c r="B1" s="113"/>
      <c r="C1" s="113"/>
      <c r="D1" s="113"/>
      <c r="E1" s="113"/>
      <c r="F1" s="113"/>
      <c r="G1" s="113"/>
      <c r="H1" s="114"/>
      <c r="I1" s="31"/>
      <c r="J1" s="128"/>
      <c r="K1" s="128"/>
      <c r="L1" s="128"/>
      <c r="M1" s="128"/>
      <c r="N1" s="128"/>
      <c r="O1" s="128"/>
      <c r="P1" s="128"/>
      <c r="Q1" s="128"/>
    </row>
    <row r="2" spans="1:17" ht="15.75" thickBot="1" x14ac:dyDescent="0.3">
      <c r="A2" s="129" t="s">
        <v>64</v>
      </c>
      <c r="B2" s="130"/>
      <c r="C2" s="130"/>
      <c r="D2" s="131"/>
      <c r="E2" s="132" t="s">
        <v>66</v>
      </c>
      <c r="F2" s="132"/>
      <c r="G2" s="132"/>
      <c r="H2" s="132"/>
    </row>
    <row r="3" spans="1:17" ht="15.75" thickBot="1" x14ac:dyDescent="0.3">
      <c r="A3" s="1" t="s">
        <v>24</v>
      </c>
      <c r="B3" s="1" t="s">
        <v>2</v>
      </c>
      <c r="C3" s="129"/>
      <c r="D3" s="131"/>
      <c r="E3" s="1" t="s">
        <v>11</v>
      </c>
      <c r="F3" s="132" t="s">
        <v>12</v>
      </c>
      <c r="G3" s="132"/>
      <c r="H3" s="132"/>
      <c r="K3" s="18"/>
    </row>
    <row r="4" spans="1:17" x14ac:dyDescent="0.25">
      <c r="A4" s="32" t="s">
        <v>5</v>
      </c>
      <c r="B4" s="83">
        <v>0.72</v>
      </c>
      <c r="C4" s="115"/>
      <c r="D4" s="116"/>
      <c r="E4" s="10"/>
      <c r="F4" s="119" t="s">
        <v>13</v>
      </c>
      <c r="G4" s="111"/>
      <c r="H4" s="120"/>
    </row>
    <row r="5" spans="1:17" x14ac:dyDescent="0.25">
      <c r="A5" s="33" t="s">
        <v>6</v>
      </c>
      <c r="B5" s="84">
        <v>8.24</v>
      </c>
      <c r="C5" s="117"/>
      <c r="D5" s="118"/>
      <c r="E5" s="10"/>
      <c r="F5" s="121" t="s">
        <v>25</v>
      </c>
      <c r="G5" s="110"/>
      <c r="H5" s="122"/>
    </row>
    <row r="6" spans="1:17" ht="15.75" thickBot="1" x14ac:dyDescent="0.3">
      <c r="A6" s="34" t="s">
        <v>26</v>
      </c>
      <c r="B6" s="35"/>
      <c r="C6" s="123">
        <v>0.01</v>
      </c>
      <c r="D6" s="124"/>
      <c r="E6" s="11"/>
      <c r="F6" s="125"/>
      <c r="G6" s="126"/>
      <c r="H6" s="127"/>
    </row>
    <row r="7" spans="1:17" x14ac:dyDescent="0.25">
      <c r="A7" s="111" t="s">
        <v>27</v>
      </c>
      <c r="B7" s="111"/>
      <c r="C7" s="111"/>
      <c r="D7" s="111"/>
      <c r="E7" s="110" t="s">
        <v>20</v>
      </c>
      <c r="F7" s="110"/>
      <c r="G7" s="110"/>
      <c r="H7" s="110"/>
    </row>
    <row r="8" spans="1:17" x14ac:dyDescent="0.25">
      <c r="A8" s="12"/>
      <c r="B8" s="12"/>
      <c r="C8" s="12"/>
      <c r="D8" s="12"/>
      <c r="E8" s="12"/>
      <c r="F8" s="12"/>
      <c r="G8" s="12"/>
      <c r="H8" s="12"/>
    </row>
    <row r="9" spans="1:17" x14ac:dyDescent="0.25">
      <c r="A9" s="12"/>
      <c r="B9" s="12"/>
      <c r="C9" s="12"/>
      <c r="D9" s="12"/>
      <c r="E9" s="12"/>
      <c r="F9" s="12"/>
      <c r="G9" s="12"/>
      <c r="H9" s="12"/>
    </row>
    <row r="10" spans="1:17" x14ac:dyDescent="0.25">
      <c r="A10" s="56"/>
      <c r="B10" s="12"/>
      <c r="C10" s="12"/>
      <c r="D10" s="12"/>
      <c r="E10" s="12"/>
      <c r="F10" s="12"/>
      <c r="G10" s="12"/>
      <c r="H10" s="12"/>
    </row>
    <row r="11" spans="1:17" x14ac:dyDescent="0.25">
      <c r="A11" s="110" t="s">
        <v>28</v>
      </c>
      <c r="B11" s="110"/>
      <c r="C11" s="110"/>
      <c r="D11" s="110"/>
      <c r="E11" s="110" t="s">
        <v>21</v>
      </c>
      <c r="F11" s="110"/>
      <c r="G11" s="110"/>
      <c r="H11" s="110"/>
    </row>
    <row r="12" spans="1:17" x14ac:dyDescent="0.25">
      <c r="A12" s="12"/>
      <c r="B12" s="12"/>
      <c r="C12" s="12"/>
      <c r="D12" s="12"/>
      <c r="E12" s="12"/>
      <c r="F12" s="12"/>
      <c r="G12" s="12"/>
      <c r="H12" s="12"/>
    </row>
    <row r="13" spans="1:17" x14ac:dyDescent="0.25">
      <c r="E13" s="12"/>
      <c r="F13" s="12"/>
      <c r="G13" s="12"/>
      <c r="H13" s="12"/>
    </row>
    <row r="14" spans="1:17" x14ac:dyDescent="0.25">
      <c r="A14" s="110"/>
      <c r="B14" s="110"/>
      <c r="C14" s="110"/>
      <c r="D14" s="110"/>
      <c r="E14" s="12"/>
      <c r="F14" s="12"/>
      <c r="G14" s="12"/>
      <c r="H14" s="12"/>
    </row>
    <row r="15" spans="1:17" x14ac:dyDescent="0.25">
      <c r="A15" s="12"/>
      <c r="B15" s="12"/>
      <c r="C15" s="12"/>
      <c r="D15" s="12"/>
      <c r="E15" s="12"/>
      <c r="F15" s="12"/>
      <c r="G15" s="12"/>
      <c r="H15" s="12"/>
    </row>
    <row r="16" spans="1:17" x14ac:dyDescent="0.25">
      <c r="A16" s="12"/>
      <c r="B16" s="12"/>
      <c r="C16" s="12"/>
      <c r="D16" s="12"/>
      <c r="E16" s="12"/>
      <c r="F16" s="12"/>
      <c r="G16" s="12"/>
      <c r="H16" s="12"/>
    </row>
    <row r="17" spans="1:8" x14ac:dyDescent="0.25">
      <c r="A17" s="56"/>
      <c r="B17" s="12"/>
      <c r="C17" s="12"/>
      <c r="D17" s="12"/>
      <c r="E17" s="12"/>
      <c r="F17" s="12"/>
      <c r="G17" s="12"/>
      <c r="H17" s="12"/>
    </row>
    <row r="18" spans="1:8" x14ac:dyDescent="0.25">
      <c r="A18" s="110" t="s">
        <v>29</v>
      </c>
      <c r="B18" s="110"/>
      <c r="C18" s="110"/>
      <c r="D18" s="110"/>
      <c r="E18" s="110" t="s">
        <v>22</v>
      </c>
      <c r="F18" s="110"/>
      <c r="G18" s="110"/>
      <c r="H18" s="110"/>
    </row>
    <row r="19" spans="1:8" x14ac:dyDescent="0.25">
      <c r="A19" s="12"/>
      <c r="B19" s="12"/>
      <c r="C19" s="12"/>
      <c r="D19" s="12"/>
      <c r="E19" s="12"/>
      <c r="F19" s="12"/>
      <c r="G19" s="12"/>
      <c r="H19" s="12"/>
    </row>
    <row r="20" spans="1:8" x14ac:dyDescent="0.25">
      <c r="A20" s="55"/>
      <c r="B20" s="12"/>
      <c r="C20" s="12"/>
      <c r="D20" s="57"/>
      <c r="E20" s="12"/>
      <c r="F20" s="12"/>
      <c r="G20" s="12"/>
      <c r="H20" s="12"/>
    </row>
    <row r="21" spans="1:8" x14ac:dyDescent="0.25">
      <c r="A21" s="12"/>
      <c r="B21" s="12"/>
      <c r="C21" s="12"/>
      <c r="D21" s="12"/>
      <c r="E21" s="12"/>
      <c r="F21" s="12"/>
      <c r="G21" s="12"/>
      <c r="H21" s="12"/>
    </row>
    <row r="22" spans="1:8" x14ac:dyDescent="0.25">
      <c r="A22" s="110"/>
      <c r="B22" s="110"/>
      <c r="C22" s="12"/>
      <c r="D22" s="12"/>
      <c r="E22" s="12"/>
      <c r="F22" s="12"/>
      <c r="G22" s="12"/>
      <c r="H22" s="12"/>
    </row>
    <row r="23" spans="1:8" x14ac:dyDescent="0.25">
      <c r="A23" s="110"/>
      <c r="B23" s="110"/>
      <c r="C23" s="110"/>
      <c r="D23" s="110"/>
      <c r="E23" s="12"/>
      <c r="F23" s="12"/>
      <c r="G23" s="12"/>
      <c r="H23" s="12"/>
    </row>
    <row r="24" spans="1:8" x14ac:dyDescent="0.25">
      <c r="A24" s="12"/>
      <c r="B24" s="12"/>
      <c r="C24" s="12"/>
      <c r="D24" s="12"/>
      <c r="E24" s="12"/>
      <c r="F24" s="12"/>
      <c r="G24" s="12"/>
      <c r="H24" s="12"/>
    </row>
    <row r="25" spans="1:8" x14ac:dyDescent="0.25">
      <c r="A25" s="55"/>
      <c r="B25" s="12"/>
      <c r="C25" s="12"/>
      <c r="D25" s="57"/>
      <c r="E25" s="12"/>
      <c r="F25" s="12"/>
      <c r="G25" s="12"/>
      <c r="H25" s="12"/>
    </row>
    <row r="26" spans="1:8" x14ac:dyDescent="0.25">
      <c r="A26" s="12"/>
      <c r="B26" s="12"/>
      <c r="C26" s="12"/>
      <c r="D26" s="12"/>
      <c r="E26" s="12"/>
      <c r="F26" s="12"/>
      <c r="G26" s="12"/>
      <c r="H26" s="12"/>
    </row>
    <row r="27" spans="1:8" x14ac:dyDescent="0.25">
      <c r="A27" s="110"/>
      <c r="B27" s="110"/>
      <c r="C27" s="110"/>
      <c r="D27" s="110"/>
      <c r="E27" s="12"/>
      <c r="F27" s="12"/>
      <c r="G27" s="12"/>
      <c r="H27" s="12"/>
    </row>
    <row r="28" spans="1:8" x14ac:dyDescent="0.25">
      <c r="A28" s="12"/>
      <c r="B28" s="12"/>
      <c r="C28" s="12"/>
      <c r="D28" s="12"/>
      <c r="E28" s="12"/>
      <c r="F28" s="12"/>
      <c r="G28" s="12"/>
      <c r="H28" s="12"/>
    </row>
    <row r="29" spans="1:8" x14ac:dyDescent="0.25">
      <c r="A29" s="55"/>
      <c r="B29" s="12"/>
      <c r="C29" s="12"/>
      <c r="D29" s="57"/>
      <c r="E29" s="12"/>
      <c r="F29" s="12"/>
      <c r="G29" s="12"/>
      <c r="H29" s="12"/>
    </row>
    <row r="30" spans="1:8" x14ac:dyDescent="0.25">
      <c r="A30" s="12"/>
      <c r="B30" s="12"/>
      <c r="C30" s="12"/>
      <c r="D30" s="12"/>
      <c r="E30" s="12"/>
      <c r="F30" s="12"/>
      <c r="G30" s="12"/>
      <c r="H30" s="12"/>
    </row>
  </sheetData>
  <mergeCells count="21">
    <mergeCell ref="A27:D27"/>
    <mergeCell ref="A11:D11"/>
    <mergeCell ref="A14:D14"/>
    <mergeCell ref="A18:D18"/>
    <mergeCell ref="A22:B22"/>
    <mergeCell ref="A23:D23"/>
    <mergeCell ref="J1:Q1"/>
    <mergeCell ref="A2:D2"/>
    <mergeCell ref="E2:H2"/>
    <mergeCell ref="C3:D3"/>
    <mergeCell ref="F3:H3"/>
    <mergeCell ref="E11:H11"/>
    <mergeCell ref="E18:H18"/>
    <mergeCell ref="A7:D7"/>
    <mergeCell ref="E7:H7"/>
    <mergeCell ref="A1:H1"/>
    <mergeCell ref="C4:D5"/>
    <mergeCell ref="F4:H4"/>
    <mergeCell ref="F5:H5"/>
    <mergeCell ref="C6:D6"/>
    <mergeCell ref="F6:H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="115" zoomScaleNormal="115" workbookViewId="0">
      <selection activeCell="B11" sqref="B11"/>
    </sheetView>
  </sheetViews>
  <sheetFormatPr defaultRowHeight="15" x14ac:dyDescent="0.25"/>
  <cols>
    <col min="2" max="2" width="23.140625" customWidth="1"/>
    <col min="3" max="3" width="9.7109375" customWidth="1"/>
    <col min="4" max="4" width="25.42578125" customWidth="1"/>
    <col min="6" max="6" width="6.42578125" customWidth="1"/>
    <col min="8" max="8" width="10.42578125" customWidth="1"/>
  </cols>
  <sheetData>
    <row r="1" spans="1:9" ht="15" customHeight="1" x14ac:dyDescent="0.25">
      <c r="A1" s="133" t="s">
        <v>31</v>
      </c>
      <c r="B1" s="134"/>
      <c r="C1" s="134"/>
      <c r="D1" s="134"/>
      <c r="E1" s="134"/>
      <c r="F1" s="135"/>
      <c r="G1" s="51"/>
      <c r="H1" s="51"/>
      <c r="I1" s="12"/>
    </row>
    <row r="2" spans="1:9" ht="15.75" thickBot="1" x14ac:dyDescent="0.3">
      <c r="A2" s="136"/>
      <c r="B2" s="137"/>
      <c r="C2" s="137"/>
      <c r="D2" s="137"/>
      <c r="E2" s="137"/>
      <c r="F2" s="138"/>
      <c r="G2" s="51"/>
      <c r="H2" s="51"/>
      <c r="I2" s="12"/>
    </row>
    <row r="3" spans="1:9" ht="15.75" thickBot="1" x14ac:dyDescent="0.3">
      <c r="A3" s="129" t="s">
        <v>65</v>
      </c>
      <c r="B3" s="130"/>
      <c r="C3" s="132" t="s">
        <v>67</v>
      </c>
      <c r="D3" s="132"/>
      <c r="E3" s="132"/>
      <c r="F3" s="132"/>
      <c r="G3" s="12"/>
      <c r="H3" s="12"/>
      <c r="I3" s="12"/>
    </row>
    <row r="4" spans="1:9" ht="15.75" thickBot="1" x14ac:dyDescent="0.3">
      <c r="A4" s="1" t="s">
        <v>10</v>
      </c>
      <c r="B4" s="48" t="s">
        <v>1</v>
      </c>
      <c r="C4" s="23" t="s">
        <v>11</v>
      </c>
      <c r="D4" s="129" t="s">
        <v>12</v>
      </c>
      <c r="E4" s="130"/>
      <c r="F4" s="131"/>
      <c r="G4" s="12"/>
      <c r="H4" s="12"/>
      <c r="I4" s="12"/>
    </row>
    <row r="5" spans="1:9" x14ac:dyDescent="0.25">
      <c r="A5" s="61">
        <v>1</v>
      </c>
      <c r="B5" s="97">
        <v>8.44</v>
      </c>
      <c r="C5" s="63"/>
      <c r="D5" s="115" t="s">
        <v>13</v>
      </c>
      <c r="E5" s="115"/>
      <c r="F5" s="116"/>
      <c r="G5" s="12"/>
      <c r="H5" s="12"/>
      <c r="I5" s="180"/>
    </row>
    <row r="6" spans="1:9" x14ac:dyDescent="0.25">
      <c r="A6" s="2">
        <v>2</v>
      </c>
      <c r="B6" s="98">
        <v>8.44</v>
      </c>
      <c r="C6" s="64"/>
      <c r="D6" s="117" t="s">
        <v>14</v>
      </c>
      <c r="E6" s="117"/>
      <c r="F6" s="118"/>
      <c r="G6" s="12"/>
      <c r="H6" s="180"/>
      <c r="I6" s="12"/>
    </row>
    <row r="7" spans="1:9" x14ac:dyDescent="0.25">
      <c r="A7" s="2">
        <v>3</v>
      </c>
      <c r="B7" s="99">
        <v>8.0500000000000007</v>
      </c>
      <c r="C7" s="64" t="s">
        <v>15</v>
      </c>
      <c r="D7" s="117" t="s">
        <v>16</v>
      </c>
      <c r="E7" s="117"/>
      <c r="F7" s="118"/>
      <c r="G7" s="12"/>
      <c r="H7" s="180"/>
      <c r="I7" s="12"/>
    </row>
    <row r="8" spans="1:9" ht="15.75" thickBot="1" x14ac:dyDescent="0.3">
      <c r="A8" s="2">
        <v>4</v>
      </c>
      <c r="B8" s="99">
        <v>8.17</v>
      </c>
      <c r="C8" s="65"/>
      <c r="D8" s="142" t="s">
        <v>17</v>
      </c>
      <c r="E8" s="142"/>
      <c r="F8" s="143"/>
      <c r="G8" s="12"/>
      <c r="H8" s="180"/>
      <c r="I8" s="12"/>
    </row>
    <row r="9" spans="1:9" ht="15.75" thickBot="1" x14ac:dyDescent="0.3">
      <c r="A9" s="2">
        <v>5</v>
      </c>
      <c r="B9" s="100">
        <v>8.01</v>
      </c>
      <c r="C9" s="144" t="s">
        <v>68</v>
      </c>
      <c r="D9" s="111"/>
      <c r="E9" s="111"/>
      <c r="F9" s="120"/>
      <c r="G9" s="12"/>
      <c r="H9" s="180"/>
      <c r="I9" s="12"/>
    </row>
    <row r="10" spans="1:9" ht="15.75" thickBot="1" x14ac:dyDescent="0.3">
      <c r="A10" s="2">
        <v>6</v>
      </c>
      <c r="B10" s="100">
        <v>8.06</v>
      </c>
      <c r="C10" s="23" t="s">
        <v>18</v>
      </c>
      <c r="D10" s="129" t="s">
        <v>19</v>
      </c>
      <c r="E10" s="130"/>
      <c r="F10" s="131"/>
      <c r="G10" s="12"/>
      <c r="H10" s="180"/>
      <c r="I10" s="12"/>
    </row>
    <row r="11" spans="1:9" x14ac:dyDescent="0.25">
      <c r="A11" s="2">
        <v>7</v>
      </c>
      <c r="B11" s="100">
        <v>8.02</v>
      </c>
      <c r="C11" s="63"/>
      <c r="D11" s="115">
        <v>0.05</v>
      </c>
      <c r="E11" s="115"/>
      <c r="F11" s="116"/>
      <c r="G11" s="12"/>
      <c r="H11" s="180"/>
      <c r="I11" s="12"/>
    </row>
    <row r="12" spans="1:9" ht="15.75" thickBot="1" x14ac:dyDescent="0.3">
      <c r="A12" s="2">
        <v>8</v>
      </c>
      <c r="B12" s="100">
        <v>8.02</v>
      </c>
      <c r="C12" s="72"/>
      <c r="D12" s="145">
        <v>8.1669999999999998</v>
      </c>
      <c r="E12" s="146"/>
      <c r="F12" s="147"/>
      <c r="G12" s="12"/>
      <c r="H12" s="180"/>
      <c r="I12" s="12"/>
    </row>
    <row r="13" spans="1:9" ht="15.75" thickBot="1" x14ac:dyDescent="0.3">
      <c r="A13" s="2">
        <v>9</v>
      </c>
      <c r="B13" s="100">
        <v>8.0500000000000007</v>
      </c>
      <c r="C13" s="23" t="s">
        <v>15</v>
      </c>
      <c r="D13" s="129">
        <v>10</v>
      </c>
      <c r="E13" s="130"/>
      <c r="F13" s="131"/>
      <c r="G13" s="12"/>
      <c r="H13" s="180"/>
      <c r="I13" s="12"/>
    </row>
    <row r="14" spans="1:9" ht="15.75" thickBot="1" x14ac:dyDescent="0.3">
      <c r="A14" s="7">
        <v>10</v>
      </c>
      <c r="B14" s="101">
        <v>8.41</v>
      </c>
      <c r="C14" s="111"/>
      <c r="D14" s="111"/>
      <c r="E14" s="111"/>
      <c r="F14" s="120"/>
      <c r="G14" s="12"/>
      <c r="H14" s="180"/>
      <c r="I14" s="12"/>
    </row>
    <row r="15" spans="1:9" ht="15.75" thickBot="1" x14ac:dyDescent="0.3">
      <c r="A15" s="60"/>
      <c r="B15" s="102">
        <f>AVERAGE(B5:B14)</f>
        <v>8.166999999999998</v>
      </c>
      <c r="C15" s="58"/>
      <c r="D15" s="58"/>
      <c r="E15" s="12"/>
      <c r="F15" s="15"/>
      <c r="G15" s="12"/>
      <c r="H15" s="180"/>
      <c r="I15" s="12"/>
    </row>
    <row r="16" spans="1:9" x14ac:dyDescent="0.25">
      <c r="A16" s="139" t="s">
        <v>20</v>
      </c>
      <c r="B16" s="140"/>
      <c r="C16" s="140"/>
      <c r="D16" s="140"/>
      <c r="E16" s="140"/>
      <c r="F16" s="141"/>
      <c r="G16" s="12"/>
      <c r="H16" s="180"/>
      <c r="I16" s="181"/>
    </row>
    <row r="17" spans="1:9" x14ac:dyDescent="0.25">
      <c r="A17" s="24"/>
      <c r="B17" s="25"/>
      <c r="C17" s="25"/>
      <c r="D17" s="25"/>
      <c r="E17" s="12"/>
      <c r="F17" s="15"/>
      <c r="G17" s="12"/>
      <c r="H17" s="12"/>
      <c r="I17" s="181"/>
    </row>
    <row r="18" spans="1:9" x14ac:dyDescent="0.25">
      <c r="A18" s="24"/>
      <c r="B18" s="25"/>
      <c r="C18" s="58"/>
      <c r="D18" s="58"/>
      <c r="E18" s="12"/>
      <c r="F18" s="15"/>
      <c r="G18" s="12"/>
      <c r="H18" s="12"/>
      <c r="I18" s="12"/>
    </row>
    <row r="19" spans="1:9" x14ac:dyDescent="0.25">
      <c r="A19" s="139" t="s">
        <v>21</v>
      </c>
      <c r="B19" s="140"/>
      <c r="C19" s="140"/>
      <c r="D19" s="140"/>
      <c r="E19" s="140"/>
      <c r="F19" s="141"/>
      <c r="G19" s="12"/>
      <c r="H19" s="12"/>
      <c r="I19" s="12"/>
    </row>
    <row r="20" spans="1:9" x14ac:dyDescent="0.25">
      <c r="A20" s="24"/>
      <c r="B20" s="25"/>
      <c r="C20" s="25"/>
      <c r="D20" s="25"/>
      <c r="E20" s="12"/>
      <c r="F20" s="15"/>
      <c r="G20" s="12"/>
      <c r="H20" s="12"/>
      <c r="I20" s="12"/>
    </row>
    <row r="21" spans="1:9" x14ac:dyDescent="0.25">
      <c r="A21" s="24"/>
      <c r="B21" s="25"/>
      <c r="C21" s="58"/>
      <c r="D21" s="58"/>
      <c r="E21" s="12"/>
      <c r="F21" s="15"/>
      <c r="G21" s="12"/>
      <c r="H21" s="12"/>
      <c r="I21" s="12"/>
    </row>
    <row r="22" spans="1:9" x14ac:dyDescent="0.25">
      <c r="A22" s="139" t="s">
        <v>22</v>
      </c>
      <c r="B22" s="140"/>
      <c r="C22" s="140"/>
      <c r="D22" s="140"/>
      <c r="E22" s="140"/>
      <c r="F22" s="141"/>
      <c r="G22" s="12"/>
      <c r="H22" s="12"/>
      <c r="I22" s="12"/>
    </row>
    <row r="23" spans="1:9" x14ac:dyDescent="0.25">
      <c r="A23" s="26"/>
      <c r="B23" s="27"/>
      <c r="C23" s="27"/>
      <c r="D23" s="59"/>
      <c r="E23" s="12"/>
      <c r="F23" s="15"/>
      <c r="G23" s="12"/>
      <c r="H23" s="12"/>
      <c r="I23" s="12"/>
    </row>
    <row r="24" spans="1:9" x14ac:dyDescent="0.25">
      <c r="A24" s="28"/>
      <c r="B24" s="27"/>
      <c r="C24" s="27"/>
      <c r="D24" s="59"/>
      <c r="E24" s="12"/>
      <c r="F24" s="15"/>
      <c r="G24" s="12"/>
      <c r="H24" s="12"/>
      <c r="I24" s="12"/>
    </row>
    <row r="25" spans="1:9" x14ac:dyDescent="0.25">
      <c r="A25" s="28"/>
      <c r="B25" s="27"/>
      <c r="C25" s="27"/>
      <c r="D25" s="59"/>
      <c r="E25" s="12"/>
      <c r="F25" s="15"/>
      <c r="G25" s="12"/>
      <c r="H25" s="12"/>
      <c r="I25" s="12"/>
    </row>
    <row r="26" spans="1:9" ht="15.75" thickBot="1" x14ac:dyDescent="0.3">
      <c r="A26" s="29"/>
      <c r="B26" s="30"/>
      <c r="C26" s="30"/>
      <c r="D26" s="30"/>
      <c r="E26" s="14"/>
      <c r="F26" s="16"/>
      <c r="G26" s="12"/>
      <c r="H26" s="12"/>
      <c r="I26" s="12"/>
    </row>
    <row r="27" spans="1:9" x14ac:dyDescent="0.25">
      <c r="E27" s="12"/>
      <c r="F27" s="12"/>
      <c r="G27" s="12"/>
      <c r="H27" s="12"/>
      <c r="I27" s="12"/>
    </row>
    <row r="28" spans="1:9" x14ac:dyDescent="0.25">
      <c r="E28" s="12"/>
      <c r="F28" s="12"/>
      <c r="G28" s="12"/>
      <c r="H28" s="12"/>
      <c r="I28" s="12"/>
    </row>
    <row r="29" spans="1:9" x14ac:dyDescent="0.25">
      <c r="E29" s="12"/>
      <c r="F29" s="12"/>
      <c r="G29" s="12"/>
      <c r="H29" s="12"/>
      <c r="I29" s="12"/>
    </row>
    <row r="30" spans="1:9" x14ac:dyDescent="0.25">
      <c r="E30" s="12"/>
      <c r="F30" s="12"/>
      <c r="G30" s="12"/>
      <c r="H30" s="12"/>
      <c r="I30" s="12"/>
    </row>
    <row r="31" spans="1:9" x14ac:dyDescent="0.25">
      <c r="E31" s="12"/>
      <c r="F31" s="12"/>
      <c r="G31" s="12"/>
      <c r="H31" s="12"/>
      <c r="I31" s="12"/>
    </row>
    <row r="32" spans="1:9" x14ac:dyDescent="0.25">
      <c r="E32" s="12"/>
      <c r="F32" s="12"/>
      <c r="G32" s="12"/>
      <c r="H32" s="12"/>
      <c r="I32" s="12"/>
    </row>
    <row r="33" spans="5:9" x14ac:dyDescent="0.25">
      <c r="E33" s="12"/>
      <c r="F33" s="12"/>
      <c r="G33" s="12"/>
      <c r="H33" s="12"/>
      <c r="I33" s="12"/>
    </row>
    <row r="34" spans="5:9" x14ac:dyDescent="0.25">
      <c r="G34" s="12"/>
      <c r="H34" s="12"/>
      <c r="I34" s="12"/>
    </row>
    <row r="35" spans="5:9" x14ac:dyDescent="0.25">
      <c r="G35" s="12"/>
      <c r="H35" s="12"/>
      <c r="I35" s="12"/>
    </row>
    <row r="36" spans="5:9" x14ac:dyDescent="0.25">
      <c r="G36" s="12"/>
      <c r="H36" s="12"/>
      <c r="I36" s="12"/>
    </row>
    <row r="37" spans="5:9" x14ac:dyDescent="0.25">
      <c r="G37" s="12"/>
      <c r="H37" s="12"/>
      <c r="I37" s="12"/>
    </row>
    <row r="38" spans="5:9" x14ac:dyDescent="0.25">
      <c r="G38" s="12"/>
      <c r="H38" s="12"/>
      <c r="I38" s="12"/>
    </row>
  </sheetData>
  <mergeCells count="17">
    <mergeCell ref="A22:F22"/>
    <mergeCell ref="A19:F19"/>
    <mergeCell ref="A1:F2"/>
    <mergeCell ref="D10:F10"/>
    <mergeCell ref="D13:F13"/>
    <mergeCell ref="C14:F14"/>
    <mergeCell ref="A16:F16"/>
    <mergeCell ref="A3:B3"/>
    <mergeCell ref="C3:F3"/>
    <mergeCell ref="D4:F4"/>
    <mergeCell ref="D5:F5"/>
    <mergeCell ref="D6:F6"/>
    <mergeCell ref="D7:F7"/>
    <mergeCell ref="D8:F8"/>
    <mergeCell ref="C9:F9"/>
    <mergeCell ref="D11:F11"/>
    <mergeCell ref="D12:F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A36" zoomScale="145" zoomScaleNormal="145" workbookViewId="0">
      <selection activeCell="F6" sqref="F6"/>
    </sheetView>
  </sheetViews>
  <sheetFormatPr defaultRowHeight="15" x14ac:dyDescent="0.25"/>
  <cols>
    <col min="1" max="1" width="5.42578125" customWidth="1"/>
    <col min="2" max="2" width="7.7109375" customWidth="1"/>
    <col min="3" max="3" width="13.5703125" customWidth="1"/>
    <col min="4" max="4" width="9.7109375" customWidth="1"/>
    <col min="5" max="5" width="17" customWidth="1"/>
    <col min="6" max="6" width="9.140625" customWidth="1"/>
    <col min="7" max="7" width="18.7109375" customWidth="1"/>
    <col min="8" max="8" width="21.7109375" customWidth="1"/>
  </cols>
  <sheetData>
    <row r="1" spans="1:7" ht="15.75" thickBot="1" x14ac:dyDescent="0.3">
      <c r="A1" s="148" t="s">
        <v>32</v>
      </c>
      <c r="B1" s="149"/>
      <c r="C1" s="149"/>
      <c r="D1" s="149"/>
      <c r="E1" s="149"/>
      <c r="F1" s="149"/>
      <c r="G1" s="150"/>
    </row>
    <row r="2" spans="1:7" ht="15.75" thickBot="1" x14ac:dyDescent="0.3">
      <c r="A2" s="148" t="s">
        <v>75</v>
      </c>
      <c r="B2" s="149"/>
      <c r="C2" s="149"/>
      <c r="D2" s="149"/>
      <c r="E2" s="149"/>
      <c r="F2" s="149"/>
      <c r="G2" s="150"/>
    </row>
    <row r="3" spans="1:7" ht="15.75" thickBot="1" x14ac:dyDescent="0.3">
      <c r="A3" s="1" t="s">
        <v>10</v>
      </c>
      <c r="B3" s="1" t="s">
        <v>7</v>
      </c>
      <c r="C3" s="1"/>
      <c r="D3" s="36"/>
      <c r="E3" s="1"/>
      <c r="F3" s="36"/>
      <c r="G3" s="1"/>
    </row>
    <row r="4" spans="1:7" ht="15.75" thickBot="1" x14ac:dyDescent="0.3">
      <c r="A4" s="1">
        <v>1</v>
      </c>
      <c r="B4" s="103">
        <v>34.15</v>
      </c>
      <c r="C4" s="39">
        <f>POWER(B4-34.17,2)</f>
        <v>4.0000000000012508E-4</v>
      </c>
      <c r="D4" s="107">
        <v>12</v>
      </c>
      <c r="E4" s="38">
        <f>POWER(D4-D14,2)</f>
        <v>4.622499999999994E-2</v>
      </c>
      <c r="F4" s="107">
        <v>15.18</v>
      </c>
      <c r="G4" s="40">
        <f>POWER(F4-F14,2)</f>
        <v>0.45968400000000109</v>
      </c>
    </row>
    <row r="5" spans="1:7" ht="15.75" thickBot="1" x14ac:dyDescent="0.3">
      <c r="A5" s="1">
        <v>2</v>
      </c>
      <c r="B5" s="104">
        <v>34</v>
      </c>
      <c r="C5" s="3">
        <f>POWER(B5-34.17,2)</f>
        <v>2.8900000000000581E-2</v>
      </c>
      <c r="D5" s="108">
        <v>11.95</v>
      </c>
      <c r="E5" s="19">
        <f>POWER(D5-D14,2)</f>
        <v>7.0225000000000301E-2</v>
      </c>
      <c r="F5" s="96">
        <v>15.75</v>
      </c>
      <c r="G5" s="6">
        <f>POWER(F5-F14,2)</f>
        <v>1.1664000000000117E-2</v>
      </c>
    </row>
    <row r="6" spans="1:7" ht="15.75" thickBot="1" x14ac:dyDescent="0.3">
      <c r="A6" s="1">
        <v>3</v>
      </c>
      <c r="B6" s="105">
        <v>34.1</v>
      </c>
      <c r="C6" s="3">
        <f>POWER(B6-34.17,2)</f>
        <v>4.9000000000000397E-3</v>
      </c>
      <c r="D6" s="109">
        <v>12</v>
      </c>
      <c r="E6" s="3">
        <f>POWER(D6-D14,2)</f>
        <v>4.622499999999994E-2</v>
      </c>
      <c r="F6" s="96">
        <v>15.8</v>
      </c>
      <c r="G6" s="6">
        <f>POWER(F6-F14,2)</f>
        <v>3.3639999999999803E-3</v>
      </c>
    </row>
    <row r="7" spans="1:7" ht="15.75" thickBot="1" x14ac:dyDescent="0.3">
      <c r="A7" s="1">
        <v>4</v>
      </c>
      <c r="B7" s="105">
        <v>34.1</v>
      </c>
      <c r="C7" s="3">
        <f t="shared" ref="C7:C13" si="0">POWER(B7-34.17,2)</f>
        <v>4.9000000000000397E-3</v>
      </c>
      <c r="D7" s="108">
        <v>12</v>
      </c>
      <c r="E7" s="3">
        <f>POWER(D7-D14,2)</f>
        <v>4.622499999999994E-2</v>
      </c>
      <c r="F7" s="96">
        <v>15.85</v>
      </c>
      <c r="G7" s="41">
        <f>POWER(F7-F14,2)</f>
        <v>6.4000000000014322E-5</v>
      </c>
    </row>
    <row r="8" spans="1:7" ht="15.75" thickBot="1" x14ac:dyDescent="0.3">
      <c r="A8" s="1">
        <v>5</v>
      </c>
      <c r="B8" s="105">
        <v>34.1</v>
      </c>
      <c r="C8" s="3">
        <f t="shared" si="0"/>
        <v>4.9000000000000397E-3</v>
      </c>
      <c r="D8" s="108">
        <v>12</v>
      </c>
      <c r="E8" s="3">
        <f>POWER(D8-D14,2)</f>
        <v>4.622499999999994E-2</v>
      </c>
      <c r="F8" s="96">
        <v>15.8</v>
      </c>
      <c r="G8" s="6">
        <f>POWER(F8-F14,2)</f>
        <v>3.3639999999999803E-3</v>
      </c>
    </row>
    <row r="9" spans="1:7" ht="15.75" thickBot="1" x14ac:dyDescent="0.3">
      <c r="A9" s="1">
        <v>6</v>
      </c>
      <c r="B9" s="105">
        <v>34.450000000000003</v>
      </c>
      <c r="C9" s="3">
        <f t="shared" si="0"/>
        <v>7.8400000000000636E-2</v>
      </c>
      <c r="D9" s="108">
        <v>12.75</v>
      </c>
      <c r="E9" s="19">
        <f>POWER(D9-D14,2)</f>
        <v>0.28622500000000017</v>
      </c>
      <c r="F9" s="96">
        <v>16.100000000000001</v>
      </c>
      <c r="G9" s="6">
        <f>POWER(F9-F14,2)</f>
        <v>5.8564000000000428E-2</v>
      </c>
    </row>
    <row r="10" spans="1:7" ht="15.75" thickBot="1" x14ac:dyDescent="0.3">
      <c r="A10" s="1">
        <v>7</v>
      </c>
      <c r="B10" s="105">
        <v>34.200000000000003</v>
      </c>
      <c r="C10" s="3">
        <f t="shared" si="0"/>
        <v>9.0000000000006817E-4</v>
      </c>
      <c r="D10" s="108">
        <v>12.9</v>
      </c>
      <c r="E10" s="19">
        <f>POWER(D10-D14,2)</f>
        <v>0.46922500000000067</v>
      </c>
      <c r="F10" s="96">
        <v>16</v>
      </c>
      <c r="G10" s="6">
        <f>POWER(F10-F14,2)</f>
        <v>2.0163999999999845E-2</v>
      </c>
    </row>
    <row r="11" spans="1:7" ht="15.75" thickBot="1" x14ac:dyDescent="0.3">
      <c r="A11" s="1">
        <v>8</v>
      </c>
      <c r="B11" s="105">
        <v>34.200000000000003</v>
      </c>
      <c r="C11" s="3">
        <f t="shared" si="0"/>
        <v>9.0000000000006817E-4</v>
      </c>
      <c r="D11" s="108">
        <v>11.8</v>
      </c>
      <c r="E11" s="19">
        <f>POWER(D11-D14,2)</f>
        <v>0.1722249999999993</v>
      </c>
      <c r="F11" s="96">
        <v>16</v>
      </c>
      <c r="G11" s="6">
        <f>POWER(F11-F14,2)</f>
        <v>2.0163999999999845E-2</v>
      </c>
    </row>
    <row r="12" spans="1:7" ht="15.75" thickBot="1" x14ac:dyDescent="0.3">
      <c r="A12" s="1">
        <v>9</v>
      </c>
      <c r="B12" s="105">
        <v>34.4</v>
      </c>
      <c r="C12" s="3">
        <f t="shared" si="0"/>
        <v>5.2899999999998559E-2</v>
      </c>
      <c r="D12" s="108">
        <v>11.8</v>
      </c>
      <c r="E12" s="19">
        <f>POWER(D12-D14,2)</f>
        <v>0.1722249999999993</v>
      </c>
      <c r="F12" s="96">
        <v>16</v>
      </c>
      <c r="G12" s="6">
        <f>POWER(F12-F14,2)</f>
        <v>2.0163999999999845E-2</v>
      </c>
    </row>
    <row r="13" spans="1:7" ht="15.75" thickBot="1" x14ac:dyDescent="0.3">
      <c r="A13" s="1">
        <v>10</v>
      </c>
      <c r="B13" s="106">
        <v>34</v>
      </c>
      <c r="C13" s="3">
        <f t="shared" si="0"/>
        <v>2.8900000000000581E-2</v>
      </c>
      <c r="D13" s="96">
        <v>12.95</v>
      </c>
      <c r="E13" s="4">
        <f>POWER(D13-D14,2)</f>
        <v>0.54022499999999918</v>
      </c>
      <c r="F13" s="96">
        <v>16.100000000000001</v>
      </c>
      <c r="G13" s="6">
        <f>POWER(F13-F14,2)</f>
        <v>5.8564000000000428E-2</v>
      </c>
    </row>
    <row r="14" spans="1:7" ht="15.75" thickBot="1" x14ac:dyDescent="0.3">
      <c r="A14" s="1"/>
      <c r="B14" s="106">
        <f>AVERAGE(B4:B13)</f>
        <v>34.169999999999995</v>
      </c>
      <c r="C14" s="4"/>
      <c r="D14" s="96">
        <f>AVERAGE(D4:D13)</f>
        <v>12.215</v>
      </c>
      <c r="E14" s="4"/>
      <c r="F14" s="96">
        <f>AVERAGE(F4:F13)</f>
        <v>15.858000000000001</v>
      </c>
      <c r="G14" s="6"/>
    </row>
    <row r="15" spans="1:7" ht="15.75" thickBot="1" x14ac:dyDescent="0.3">
      <c r="A15" s="1" t="s">
        <v>30</v>
      </c>
      <c r="B15" s="35"/>
      <c r="C15" s="8">
        <f>SUM(C4:C13)</f>
        <v>0.20600000000000074</v>
      </c>
      <c r="D15" s="8">
        <f>SUM(E4:E13)</f>
        <v>1.8952499999999985</v>
      </c>
      <c r="E15" s="8"/>
      <c r="F15" s="8">
        <f>SUM(G4:G13)</f>
        <v>0.65576000000000156</v>
      </c>
      <c r="G15" s="62"/>
    </row>
    <row r="16" spans="1:7" ht="15.75" thickBot="1" x14ac:dyDescent="0.3">
      <c r="A16" s="140" t="s">
        <v>34</v>
      </c>
      <c r="B16" s="140"/>
      <c r="C16" s="140"/>
      <c r="D16" s="140"/>
      <c r="E16" s="151" t="s">
        <v>69</v>
      </c>
      <c r="F16" s="151"/>
      <c r="G16" s="151"/>
    </row>
    <row r="17" spans="1:7" ht="15.75" thickBot="1" x14ac:dyDescent="0.3">
      <c r="A17" s="140" t="s">
        <v>20</v>
      </c>
      <c r="B17" s="140"/>
      <c r="C17" s="140"/>
      <c r="D17" s="140"/>
      <c r="E17" s="151" t="s">
        <v>18</v>
      </c>
      <c r="F17" s="151"/>
      <c r="G17" s="44" t="s">
        <v>19</v>
      </c>
    </row>
    <row r="18" spans="1:7" ht="15.75" thickBot="1" x14ac:dyDescent="0.3">
      <c r="A18" s="25"/>
      <c r="B18" s="25"/>
      <c r="C18" s="27"/>
      <c r="D18" s="27"/>
      <c r="E18" s="152"/>
      <c r="F18" s="153"/>
      <c r="G18" s="66">
        <v>0.05</v>
      </c>
    </row>
    <row r="19" spans="1:7" x14ac:dyDescent="0.25">
      <c r="A19" s="25"/>
      <c r="B19" s="25"/>
      <c r="C19" s="27"/>
      <c r="D19" s="27"/>
      <c r="E19" s="140" t="s">
        <v>37</v>
      </c>
      <c r="F19" s="140"/>
      <c r="G19" s="140"/>
    </row>
    <row r="20" spans="1:7" x14ac:dyDescent="0.25">
      <c r="A20" s="25"/>
      <c r="B20" s="25"/>
      <c r="C20" s="27"/>
      <c r="D20" s="27"/>
      <c r="E20" s="140" t="s">
        <v>20</v>
      </c>
      <c r="F20" s="140"/>
      <c r="G20" s="140"/>
    </row>
    <row r="21" spans="1:7" x14ac:dyDescent="0.25">
      <c r="A21" s="27"/>
      <c r="B21" s="27"/>
      <c r="C21" s="27"/>
      <c r="D21" s="27"/>
      <c r="E21" s="25"/>
      <c r="F21" s="25"/>
      <c r="G21" s="27"/>
    </row>
    <row r="22" spans="1:7" x14ac:dyDescent="0.25">
      <c r="A22" s="140" t="s">
        <v>21</v>
      </c>
      <c r="B22" s="140"/>
      <c r="C22" s="140"/>
      <c r="D22" s="140"/>
      <c r="E22" s="25"/>
      <c r="F22" s="25"/>
      <c r="G22" s="27"/>
    </row>
    <row r="23" spans="1:7" x14ac:dyDescent="0.25">
      <c r="A23" s="25"/>
      <c r="B23" s="25"/>
      <c r="C23" s="27"/>
      <c r="D23" s="27"/>
      <c r="E23" s="25"/>
      <c r="F23" s="25"/>
      <c r="G23" s="27"/>
    </row>
    <row r="24" spans="1:7" x14ac:dyDescent="0.25">
      <c r="A24" s="25"/>
      <c r="B24" s="25"/>
      <c r="C24" s="27"/>
      <c r="D24" s="27"/>
      <c r="E24" s="27"/>
      <c r="F24" s="27"/>
      <c r="G24" s="27"/>
    </row>
    <row r="25" spans="1:7" x14ac:dyDescent="0.25">
      <c r="A25" s="25"/>
      <c r="B25" s="25"/>
      <c r="C25" s="27"/>
      <c r="D25" s="27"/>
      <c r="E25" s="140" t="s">
        <v>21</v>
      </c>
      <c r="F25" s="140"/>
      <c r="G25" s="140"/>
    </row>
    <row r="26" spans="1:7" x14ac:dyDescent="0.25">
      <c r="A26" s="25"/>
      <c r="B26" s="25"/>
      <c r="C26" s="27"/>
      <c r="D26" s="27"/>
      <c r="E26" s="25"/>
      <c r="F26" s="25"/>
      <c r="G26" s="27"/>
    </row>
    <row r="27" spans="1:7" x14ac:dyDescent="0.25">
      <c r="A27" s="27"/>
      <c r="B27" s="27"/>
      <c r="C27" s="27"/>
      <c r="D27" s="27"/>
      <c r="E27" s="25"/>
      <c r="F27" s="25"/>
      <c r="G27" s="27"/>
    </row>
    <row r="28" spans="1:7" x14ac:dyDescent="0.25">
      <c r="A28" s="140" t="s">
        <v>35</v>
      </c>
      <c r="B28" s="140"/>
      <c r="C28" s="140"/>
      <c r="D28" s="140"/>
      <c r="E28" s="25"/>
      <c r="F28" s="25"/>
      <c r="G28" s="27"/>
    </row>
    <row r="29" spans="1:7" x14ac:dyDescent="0.25">
      <c r="A29" s="27"/>
      <c r="B29" s="27"/>
      <c r="C29" s="27"/>
      <c r="D29" s="27"/>
      <c r="E29" s="25"/>
      <c r="F29" s="25"/>
      <c r="G29" s="27"/>
    </row>
    <row r="30" spans="1:7" x14ac:dyDescent="0.25">
      <c r="A30" s="43"/>
      <c r="B30" s="27"/>
      <c r="C30" s="27"/>
      <c r="D30" s="27"/>
      <c r="E30" s="27"/>
      <c r="F30" s="27"/>
      <c r="G30" s="27"/>
    </row>
    <row r="31" spans="1:7" x14ac:dyDescent="0.25">
      <c r="A31" s="43"/>
      <c r="B31" s="27"/>
      <c r="C31" s="27"/>
      <c r="D31" s="27"/>
      <c r="E31" s="140" t="s">
        <v>36</v>
      </c>
      <c r="F31" s="140"/>
      <c r="G31" s="140"/>
    </row>
    <row r="32" spans="1:7" x14ac:dyDescent="0.25">
      <c r="A32" s="27"/>
      <c r="B32" s="27"/>
      <c r="C32" s="27"/>
      <c r="D32" s="27"/>
      <c r="E32" s="27"/>
      <c r="F32" s="27"/>
      <c r="G32" s="27"/>
    </row>
    <row r="33" spans="1:8" x14ac:dyDescent="0.25">
      <c r="A33" s="140" t="s">
        <v>38</v>
      </c>
      <c r="B33" s="140"/>
      <c r="C33" s="140"/>
      <c r="D33" s="140"/>
      <c r="E33" s="43"/>
      <c r="F33" s="27"/>
      <c r="G33" s="27"/>
      <c r="H33" s="42"/>
    </row>
    <row r="34" spans="1:8" x14ac:dyDescent="0.25">
      <c r="A34" s="140" t="s">
        <v>20</v>
      </c>
      <c r="B34" s="140"/>
      <c r="C34" s="140"/>
      <c r="D34" s="140"/>
      <c r="E34" s="43"/>
      <c r="F34" s="27"/>
      <c r="G34" s="27"/>
    </row>
    <row r="35" spans="1:8" x14ac:dyDescent="0.25">
      <c r="A35" s="140"/>
      <c r="B35" s="140"/>
      <c r="C35" s="140"/>
      <c r="D35" s="140"/>
      <c r="E35" s="27"/>
      <c r="F35" s="27"/>
      <c r="G35" s="27"/>
    </row>
    <row r="36" spans="1:8" x14ac:dyDescent="0.25">
      <c r="A36" s="25"/>
      <c r="B36" s="25"/>
      <c r="C36" s="27"/>
      <c r="D36" s="27"/>
      <c r="E36" s="25"/>
      <c r="F36" s="25"/>
      <c r="G36" s="25"/>
    </row>
    <row r="37" spans="1:8" x14ac:dyDescent="0.25">
      <c r="A37" s="25"/>
      <c r="B37" s="25"/>
      <c r="C37" s="27"/>
      <c r="D37" s="27"/>
    </row>
    <row r="38" spans="1:8" x14ac:dyDescent="0.25">
      <c r="A38" s="25"/>
      <c r="B38" s="25"/>
      <c r="C38" s="27"/>
      <c r="D38" s="27"/>
    </row>
    <row r="39" spans="1:8" x14ac:dyDescent="0.25">
      <c r="A39" s="140" t="s">
        <v>21</v>
      </c>
      <c r="B39" s="140"/>
      <c r="C39" s="140"/>
      <c r="D39" s="140"/>
      <c r="G39">
        <v>3.3000000000000002E-2</v>
      </c>
    </row>
    <row r="40" spans="1:8" x14ac:dyDescent="0.25">
      <c r="A40" s="25"/>
      <c r="B40" s="25"/>
      <c r="C40" s="27"/>
      <c r="D40" s="27"/>
      <c r="E40" s="43"/>
      <c r="F40" s="12"/>
      <c r="G40" s="12"/>
    </row>
    <row r="41" spans="1:8" x14ac:dyDescent="0.25">
      <c r="A41" s="25"/>
      <c r="B41" s="25"/>
      <c r="C41" s="27"/>
      <c r="D41" s="27"/>
      <c r="E41" s="12"/>
      <c r="F41" s="12"/>
      <c r="G41" s="12"/>
    </row>
    <row r="42" spans="1:8" x14ac:dyDescent="0.25">
      <c r="A42" s="25"/>
      <c r="B42" s="25"/>
      <c r="C42" s="27"/>
      <c r="D42" s="27"/>
      <c r="E42" s="12"/>
      <c r="F42" s="12"/>
      <c r="G42" s="12"/>
    </row>
    <row r="43" spans="1:8" x14ac:dyDescent="0.25">
      <c r="A43" s="25"/>
      <c r="B43" s="25"/>
      <c r="C43" s="27"/>
      <c r="D43" s="27"/>
      <c r="E43" s="12"/>
      <c r="F43" s="12"/>
      <c r="G43" s="12"/>
    </row>
    <row r="44" spans="1:8" x14ac:dyDescent="0.25">
      <c r="A44" s="27"/>
      <c r="B44" s="27"/>
      <c r="C44" s="27"/>
      <c r="D44" s="27"/>
      <c r="E44" s="12"/>
      <c r="F44" s="12"/>
      <c r="G44" s="12"/>
    </row>
    <row r="45" spans="1:8" x14ac:dyDescent="0.25">
      <c r="A45" s="140" t="s">
        <v>33</v>
      </c>
      <c r="B45" s="140"/>
      <c r="C45" s="140"/>
      <c r="D45" s="140"/>
      <c r="E45" s="12"/>
      <c r="F45" s="12"/>
      <c r="G45" s="12"/>
    </row>
    <row r="46" spans="1:8" x14ac:dyDescent="0.25">
      <c r="A46" s="27"/>
      <c r="B46" s="27"/>
      <c r="C46" s="27"/>
      <c r="D46" s="27"/>
      <c r="E46" s="12"/>
      <c r="F46" s="12"/>
      <c r="G46" s="12"/>
    </row>
    <row r="47" spans="1:8" x14ac:dyDescent="0.25">
      <c r="A47" s="43"/>
      <c r="B47" s="27"/>
      <c r="C47" s="27"/>
      <c r="D47" s="27"/>
      <c r="E47" s="12"/>
      <c r="F47" s="12"/>
      <c r="G47" s="12"/>
    </row>
    <row r="48" spans="1:8" x14ac:dyDescent="0.25">
      <c r="A48" s="43"/>
      <c r="B48" s="27"/>
      <c r="C48" s="27"/>
      <c r="D48" s="27"/>
      <c r="E48" s="12"/>
      <c r="F48" s="12"/>
      <c r="G48" s="12"/>
    </row>
    <row r="49" spans="1:7" x14ac:dyDescent="0.25">
      <c r="A49" s="27"/>
      <c r="B49" s="27"/>
      <c r="C49" s="27"/>
      <c r="D49" s="27"/>
      <c r="E49" s="12"/>
      <c r="F49" s="12"/>
      <c r="G49" s="12"/>
    </row>
    <row r="50" spans="1:7" x14ac:dyDescent="0.25">
      <c r="A50" s="12"/>
      <c r="B50" s="12"/>
      <c r="C50" s="12"/>
      <c r="D50" s="12"/>
      <c r="E50" s="12"/>
      <c r="F50" s="12"/>
      <c r="G50" s="12"/>
    </row>
    <row r="51" spans="1:7" x14ac:dyDescent="0.25">
      <c r="E51" s="12"/>
      <c r="F51" s="12"/>
      <c r="G51" s="12"/>
    </row>
    <row r="52" spans="1:7" x14ac:dyDescent="0.25">
      <c r="E52" s="12"/>
      <c r="F52" s="12"/>
      <c r="G52" s="12"/>
    </row>
    <row r="53" spans="1:7" x14ac:dyDescent="0.25">
      <c r="E53" s="12"/>
      <c r="F53" s="12"/>
      <c r="G53" s="12"/>
    </row>
    <row r="54" spans="1:7" x14ac:dyDescent="0.25">
      <c r="E54" s="12"/>
      <c r="F54" s="12"/>
      <c r="G54" s="12"/>
    </row>
    <row r="55" spans="1:7" x14ac:dyDescent="0.25">
      <c r="E55" s="12"/>
      <c r="F55" s="12"/>
      <c r="G55" s="12"/>
    </row>
  </sheetData>
  <mergeCells count="18">
    <mergeCell ref="E19:G19"/>
    <mergeCell ref="E20:G20"/>
    <mergeCell ref="A16:D16"/>
    <mergeCell ref="A17:D17"/>
    <mergeCell ref="A1:G1"/>
    <mergeCell ref="E16:G16"/>
    <mergeCell ref="E17:F17"/>
    <mergeCell ref="E18:F18"/>
    <mergeCell ref="A2:G2"/>
    <mergeCell ref="A45:D45"/>
    <mergeCell ref="A39:D39"/>
    <mergeCell ref="A22:D22"/>
    <mergeCell ref="E25:G25"/>
    <mergeCell ref="A35:D35"/>
    <mergeCell ref="A34:D34"/>
    <mergeCell ref="E31:G31"/>
    <mergeCell ref="A28:D28"/>
    <mergeCell ref="A33:D3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6" zoomScale="145" zoomScaleNormal="145" workbookViewId="0">
      <selection activeCell="A2" sqref="A2:B3"/>
    </sheetView>
  </sheetViews>
  <sheetFormatPr defaultRowHeight="15" x14ac:dyDescent="0.25"/>
  <cols>
    <col min="1" max="1" width="14" style="12" customWidth="1"/>
    <col min="2" max="2" width="13.7109375" style="12" customWidth="1"/>
    <col min="3" max="16384" width="9.140625" style="12"/>
  </cols>
  <sheetData>
    <row r="1" spans="1:6" ht="15.75" thickBot="1" x14ac:dyDescent="0.3">
      <c r="A1" s="154" t="s">
        <v>57</v>
      </c>
      <c r="B1" s="154"/>
      <c r="C1" s="154"/>
      <c r="D1" s="154"/>
      <c r="E1" s="154"/>
      <c r="F1" s="154"/>
    </row>
    <row r="2" spans="1:6" x14ac:dyDescent="0.25">
      <c r="A2" s="155" t="s">
        <v>70</v>
      </c>
      <c r="B2" s="156"/>
      <c r="C2" s="67"/>
      <c r="D2" s="67"/>
      <c r="E2" s="67"/>
      <c r="F2" s="67"/>
    </row>
    <row r="3" spans="1:6" ht="15.75" thickBot="1" x14ac:dyDescent="0.3">
      <c r="A3" s="157"/>
      <c r="B3" s="158"/>
    </row>
    <row r="4" spans="1:6" ht="15.75" thickBot="1" x14ac:dyDescent="0.3">
      <c r="A4" s="48" t="s">
        <v>18</v>
      </c>
      <c r="B4" s="1" t="s">
        <v>42</v>
      </c>
    </row>
    <row r="5" spans="1:6" x14ac:dyDescent="0.25">
      <c r="A5" s="61"/>
      <c r="B5" s="68">
        <v>6.7000000000000004E-2</v>
      </c>
      <c r="C5" s="27"/>
      <c r="D5" s="27"/>
      <c r="E5" s="27"/>
      <c r="F5" s="27"/>
    </row>
    <row r="6" spans="1:6" ht="15.75" thickBot="1" x14ac:dyDescent="0.3">
      <c r="A6" s="69"/>
      <c r="B6" s="70">
        <v>8.1669999999999998</v>
      </c>
      <c r="C6" s="25"/>
      <c r="D6" s="25"/>
      <c r="E6" s="25"/>
      <c r="F6" s="25"/>
    </row>
    <row r="7" spans="1:6" x14ac:dyDescent="0.25">
      <c r="A7" s="140" t="s">
        <v>39</v>
      </c>
      <c r="B7" s="140"/>
      <c r="C7" s="27"/>
      <c r="D7" s="27"/>
      <c r="E7" s="27"/>
      <c r="F7" s="27"/>
    </row>
    <row r="8" spans="1:6" x14ac:dyDescent="0.25">
      <c r="A8" s="27"/>
      <c r="B8" s="27"/>
      <c r="C8" s="27"/>
      <c r="D8" s="27"/>
      <c r="E8" s="27"/>
      <c r="F8" s="27"/>
    </row>
    <row r="9" spans="1:6" x14ac:dyDescent="0.25">
      <c r="A9" s="27"/>
      <c r="B9" s="27"/>
      <c r="C9" s="27"/>
      <c r="D9" s="27"/>
      <c r="E9" s="27"/>
      <c r="F9" s="27"/>
    </row>
    <row r="10" spans="1:6" x14ac:dyDescent="0.25">
      <c r="A10" s="27"/>
      <c r="B10" s="27"/>
      <c r="C10" s="27"/>
      <c r="D10" s="27"/>
      <c r="E10" s="27"/>
      <c r="F10" s="27"/>
    </row>
    <row r="11" spans="1:6" x14ac:dyDescent="0.25">
      <c r="A11" s="27"/>
      <c r="B11" s="27"/>
      <c r="C11" s="25"/>
      <c r="D11" s="25"/>
      <c r="E11" s="25"/>
      <c r="F11" s="25"/>
    </row>
    <row r="12" spans="1:6" x14ac:dyDescent="0.25">
      <c r="A12" s="140" t="s">
        <v>40</v>
      </c>
      <c r="B12" s="140"/>
      <c r="C12" s="140"/>
      <c r="D12" s="27"/>
      <c r="E12" s="27"/>
      <c r="F12" s="27"/>
    </row>
    <row r="13" spans="1:6" x14ac:dyDescent="0.25">
      <c r="A13" s="25"/>
      <c r="B13" s="25"/>
      <c r="C13" s="25"/>
      <c r="D13" s="27"/>
      <c r="E13" s="27"/>
      <c r="F13" s="27"/>
    </row>
    <row r="14" spans="1:6" x14ac:dyDescent="0.25">
      <c r="A14" s="27"/>
      <c r="B14" s="27"/>
      <c r="C14" s="27"/>
      <c r="D14" s="27"/>
      <c r="E14" s="27"/>
      <c r="F14" s="27"/>
    </row>
    <row r="15" spans="1:6" x14ac:dyDescent="0.25">
      <c r="A15" s="27"/>
      <c r="B15" s="27"/>
      <c r="C15" s="27"/>
      <c r="D15" s="27"/>
      <c r="E15" s="27"/>
      <c r="F15" s="27"/>
    </row>
    <row r="16" spans="1:6" x14ac:dyDescent="0.25">
      <c r="A16" s="27"/>
      <c r="B16" s="27"/>
      <c r="C16" s="27"/>
      <c r="D16" s="27"/>
      <c r="E16" s="27"/>
      <c r="F16" s="27"/>
    </row>
    <row r="17" spans="1:6" x14ac:dyDescent="0.25">
      <c r="A17" s="27"/>
      <c r="B17" s="27"/>
      <c r="C17" s="27"/>
      <c r="D17" s="27"/>
      <c r="E17" s="27"/>
      <c r="F17" s="27"/>
    </row>
    <row r="18" spans="1:6" x14ac:dyDescent="0.25">
      <c r="A18" s="27"/>
      <c r="B18" s="27"/>
      <c r="C18" s="27"/>
      <c r="D18" s="27"/>
      <c r="E18" s="27"/>
      <c r="F18" s="27"/>
    </row>
    <row r="19" spans="1:6" x14ac:dyDescent="0.25">
      <c r="A19" s="27"/>
      <c r="B19" s="27"/>
      <c r="C19" s="27"/>
      <c r="D19" s="27"/>
      <c r="E19" s="27"/>
      <c r="F19" s="27"/>
    </row>
    <row r="20" spans="1:6" x14ac:dyDescent="0.25">
      <c r="A20" s="27"/>
      <c r="B20" s="27"/>
      <c r="C20" s="27"/>
      <c r="D20" s="27"/>
      <c r="E20" s="27"/>
      <c r="F20" s="27"/>
    </row>
    <row r="21" spans="1:6" x14ac:dyDescent="0.25">
      <c r="A21" s="27"/>
      <c r="B21" s="27"/>
      <c r="C21" s="27"/>
      <c r="D21" s="27"/>
      <c r="E21" s="27"/>
      <c r="F21" s="27"/>
    </row>
    <row r="22" spans="1:6" x14ac:dyDescent="0.25">
      <c r="A22" s="27"/>
      <c r="B22" s="27"/>
      <c r="C22" s="27"/>
      <c r="D22" s="27"/>
      <c r="E22" s="27"/>
      <c r="F22" s="27"/>
    </row>
    <row r="23" spans="1:6" x14ac:dyDescent="0.25">
      <c r="A23" s="27"/>
      <c r="B23" s="27"/>
      <c r="C23" s="27"/>
      <c r="D23" s="27"/>
      <c r="E23" s="27"/>
      <c r="F23" s="27"/>
    </row>
    <row r="24" spans="1:6" x14ac:dyDescent="0.25">
      <c r="A24" s="27"/>
      <c r="B24" s="27"/>
      <c r="C24" s="27"/>
      <c r="D24" s="27"/>
      <c r="E24" s="27"/>
      <c r="F24" s="27"/>
    </row>
    <row r="25" spans="1:6" x14ac:dyDescent="0.25">
      <c r="A25" s="27"/>
      <c r="B25" s="27"/>
      <c r="C25" s="27"/>
      <c r="D25" s="27"/>
      <c r="E25" s="27"/>
      <c r="F25" s="27"/>
    </row>
    <row r="26" spans="1:6" x14ac:dyDescent="0.25">
      <c r="A26" s="27"/>
      <c r="B26" s="27"/>
      <c r="C26" s="27"/>
      <c r="D26" s="27"/>
      <c r="E26" s="27"/>
      <c r="F26" s="27"/>
    </row>
    <row r="27" spans="1:6" x14ac:dyDescent="0.25">
      <c r="A27" s="27"/>
      <c r="B27" s="27"/>
      <c r="C27" s="27"/>
      <c r="D27" s="27"/>
      <c r="E27" s="27"/>
      <c r="F27" s="27"/>
    </row>
    <row r="28" spans="1:6" x14ac:dyDescent="0.25">
      <c r="A28" s="27"/>
      <c r="B28" s="27"/>
      <c r="C28" s="27"/>
      <c r="D28" s="27"/>
      <c r="E28" s="27"/>
      <c r="F28" s="27"/>
    </row>
    <row r="29" spans="1:6" x14ac:dyDescent="0.25">
      <c r="A29" s="27"/>
      <c r="B29" s="27"/>
      <c r="C29" s="27"/>
      <c r="D29" s="27"/>
      <c r="E29" s="27"/>
      <c r="F29" s="27"/>
    </row>
    <row r="30" spans="1:6" x14ac:dyDescent="0.25">
      <c r="A30" s="27"/>
      <c r="B30" s="27"/>
      <c r="C30" s="27"/>
    </row>
    <row r="31" spans="1:6" x14ac:dyDescent="0.25">
      <c r="A31" s="27"/>
      <c r="B31" s="27"/>
    </row>
  </sheetData>
  <mergeCells count="4">
    <mergeCell ref="A7:B7"/>
    <mergeCell ref="A12:C12"/>
    <mergeCell ref="A1:F1"/>
    <mergeCell ref="A2:B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topLeftCell="A26" zoomScale="130" zoomScaleNormal="130" workbookViewId="0">
      <selection activeCell="E34" sqref="E33:E34"/>
    </sheetView>
  </sheetViews>
  <sheetFormatPr defaultRowHeight="15" x14ac:dyDescent="0.25"/>
  <cols>
    <col min="1" max="1" width="19" bestFit="1" customWidth="1"/>
    <col min="2" max="2" width="19.28515625" customWidth="1"/>
    <col min="3" max="3" width="20.140625" bestFit="1" customWidth="1"/>
    <col min="4" max="4" width="21.42578125" customWidth="1"/>
    <col min="5" max="5" width="15.85546875" customWidth="1"/>
    <col min="6" max="6" width="20.5703125" customWidth="1"/>
    <col min="7" max="7" width="13.28515625" customWidth="1"/>
  </cols>
  <sheetData>
    <row r="1" spans="1:10" ht="15.75" thickBot="1" x14ac:dyDescent="0.3">
      <c r="A1" s="75" t="s">
        <v>58</v>
      </c>
      <c r="B1" s="76"/>
      <c r="C1" s="76"/>
      <c r="D1" s="77"/>
      <c r="E1" s="12"/>
      <c r="F1" s="78"/>
      <c r="G1" s="78"/>
    </row>
    <row r="2" spans="1:10" x14ac:dyDescent="0.25">
      <c r="A2" s="155" t="s">
        <v>73</v>
      </c>
      <c r="B2" s="156"/>
      <c r="C2" s="12"/>
      <c r="D2" s="12"/>
      <c r="E2" s="12"/>
      <c r="F2" s="12"/>
      <c r="G2" s="12"/>
      <c r="H2" s="12"/>
      <c r="I2" s="12"/>
    </row>
    <row r="3" spans="1:10" ht="15.75" thickBot="1" x14ac:dyDescent="0.3">
      <c r="A3" s="157"/>
      <c r="B3" s="158"/>
      <c r="C3" s="12"/>
      <c r="D3" s="12"/>
      <c r="E3" s="12"/>
      <c r="F3" s="12"/>
      <c r="G3" s="12"/>
      <c r="H3" s="12"/>
      <c r="I3" s="12"/>
    </row>
    <row r="4" spans="1:10" ht="15.75" thickBot="1" x14ac:dyDescent="0.3">
      <c r="A4" s="37" t="s">
        <v>18</v>
      </c>
      <c r="B4" s="1" t="s">
        <v>43</v>
      </c>
      <c r="C4" s="12"/>
      <c r="D4" s="12"/>
      <c r="E4" s="12"/>
      <c r="F4" s="12"/>
      <c r="G4" s="12"/>
      <c r="H4" s="12"/>
      <c r="I4" s="12"/>
    </row>
    <row r="5" spans="1:10" ht="15.75" thickBot="1" x14ac:dyDescent="0.3">
      <c r="A5" s="1"/>
      <c r="B5" s="46">
        <v>34.17</v>
      </c>
      <c r="C5" s="12"/>
      <c r="D5" s="12"/>
      <c r="E5" s="12"/>
      <c r="F5" s="12"/>
      <c r="G5" s="12"/>
      <c r="H5" s="12"/>
      <c r="I5" s="12"/>
    </row>
    <row r="6" spans="1:10" ht="15.75" thickBot="1" x14ac:dyDescent="0.3">
      <c r="A6" s="1"/>
      <c r="B6" s="46">
        <v>12.215</v>
      </c>
      <c r="C6" s="12"/>
      <c r="D6" s="12"/>
      <c r="E6" s="12"/>
      <c r="F6" s="12"/>
      <c r="G6" s="12"/>
      <c r="H6" s="12"/>
    </row>
    <row r="7" spans="1:10" ht="15.75" thickBot="1" x14ac:dyDescent="0.3">
      <c r="A7" s="1"/>
      <c r="B7" s="71">
        <v>15.858000000000001</v>
      </c>
      <c r="C7" s="43"/>
      <c r="D7" s="43"/>
      <c r="E7" s="43"/>
      <c r="F7" s="43"/>
      <c r="G7" s="43"/>
      <c r="H7" s="27"/>
    </row>
    <row r="8" spans="1:10" ht="15.75" thickBot="1" x14ac:dyDescent="0.3">
      <c r="A8" s="1"/>
      <c r="B8" s="47">
        <v>2.9000000000000001E-2</v>
      </c>
      <c r="C8" s="27"/>
      <c r="D8" s="27"/>
      <c r="E8" s="27"/>
      <c r="F8" s="27"/>
      <c r="G8" s="27"/>
      <c r="H8" s="12"/>
    </row>
    <row r="9" spans="1:10" ht="15.75" thickBot="1" x14ac:dyDescent="0.3">
      <c r="A9" s="1"/>
      <c r="B9">
        <v>3.3000000000000002E-2</v>
      </c>
      <c r="C9" s="58"/>
      <c r="D9" s="58"/>
      <c r="E9" s="58"/>
      <c r="F9" s="58"/>
      <c r="G9" s="58"/>
      <c r="H9" s="12"/>
      <c r="I9" s="12"/>
      <c r="J9" s="12"/>
    </row>
    <row r="10" spans="1:10" ht="15.75" thickBot="1" x14ac:dyDescent="0.3">
      <c r="A10" s="1"/>
      <c r="B10" s="71">
        <v>3.6999999999999998E-2</v>
      </c>
      <c r="C10" s="27"/>
      <c r="D10" s="27"/>
      <c r="E10" s="27"/>
      <c r="F10" s="27"/>
      <c r="G10" s="27"/>
      <c r="H10" s="12"/>
      <c r="I10" s="12"/>
      <c r="J10" s="12"/>
    </row>
    <row r="11" spans="1:10" x14ac:dyDescent="0.25">
      <c r="A11" s="140" t="s">
        <v>39</v>
      </c>
      <c r="B11" s="140"/>
      <c r="C11" s="140"/>
      <c r="D11" s="140"/>
      <c r="E11" s="43"/>
      <c r="F11" s="12"/>
      <c r="G11" s="12"/>
      <c r="H11" s="12"/>
      <c r="I11" s="12"/>
      <c r="J11" s="12"/>
    </row>
    <row r="12" spans="1:10" x14ac:dyDescent="0.25">
      <c r="A12" s="27"/>
      <c r="B12" s="27"/>
      <c r="C12" s="58"/>
      <c r="D12" s="27"/>
      <c r="E12" s="27"/>
      <c r="F12" s="58"/>
      <c r="G12" s="58"/>
      <c r="H12" s="12"/>
      <c r="I12" s="12"/>
      <c r="J12" s="12"/>
    </row>
    <row r="13" spans="1:10" ht="15.75" customHeight="1" x14ac:dyDescent="0.25">
      <c r="A13" s="27"/>
      <c r="B13" s="27"/>
      <c r="C13" s="74"/>
      <c r="D13" s="12"/>
      <c r="E13" s="12"/>
      <c r="F13" s="12"/>
      <c r="G13" s="12"/>
      <c r="H13" s="12"/>
      <c r="I13" s="12"/>
      <c r="J13" s="12"/>
    </row>
    <row r="14" spans="1:10" ht="15.75" thickBot="1" x14ac:dyDescent="0.3">
      <c r="A14" s="140" t="s">
        <v>71</v>
      </c>
      <c r="B14" s="140"/>
      <c r="C14" s="140"/>
      <c r="D14" s="140"/>
      <c r="E14" s="43"/>
      <c r="F14" s="12"/>
      <c r="G14" s="12"/>
      <c r="H14" s="12"/>
      <c r="I14" s="12"/>
      <c r="J14" s="12"/>
    </row>
    <row r="15" spans="1:10" ht="9.75" customHeight="1" x14ac:dyDescent="0.25">
      <c r="A15" s="155" t="s">
        <v>74</v>
      </c>
      <c r="B15" s="156"/>
      <c r="C15" s="155" t="s">
        <v>72</v>
      </c>
      <c r="D15" s="156"/>
      <c r="E15" s="12"/>
      <c r="F15" s="12"/>
      <c r="G15" s="12"/>
      <c r="H15" s="12"/>
      <c r="I15" s="12"/>
    </row>
    <row r="16" spans="1:10" ht="15.75" thickBot="1" x14ac:dyDescent="0.3">
      <c r="A16" s="157"/>
      <c r="B16" s="158"/>
      <c r="C16" s="157"/>
      <c r="D16" s="158"/>
      <c r="E16" s="12"/>
      <c r="F16" s="12"/>
      <c r="G16" s="12"/>
      <c r="H16" s="12"/>
      <c r="I16" s="12"/>
    </row>
    <row r="17" spans="1:10" ht="15.75" thickBot="1" x14ac:dyDescent="0.3">
      <c r="A17" s="1" t="s">
        <v>18</v>
      </c>
      <c r="B17" s="1" t="s">
        <v>43</v>
      </c>
      <c r="C17" s="1" t="s">
        <v>18</v>
      </c>
      <c r="D17" s="1" t="s">
        <v>43</v>
      </c>
      <c r="E17" s="12"/>
      <c r="F17" s="12"/>
      <c r="G17" s="12"/>
      <c r="H17" s="12"/>
      <c r="I17" s="12"/>
    </row>
    <row r="18" spans="1:10" x14ac:dyDescent="0.25">
      <c r="A18" s="10" t="s">
        <v>44</v>
      </c>
      <c r="B18" s="15">
        <v>34.17</v>
      </c>
      <c r="C18" s="10" t="s">
        <v>48</v>
      </c>
      <c r="D18" s="15">
        <v>68.34</v>
      </c>
      <c r="E18" s="12"/>
      <c r="F18" s="12"/>
      <c r="G18" s="12"/>
      <c r="H18" s="12"/>
      <c r="I18" s="12"/>
    </row>
    <row r="19" spans="1:10" x14ac:dyDescent="0.25">
      <c r="A19" s="10" t="s">
        <v>45</v>
      </c>
      <c r="B19" s="15">
        <v>3.6430000000000007</v>
      </c>
      <c r="C19" s="10" t="s">
        <v>49</v>
      </c>
      <c r="D19" s="15">
        <v>-3.6430000000000007</v>
      </c>
      <c r="E19" s="12"/>
      <c r="F19" s="12"/>
      <c r="G19" s="12"/>
      <c r="H19" s="12"/>
      <c r="I19" s="12"/>
    </row>
    <row r="20" spans="1:10" x14ac:dyDescent="0.25">
      <c r="A20" s="10" t="s">
        <v>46</v>
      </c>
      <c r="B20" s="15">
        <v>13.271449000000006</v>
      </c>
      <c r="C20" s="10" t="s">
        <v>50</v>
      </c>
      <c r="D20" s="15">
        <v>-248.96262000000007</v>
      </c>
      <c r="E20" s="12"/>
      <c r="F20" s="12"/>
      <c r="G20" s="12"/>
      <c r="H20" s="12"/>
      <c r="I20" s="12"/>
    </row>
    <row r="21" spans="1:10" ht="15.75" thickBot="1" x14ac:dyDescent="0.3">
      <c r="A21" s="11" t="s">
        <v>47</v>
      </c>
      <c r="B21" s="16">
        <v>176.13135855960115</v>
      </c>
      <c r="C21" s="11" t="s">
        <v>51</v>
      </c>
      <c r="D21" s="16">
        <v>61982.386157264438</v>
      </c>
      <c r="E21" s="12"/>
      <c r="F21" s="12"/>
      <c r="G21" s="12"/>
      <c r="H21" s="12"/>
      <c r="I21" s="12"/>
    </row>
    <row r="22" spans="1:10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</row>
    <row r="23" spans="1:10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</row>
    <row r="24" spans="1:10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</row>
    <row r="25" spans="1:10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</row>
    <row r="26" spans="1:10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</row>
    <row r="27" spans="1:10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</row>
    <row r="28" spans="1:10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</row>
    <row r="29" spans="1:10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</row>
    <row r="30" spans="1:10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</row>
    <row r="31" spans="1:10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</row>
    <row r="32" spans="1:10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</row>
    <row r="33" spans="1:10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</row>
    <row r="34" spans="1:10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</row>
    <row r="35" spans="1:10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</row>
    <row r="36" spans="1:10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</row>
    <row r="37" spans="1:10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</row>
    <row r="38" spans="1:10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</row>
    <row r="39" spans="1:10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</row>
    <row r="40" spans="1:10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</row>
    <row r="41" spans="1:10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</row>
    <row r="42" spans="1:10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</row>
    <row r="43" spans="1:10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</row>
    <row r="44" spans="1:10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</row>
    <row r="46" spans="1:10" x14ac:dyDescent="0.25">
      <c r="A46" s="12"/>
      <c r="B46" s="12"/>
      <c r="C46" s="12"/>
      <c r="D46" s="12"/>
      <c r="E46" s="12"/>
    </row>
    <row r="47" spans="1:10" x14ac:dyDescent="0.25">
      <c r="A47" s="12"/>
      <c r="B47" s="12"/>
      <c r="C47" s="12"/>
      <c r="D47" s="12"/>
      <c r="E47" s="12"/>
    </row>
    <row r="48" spans="1:10" x14ac:dyDescent="0.25">
      <c r="C48" s="12"/>
      <c r="D48" s="12"/>
      <c r="E48" s="12"/>
    </row>
    <row r="49" spans="3:5" x14ac:dyDescent="0.25">
      <c r="C49" s="12"/>
      <c r="D49" s="12"/>
      <c r="E49" s="12"/>
    </row>
  </sheetData>
  <mergeCells count="5">
    <mergeCell ref="A2:B3"/>
    <mergeCell ref="C15:D16"/>
    <mergeCell ref="A11:D11"/>
    <mergeCell ref="A14:D14"/>
    <mergeCell ref="A15:B1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11" zoomScale="190" zoomScaleNormal="190" workbookViewId="0">
      <selection activeCell="B13" sqref="B13"/>
    </sheetView>
  </sheetViews>
  <sheetFormatPr defaultRowHeight="15" x14ac:dyDescent="0.25"/>
  <cols>
    <col min="1" max="1" width="10.7109375" customWidth="1"/>
    <col min="2" max="2" width="10.85546875" customWidth="1"/>
    <col min="5" max="5" width="15.28515625" customWidth="1"/>
    <col min="11" max="12" width="12" bestFit="1" customWidth="1"/>
  </cols>
  <sheetData>
    <row r="1" spans="1:11" ht="15.75" thickBot="1" x14ac:dyDescent="0.3">
      <c r="A1" s="129" t="s">
        <v>59</v>
      </c>
      <c r="B1" s="130"/>
      <c r="C1" s="130"/>
      <c r="D1" s="130"/>
      <c r="E1" s="130"/>
      <c r="F1" s="130"/>
      <c r="G1" s="130"/>
      <c r="H1" s="131"/>
      <c r="I1" s="31"/>
    </row>
    <row r="2" spans="1:11" ht="15.75" thickBot="1" x14ac:dyDescent="0.3">
      <c r="A2" s="11" t="s">
        <v>18</v>
      </c>
      <c r="B2" s="16" t="s">
        <v>41</v>
      </c>
      <c r="C2" s="159" t="s">
        <v>76</v>
      </c>
      <c r="D2" s="160"/>
      <c r="E2" s="12"/>
      <c r="F2" s="12"/>
      <c r="G2" s="12"/>
      <c r="H2" s="12"/>
      <c r="I2" s="12"/>
    </row>
    <row r="3" spans="1:11" x14ac:dyDescent="0.25">
      <c r="A3" s="37" t="s">
        <v>2</v>
      </c>
      <c r="B3" s="49">
        <v>0.72</v>
      </c>
      <c r="C3" s="159"/>
      <c r="D3" s="160"/>
      <c r="E3" s="12"/>
      <c r="F3" s="12"/>
      <c r="G3" s="12"/>
      <c r="H3" s="12"/>
      <c r="I3" s="12"/>
    </row>
    <row r="4" spans="1:11" x14ac:dyDescent="0.25">
      <c r="A4" s="50" t="s">
        <v>54</v>
      </c>
      <c r="B4" s="52">
        <v>5.7999999999999996E-3</v>
      </c>
      <c r="C4" s="159"/>
      <c r="D4" s="160"/>
      <c r="E4" s="12"/>
      <c r="F4" s="12"/>
      <c r="G4" s="12"/>
      <c r="H4" s="12"/>
      <c r="I4" s="12"/>
    </row>
    <row r="5" spans="1:11" x14ac:dyDescent="0.25">
      <c r="A5" s="50" t="s">
        <v>55</v>
      </c>
      <c r="B5" s="73">
        <v>7.04</v>
      </c>
      <c r="C5" s="159"/>
      <c r="D5" s="160"/>
      <c r="E5" s="12"/>
      <c r="F5" s="12"/>
      <c r="G5" s="12"/>
      <c r="H5" s="12"/>
      <c r="I5" s="12"/>
    </row>
    <row r="6" spans="1:11" ht="15.75" thickBot="1" x14ac:dyDescent="0.3">
      <c r="A6" s="45" t="s">
        <v>52</v>
      </c>
      <c r="B6" s="79">
        <v>285</v>
      </c>
      <c r="C6" s="161"/>
      <c r="D6" s="162"/>
      <c r="E6" s="12"/>
      <c r="F6" s="12"/>
      <c r="G6" s="12"/>
      <c r="H6" s="12"/>
      <c r="I6" s="12"/>
    </row>
    <row r="7" spans="1:11" x14ac:dyDescent="0.25">
      <c r="A7" s="140" t="s">
        <v>53</v>
      </c>
      <c r="B7" s="140"/>
      <c r="C7" s="140"/>
      <c r="D7" s="140"/>
      <c r="E7" s="140"/>
      <c r="F7" s="140"/>
      <c r="G7" s="140"/>
      <c r="H7" s="140"/>
      <c r="J7" s="80"/>
      <c r="K7" s="80"/>
    </row>
    <row r="8" spans="1:11" x14ac:dyDescent="0.25">
      <c r="A8" s="12"/>
      <c r="B8" s="12"/>
      <c r="C8" s="12"/>
      <c r="D8" s="12"/>
      <c r="E8" s="12"/>
      <c r="F8" s="12"/>
      <c r="G8" s="12"/>
      <c r="H8" s="12"/>
    </row>
    <row r="9" spans="1:11" x14ac:dyDescent="0.25">
      <c r="A9" s="12"/>
      <c r="B9" s="12"/>
      <c r="C9" s="12"/>
      <c r="D9" s="12"/>
      <c r="E9" s="12"/>
      <c r="F9" s="12"/>
      <c r="G9" s="12"/>
      <c r="H9" s="12"/>
    </row>
    <row r="10" spans="1:11" x14ac:dyDescent="0.25">
      <c r="A10" s="110" t="s">
        <v>56</v>
      </c>
      <c r="B10" s="110"/>
      <c r="C10" s="110"/>
      <c r="D10" s="110"/>
      <c r="E10" s="110"/>
      <c r="F10" s="110"/>
      <c r="G10" s="110"/>
      <c r="H10" s="110"/>
    </row>
    <row r="11" spans="1:11" x14ac:dyDescent="0.25">
      <c r="A11" s="12"/>
      <c r="B11" s="12"/>
      <c r="C11" s="12"/>
      <c r="D11" s="12"/>
      <c r="E11" s="12"/>
      <c r="F11" s="12"/>
      <c r="G11" s="12"/>
      <c r="H11" s="12"/>
    </row>
    <row r="12" spans="1:11" x14ac:dyDescent="0.25">
      <c r="A12" s="12"/>
      <c r="B12" s="12"/>
      <c r="C12" s="12"/>
      <c r="D12" s="12"/>
      <c r="E12" s="12"/>
      <c r="F12" s="12"/>
      <c r="G12" s="12"/>
      <c r="H12" s="12"/>
    </row>
    <row r="13" spans="1:11" x14ac:dyDescent="0.25">
      <c r="A13" s="12"/>
      <c r="B13" s="12"/>
      <c r="C13" s="12"/>
      <c r="D13" s="12"/>
      <c r="E13" s="12"/>
      <c r="F13" s="12"/>
      <c r="G13" s="12"/>
      <c r="H13" s="12"/>
    </row>
    <row r="14" spans="1:11" x14ac:dyDescent="0.25">
      <c r="A14" s="12"/>
      <c r="B14" s="12"/>
      <c r="C14" s="12"/>
      <c r="D14" s="12"/>
      <c r="E14" s="12"/>
      <c r="F14" s="12"/>
      <c r="G14" s="12"/>
      <c r="H14" s="12"/>
    </row>
    <row r="15" spans="1:11" x14ac:dyDescent="0.25">
      <c r="A15" s="12"/>
      <c r="B15" s="12"/>
      <c r="C15" s="12"/>
      <c r="D15" s="12"/>
      <c r="E15" s="12"/>
      <c r="F15" s="12"/>
      <c r="G15" s="12"/>
      <c r="H15" s="12"/>
    </row>
    <row r="16" spans="1:11" x14ac:dyDescent="0.25">
      <c r="A16" s="12"/>
      <c r="B16" s="12"/>
      <c r="C16" s="12"/>
      <c r="D16" s="12"/>
      <c r="E16" s="12"/>
      <c r="F16" s="12"/>
      <c r="G16" s="12"/>
      <c r="H16" s="12"/>
    </row>
    <row r="17" spans="1:8" x14ac:dyDescent="0.25">
      <c r="A17" s="12"/>
      <c r="B17" s="12"/>
      <c r="C17" s="12"/>
      <c r="D17" s="12"/>
      <c r="E17" s="12"/>
      <c r="F17" s="12"/>
      <c r="G17" s="12"/>
      <c r="H17" s="12"/>
    </row>
    <row r="18" spans="1:8" x14ac:dyDescent="0.25">
      <c r="A18" s="12"/>
      <c r="B18" s="12"/>
      <c r="C18" s="12"/>
      <c r="D18" s="12"/>
      <c r="E18" s="12"/>
      <c r="F18" s="12"/>
      <c r="G18" s="12"/>
      <c r="H18" s="12"/>
    </row>
    <row r="19" spans="1:8" x14ac:dyDescent="0.25">
      <c r="A19" s="12"/>
      <c r="B19" s="12"/>
      <c r="C19" s="12"/>
      <c r="D19" s="12"/>
      <c r="E19" s="12"/>
      <c r="F19" s="12"/>
      <c r="G19" s="12"/>
      <c r="H19" s="12"/>
    </row>
    <row r="20" spans="1:8" x14ac:dyDescent="0.25">
      <c r="A20" s="12"/>
      <c r="B20" s="12"/>
      <c r="C20" s="12"/>
      <c r="D20" s="12"/>
      <c r="E20" s="12"/>
      <c r="F20" s="12"/>
      <c r="G20" s="12"/>
      <c r="H20" s="12"/>
    </row>
    <row r="21" spans="1:8" x14ac:dyDescent="0.25">
      <c r="A21" s="12"/>
      <c r="B21" s="12"/>
      <c r="C21" s="12"/>
      <c r="D21" s="12"/>
      <c r="E21" s="12"/>
      <c r="F21" s="12"/>
      <c r="G21" s="12"/>
      <c r="H21" s="12"/>
    </row>
    <row r="22" spans="1:8" x14ac:dyDescent="0.25">
      <c r="A22" s="12"/>
      <c r="B22" s="12"/>
      <c r="C22" s="12"/>
      <c r="D22" s="12"/>
      <c r="E22" s="12"/>
      <c r="F22" s="12"/>
      <c r="G22" s="12"/>
      <c r="H22" s="12"/>
    </row>
    <row r="23" spans="1:8" x14ac:dyDescent="0.25">
      <c r="A23" s="12"/>
      <c r="B23" s="12"/>
      <c r="C23" s="12"/>
      <c r="D23" s="12"/>
      <c r="E23" s="12"/>
      <c r="F23" s="12"/>
      <c r="G23" s="12"/>
      <c r="H23" s="12"/>
    </row>
    <row r="24" spans="1:8" x14ac:dyDescent="0.25">
      <c r="A24" s="12"/>
      <c r="B24" s="12"/>
      <c r="C24" s="12"/>
      <c r="D24" s="12"/>
      <c r="E24" s="12"/>
      <c r="F24" s="12"/>
      <c r="G24" s="12"/>
      <c r="H24" s="12"/>
    </row>
    <row r="25" spans="1:8" x14ac:dyDescent="0.25">
      <c r="A25" s="12"/>
      <c r="B25" s="12"/>
      <c r="C25" s="12"/>
      <c r="D25" s="12"/>
      <c r="E25" s="12"/>
      <c r="F25" s="12"/>
      <c r="G25" s="12"/>
      <c r="H25" s="12"/>
    </row>
    <row r="26" spans="1:8" x14ac:dyDescent="0.25">
      <c r="A26" s="12"/>
      <c r="B26" s="12"/>
      <c r="C26" s="12"/>
      <c r="D26" s="12"/>
      <c r="E26" s="12"/>
      <c r="F26" s="12"/>
      <c r="G26" s="12"/>
      <c r="H26" s="12"/>
    </row>
    <row r="27" spans="1:8" x14ac:dyDescent="0.25">
      <c r="A27" s="12"/>
      <c r="B27" s="12"/>
      <c r="C27" s="12"/>
      <c r="D27" s="12"/>
      <c r="E27" s="12"/>
      <c r="F27" s="12"/>
      <c r="G27" s="12"/>
      <c r="H27" s="12"/>
    </row>
    <row r="28" spans="1:8" x14ac:dyDescent="0.25">
      <c r="A28" s="12"/>
      <c r="B28" s="12"/>
      <c r="C28" s="12"/>
      <c r="D28" s="12"/>
      <c r="E28" s="12"/>
      <c r="F28" s="12"/>
      <c r="G28" s="12"/>
      <c r="H28" s="12"/>
    </row>
    <row r="29" spans="1:8" x14ac:dyDescent="0.25">
      <c r="A29" s="12"/>
      <c r="B29" s="12"/>
      <c r="C29" s="12"/>
      <c r="D29" s="12"/>
      <c r="E29" s="12"/>
      <c r="F29" s="12"/>
      <c r="G29" s="12"/>
      <c r="H29" s="12"/>
    </row>
  </sheetData>
  <mergeCells count="4">
    <mergeCell ref="A1:H1"/>
    <mergeCell ref="C2:D6"/>
    <mergeCell ref="A7:H7"/>
    <mergeCell ref="A10:H10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6" zoomScale="130" zoomScaleNormal="130" workbookViewId="0">
      <selection activeCell="J18" sqref="J18"/>
    </sheetView>
  </sheetViews>
  <sheetFormatPr defaultRowHeight="15" x14ac:dyDescent="0.25"/>
  <cols>
    <col min="1" max="1" width="10.85546875" customWidth="1"/>
    <col min="2" max="2" width="13.85546875" customWidth="1"/>
    <col min="5" max="5" width="15" customWidth="1"/>
    <col min="6" max="6" width="14.140625" customWidth="1"/>
    <col min="10" max="10" width="12.5703125" customWidth="1"/>
    <col min="12" max="12" width="12.85546875" bestFit="1" customWidth="1"/>
  </cols>
  <sheetData>
    <row r="1" spans="1:11" ht="15.75" thickBot="1" x14ac:dyDescent="0.3">
      <c r="A1" s="129" t="s">
        <v>60</v>
      </c>
      <c r="B1" s="130"/>
      <c r="C1" s="130"/>
      <c r="D1" s="130"/>
      <c r="E1" s="130"/>
      <c r="F1" s="130"/>
      <c r="G1" s="131"/>
      <c r="H1" s="55"/>
      <c r="I1" s="55"/>
    </row>
    <row r="2" spans="1:11" ht="15.75" thickBot="1" x14ac:dyDescent="0.3">
      <c r="A2" s="11" t="s">
        <v>18</v>
      </c>
      <c r="B2" s="16" t="s">
        <v>63</v>
      </c>
      <c r="C2" s="159" t="s">
        <v>77</v>
      </c>
      <c r="D2" s="160"/>
      <c r="E2" s="12"/>
      <c r="F2" s="12"/>
      <c r="G2" s="15"/>
    </row>
    <row r="3" spans="1:11" x14ac:dyDescent="0.25">
      <c r="A3" s="37" t="s">
        <v>2</v>
      </c>
      <c r="B3" s="12">
        <v>8.24</v>
      </c>
      <c r="C3" s="159"/>
      <c r="D3" s="160"/>
      <c r="E3" s="12"/>
      <c r="F3" s="12"/>
      <c r="G3" s="15"/>
    </row>
    <row r="4" spans="1:11" x14ac:dyDescent="0.25">
      <c r="A4" s="50" t="s">
        <v>3</v>
      </c>
      <c r="B4" s="13">
        <v>1425</v>
      </c>
      <c r="C4" s="159"/>
      <c r="D4" s="160"/>
      <c r="E4" s="12"/>
      <c r="F4" s="12"/>
      <c r="G4" s="15"/>
    </row>
    <row r="5" spans="1:11" x14ac:dyDescent="0.25">
      <c r="A5" s="50" t="s">
        <v>55</v>
      </c>
      <c r="B5" s="13">
        <v>75</v>
      </c>
      <c r="C5" s="159"/>
      <c r="D5" s="160"/>
      <c r="E5" s="12"/>
      <c r="F5" s="12"/>
      <c r="G5" s="15"/>
    </row>
    <row r="6" spans="1:11" ht="15.75" thickBot="1" x14ac:dyDescent="0.3">
      <c r="A6" s="45" t="s">
        <v>54</v>
      </c>
      <c r="B6" s="13">
        <v>5.7999999999999996E-3</v>
      </c>
      <c r="C6" s="161"/>
      <c r="D6" s="162"/>
      <c r="E6" s="12"/>
      <c r="F6" s="12"/>
      <c r="G6" s="15"/>
    </row>
    <row r="7" spans="1:11" ht="15.75" thickBot="1" x14ac:dyDescent="0.3">
      <c r="A7" s="163" t="s">
        <v>62</v>
      </c>
      <c r="B7" s="164"/>
      <c r="C7" s="164"/>
      <c r="D7" s="164"/>
      <c r="E7" s="164"/>
      <c r="F7" s="164"/>
      <c r="G7" s="165"/>
    </row>
    <row r="8" spans="1:11" x14ac:dyDescent="0.25">
      <c r="A8" s="26"/>
      <c r="B8" s="27"/>
      <c r="C8" s="27"/>
      <c r="D8" s="27"/>
      <c r="E8" s="27"/>
      <c r="F8" s="27"/>
      <c r="G8" s="15"/>
    </row>
    <row r="9" spans="1:11" x14ac:dyDescent="0.25">
      <c r="A9" s="26"/>
      <c r="B9" s="27"/>
      <c r="C9" s="27"/>
      <c r="D9" s="27"/>
      <c r="E9" s="53"/>
      <c r="F9" s="27"/>
      <c r="G9" s="15"/>
    </row>
    <row r="10" spans="1:11" ht="15.75" thickBot="1" x14ac:dyDescent="0.3">
      <c r="A10" s="29"/>
      <c r="B10" s="30"/>
      <c r="C10" s="30"/>
      <c r="D10" s="30"/>
      <c r="E10" s="54"/>
      <c r="F10" s="30"/>
      <c r="G10" s="16"/>
    </row>
    <row r="11" spans="1:11" ht="15.75" thickBot="1" x14ac:dyDescent="0.3">
      <c r="A11" s="129" t="s">
        <v>61</v>
      </c>
      <c r="B11" s="130"/>
      <c r="C11" s="130"/>
      <c r="D11" s="130"/>
      <c r="E11" s="130"/>
      <c r="F11" s="130"/>
      <c r="G11" s="131"/>
    </row>
    <row r="12" spans="1:11" x14ac:dyDescent="0.25">
      <c r="A12" s="10"/>
      <c r="B12" s="12"/>
      <c r="C12" s="12"/>
      <c r="D12" s="12"/>
      <c r="E12" s="12"/>
      <c r="F12" s="12"/>
      <c r="G12" s="15"/>
    </row>
    <row r="13" spans="1:11" x14ac:dyDescent="0.25">
      <c r="A13" s="10"/>
      <c r="B13" s="12"/>
      <c r="C13" s="12"/>
      <c r="D13" s="12"/>
      <c r="E13" s="12"/>
      <c r="F13" s="12"/>
      <c r="G13" s="15"/>
      <c r="I13" s="80">
        <f>-0.00000405</f>
        <v>-4.0500000000000002E-6</v>
      </c>
      <c r="J13">
        <v>35</v>
      </c>
      <c r="K13" s="80">
        <f>I13*J13</f>
        <v>-1.4175E-4</v>
      </c>
    </row>
    <row r="14" spans="1:11" x14ac:dyDescent="0.25">
      <c r="A14" s="10"/>
      <c r="B14" s="12"/>
      <c r="C14" s="12"/>
      <c r="D14" s="12"/>
      <c r="E14" s="12"/>
      <c r="F14" s="12"/>
      <c r="G14" s="15"/>
      <c r="I14" s="80"/>
      <c r="K14" s="80">
        <f>POWER(K13,2)</f>
        <v>2.0093062500000002E-8</v>
      </c>
    </row>
    <row r="15" spans="1:11" x14ac:dyDescent="0.25">
      <c r="A15" s="10"/>
      <c r="B15" s="12"/>
      <c r="C15" s="12"/>
      <c r="D15" s="12"/>
      <c r="E15" s="12"/>
      <c r="F15" s="12"/>
      <c r="G15" s="15"/>
    </row>
    <row r="16" spans="1:11" x14ac:dyDescent="0.25">
      <c r="A16" s="10"/>
      <c r="B16" s="12"/>
      <c r="C16" s="12"/>
      <c r="D16" s="12"/>
      <c r="E16" s="12"/>
      <c r="F16" s="12"/>
      <c r="G16" s="15"/>
      <c r="J16" s="80">
        <v>1.6577899999999999E-11</v>
      </c>
    </row>
    <row r="17" spans="1:10" x14ac:dyDescent="0.25">
      <c r="A17" s="10"/>
      <c r="B17" s="12"/>
      <c r="C17" s="12"/>
      <c r="D17" s="12"/>
      <c r="E17" s="12"/>
      <c r="F17" s="12"/>
      <c r="G17" s="15"/>
      <c r="J17" s="80">
        <f>K14+J16</f>
        <v>2.0109640400000001E-8</v>
      </c>
    </row>
    <row r="18" spans="1:10" x14ac:dyDescent="0.25">
      <c r="A18" s="10"/>
      <c r="B18" s="12"/>
      <c r="C18" s="12"/>
      <c r="D18" s="12"/>
      <c r="E18" s="12"/>
      <c r="F18" s="12"/>
      <c r="G18" s="15"/>
      <c r="J18">
        <f>SQRT(J17)</f>
        <v>1.4180846378125672E-4</v>
      </c>
    </row>
    <row r="19" spans="1:10" x14ac:dyDescent="0.25">
      <c r="A19" s="10"/>
      <c r="B19" s="12"/>
      <c r="C19" s="12"/>
      <c r="D19" s="12"/>
      <c r="E19" s="12"/>
      <c r="F19" s="12"/>
      <c r="G19" s="15"/>
    </row>
    <row r="20" spans="1:10" ht="15.75" thickBot="1" x14ac:dyDescent="0.3">
      <c r="A20" s="11"/>
      <c r="B20" s="14"/>
      <c r="C20" s="14"/>
      <c r="D20" s="14"/>
      <c r="E20" s="14"/>
      <c r="F20" s="14"/>
      <c r="G20" s="16"/>
    </row>
  </sheetData>
  <mergeCells count="4">
    <mergeCell ref="A11:G11"/>
    <mergeCell ref="A1:G1"/>
    <mergeCell ref="A7:G7"/>
    <mergeCell ref="C2:D6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26" zoomScale="160" zoomScaleNormal="160" workbookViewId="0">
      <selection activeCell="G35" sqref="G35"/>
    </sheetView>
  </sheetViews>
  <sheetFormatPr defaultRowHeight="15" x14ac:dyDescent="0.25"/>
  <cols>
    <col min="1" max="1" width="6.28515625" customWidth="1"/>
    <col min="2" max="2" width="7.140625" customWidth="1"/>
    <col min="3" max="3" width="11" customWidth="1"/>
    <col min="4" max="4" width="10.5703125" customWidth="1"/>
    <col min="5" max="5" width="14.85546875" customWidth="1"/>
    <col min="6" max="6" width="17.85546875" customWidth="1"/>
    <col min="7" max="7" width="16.7109375" customWidth="1"/>
  </cols>
  <sheetData>
    <row r="1" spans="1:7" ht="15" customHeight="1" x14ac:dyDescent="0.25">
      <c r="A1" s="166" t="s">
        <v>5</v>
      </c>
      <c r="B1" s="167"/>
      <c r="C1" s="167"/>
      <c r="D1" s="167"/>
      <c r="E1" s="168"/>
      <c r="F1" s="176" t="s">
        <v>79</v>
      </c>
      <c r="G1" s="179" t="s">
        <v>78</v>
      </c>
    </row>
    <row r="2" spans="1:7" ht="15.75" thickBot="1" x14ac:dyDescent="0.3">
      <c r="A2" s="169"/>
      <c r="B2" s="170"/>
      <c r="C2" s="170"/>
      <c r="D2" s="170"/>
      <c r="E2" s="171"/>
      <c r="F2" s="177"/>
      <c r="G2" s="160"/>
    </row>
    <row r="3" spans="1:7" ht="15.75" thickBo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77"/>
      <c r="G3" s="160"/>
    </row>
    <row r="4" spans="1:7" ht="15.75" thickBot="1" x14ac:dyDescent="0.3">
      <c r="A4" s="1">
        <v>1</v>
      </c>
      <c r="B4" s="88">
        <v>8.44</v>
      </c>
      <c r="C4" s="115"/>
      <c r="D4" s="115"/>
      <c r="E4" s="116"/>
      <c r="F4" s="177"/>
      <c r="G4" s="160"/>
    </row>
    <row r="5" spans="1:7" ht="15.75" thickBot="1" x14ac:dyDescent="0.3">
      <c r="A5" s="1">
        <v>2</v>
      </c>
      <c r="B5" s="89">
        <v>8.44</v>
      </c>
      <c r="C5" s="117"/>
      <c r="D5" s="117"/>
      <c r="E5" s="118"/>
      <c r="F5" s="177"/>
      <c r="G5" s="160"/>
    </row>
    <row r="6" spans="1:7" ht="15.75" thickBot="1" x14ac:dyDescent="0.3">
      <c r="A6" s="1">
        <v>3</v>
      </c>
      <c r="B6" s="91">
        <v>8.0500000000000007</v>
      </c>
      <c r="C6" s="117"/>
      <c r="D6" s="117"/>
      <c r="E6" s="118"/>
      <c r="F6" s="177"/>
      <c r="G6" s="160"/>
    </row>
    <row r="7" spans="1:7" ht="15.75" thickBot="1" x14ac:dyDescent="0.3">
      <c r="A7" s="1">
        <v>4</v>
      </c>
      <c r="B7" s="91">
        <v>8.17</v>
      </c>
      <c r="C7" s="117"/>
      <c r="D7" s="117"/>
      <c r="E7" s="118"/>
      <c r="F7" s="177"/>
      <c r="G7" s="160"/>
    </row>
    <row r="8" spans="1:7" ht="15.75" thickBot="1" x14ac:dyDescent="0.3">
      <c r="A8" s="1">
        <v>5</v>
      </c>
      <c r="B8" s="90">
        <v>8.01</v>
      </c>
      <c r="C8" s="117"/>
      <c r="D8" s="117"/>
      <c r="E8" s="118"/>
      <c r="F8" s="177"/>
      <c r="G8" s="160"/>
    </row>
    <row r="9" spans="1:7" ht="15.75" thickBot="1" x14ac:dyDescent="0.3">
      <c r="A9" s="1">
        <v>6</v>
      </c>
      <c r="B9" s="90">
        <v>8.06</v>
      </c>
      <c r="C9" s="117"/>
      <c r="D9" s="117"/>
      <c r="E9" s="118"/>
      <c r="F9" s="177"/>
      <c r="G9" s="160"/>
    </row>
    <row r="10" spans="1:7" ht="15.75" thickBot="1" x14ac:dyDescent="0.3">
      <c r="A10" s="1">
        <v>7</v>
      </c>
      <c r="B10" s="90">
        <v>8.02</v>
      </c>
      <c r="C10" s="117"/>
      <c r="D10" s="117"/>
      <c r="E10" s="118"/>
      <c r="F10" s="177"/>
      <c r="G10" s="160"/>
    </row>
    <row r="11" spans="1:7" ht="15.75" thickBot="1" x14ac:dyDescent="0.3">
      <c r="A11" s="1">
        <v>8</v>
      </c>
      <c r="B11" s="90">
        <v>8.02</v>
      </c>
      <c r="C11" s="117"/>
      <c r="D11" s="117"/>
      <c r="E11" s="118"/>
      <c r="F11" s="177"/>
      <c r="G11" s="160"/>
    </row>
    <row r="12" spans="1:7" ht="15.75" thickBot="1" x14ac:dyDescent="0.3">
      <c r="A12" s="1">
        <v>9</v>
      </c>
      <c r="B12" s="90">
        <v>8.0500000000000007</v>
      </c>
      <c r="C12" s="117"/>
      <c r="D12" s="117"/>
      <c r="E12" s="118"/>
      <c r="F12" s="177"/>
      <c r="G12" s="160"/>
    </row>
    <row r="13" spans="1:7" ht="15.75" thickBot="1" x14ac:dyDescent="0.3">
      <c r="A13" s="1">
        <v>10</v>
      </c>
      <c r="B13" s="91">
        <v>8.41</v>
      </c>
      <c r="C13" s="117"/>
      <c r="D13" s="117"/>
      <c r="E13" s="118"/>
      <c r="F13" s="177"/>
      <c r="G13" s="160"/>
    </row>
    <row r="14" spans="1:7" ht="15.75" thickBot="1" x14ac:dyDescent="0.3">
      <c r="A14" s="1"/>
      <c r="B14" s="91">
        <v>8.1669999999999998</v>
      </c>
      <c r="C14" s="85">
        <v>0.72</v>
      </c>
      <c r="D14" s="86">
        <v>285</v>
      </c>
      <c r="E14" s="87">
        <v>2.5000000000000001E-3</v>
      </c>
      <c r="F14" s="177"/>
      <c r="G14" s="160"/>
    </row>
    <row r="15" spans="1:7" ht="15.75" thickBot="1" x14ac:dyDescent="0.3">
      <c r="A15" s="1"/>
      <c r="B15" s="2">
        <v>0.06</v>
      </c>
      <c r="C15" s="4">
        <v>0</v>
      </c>
      <c r="D15" s="172"/>
      <c r="E15" s="173"/>
      <c r="F15" s="177"/>
      <c r="G15" s="160"/>
    </row>
    <row r="16" spans="1:7" ht="15.75" thickBot="1" x14ac:dyDescent="0.3">
      <c r="A16" s="1"/>
      <c r="B16" s="2">
        <v>2.9000000000000001E-2</v>
      </c>
      <c r="C16" s="4">
        <v>5.7999999999999996E-3</v>
      </c>
      <c r="D16" s="174"/>
      <c r="E16" s="175"/>
      <c r="F16" s="177"/>
      <c r="G16" s="160"/>
    </row>
    <row r="17" spans="1:7" ht="15.75" thickBot="1" x14ac:dyDescent="0.3">
      <c r="A17" s="1"/>
      <c r="B17" s="7">
        <v>6.7000000000000004E-2</v>
      </c>
      <c r="C17" s="8">
        <v>5.7999999999999996E-3</v>
      </c>
      <c r="D17" s="17">
        <v>7.04</v>
      </c>
      <c r="E17" s="81">
        <v>6.5639E-5</v>
      </c>
      <c r="F17" s="178"/>
      <c r="G17" s="162"/>
    </row>
    <row r="18" spans="1:7" ht="15" customHeight="1" thickBot="1" x14ac:dyDescent="0.3">
      <c r="A18" s="129" t="s">
        <v>81</v>
      </c>
      <c r="B18" s="130"/>
      <c r="C18" s="130"/>
      <c r="D18" s="130"/>
      <c r="E18" s="130"/>
      <c r="F18" s="130"/>
      <c r="G18" s="131"/>
    </row>
    <row r="19" spans="1:7" ht="15.75" customHeight="1" x14ac:dyDescent="0.25">
      <c r="A19" s="166" t="s">
        <v>6</v>
      </c>
      <c r="B19" s="167"/>
      <c r="C19" s="167"/>
      <c r="D19" s="167"/>
      <c r="E19" s="167"/>
      <c r="F19" s="167"/>
      <c r="G19" s="168"/>
    </row>
    <row r="20" spans="1:7" ht="15.75" thickBot="1" x14ac:dyDescent="0.3">
      <c r="A20" s="169"/>
      <c r="B20" s="170"/>
      <c r="C20" s="170"/>
      <c r="D20" s="170"/>
      <c r="E20" s="170"/>
      <c r="F20" s="170"/>
      <c r="G20" s="171"/>
    </row>
    <row r="21" spans="1:7" ht="15.75" thickBot="1" x14ac:dyDescent="0.3">
      <c r="A21" s="1" t="s">
        <v>0</v>
      </c>
      <c r="B21" s="1" t="s">
        <v>7</v>
      </c>
      <c r="C21" s="1" t="s">
        <v>8</v>
      </c>
      <c r="D21" s="1" t="s">
        <v>9</v>
      </c>
      <c r="E21" s="1" t="s">
        <v>2</v>
      </c>
      <c r="F21" s="1" t="s">
        <v>3</v>
      </c>
      <c r="G21" s="1" t="s">
        <v>4</v>
      </c>
    </row>
    <row r="22" spans="1:7" ht="15.75" thickBot="1" x14ac:dyDescent="0.3">
      <c r="A22" s="1">
        <v>1</v>
      </c>
      <c r="B22" s="88">
        <v>34.15</v>
      </c>
      <c r="C22" s="92">
        <v>12</v>
      </c>
      <c r="D22" s="95">
        <v>15.18</v>
      </c>
      <c r="E22" s="115"/>
      <c r="F22" s="115"/>
      <c r="G22" s="116"/>
    </row>
    <row r="23" spans="1:7" ht="15.75" thickBot="1" x14ac:dyDescent="0.3">
      <c r="A23" s="1">
        <v>2</v>
      </c>
      <c r="B23" s="89">
        <v>34</v>
      </c>
      <c r="C23" s="93">
        <v>11.95</v>
      </c>
      <c r="D23" s="96">
        <v>15.75</v>
      </c>
      <c r="E23" s="117"/>
      <c r="F23" s="117"/>
      <c r="G23" s="118"/>
    </row>
    <row r="24" spans="1:7" ht="15.75" thickBot="1" x14ac:dyDescent="0.3">
      <c r="A24" s="1">
        <v>3</v>
      </c>
      <c r="B24" s="90">
        <v>34.1</v>
      </c>
      <c r="C24" s="85">
        <v>12</v>
      </c>
      <c r="D24" s="96">
        <v>15.8</v>
      </c>
      <c r="E24" s="117"/>
      <c r="F24" s="117"/>
      <c r="G24" s="118"/>
    </row>
    <row r="25" spans="1:7" ht="15.75" thickBot="1" x14ac:dyDescent="0.3">
      <c r="A25" s="1">
        <v>4</v>
      </c>
      <c r="B25" s="90">
        <v>34.1</v>
      </c>
      <c r="C25" s="93">
        <v>12</v>
      </c>
      <c r="D25" s="96">
        <v>15.85</v>
      </c>
      <c r="E25" s="117"/>
      <c r="F25" s="117"/>
      <c r="G25" s="118"/>
    </row>
    <row r="26" spans="1:7" ht="15.75" thickBot="1" x14ac:dyDescent="0.3">
      <c r="A26" s="1">
        <v>5</v>
      </c>
      <c r="B26" s="90">
        <v>34.1</v>
      </c>
      <c r="C26" s="93">
        <v>12</v>
      </c>
      <c r="D26" s="96">
        <v>15.8</v>
      </c>
      <c r="E26" s="117"/>
      <c r="F26" s="117"/>
      <c r="G26" s="118"/>
    </row>
    <row r="27" spans="1:7" ht="15.75" thickBot="1" x14ac:dyDescent="0.3">
      <c r="A27" s="1">
        <v>6</v>
      </c>
      <c r="B27" s="90">
        <v>34.450000000000003</v>
      </c>
      <c r="C27" s="93">
        <v>12.75</v>
      </c>
      <c r="D27" s="96">
        <v>16.100000000000001</v>
      </c>
      <c r="E27" s="117"/>
      <c r="F27" s="117"/>
      <c r="G27" s="118"/>
    </row>
    <row r="28" spans="1:7" ht="15.75" thickBot="1" x14ac:dyDescent="0.3">
      <c r="A28" s="1">
        <v>7</v>
      </c>
      <c r="B28" s="90">
        <v>34.200000000000003</v>
      </c>
      <c r="C28" s="93">
        <v>12.9</v>
      </c>
      <c r="D28" s="96">
        <v>16</v>
      </c>
      <c r="E28" s="117"/>
      <c r="F28" s="117"/>
      <c r="G28" s="118"/>
    </row>
    <row r="29" spans="1:7" ht="15.75" thickBot="1" x14ac:dyDescent="0.3">
      <c r="A29" s="1">
        <v>8</v>
      </c>
      <c r="B29" s="90">
        <v>34.200000000000003</v>
      </c>
      <c r="C29" s="93">
        <v>11.8</v>
      </c>
      <c r="D29" s="96">
        <v>16</v>
      </c>
      <c r="E29" s="117"/>
      <c r="F29" s="117"/>
      <c r="G29" s="118"/>
    </row>
    <row r="30" spans="1:7" ht="15.75" thickBot="1" x14ac:dyDescent="0.3">
      <c r="A30" s="1">
        <v>9</v>
      </c>
      <c r="B30" s="90">
        <v>34.4</v>
      </c>
      <c r="C30" s="93">
        <v>11.8</v>
      </c>
      <c r="D30" s="96">
        <v>16</v>
      </c>
      <c r="E30" s="117"/>
      <c r="F30" s="117"/>
      <c r="G30" s="118"/>
    </row>
    <row r="31" spans="1:7" ht="15.75" thickBot="1" x14ac:dyDescent="0.3">
      <c r="A31" s="1">
        <v>10</v>
      </c>
      <c r="B31" s="91">
        <v>34</v>
      </c>
      <c r="C31" s="94">
        <v>12.95</v>
      </c>
      <c r="D31" s="96">
        <v>16.100000000000001</v>
      </c>
      <c r="E31" s="117"/>
      <c r="F31" s="117"/>
      <c r="G31" s="118"/>
    </row>
    <row r="32" spans="1:7" ht="15.75" thickBot="1" x14ac:dyDescent="0.3">
      <c r="A32" s="1"/>
      <c r="B32" s="91">
        <f>AVERAGE(B22:B31)</f>
        <v>34.169999999999995</v>
      </c>
      <c r="C32" s="94">
        <f>AVERAGE(C22:C31)</f>
        <v>12.215</v>
      </c>
      <c r="D32" s="96">
        <f>AVERAGE(D22:D31)</f>
        <v>15.858000000000001</v>
      </c>
      <c r="E32" s="85">
        <v>8.24</v>
      </c>
      <c r="F32" s="3">
        <v>1425</v>
      </c>
      <c r="G32" s="5">
        <v>6.0000000000000001E-3</v>
      </c>
    </row>
    <row r="33" spans="1:7" ht="15.75" thickBot="1" x14ac:dyDescent="0.3">
      <c r="A33" s="1"/>
      <c r="B33" s="20">
        <v>0.06</v>
      </c>
      <c r="C33" s="19">
        <v>0.15</v>
      </c>
      <c r="D33" s="19">
        <v>2.1999999999999999E-2</v>
      </c>
      <c r="E33" s="19">
        <v>0</v>
      </c>
      <c r="F33" s="117"/>
      <c r="G33" s="118"/>
    </row>
    <row r="34" spans="1:7" ht="15.75" thickBot="1" x14ac:dyDescent="0.3">
      <c r="A34" s="1"/>
      <c r="B34" s="20">
        <v>2.9000000000000001E-2</v>
      </c>
      <c r="C34" s="19">
        <v>2.9000000000000001E-2</v>
      </c>
      <c r="D34" s="19">
        <v>2.9000000000000001E-2</v>
      </c>
      <c r="E34" s="19">
        <v>5.7999999999999996E-3</v>
      </c>
      <c r="F34" s="117"/>
      <c r="G34" s="118"/>
    </row>
    <row r="35" spans="1:7" ht="15.75" thickBot="1" x14ac:dyDescent="0.3">
      <c r="A35" s="1"/>
      <c r="B35" s="21">
        <v>6.7000000000000004E-2</v>
      </c>
      <c r="C35">
        <v>3.3000000000000002E-2</v>
      </c>
      <c r="D35" s="22">
        <v>3.6999999999999998E-2</v>
      </c>
      <c r="E35" s="22">
        <v>5.7999999999999996E-3</v>
      </c>
      <c r="F35" s="82">
        <v>35</v>
      </c>
      <c r="G35" s="9">
        <v>1.4999999999999999E-4</v>
      </c>
    </row>
    <row r="36" spans="1:7" ht="15.75" thickBot="1" x14ac:dyDescent="0.3">
      <c r="A36" s="129" t="s">
        <v>80</v>
      </c>
      <c r="B36" s="130"/>
      <c r="C36" s="130"/>
      <c r="D36" s="130"/>
      <c r="E36" s="130"/>
      <c r="F36" s="130"/>
      <c r="G36" s="131"/>
    </row>
  </sheetData>
  <mergeCells count="10">
    <mergeCell ref="A36:G36"/>
    <mergeCell ref="A18:G18"/>
    <mergeCell ref="F33:G34"/>
    <mergeCell ref="C4:E13"/>
    <mergeCell ref="A1:E2"/>
    <mergeCell ref="D15:E16"/>
    <mergeCell ref="A19:G20"/>
    <mergeCell ref="E22:G31"/>
    <mergeCell ref="F1:F17"/>
    <mergeCell ref="G1:G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100a</vt:lpstr>
      <vt:lpstr>100b kulka</vt:lpstr>
      <vt:lpstr>100b tuleja</vt:lpstr>
      <vt:lpstr>100c kulka</vt:lpstr>
      <vt:lpstr>100c tuleja</vt:lpstr>
      <vt:lpstr>100d kulka</vt:lpstr>
      <vt:lpstr>100d tuleja</vt:lpstr>
      <vt:lpstr>EndTableKulka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cp:lastPrinted>2016-05-05T14:56:07Z</cp:lastPrinted>
  <dcterms:created xsi:type="dcterms:W3CDTF">2016-04-27T12:10:51Z</dcterms:created>
  <dcterms:modified xsi:type="dcterms:W3CDTF">2016-05-18T18:10:44Z</dcterms:modified>
</cp:coreProperties>
</file>