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Lab5_Cw81\"/>
    </mc:Choice>
  </mc:AlternateContent>
  <bookViews>
    <workbookView xWindow="930" yWindow="0" windowWidth="19560" windowHeight="8205" activeTab="2"/>
  </bookViews>
  <sheets>
    <sheet name="a,b,d) RC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3" l="1"/>
  <c r="J11" i="3"/>
  <c r="F11" i="3"/>
  <c r="B11" i="3"/>
  <c r="C10" i="3"/>
  <c r="O10" i="3"/>
  <c r="K10" i="3"/>
  <c r="G10" i="3"/>
  <c r="O9" i="3"/>
  <c r="K9" i="3"/>
  <c r="G9" i="3"/>
  <c r="C9" i="3"/>
  <c r="B10" i="3"/>
  <c r="N10" i="3"/>
  <c r="J10" i="3"/>
  <c r="F10" i="3"/>
  <c r="N9" i="3"/>
  <c r="J9" i="3"/>
  <c r="F9" i="3"/>
  <c r="O7" i="3"/>
  <c r="N7" i="3"/>
  <c r="K7" i="3"/>
  <c r="J7" i="3"/>
  <c r="G7" i="3"/>
  <c r="F7" i="3"/>
  <c r="B7" i="3"/>
  <c r="C7" i="3"/>
  <c r="D15" i="1"/>
  <c r="D14" i="1"/>
  <c r="D13" i="1"/>
  <c r="D12" i="1"/>
  <c r="D11" i="1"/>
  <c r="D10" i="1"/>
  <c r="D9" i="1"/>
  <c r="D8" i="1"/>
  <c r="D7" i="1"/>
  <c r="D6" i="1"/>
  <c r="D5" i="1"/>
  <c r="D4" i="1"/>
  <c r="D3" i="1"/>
  <c r="A17" i="3" l="1"/>
  <c r="B9" i="3"/>
</calcChain>
</file>

<file path=xl/sharedStrings.xml><?xml version="1.0" encoding="utf-8"?>
<sst xmlns="http://schemas.openxmlformats.org/spreadsheetml/2006/main" count="25" uniqueCount="15">
  <si>
    <t>Lp.</t>
  </si>
  <si>
    <t>Tabelka 1.0 Wartości zmierzonych dla obwodu RC</t>
  </si>
  <si>
    <t>prazki od 5-tego rzedu w gore</t>
  </si>
  <si>
    <t>lacznie 4 prazki</t>
  </si>
  <si>
    <t>Dla danego prazka mierzymy 5x al</t>
  </si>
  <si>
    <t>5x ap</t>
  </si>
  <si>
    <t>0.01mm</t>
  </si>
  <si>
    <t>dokladnosc czujnika</t>
  </si>
  <si>
    <t>Tabelka 1.0 Wartości zmierzonych dla prazka interferencji 5-tego</t>
  </si>
  <si>
    <t>Tabelka 1.1 Wartości zmierzonych dla prazka interferencji 6-tego</t>
  </si>
  <si>
    <t>Tabelka 1.2 Wartości zmierzonych dla prazka interferencji 7-mego</t>
  </si>
  <si>
    <t>Tabelka 1.3 Wartości zmierzonych dla prazka interferencji 8-mego</t>
  </si>
  <si>
    <t>r^2</t>
  </si>
  <si>
    <t>r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</si>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</sst>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dashDotDot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17" xfId="0" applyFont="1" applyBorder="1" applyAlignment="1">
      <alignment horizontal="center" vertical="center" wrapText="1"/>
    </xf>
    <xf numFmtId="0" fontId="2" fillId="0" borderId="0" xfId="0" applyFont="1"/>
    <xf numFmtId="11" fontId="0" fillId="0" borderId="0" xfId="0" applyNumberFormat="1"/>
    <xf numFmtId="0" fontId="0" fillId="0" borderId="18" xfId="0" applyBorder="1"/>
    <xf numFmtId="0" fontId="3" fillId="0" borderId="8" xfId="0" applyFont="1" applyBorder="1"/>
    <xf numFmtId="0" fontId="3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63954</xdr:colOff>
      <xdr:row>0</xdr:row>
      <xdr:rowOff>195944</xdr:rowOff>
    </xdr:from>
    <xdr:ext cx="37619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292554" y="195944"/>
              <a:ext cx="3761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[V]</a:t>
              </a:r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292554" y="195944"/>
              <a:ext cx="3761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𝑈_𝑠𝑘</a:t>
              </a:r>
              <a:r>
                <a:rPr lang="en-US" sz="1100"/>
                <a:t>[V]</a:t>
              </a:r>
            </a:p>
          </xdr:txBody>
        </xdr:sp>
      </mc:Fallback>
    </mc:AlternateContent>
    <xdr:clientData/>
  </xdr:oneCellAnchor>
  <xdr:oneCellAnchor>
    <xdr:from>
      <xdr:col>0</xdr:col>
      <xdr:colOff>356035</xdr:colOff>
      <xdr:row>0</xdr:row>
      <xdr:rowOff>10885</xdr:rowOff>
    </xdr:from>
    <xdr:ext cx="4737769" cy="1713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232210" y="10885"/>
              <a:ext cx="4737769" cy="1713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a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 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Dla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wszystkich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badanych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obwod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w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wykona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ć 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wykresy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punktowe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Usk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Isk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). 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232210" y="10885"/>
              <a:ext cx="4737769" cy="1713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"a) Dla wszystkich badanych obwodów wykonać wykresy punktowe Usk(Isk). </a:t>
              </a:r>
              <a:r>
                <a:rPr lang="en-US" i="0"/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" 𝑅〗_1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𝐶_3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59872</xdr:colOff>
      <xdr:row>0</xdr:row>
      <xdr:rowOff>195943</xdr:rowOff>
    </xdr:from>
    <xdr:ext cx="44704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774247" y="195943"/>
              <a:ext cx="4470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[mA]</a:t>
              </a:r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774247" y="195943"/>
              <a:ext cx="4470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[mA]</a:t>
              </a:r>
            </a:p>
          </xdr:txBody>
        </xdr:sp>
      </mc:Fallback>
    </mc:AlternateContent>
    <xdr:clientData/>
  </xdr:oneCellAnchor>
  <xdr:oneCellAnchor>
    <xdr:from>
      <xdr:col>5</xdr:col>
      <xdr:colOff>75489</xdr:colOff>
      <xdr:row>6</xdr:row>
      <xdr:rowOff>54576</xdr:rowOff>
    </xdr:from>
    <xdr:ext cx="2439111" cy="5073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2532939" y="1226151"/>
              <a:ext cx="2439111" cy="5073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𝐷𝑙𝑎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𝑠𝑧𝑒𝑟𝑒𝑔𝑜𝑤𝑒𝑔𝑜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𝑜𝑏𝑤𝑜𝑑𝑢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𝑅𝐶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</m:t>
                    </m:r>
                  </m:oMath>
                </m:oMathPara>
              </a14:m>
              <a:endParaRPr lang="pl-PL" sz="105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𝑧𝑎𝑙𝑒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ż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𝑛𝑜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ś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𝑐𝑖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pl-PL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14</m:t>
                        </m:r>
                      </m:e>
                    </m:d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𝑤𝑦𝑧𝑛𝑎𝑐𝑧𝑦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ć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𝑝𝑜𝑗𝑒𝑚𝑛𝑜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ść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pl-PL" sz="105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𝑜𝑟𝑎𝑧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𝑗𝑒𝑗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𝑛𝑖𝑒𝑝𝑒𝑤𝑛𝑜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ść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𝑢𝑐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).</m:t>
                    </m:r>
                  </m:oMath>
                </m:oMathPara>
              </a14:m>
              <a:endParaRPr lang="en-US" sz="105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2532939" y="1226151"/>
              <a:ext cx="2439111" cy="5073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𝑑) 𝐷𝑙𝑎 𝑠𝑧𝑒𝑟𝑒𝑔𝑜𝑤𝑒𝑔𝑜 𝑜𝑏𝑤𝑜𝑑𝑢 𝑅𝐶, </a:t>
              </a:r>
              <a:endParaRPr lang="pl-PL" sz="105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 𝑧𝑎𝑙𝑒ż𝑛𝑜ś𝑐𝑖 (14)𝑤𝑦𝑧𝑛𝑎𝑐𝑧𝑦ć 𝑝𝑜𝑗𝑒𝑚𝑛𝑜ść 𝐶 </a:t>
              </a:r>
              <a:endParaRPr lang="pl-PL" sz="105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𝑜𝑟𝑎𝑧 𝑗𝑒𝑗 𝑛𝑖𝑒𝑝𝑒𝑤𝑛𝑜ść 𝑢𝑐(𝐶).</a:t>
              </a:r>
              <a:endParaRPr lang="en-US" sz="1050"/>
            </a:p>
          </xdr:txBody>
        </xdr:sp>
      </mc:Fallback>
    </mc:AlternateContent>
    <xdr:clientData/>
  </xdr:oneCellAnchor>
  <xdr:oneCellAnchor>
    <xdr:from>
      <xdr:col>0</xdr:col>
      <xdr:colOff>81814</xdr:colOff>
      <xdr:row>32</xdr:row>
      <xdr:rowOff>187322</xdr:rowOff>
    </xdr:from>
    <xdr:ext cx="3737711" cy="69850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81814" y="6321422"/>
              <a:ext cx="3737711" cy="6985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𝑓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pl-PL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𝑍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𝑐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pl-PL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e>
                      </m:rad>
                    </m:den>
                  </m:f>
                </m:oMath>
              </a14:m>
              <a:r>
                <a:rPr lang="en-US" sz="1100"/>
                <a:t> </a:t>
              </a:r>
              <a:r>
                <a:rPr lang="pl-PL" sz="1100"/>
                <a:t>=</a:t>
              </a:r>
              <a:r>
                <a:rPr lang="en-US" sz="1100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2∗3.14∗50∗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nor/>
                                </m:rPr>
                                <a:rPr lang="en-US" sz="11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1127.9</m:t>
                              </m:r>
                              <m:r>
                                <m:rPr>
                                  <m:nor/>
                                </m:rPr>
                                <a:rPr lang="en-US"/>
                                <m:t> </m:t>
                              </m:r>
                              <m:r>
                                <m:rPr>
                                  <m:nor/>
                                </m:rPr>
                                <a:rPr lang="en-US">
                                  <a:effectLst/>
                                </a:rPr>
                                <m:t> 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nor/>
                                </m:rPr>
                                <a:rPr lang="en-US" sz="11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150</m:t>
                              </m:r>
                              <m:r>
                                <m:rPr>
                                  <m:nor/>
                                </m:rPr>
                                <a:rPr lang="en-US"/>
                                <m:t> 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e>
                      </m:rad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314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1117.881215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endParaRPr lang="pl-PL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351014.7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2.84888E-06</a:t>
              </a:r>
              <a:r>
                <a:rPr lang="en-US"/>
                <a:t> [F]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81814" y="6321422"/>
              <a:ext cx="3737711" cy="6985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𝐶_3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pl-PL" sz="1100" b="0" i="0">
                  <a:latin typeface="Cambria Math" panose="02040503050406030204" pitchFamily="18" charset="0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/(</a:t>
              </a:r>
              <a:r>
                <a:rPr lang="pl-PL" sz="1100" b="0" i="0">
                  <a:latin typeface="Cambria Math" panose="02040503050406030204" pitchFamily="18" charset="0"/>
                </a:rPr>
                <a:t>2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𝜋𝑓√(〖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〗^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𝑅^2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US" sz="1100"/>
                <a:t> </a:t>
              </a:r>
              <a:r>
                <a:rPr lang="pl-PL" sz="1100"/>
                <a:t>=</a:t>
              </a:r>
              <a:r>
                <a:rPr lang="en-US" sz="110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2∗3.14∗50∗√(〖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"1127.9</a:t>
              </a:r>
              <a:r>
                <a:rPr lang="en-US" i="0"/>
                <a:t> 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〗^2−〖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"150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/(314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"1117.881215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"351014.7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2.84888E-06</a:t>
              </a:r>
              <a:r>
                <a:rPr lang="en-US"/>
                <a:t> [F]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102425</xdr:colOff>
      <xdr:row>10</xdr:row>
      <xdr:rowOff>53838</xdr:rowOff>
    </xdr:from>
    <xdr:ext cx="736965" cy="1545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2559875" y="1987413"/>
              <a:ext cx="736965" cy="154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 u="sng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sz="1100" b="0" i="1" u="sng">
                        <a:latin typeface="Cambria Math" panose="02040503050406030204" pitchFamily="18" charset="0"/>
                      </a:rPr>
                      <m:t>=150</m:t>
                    </m:r>
                    <m:r>
                      <m:rPr>
                        <m:sty m:val="p"/>
                      </m:rPr>
                      <a:rPr lang="el-GR" sz="1100" b="0" i="1" u="sng">
                        <a:latin typeface="Cambria Math" panose="02040503050406030204" pitchFamily="18" charset="0"/>
                      </a:rPr>
                      <m:t>Ω</m:t>
                    </m:r>
                  </m:oMath>
                </m:oMathPara>
              </a14:m>
              <a:endParaRPr lang="en-US" sz="1100" u="sng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2559875" y="1987413"/>
              <a:ext cx="736965" cy="154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 u="sng">
                  <a:latin typeface="Cambria Math" panose="02040503050406030204" pitchFamily="18" charset="0"/>
                </a:rPr>
                <a:t>𝑅</a:t>
              </a:r>
              <a:r>
                <a:rPr lang="en-US" sz="1100" b="0" i="0" u="sng">
                  <a:latin typeface="Cambria Math" panose="02040503050406030204" pitchFamily="18" charset="0"/>
                </a:rPr>
                <a:t>=150</a:t>
              </a:r>
              <a:r>
                <a:rPr lang="el-GR" sz="1100" b="0" i="0" u="sng">
                  <a:latin typeface="Cambria Math" panose="02040503050406030204" pitchFamily="18" charset="0"/>
                </a:rPr>
                <a:t>Ω</a:t>
              </a:r>
              <a:endParaRPr lang="en-US" sz="1100" u="sng"/>
            </a:p>
          </xdr:txBody>
        </xdr:sp>
      </mc:Fallback>
    </mc:AlternateContent>
    <xdr:clientData/>
  </xdr:oneCellAnchor>
  <xdr:oneCellAnchor>
    <xdr:from>
      <xdr:col>4</xdr:col>
      <xdr:colOff>189953</xdr:colOff>
      <xdr:row>1</xdr:row>
      <xdr:rowOff>0</xdr:rowOff>
    </xdr:from>
    <xdr:ext cx="31188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2037803" y="200025"/>
              <a:ext cx="311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</a:rPr>
                    <m:t>𝑓</m:t>
                  </m:r>
                </m:oMath>
              </a14:m>
              <a:r>
                <a:rPr lang="en-US" sz="1100"/>
                <a:t>[</a:t>
              </a:r>
              <a:r>
                <a:rPr lang="pl-PL" sz="1100"/>
                <a:t>Hz</a:t>
              </a:r>
              <a:r>
                <a:rPr lang="en-US" sz="1100"/>
                <a:t>]</a:t>
              </a:r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2037803" y="200025"/>
              <a:ext cx="311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</a:rPr>
                <a:t>𝑓</a:t>
              </a:r>
              <a:r>
                <a:rPr lang="en-US" sz="1100"/>
                <a:t>[</a:t>
              </a:r>
              <a:r>
                <a:rPr lang="pl-PL" sz="1100"/>
                <a:t>Hz</a:t>
              </a:r>
              <a:r>
                <a:rPr lang="en-US" sz="1100"/>
                <a:t>]</a:t>
              </a:r>
            </a:p>
          </xdr:txBody>
        </xdr:sp>
      </mc:Fallback>
    </mc:AlternateContent>
    <xdr:clientData/>
  </xdr:oneCellAnchor>
  <xdr:oneCellAnchor>
    <xdr:from>
      <xdr:col>5</xdr:col>
      <xdr:colOff>131798</xdr:colOff>
      <xdr:row>9</xdr:row>
      <xdr:rowOff>11689</xdr:rowOff>
    </xdr:from>
    <xdr:ext cx="769504" cy="1990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2589248" y="1754764"/>
              <a:ext cx="769504" cy="1990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𝐶</m:t>
                      </m:r>
                    </m:sub>
                  </m:sSub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US">
                  <a:effectLst/>
                </a:rPr>
                <a:t> </a:t>
              </a:r>
              <a:r>
                <a:rPr lang="en-US" u="sng">
                  <a:effectLst/>
                </a:rPr>
                <a:t>3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100" b="0" i="1" u="sng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Ω</m:t>
                  </m:r>
                </m:oMath>
              </a14:m>
              <a:endParaRPr lang="en-US" u="sng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2589248" y="1754764"/>
              <a:ext cx="769504" cy="1990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𝑢</a:t>
              </a:r>
              <a:r>
                <a:rPr lang="pl-PL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pl-PL" sz="1100" b="0" i="0">
                  <a:latin typeface="Cambria Math" panose="02040503050406030204" pitchFamily="18" charset="0"/>
                </a:rPr>
                <a:t> (𝑅)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>
                  <a:effectLst/>
                </a:rPr>
                <a:t> </a:t>
              </a:r>
              <a:r>
                <a:rPr lang="en-US" u="sng">
                  <a:effectLst/>
                </a:rPr>
                <a:t>3</a:t>
              </a:r>
              <a:r>
                <a:rPr lang="el-GR" sz="1100" b="0" i="0" u="sng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Ω</a:t>
              </a:r>
              <a:endParaRPr lang="en-US" u="sng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96285</xdr:colOff>
      <xdr:row>23</xdr:row>
      <xdr:rowOff>130539</xdr:rowOff>
    </xdr:from>
    <xdr:ext cx="4179040" cy="3747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96285" y="4550139"/>
              <a:ext cx="4179040" cy="374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d>
                    <m:d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</m:e>
                  </m:d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</m:e>
                  </m: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𝑓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nor/>
                                </m:rPr>
                                <a:rPr lang="en-US" sz="1100" baseline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1.5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.25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.75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0.86602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 0.87[Hz]</a:t>
              </a:r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96285" y="4550139"/>
              <a:ext cx="4179040" cy="374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𝑓) 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=𝑢〗_𝐵 (𝑓)=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𝑓)^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"1.5</a:t>
              </a:r>
              <a:r>
                <a:rPr lang="en-US" sz="11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.25/3)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.75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0.86602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 0.87[Hz]</a:t>
              </a:r>
            </a:p>
          </xdr:txBody>
        </xdr:sp>
      </mc:Fallback>
    </mc:AlternateContent>
    <xdr:clientData/>
  </xdr:oneCellAnchor>
  <xdr:oneCellAnchor>
    <xdr:from>
      <xdr:col>5</xdr:col>
      <xdr:colOff>364730</xdr:colOff>
      <xdr:row>2</xdr:row>
      <xdr:rowOff>140805</xdr:rowOff>
    </xdr:from>
    <xdr:ext cx="713014" cy="1900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2822180" y="540855"/>
              <a:ext cx="713014" cy="190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𝑠𝑘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2822180" y="540855"/>
              <a:ext cx="713014" cy="190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𝑈_𝑠𝑘=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 𝐼_𝑠𝑘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231298</xdr:colOff>
      <xdr:row>3</xdr:row>
      <xdr:rowOff>130969</xdr:rowOff>
    </xdr:from>
    <xdr:ext cx="1090296" cy="1726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2688748" y="731044"/>
              <a:ext cx="1090296" cy="1726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u="sng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 u="sng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en-US" sz="1100" b="0" i="1" u="sng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n-US" sz="1100" b="0" i="1" u="sng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sng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1127.9</m:t>
                    </m:r>
                    <m:r>
                      <m:rPr>
                        <m:sty m:val="p"/>
                      </m:rPr>
                      <a:rPr lang="el-GR" sz="1100" i="1" u="sng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Ω</m:t>
                    </m:r>
                  </m:oMath>
                </m:oMathPara>
              </a14:m>
              <a:endParaRPr lang="en-US" sz="1100" b="0" u="sng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2688748" y="731044"/>
              <a:ext cx="1090296" cy="1726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u="sng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𝑍_𝑐=</a:t>
              </a:r>
              <a:r>
                <a:rPr lang="en-US" sz="1100" b="0" i="0" u="sng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"1127.9</a:t>
              </a:r>
              <a:r>
                <a:rPr lang="el-GR" sz="1100" b="0" i="0" u="sng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1100" i="0" u="sng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Ω</a:t>
              </a:r>
              <a:endParaRPr lang="en-US" sz="1100" b="0" u="sng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360227</xdr:colOff>
      <xdr:row>4</xdr:row>
      <xdr:rowOff>123019</xdr:rowOff>
    </xdr:from>
    <xdr:ext cx="1485241" cy="1627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2817677" y="913594"/>
              <a:ext cx="1485241" cy="162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1.884892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pl-PL" sz="1100" b="0" u="sng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1</a:t>
              </a:r>
              <a:r>
                <a:rPr lang="en-US" sz="1100" b="0" u="sng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.</a:t>
              </a:r>
              <a:r>
                <a:rPr lang="pl-PL" sz="1100" b="0" u="sng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9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Ω</m:t>
                  </m:r>
                </m:oMath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2817677" y="913594"/>
              <a:ext cx="1485241" cy="162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𝑢(𝑍〗_𝑐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1.884892</a:t>
              </a:r>
              <a:r>
                <a:rPr lang="en-US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pl-PL" sz="1100" b="0" u="sng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1</a:t>
              </a:r>
              <a:r>
                <a:rPr lang="en-US" sz="1100" b="0" u="sng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.</a:t>
              </a:r>
              <a:r>
                <a:rPr lang="pl-PL" sz="1100" b="0" u="sng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9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Ω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56637</xdr:colOff>
      <xdr:row>1</xdr:row>
      <xdr:rowOff>18273</xdr:rowOff>
    </xdr:from>
    <xdr:ext cx="2653020" cy="3488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/>
            <xdr:cNvSpPr txBox="1"/>
          </xdr:nvSpPr>
          <xdr:spPr>
            <a:xfrm>
              <a:off x="2514087" y="218298"/>
              <a:ext cx="2653020" cy="3488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𝑂𝑘𝑟𝑒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ś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𝑙𝑎𝑛𝑖𝑒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𝑚𝑒𝑡𝑜𝑑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ą 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𝑟𝑒𝑔𝑟𝑒𝑠𝑗𝑖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𝑙𝑖𝑛𝑖𝑜𝑤𝑒𝑗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𝑤𝑠𝑝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ół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𝑐𝑧𝑦𝑛𝑛𝑖𝑘𝑎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𝑘𝑖𝑒𝑟𝑢𝑛𝑘𝑜𝑤𝑒𝑔𝑜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</m:oMath>
              </a14:m>
              <a:r>
                <a:rPr lang="pl-PL" sz="1100"/>
                <a:t> i u(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</m:oMath>
              </a14:m>
              <a:r>
                <a:rPr lang="pl-PL" sz="1100"/>
                <a:t>)</a:t>
              </a:r>
              <a:endParaRPr lang="en-US" sz="1100"/>
            </a:p>
          </xdr:txBody>
        </xdr:sp>
      </mc:Choice>
      <mc:Fallback>
        <xdr:sp macro="" textlink="">
          <xdr:nvSpPr>
            <xdr:cNvPr id="14" name="TextBox 13"/>
            <xdr:cNvSpPr txBox="1"/>
          </xdr:nvSpPr>
          <xdr:spPr>
            <a:xfrm>
              <a:off x="2514087" y="218298"/>
              <a:ext cx="2653020" cy="3488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𝑂𝑘𝑟𝑒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ś𝑙𝑎𝑛𝑖𝑒 𝑚𝑒𝑡𝑜𝑑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ą 𝑟𝑒𝑔𝑟𝑒𝑠𝑗𝑖 𝑙𝑖𝑛𝑖𝑜𝑤𝑒𝑗 </a:t>
              </a:r>
              <a:endParaRPr lang="en-US" sz="110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𝑤𝑠𝑝ół𝑐𝑧𝑦𝑛𝑛𝑖𝑘𝑎 𝑘𝑖𝑒𝑟𝑢𝑛𝑘𝑜𝑤𝑒𝑔𝑜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</a:t>
              </a:r>
              <a:r>
                <a:rPr lang="pl-PL" sz="1100"/>
                <a:t> i u(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</a:t>
              </a:r>
              <a:r>
                <a:rPr lang="pl-PL" sz="1100"/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76971</xdr:colOff>
      <xdr:row>15</xdr:row>
      <xdr:rowOff>74295</xdr:rowOff>
    </xdr:from>
    <xdr:ext cx="93442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/>
            <xdr:cNvSpPr txBox="1"/>
          </xdr:nvSpPr>
          <xdr:spPr>
            <a:xfrm>
              <a:off x="76971" y="2969895"/>
              <a:ext cx="9344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(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𝑓</m:t>
                  </m:r>
                </m:oMath>
              </a14:m>
              <a:r>
                <a:rPr lang="en-US" sz="1100"/>
                <a:t>,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</m:oMath>
              </a14:m>
              <a:r>
                <a:rPr lang="en-US" sz="1100"/>
                <a:t>,R)</a:t>
              </a:r>
            </a:p>
          </xdr:txBody>
        </xdr:sp>
      </mc:Choice>
      <mc:Fallback>
        <xdr:sp macro="" textlink="">
          <xdr:nvSpPr>
            <xdr:cNvPr id="15" name="TextBox 14"/>
            <xdr:cNvSpPr txBox="1"/>
          </xdr:nvSpPr>
          <xdr:spPr>
            <a:xfrm>
              <a:off x="76971" y="2969895"/>
              <a:ext cx="9344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𝐶_3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𝐶_3 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en-US" sz="1100"/>
                <a:t>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</a:t>
              </a:r>
              <a:r>
                <a:rPr lang="en-US" sz="1100"/>
                <a:t>,R)</a:t>
              </a:r>
            </a:p>
          </xdr:txBody>
        </xdr:sp>
      </mc:Fallback>
    </mc:AlternateContent>
    <xdr:clientData/>
  </xdr:oneCellAnchor>
  <xdr:oneCellAnchor>
    <xdr:from>
      <xdr:col>0</xdr:col>
      <xdr:colOff>85725</xdr:colOff>
      <xdr:row>26</xdr:row>
      <xdr:rowOff>63414</xdr:rowOff>
    </xdr:from>
    <xdr:ext cx="3867150" cy="123793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/>
            <xdr:cNvSpPr txBox="1"/>
          </xdr:nvSpPr>
          <xdr:spPr>
            <a:xfrm>
              <a:off x="85725" y="5054514"/>
              <a:ext cx="3867150" cy="12379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sub>
                    </m:sSub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𝜕</m:t>
                                    </m:r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𝐶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3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𝑓</m:t>
                                    </m:r>
                                  </m:den>
                                </m:f>
                                <m: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pl-PL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</m:t>
                                    </m:r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𝐶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3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𝜕</m:t>
                                    </m:r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𝑍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𝑐</m:t>
                                        </m:r>
                                      </m:sub>
                                    </m:sSub>
                                  </m:den>
                                </m:f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𝑍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𝑐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𝐶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3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den>
                                </m:f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5.7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E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−08</m:t>
                                </m:r>
                                <m:r>
                                  <m:rPr>
                                    <m:nor/>
                                  </m:rPr>
                                  <a:rPr lang="en-US"/>
                                  <m:t> 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m:rPr>
                                    <m:nor/>
                                  </m:rPr>
                                  <a:rPr lang="en-US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0.87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−2.60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E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−09</m:t>
                                </m:r>
                                <m:r>
                                  <m:rPr>
                                    <m:nor/>
                                  </m:rPr>
                                  <a:rPr lang="en-US"/>
                                  <m:t> 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m:rPr>
                                    <m:nor/>
                                  </m:rPr>
                                  <a:rPr lang="pl-PL" sz="1100" b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.</m:t>
                                </m:r>
                                <m:r>
                                  <m:rPr>
                                    <m:nor/>
                                  </m:rPr>
                                  <a:rPr lang="pl-PL" sz="1100" b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9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3.4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E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−10</m:t>
                                </m:r>
                                <m:r>
                                  <m:rPr>
                                    <m:nor/>
                                  </m:rPr>
                                  <a:rPr lang="en-US"/>
                                  <m:t> </m:t>
                                </m:r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∗3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2.45917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E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−15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2.44036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E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−17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1.0404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E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−18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2.48461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−15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4.98459E-08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 u="sng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m:rPr>
                      <m:nor/>
                    </m:rPr>
                    <a:rPr lang="en-US" sz="1100" b="0" i="0" u="sng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5</m:t>
                  </m:r>
                  <m:r>
                    <m:rPr>
                      <m:nor/>
                    </m:rPr>
                    <a:rPr lang="en-US" sz="1100" b="0" i="0" u="sng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E</m:t>
                  </m:r>
                  <m:r>
                    <m:rPr>
                      <m:nor/>
                    </m:rPr>
                    <a:rPr lang="en-US" sz="1100" b="0" i="0" u="sng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−08[</m:t>
                  </m:r>
                  <m:r>
                    <m:rPr>
                      <m:nor/>
                    </m:rPr>
                    <a:rPr lang="en-US" sz="1100" b="0" i="0" u="sng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F</m:t>
                  </m:r>
                  <m:r>
                    <m:rPr>
                      <m:nor/>
                    </m:rPr>
                    <a:rPr lang="en-US" sz="1100" b="0" i="0" u="sng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]</m:t>
                  </m:r>
                </m:oMath>
              </a14:m>
              <a:endParaRPr lang="en-US" u="sng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16" name="TextBox 15"/>
            <xdr:cNvSpPr txBox="1"/>
          </xdr:nvSpPr>
          <xdr:spPr>
            <a:xfrm>
              <a:off x="85725" y="5054514"/>
              <a:ext cx="3867150" cy="12379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𝐶_3 )</a:t>
              </a:r>
              <a:r>
                <a:rPr lang="en-US" sz="1100" b="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𝐶_3)/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𝜕𝑓</a:t>
              </a:r>
              <a:r>
                <a:rPr lang="pl-PL" sz="1100" b="0" i="0">
                  <a:latin typeface="Cambria Math" panose="02040503050406030204" pitchFamily="18" charset="0"/>
                </a:rPr>
                <a:t>∗𝑢(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𝑓))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latin typeface="Cambria Math" panose="02040503050406030204" pitchFamily="18" charset="0"/>
                </a:rPr>
                <a:t>2+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(𝜕𝐶_3)/(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 ))^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(𝜕𝐶_3)/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∗𝑢(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𝑅))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"5.7E−08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0.87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"−2.60E−09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9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"3.4E−10</a:t>
              </a:r>
              <a:r>
                <a:rPr lang="en-US" i="0"/>
                <a:t> </a:t>
              </a:r>
              <a:r>
                <a:rPr lang="en-US" b="0" i="0">
                  <a:latin typeface="Cambria Math" panose="02040503050406030204" pitchFamily="18" charset="0"/>
                </a:rPr>
                <a:t>" ∗3)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"2.45917E−15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"2.44036E−17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"1.0404E−18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"2.48461E−15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4.98459E-08</a:t>
              </a:r>
              <a:r>
                <a:rPr lang="en-US"/>
                <a:t> </a:t>
              </a:r>
              <a:r>
                <a:rPr lang="en-US" i="0" u="sng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 u="sng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"5E−08[F]</a:t>
              </a:r>
              <a:r>
                <a:rPr lang="en-US" sz="1100" b="0" i="0" u="sng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u="sng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28714</xdr:colOff>
      <xdr:row>16</xdr:row>
      <xdr:rowOff>116224</xdr:rowOff>
    </xdr:from>
    <xdr:ext cx="5073114" cy="3663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/>
            <xdr:cNvSpPr txBox="1"/>
          </xdr:nvSpPr>
          <xdr:spPr>
            <a:xfrm>
              <a:off x="28714" y="3202324"/>
              <a:ext cx="5073114" cy="366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𝐶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sub>
                      </m:sSub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</m:den>
                  </m:f>
                </m:oMath>
              </a14:m>
              <a:r>
                <a:rPr lang="en-US">
                  <a:effectLst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𝜋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𝑓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𝑍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𝑐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e>
                      </m:rad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∗3.14∗2500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1272158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22500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</m:e>
                      </m:rad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17550735.07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5.69777E-08</a:t>
              </a:r>
              <a14:m>
                <m:oMath xmlns:m="http://schemas.openxmlformats.org/officeDocument/2006/math">
                  <m:r>
                    <a:rPr lang="en-US" sz="1100" b="0" i="1" u="none" strike="noStrike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/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5.7E-08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17" name="TextBox 16"/>
            <xdr:cNvSpPr txBox="1"/>
          </xdr:nvSpPr>
          <xdr:spPr>
            <a:xfrm>
              <a:off x="28714" y="3202324"/>
              <a:ext cx="5073114" cy="366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(𝜕𝐶_3)/𝜕𝑓</a:t>
              </a:r>
              <a:r>
                <a:rPr lang="en-US">
                  <a:effectLst/>
                </a:rPr>
                <a:t>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〗^2−𝑅^2 )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∗3.14∗2500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"1272158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−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"22500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"17550735.07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5.69777E-08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/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5.7E-08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34027</xdr:colOff>
      <xdr:row>18</xdr:row>
      <xdr:rowOff>89370</xdr:rowOff>
    </xdr:from>
    <xdr:ext cx="3741337" cy="3028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/>
            <xdr:cNvSpPr txBox="1"/>
          </xdr:nvSpPr>
          <xdr:spPr>
            <a:xfrm>
              <a:off x="34027" y="3556470"/>
              <a:ext cx="3741337" cy="302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𝐶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sub>
                      </m:sSub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𝑍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𝑐</m:t>
                          </m:r>
                        </m:sub>
                      </m:sSub>
                    </m:den>
                  </m:f>
                </m:oMath>
              </a14:m>
              <a:r>
                <a:rPr lang="en-US">
                  <a:effectLst/>
                </a:rPr>
                <a:t>= -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𝑍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𝑐</m:t>
                          </m:r>
                        </m:sub>
                      </m:sSub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𝜋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𝑍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𝑐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3/2</m:t>
                          </m:r>
                        </m:sup>
                      </m:sSup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=-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1127.9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314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en-US" b="0" i="1">
                          <a:latin typeface="Cambria Math" panose="02040503050406030204" pitchFamily="18" charset="0"/>
                        </a:rPr>
                        <m:t>∗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1396969661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=-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2.57131E-09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≈</m:t>
                  </m:r>
                </m:oMath>
              </a14:m>
              <a:r>
                <a:rPr lang="en-US"/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2.6E-09</a:t>
              </a:r>
              <a:endParaRPr lang="en-US" sz="1100"/>
            </a:p>
          </xdr:txBody>
        </xdr:sp>
      </mc:Choice>
      <mc:Fallback>
        <xdr:sp macro="" textlink="">
          <xdr:nvSpPr>
            <xdr:cNvPr id="18" name="TextBox 17"/>
            <xdr:cNvSpPr txBox="1"/>
          </xdr:nvSpPr>
          <xdr:spPr>
            <a:xfrm>
              <a:off x="34027" y="3556470"/>
              <a:ext cx="3741337" cy="302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(𝜕𝐶_3)/(𝜕𝑍_𝑐 )</a:t>
              </a:r>
              <a:r>
                <a:rPr lang="en-US">
                  <a:effectLst/>
                </a:rPr>
                <a:t>= -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〖(𝑍〗_𝑐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〗^2−𝑅^2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)〗^(3/2) 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=-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"1127.9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"314</a:t>
              </a:r>
              <a:r>
                <a:rPr lang="en-US" i="0"/>
                <a:t> </a:t>
              </a:r>
              <a:r>
                <a:rPr lang="en-US" b="0" i="0">
                  <a:latin typeface="Cambria Math" panose="02040503050406030204" pitchFamily="18" charset="0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"1396969661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=-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2.57131E-09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≈</a:t>
              </a:r>
              <a:r>
                <a:rPr lang="en-US"/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2.6E-09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83747</xdr:colOff>
      <xdr:row>22</xdr:row>
      <xdr:rowOff>181120</xdr:rowOff>
    </xdr:from>
    <xdr:ext cx="2269392" cy="2276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/>
            <xdr:cNvSpPr txBox="1"/>
          </xdr:nvSpPr>
          <xdr:spPr>
            <a:xfrm>
              <a:off x="83747" y="4410220"/>
              <a:ext cx="2269392" cy="2276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</m:sub>
                  </m:sSub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𝑓</m:t>
                  </m:r>
                </m:oMath>
              </a14:m>
              <a:r>
                <a:rPr lang="en-US" sz="1100"/>
                <a:t>= 1%*rdg+1</a:t>
              </a:r>
              <a:r>
                <a:rPr lang="en-US" sz="1100" baseline="0"/>
                <a:t> = 1%*50+1=1.5[Hz]</a:t>
              </a:r>
              <a:endParaRPr lang="en-US" sz="1100"/>
            </a:p>
          </xdr:txBody>
        </xdr:sp>
      </mc:Choice>
      <mc:Fallback>
        <xdr:sp macro="" textlink="">
          <xdr:nvSpPr>
            <xdr:cNvPr id="19" name="TextBox 18"/>
            <xdr:cNvSpPr txBox="1"/>
          </xdr:nvSpPr>
          <xdr:spPr>
            <a:xfrm>
              <a:off x="83747" y="4410220"/>
              <a:ext cx="2269392" cy="2276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en-US" sz="1100"/>
                <a:t>= 1%*rdg+1</a:t>
              </a:r>
              <a:r>
                <a:rPr lang="en-US" sz="1100" baseline="0"/>
                <a:t> = 1%*50+1=1.5[Hz]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142874</xdr:colOff>
      <xdr:row>1</xdr:row>
      <xdr:rowOff>1</xdr:rowOff>
    </xdr:from>
    <xdr:ext cx="33438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/>
            <xdr:cNvSpPr txBox="1"/>
          </xdr:nvSpPr>
          <xdr:spPr>
            <a:xfrm>
              <a:off x="1381124" y="200026"/>
              <a:ext cx="3343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[A]</a:t>
              </a:r>
            </a:p>
          </xdr:txBody>
        </xdr:sp>
      </mc:Choice>
      <mc:Fallback>
        <xdr:sp macro="" textlink="">
          <xdr:nvSpPr>
            <xdr:cNvPr id="20" name="TextBox 19"/>
            <xdr:cNvSpPr txBox="1"/>
          </xdr:nvSpPr>
          <xdr:spPr>
            <a:xfrm>
              <a:off x="1381124" y="200026"/>
              <a:ext cx="3343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[A]</a:t>
              </a:r>
            </a:p>
          </xdr:txBody>
        </xdr:sp>
      </mc:Fallback>
    </mc:AlternateContent>
    <xdr:clientData/>
  </xdr:oneCellAnchor>
  <xdr:oneCellAnchor>
    <xdr:from>
      <xdr:col>0</xdr:col>
      <xdr:colOff>48491</xdr:colOff>
      <xdr:row>20</xdr:row>
      <xdr:rowOff>51089</xdr:rowOff>
    </xdr:from>
    <xdr:ext cx="3515050" cy="3247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/>
            <xdr:cNvSpPr txBox="1"/>
          </xdr:nvSpPr>
          <xdr:spPr>
            <a:xfrm>
              <a:off x="48491" y="3899189"/>
              <a:ext cx="3515050" cy="3247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𝐶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sub>
                      </m:sSub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den>
                  </m:f>
                </m:oMath>
              </a14:m>
              <a:r>
                <a:rPr lang="en-US">
                  <a:effectLst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𝜋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𝑍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𝑐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3/2</m:t>
                          </m:r>
                        </m:sup>
                      </m:sSup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150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314∗ </m:t>
                      </m:r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1396969661</m:t>
                      </m:r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3.41959E-10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≈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3.4E-10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>
        <xdr:sp macro="" textlink="">
          <xdr:nvSpPr>
            <xdr:cNvPr id="21" name="TextBox 20"/>
            <xdr:cNvSpPr txBox="1"/>
          </xdr:nvSpPr>
          <xdr:spPr>
            <a:xfrm>
              <a:off x="48491" y="3899189"/>
              <a:ext cx="3515050" cy="3247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(𝜕𝐶_3)/𝜕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n-US">
                  <a:effectLst/>
                </a:rPr>
                <a:t>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〖(𝑍〗_𝑐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〗^2−𝑅^2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)〗^(3/2) 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150/(314∗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"1396969661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3.41959E-10</a:t>
              </a:r>
              <a:r>
                <a:rPr lang="en-US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≈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3.4E-10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189953</xdr:colOff>
      <xdr:row>0</xdr:row>
      <xdr:rowOff>0</xdr:rowOff>
    </xdr:from>
    <xdr:ext cx="338619" cy="172227"/>
    <xdr:sp macro="" textlink="">
      <xdr:nvSpPr>
        <xdr:cNvPr id="4" name="TextBox 3"/>
        <xdr:cNvSpPr txBox="1"/>
      </xdr:nvSpPr>
      <xdr:spPr>
        <a:xfrm>
          <a:off x="2628353" y="0"/>
          <a:ext cx="33861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l-GR" sz="1100">
              <a:latin typeface="Calibri" panose="020F0502020204030204" pitchFamily="34" charset="0"/>
            </a:rPr>
            <a:t>λ</a:t>
          </a:r>
          <a:r>
            <a:rPr lang="en-US" sz="1100">
              <a:latin typeface="Calibri" panose="020F0502020204030204" pitchFamily="34" charset="0"/>
            </a:rPr>
            <a:t>[nm]</a:t>
          </a:r>
          <a:endParaRPr lang="en-US" sz="1100"/>
        </a:p>
      </xdr:txBody>
    </xdr:sp>
    <xdr:clientData/>
  </xdr:oneCellAnchor>
  <xdr:oneCellAnchor>
    <xdr:from>
      <xdr:col>1</xdr:col>
      <xdr:colOff>219075</xdr:colOff>
      <xdr:row>0</xdr:row>
      <xdr:rowOff>0</xdr:rowOff>
    </xdr:from>
    <xdr:ext cx="15613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828675" y="0"/>
              <a:ext cx="1561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828675" y="0"/>
              <a:ext cx="1561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𝑎_𝑙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152399</xdr:colOff>
      <xdr:row>0</xdr:row>
      <xdr:rowOff>0</xdr:rowOff>
    </xdr:from>
    <xdr:ext cx="238125" cy="1861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1371599" y="0"/>
              <a:ext cx="23812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[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]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1371599" y="0"/>
              <a:ext cx="23812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𝑎_(𝑝[𝑚𝑚])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189953</xdr:colOff>
      <xdr:row>0</xdr:row>
      <xdr:rowOff>0</xdr:rowOff>
    </xdr:from>
    <xdr:ext cx="338619" cy="172227"/>
    <xdr:sp macro="" textlink="">
      <xdr:nvSpPr>
        <xdr:cNvPr id="12" name="TextBox 11"/>
        <xdr:cNvSpPr txBox="1"/>
      </xdr:nvSpPr>
      <xdr:spPr>
        <a:xfrm>
          <a:off x="2018753" y="0"/>
          <a:ext cx="33861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l-GR" sz="1100">
              <a:latin typeface="Calibri" panose="020F0502020204030204" pitchFamily="34" charset="0"/>
            </a:rPr>
            <a:t>λ</a:t>
          </a:r>
          <a:r>
            <a:rPr lang="en-US" sz="1100">
              <a:latin typeface="Calibri" panose="020F0502020204030204" pitchFamily="34" charset="0"/>
            </a:rPr>
            <a:t>[nm]</a:t>
          </a:r>
          <a:endParaRPr lang="en-US" sz="1100"/>
        </a:p>
      </xdr:txBody>
    </xdr:sp>
    <xdr:clientData/>
  </xdr:oneCellAnchor>
  <xdr:oneCellAnchor>
    <xdr:from>
      <xdr:col>9</xdr:col>
      <xdr:colOff>219075</xdr:colOff>
      <xdr:row>0</xdr:row>
      <xdr:rowOff>0</xdr:rowOff>
    </xdr:from>
    <xdr:ext cx="15613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/>
            <xdr:cNvSpPr txBox="1"/>
          </xdr:nvSpPr>
          <xdr:spPr>
            <a:xfrm>
              <a:off x="828675" y="0"/>
              <a:ext cx="1561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4" name="TextBox 13"/>
            <xdr:cNvSpPr txBox="1"/>
          </xdr:nvSpPr>
          <xdr:spPr>
            <a:xfrm>
              <a:off x="828675" y="0"/>
              <a:ext cx="1561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𝑎_𝑙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152399</xdr:colOff>
      <xdr:row>0</xdr:row>
      <xdr:rowOff>0</xdr:rowOff>
    </xdr:from>
    <xdr:ext cx="238125" cy="1861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/>
            <xdr:cNvSpPr txBox="1"/>
          </xdr:nvSpPr>
          <xdr:spPr>
            <a:xfrm>
              <a:off x="1371599" y="0"/>
              <a:ext cx="23812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[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]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5" name="TextBox 14"/>
            <xdr:cNvSpPr txBox="1"/>
          </xdr:nvSpPr>
          <xdr:spPr>
            <a:xfrm>
              <a:off x="1371599" y="0"/>
              <a:ext cx="23812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𝑎_(𝑝[𝑚𝑚])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0</xdr:row>
      <xdr:rowOff>0</xdr:rowOff>
    </xdr:from>
    <xdr:ext cx="65" cy="172227"/>
    <xdr:sp macro="" textlink="">
      <xdr:nvSpPr>
        <xdr:cNvPr id="20" name="TextBox 19"/>
        <xdr:cNvSpPr txBox="1"/>
      </xdr:nvSpPr>
      <xdr:spPr>
        <a:xfrm>
          <a:off x="9222441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189953</xdr:colOff>
      <xdr:row>0</xdr:row>
      <xdr:rowOff>0</xdr:rowOff>
    </xdr:from>
    <xdr:ext cx="338619" cy="172227"/>
    <xdr:sp macro="" textlink="">
      <xdr:nvSpPr>
        <xdr:cNvPr id="24" name="TextBox 23"/>
        <xdr:cNvSpPr txBox="1"/>
      </xdr:nvSpPr>
      <xdr:spPr>
        <a:xfrm>
          <a:off x="6386806" y="0"/>
          <a:ext cx="33861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l-GR" sz="1100">
              <a:latin typeface="Calibri" panose="020F0502020204030204" pitchFamily="34" charset="0"/>
            </a:rPr>
            <a:t>λ</a:t>
          </a:r>
          <a:r>
            <a:rPr lang="en-US" sz="1100">
              <a:latin typeface="Calibri" panose="020F0502020204030204" pitchFamily="34" charset="0"/>
            </a:rPr>
            <a:t>[nm]</a:t>
          </a:r>
          <a:endParaRPr lang="en-US" sz="1100"/>
        </a:p>
      </xdr:txBody>
    </xdr:sp>
    <xdr:clientData/>
  </xdr:oneCellAnchor>
  <xdr:oneCellAnchor>
    <xdr:from>
      <xdr:col>5</xdr:col>
      <xdr:colOff>219075</xdr:colOff>
      <xdr:row>0</xdr:row>
      <xdr:rowOff>0</xdr:rowOff>
    </xdr:from>
    <xdr:ext cx="15613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/>
            <xdr:cNvSpPr txBox="1"/>
          </xdr:nvSpPr>
          <xdr:spPr>
            <a:xfrm>
              <a:off x="5205693" y="0"/>
              <a:ext cx="1561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5" name="TextBox 24"/>
            <xdr:cNvSpPr txBox="1"/>
          </xdr:nvSpPr>
          <xdr:spPr>
            <a:xfrm>
              <a:off x="5205693" y="0"/>
              <a:ext cx="1561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𝑎_𝑙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152399</xdr:colOff>
      <xdr:row>0</xdr:row>
      <xdr:rowOff>0</xdr:rowOff>
    </xdr:from>
    <xdr:ext cx="238125" cy="1861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/>
            <xdr:cNvSpPr txBox="1"/>
          </xdr:nvSpPr>
          <xdr:spPr>
            <a:xfrm>
              <a:off x="5744134" y="0"/>
              <a:ext cx="23812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[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]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6" name="TextBox 25"/>
            <xdr:cNvSpPr txBox="1"/>
          </xdr:nvSpPr>
          <xdr:spPr>
            <a:xfrm>
              <a:off x="5744134" y="0"/>
              <a:ext cx="23812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𝑎_(𝑝[𝑚𝑚])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189953</xdr:colOff>
      <xdr:row>0</xdr:row>
      <xdr:rowOff>0</xdr:rowOff>
    </xdr:from>
    <xdr:ext cx="338619" cy="172227"/>
    <xdr:sp macro="" textlink="">
      <xdr:nvSpPr>
        <xdr:cNvPr id="27" name="TextBox 26"/>
        <xdr:cNvSpPr txBox="1"/>
      </xdr:nvSpPr>
      <xdr:spPr>
        <a:xfrm>
          <a:off x="10622629" y="0"/>
          <a:ext cx="33861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l-GR" sz="1100">
              <a:latin typeface="Calibri" panose="020F0502020204030204" pitchFamily="34" charset="0"/>
            </a:rPr>
            <a:t>λ</a:t>
          </a:r>
          <a:r>
            <a:rPr lang="en-US" sz="1100">
              <a:latin typeface="Calibri" panose="020F0502020204030204" pitchFamily="34" charset="0"/>
            </a:rPr>
            <a:t>[nm]</a:t>
          </a:r>
          <a:endParaRPr lang="en-US" sz="1100"/>
        </a:p>
      </xdr:txBody>
    </xdr:sp>
    <xdr:clientData/>
  </xdr:oneCellAnchor>
  <xdr:oneCellAnchor>
    <xdr:from>
      <xdr:col>13</xdr:col>
      <xdr:colOff>219075</xdr:colOff>
      <xdr:row>0</xdr:row>
      <xdr:rowOff>0</xdr:rowOff>
    </xdr:from>
    <xdr:ext cx="15613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/>
            <xdr:cNvSpPr txBox="1"/>
          </xdr:nvSpPr>
          <xdr:spPr>
            <a:xfrm>
              <a:off x="9441516" y="0"/>
              <a:ext cx="1561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8" name="TextBox 27"/>
            <xdr:cNvSpPr txBox="1"/>
          </xdr:nvSpPr>
          <xdr:spPr>
            <a:xfrm>
              <a:off x="9441516" y="0"/>
              <a:ext cx="1561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𝑎_𝑙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152399</xdr:colOff>
      <xdr:row>0</xdr:row>
      <xdr:rowOff>0</xdr:rowOff>
    </xdr:from>
    <xdr:ext cx="238125" cy="1861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TextBox 28"/>
            <xdr:cNvSpPr txBox="1"/>
          </xdr:nvSpPr>
          <xdr:spPr>
            <a:xfrm>
              <a:off x="9979958" y="0"/>
              <a:ext cx="23812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[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]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9" name="TextBox 28"/>
            <xdr:cNvSpPr txBox="1"/>
          </xdr:nvSpPr>
          <xdr:spPr>
            <a:xfrm>
              <a:off x="9979958" y="0"/>
              <a:ext cx="23812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𝑎_(𝑝[𝑚𝑚])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134470</xdr:colOff>
      <xdr:row>0</xdr:row>
      <xdr:rowOff>0</xdr:rowOff>
    </xdr:from>
    <xdr:ext cx="338619" cy="172227"/>
    <xdr:sp macro="" textlink="">
      <xdr:nvSpPr>
        <xdr:cNvPr id="30" name="TextBox 29"/>
        <xdr:cNvSpPr txBox="1"/>
      </xdr:nvSpPr>
      <xdr:spPr>
        <a:xfrm>
          <a:off x="6936441" y="0"/>
          <a:ext cx="33861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l-GR" sz="1100">
              <a:latin typeface="Calibri" panose="020F0502020204030204" pitchFamily="34" charset="0"/>
            </a:rPr>
            <a:t>λ</a:t>
          </a:r>
          <a:r>
            <a:rPr lang="en-US" sz="1100">
              <a:latin typeface="Calibri" panose="020F0502020204030204" pitchFamily="34" charset="0"/>
            </a:rPr>
            <a:t>[nm]</a:t>
          </a:r>
          <a:endParaRPr lang="en-US" sz="1100"/>
        </a:p>
      </xdr:txBody>
    </xdr:sp>
    <xdr:clientData/>
  </xdr:oneCellAnchor>
  <xdr:oneCellAnchor>
    <xdr:from>
      <xdr:col>10</xdr:col>
      <xdr:colOff>152399</xdr:colOff>
      <xdr:row>0</xdr:row>
      <xdr:rowOff>0</xdr:rowOff>
    </xdr:from>
    <xdr:ext cx="238125" cy="1861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/>
            <xdr:cNvSpPr txBox="1"/>
          </xdr:nvSpPr>
          <xdr:spPr>
            <a:xfrm>
              <a:off x="8769723" y="0"/>
              <a:ext cx="23812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[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]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1" name="TextBox 30"/>
            <xdr:cNvSpPr txBox="1"/>
          </xdr:nvSpPr>
          <xdr:spPr>
            <a:xfrm>
              <a:off x="8769723" y="0"/>
              <a:ext cx="23812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𝑎_(𝑝[𝑚𝑚])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31717</xdr:colOff>
      <xdr:row>10</xdr:row>
      <xdr:rowOff>88460</xdr:rowOff>
    </xdr:from>
    <xdr:ext cx="571958" cy="3663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TextBox 33"/>
            <xdr:cNvSpPr txBox="1"/>
          </xdr:nvSpPr>
          <xdr:spPr>
            <a:xfrm>
              <a:off x="31717" y="2010025"/>
              <a:ext cx="571958" cy="366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∗</m:t>
                      </m:r>
                      <m:r>
                        <m:rPr>
                          <m:sty m:val="p"/>
                        </m:rPr>
                        <a:rPr lang="el-GR" sz="1100" b="0" i="1">
                          <a:latin typeface="Cambria Math" panose="02040503050406030204" pitchFamily="18" charset="0"/>
                        </a:rPr>
                        <m:t>λ</m:t>
                      </m:r>
                    </m:den>
                  </m:f>
                </m:oMath>
              </a14:m>
              <a:r>
                <a:rPr lang="en-US" sz="1100"/>
                <a:t>  </a:t>
              </a:r>
            </a:p>
          </xdr:txBody>
        </xdr:sp>
      </mc:Choice>
      <mc:Fallback>
        <xdr:sp macro="" textlink="">
          <xdr:nvSpPr>
            <xdr:cNvPr id="34" name="TextBox 33"/>
            <xdr:cNvSpPr txBox="1"/>
          </xdr:nvSpPr>
          <xdr:spPr>
            <a:xfrm>
              <a:off x="31717" y="2010025"/>
              <a:ext cx="571958" cy="366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ℎ_𝑘=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100" b="0" i="0">
                  <a:latin typeface="Cambria Math" panose="02040503050406030204" pitchFamily="18" charset="0"/>
                </a:rPr>
                <a:t>𝑘∗</a:t>
              </a:r>
              <a:r>
                <a:rPr lang="el-GR" sz="1100" b="0" i="0">
                  <a:latin typeface="Cambria Math" panose="02040503050406030204" pitchFamily="18" charset="0"/>
                </a:rPr>
                <a:t>λ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US" sz="1100"/>
                <a:t>  </a:t>
              </a:r>
            </a:p>
          </xdr:txBody>
        </xdr:sp>
      </mc:Fallback>
    </mc:AlternateContent>
    <xdr:clientData/>
  </xdr:oneCellAnchor>
  <xdr:oneCellAnchor>
    <xdr:from>
      <xdr:col>4</xdr:col>
      <xdr:colOff>86000</xdr:colOff>
      <xdr:row>10</xdr:row>
      <xdr:rowOff>85084</xdr:rowOff>
    </xdr:from>
    <xdr:ext cx="571958" cy="3663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TextBox 34"/>
            <xdr:cNvSpPr txBox="1"/>
          </xdr:nvSpPr>
          <xdr:spPr>
            <a:xfrm>
              <a:off x="2518538" y="2004738"/>
              <a:ext cx="571958" cy="366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∗</m:t>
                      </m:r>
                      <m:r>
                        <m:rPr>
                          <m:sty m:val="p"/>
                        </m:rPr>
                        <a:rPr lang="el-GR" sz="1100" b="0" i="1">
                          <a:latin typeface="Cambria Math" panose="02040503050406030204" pitchFamily="18" charset="0"/>
                        </a:rPr>
                        <m:t>λ</m:t>
                      </m:r>
                    </m:den>
                  </m:f>
                </m:oMath>
              </a14:m>
              <a:r>
                <a:rPr lang="en-US" sz="1100"/>
                <a:t>  </a:t>
              </a:r>
            </a:p>
          </xdr:txBody>
        </xdr:sp>
      </mc:Choice>
      <mc:Fallback>
        <xdr:sp macro="" textlink="">
          <xdr:nvSpPr>
            <xdr:cNvPr id="35" name="TextBox 34"/>
            <xdr:cNvSpPr txBox="1"/>
          </xdr:nvSpPr>
          <xdr:spPr>
            <a:xfrm>
              <a:off x="2518538" y="2004738"/>
              <a:ext cx="571958" cy="366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ℎ_𝑘=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100" b="0" i="0">
                  <a:latin typeface="Cambria Math" panose="02040503050406030204" pitchFamily="18" charset="0"/>
                </a:rPr>
                <a:t>𝑘∗</a:t>
              </a:r>
              <a:r>
                <a:rPr lang="el-GR" sz="1100" b="0" i="0">
                  <a:latin typeface="Cambria Math" panose="02040503050406030204" pitchFamily="18" charset="0"/>
                </a:rPr>
                <a:t>λ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US" sz="1100"/>
                <a:t>  </a:t>
              </a:r>
            </a:p>
          </xdr:txBody>
        </xdr:sp>
      </mc:Fallback>
    </mc:AlternateContent>
    <xdr:clientData/>
  </xdr:oneCellAnchor>
  <xdr:oneCellAnchor>
    <xdr:from>
      <xdr:col>8</xdr:col>
      <xdr:colOff>24848</xdr:colOff>
      <xdr:row>10</xdr:row>
      <xdr:rowOff>49695</xdr:rowOff>
    </xdr:from>
    <xdr:ext cx="571958" cy="3663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TextBox 35"/>
            <xdr:cNvSpPr txBox="1"/>
          </xdr:nvSpPr>
          <xdr:spPr>
            <a:xfrm>
              <a:off x="5068957" y="1971260"/>
              <a:ext cx="571958" cy="366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∗</m:t>
                      </m:r>
                      <m:r>
                        <m:rPr>
                          <m:sty m:val="p"/>
                        </m:rPr>
                        <a:rPr lang="el-GR" sz="1100" b="0" i="1">
                          <a:latin typeface="Cambria Math" panose="02040503050406030204" pitchFamily="18" charset="0"/>
                        </a:rPr>
                        <m:t>λ</m:t>
                      </m:r>
                    </m:den>
                  </m:f>
                </m:oMath>
              </a14:m>
              <a:r>
                <a:rPr lang="en-US" sz="1100"/>
                <a:t>  </a:t>
              </a:r>
            </a:p>
          </xdr:txBody>
        </xdr:sp>
      </mc:Choice>
      <mc:Fallback>
        <xdr:sp macro="" textlink="">
          <xdr:nvSpPr>
            <xdr:cNvPr id="36" name="TextBox 35"/>
            <xdr:cNvSpPr txBox="1"/>
          </xdr:nvSpPr>
          <xdr:spPr>
            <a:xfrm>
              <a:off x="5068957" y="1971260"/>
              <a:ext cx="571958" cy="366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ℎ_𝑘=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100" b="0" i="0">
                  <a:latin typeface="Cambria Math" panose="02040503050406030204" pitchFamily="18" charset="0"/>
                </a:rPr>
                <a:t>𝑘∗</a:t>
              </a:r>
              <a:r>
                <a:rPr lang="el-GR" sz="1100" b="0" i="0">
                  <a:latin typeface="Cambria Math" panose="02040503050406030204" pitchFamily="18" charset="0"/>
                </a:rPr>
                <a:t>λ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US" sz="1100"/>
                <a:t>  </a:t>
              </a:r>
            </a:p>
          </xdr:txBody>
        </xdr:sp>
      </mc:Fallback>
    </mc:AlternateContent>
    <xdr:clientData/>
  </xdr:oneCellAnchor>
  <xdr:oneCellAnchor>
    <xdr:from>
      <xdr:col>12</xdr:col>
      <xdr:colOff>41413</xdr:colOff>
      <xdr:row>10</xdr:row>
      <xdr:rowOff>41413</xdr:rowOff>
    </xdr:from>
    <xdr:ext cx="571958" cy="3663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7" name="TextBox 36"/>
            <xdr:cNvSpPr txBox="1"/>
          </xdr:nvSpPr>
          <xdr:spPr>
            <a:xfrm>
              <a:off x="7537174" y="1962978"/>
              <a:ext cx="571958" cy="366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∗</m:t>
                      </m:r>
                      <m:r>
                        <m:rPr>
                          <m:sty m:val="p"/>
                        </m:rPr>
                        <a:rPr lang="el-GR" sz="1100" b="0" i="1">
                          <a:latin typeface="Cambria Math" panose="02040503050406030204" pitchFamily="18" charset="0"/>
                        </a:rPr>
                        <m:t>λ</m:t>
                      </m:r>
                    </m:den>
                  </m:f>
                </m:oMath>
              </a14:m>
              <a:r>
                <a:rPr lang="en-US" sz="1100"/>
                <a:t>  </a:t>
              </a:r>
            </a:p>
          </xdr:txBody>
        </xdr:sp>
      </mc:Choice>
      <mc:Fallback>
        <xdr:sp macro="" textlink="">
          <xdr:nvSpPr>
            <xdr:cNvPr id="37" name="TextBox 36"/>
            <xdr:cNvSpPr txBox="1"/>
          </xdr:nvSpPr>
          <xdr:spPr>
            <a:xfrm>
              <a:off x="7537174" y="1962978"/>
              <a:ext cx="571958" cy="366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ℎ_𝑘=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100" b="0" i="0">
                  <a:latin typeface="Cambria Math" panose="02040503050406030204" pitchFamily="18" charset="0"/>
                </a:rPr>
                <a:t>𝑘∗</a:t>
              </a:r>
              <a:r>
                <a:rPr lang="el-GR" sz="1100" b="0" i="0">
                  <a:latin typeface="Cambria Math" panose="02040503050406030204" pitchFamily="18" charset="0"/>
                </a:rPr>
                <a:t>λ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US" sz="1100"/>
                <a:t>  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14</xdr:row>
      <xdr:rowOff>101048</xdr:rowOff>
    </xdr:from>
    <xdr:ext cx="2971800" cy="2219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TextBox 37"/>
            <xdr:cNvSpPr txBox="1"/>
          </xdr:nvSpPr>
          <xdr:spPr>
            <a:xfrm>
              <a:off x="0" y="3057939"/>
              <a:ext cx="2971800" cy="22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𝑊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𝑎𝑟𝑡𝑜𝑠𝑐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𝑠𝑟𝑒𝑑𝑛𝑖𝑎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𝑑𝑙𝑎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𝑝𝑟𝑜𝑚𝑖𝑒𝑛𝑖𝑎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𝑘𝑟𝑧𝑦𝑤𝑖𝑧𝑛𝑦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8" name="TextBox 37"/>
            <xdr:cNvSpPr txBox="1"/>
          </xdr:nvSpPr>
          <xdr:spPr>
            <a:xfrm>
              <a:off x="0" y="3057939"/>
              <a:ext cx="2971800" cy="22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latin typeface="Cambria Math" panose="02040503050406030204" pitchFamily="18" charset="0"/>
                </a:rPr>
                <a:t>𝑊</a:t>
              </a:r>
              <a:r>
                <a:rPr lang="en-US" sz="1100" b="0" i="0">
                  <a:latin typeface="Cambria Math" panose="02040503050406030204" pitchFamily="18" charset="0"/>
                </a:rPr>
                <a:t>𝑎𝑟𝑡𝑜𝑠𝑐 𝑠𝑟𝑒𝑑𝑛𝑖𝑎 𝑑𝑙𝑎 𝑝𝑟𝑜𝑚𝑖𝑒𝑛𝑖𝑎 𝑘𝑟𝑧𝑦𝑤𝑖𝑧𝑛𝑦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opLeftCell="A7" zoomScaleNormal="100" workbookViewId="0">
      <selection activeCell="E4" sqref="A2:E15"/>
    </sheetView>
  </sheetViews>
  <sheetFormatPr defaultRowHeight="15" x14ac:dyDescent="0.25"/>
  <cols>
    <col min="1" max="1" width="3.42578125" customWidth="1"/>
    <col min="2" max="2" width="7.28515625" customWidth="1"/>
    <col min="3" max="3" width="7.85546875" customWidth="1"/>
    <col min="10" max="10" width="12.42578125" bestFit="1" customWidth="1"/>
    <col min="12" max="12" width="12.85546875" bestFit="1" customWidth="1"/>
    <col min="13" max="13" width="12" bestFit="1" customWidth="1"/>
    <col min="14" max="14" width="13.5703125" bestFit="1" customWidth="1"/>
    <col min="15" max="15" width="12.42578125" bestFit="1" customWidth="1"/>
  </cols>
  <sheetData>
    <row r="1" spans="1:9" ht="15.75" thickBot="1" x14ac:dyDescent="0.3">
      <c r="A1" s="1"/>
      <c r="B1" s="1"/>
      <c r="C1" s="1"/>
      <c r="D1" s="1"/>
      <c r="E1" s="1"/>
      <c r="F1" s="1"/>
      <c r="G1" s="1"/>
      <c r="H1" s="1"/>
      <c r="I1" s="1"/>
    </row>
    <row r="2" spans="1:9" ht="15.75" thickBot="1" x14ac:dyDescent="0.3">
      <c r="A2" s="2" t="s">
        <v>0</v>
      </c>
      <c r="B2" s="3"/>
      <c r="C2" s="3"/>
      <c r="D2" s="4"/>
      <c r="E2" s="5"/>
    </row>
    <row r="3" spans="1:9" ht="15.75" thickBot="1" x14ac:dyDescent="0.3">
      <c r="A3" s="6">
        <v>1</v>
      </c>
      <c r="B3" s="7">
        <v>0.01</v>
      </c>
      <c r="C3" s="7">
        <v>0.09</v>
      </c>
      <c r="D3" s="7">
        <f>C3*0.001</f>
        <v>8.9999999999999992E-5</v>
      </c>
      <c r="E3" s="8">
        <v>50</v>
      </c>
    </row>
    <row r="4" spans="1:9" x14ac:dyDescent="0.25">
      <c r="A4" s="9">
        <v>2</v>
      </c>
      <c r="B4" s="10">
        <v>1.9</v>
      </c>
      <c r="C4" s="10">
        <v>1.64</v>
      </c>
      <c r="D4" s="11">
        <f>C4*0.001</f>
        <v>1.64E-3</v>
      </c>
      <c r="E4" s="12" t="s">
        <v>1</v>
      </c>
    </row>
    <row r="5" spans="1:9" x14ac:dyDescent="0.25">
      <c r="A5" s="9">
        <v>3</v>
      </c>
      <c r="B5" s="10">
        <v>4.05</v>
      </c>
      <c r="C5" s="10">
        <v>3.59</v>
      </c>
      <c r="D5" s="11">
        <f>C5*0.001</f>
        <v>3.5899999999999999E-3</v>
      </c>
      <c r="E5" s="13"/>
    </row>
    <row r="6" spans="1:9" x14ac:dyDescent="0.25">
      <c r="A6" s="9">
        <v>4</v>
      </c>
      <c r="B6" s="10">
        <v>6.24</v>
      </c>
      <c r="C6" s="10">
        <v>5.52</v>
      </c>
      <c r="D6" s="11">
        <f t="shared" ref="D6:D15" si="0">C6*0.001</f>
        <v>5.5199999999999997E-3</v>
      </c>
      <c r="E6" s="13"/>
      <c r="G6" s="14"/>
      <c r="H6" s="14"/>
      <c r="I6" s="14"/>
    </row>
    <row r="7" spans="1:9" x14ac:dyDescent="0.25">
      <c r="A7" s="9">
        <v>5</v>
      </c>
      <c r="B7" s="10">
        <v>7.96</v>
      </c>
      <c r="C7" s="10">
        <v>7.04</v>
      </c>
      <c r="D7" s="11">
        <f t="shared" si="0"/>
        <v>7.0400000000000003E-3</v>
      </c>
      <c r="E7" s="13"/>
    </row>
    <row r="8" spans="1:9" x14ac:dyDescent="0.25">
      <c r="A8" s="9">
        <v>6</v>
      </c>
      <c r="B8" s="10">
        <v>10.210000000000001</v>
      </c>
      <c r="C8" s="10">
        <v>9.02</v>
      </c>
      <c r="D8" s="11">
        <f t="shared" si="0"/>
        <v>9.0200000000000002E-3</v>
      </c>
      <c r="E8" s="13"/>
    </row>
    <row r="9" spans="1:9" x14ac:dyDescent="0.25">
      <c r="A9" s="9">
        <v>7</v>
      </c>
      <c r="B9" s="10">
        <v>12.2</v>
      </c>
      <c r="C9" s="10">
        <v>10.79</v>
      </c>
      <c r="D9" s="11">
        <f t="shared" si="0"/>
        <v>1.0789999999999999E-2</v>
      </c>
      <c r="E9" s="13"/>
    </row>
    <row r="10" spans="1:9" x14ac:dyDescent="0.25">
      <c r="A10" s="9">
        <v>8</v>
      </c>
      <c r="B10" s="10">
        <v>14.17</v>
      </c>
      <c r="C10" s="10">
        <v>12.52</v>
      </c>
      <c r="D10" s="11">
        <f t="shared" si="0"/>
        <v>1.252E-2</v>
      </c>
      <c r="E10" s="13"/>
    </row>
    <row r="11" spans="1:9" x14ac:dyDescent="0.25">
      <c r="A11" s="9">
        <v>9</v>
      </c>
      <c r="B11" s="10">
        <v>16.100000000000001</v>
      </c>
      <c r="C11" s="10">
        <v>14.23</v>
      </c>
      <c r="D11" s="11">
        <f t="shared" si="0"/>
        <v>1.4230000000000001E-2</v>
      </c>
      <c r="E11" s="13"/>
    </row>
    <row r="12" spans="1:9" x14ac:dyDescent="0.25">
      <c r="A12" s="9">
        <v>10</v>
      </c>
      <c r="B12" s="10">
        <v>18.02</v>
      </c>
      <c r="C12" s="10">
        <v>15.96</v>
      </c>
      <c r="D12" s="11">
        <f t="shared" si="0"/>
        <v>1.5960000000000002E-2</v>
      </c>
      <c r="E12" s="13"/>
    </row>
    <row r="13" spans="1:9" x14ac:dyDescent="0.25">
      <c r="A13" s="9">
        <v>11</v>
      </c>
      <c r="B13" s="10">
        <v>19.95</v>
      </c>
      <c r="C13" s="10">
        <v>17.670000000000002</v>
      </c>
      <c r="D13" s="11">
        <f t="shared" si="0"/>
        <v>1.7670000000000002E-2</v>
      </c>
      <c r="E13" s="13"/>
    </row>
    <row r="14" spans="1:9" x14ac:dyDescent="0.25">
      <c r="A14" s="9">
        <v>12</v>
      </c>
      <c r="B14" s="10">
        <v>21.88</v>
      </c>
      <c r="C14" s="10">
        <v>19.41</v>
      </c>
      <c r="D14" s="11">
        <f t="shared" si="0"/>
        <v>1.941E-2</v>
      </c>
      <c r="E14" s="13"/>
    </row>
    <row r="15" spans="1:9" ht="15.75" thickBot="1" x14ac:dyDescent="0.3">
      <c r="A15" s="15">
        <v>13</v>
      </c>
      <c r="B15" s="16">
        <v>24.22</v>
      </c>
      <c r="C15" s="16">
        <v>21.53</v>
      </c>
      <c r="D15" s="17">
        <f t="shared" si="0"/>
        <v>2.1530000000000001E-2</v>
      </c>
      <c r="E15" s="18"/>
    </row>
    <row r="26" spans="4:11" x14ac:dyDescent="0.25">
      <c r="K26" s="19"/>
    </row>
    <row r="27" spans="4:11" x14ac:dyDescent="0.25">
      <c r="D27" s="19"/>
    </row>
    <row r="36" spans="6:14" x14ac:dyDescent="0.25">
      <c r="F36" s="20"/>
    </row>
    <row r="37" spans="6:14" x14ac:dyDescent="0.25">
      <c r="J37" s="20"/>
    </row>
    <row r="38" spans="6:14" x14ac:dyDescent="0.25">
      <c r="J38" s="20"/>
    </row>
    <row r="44" spans="6:14" x14ac:dyDescent="0.25">
      <c r="K44" s="20"/>
      <c r="N44" s="20"/>
    </row>
    <row r="46" spans="6:14" x14ac:dyDescent="0.25">
      <c r="M46" s="20"/>
    </row>
  </sheetData>
  <mergeCells count="2">
    <mergeCell ref="A1:I1"/>
    <mergeCell ref="E4:E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7</v>
      </c>
    </row>
    <row r="6" spans="1:1" x14ac:dyDescent="0.25">
      <c r="A6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zoomScale="115" zoomScaleNormal="115" workbookViewId="0">
      <selection activeCell="B11" sqref="B11"/>
    </sheetView>
  </sheetViews>
  <sheetFormatPr defaultRowHeight="15" x14ac:dyDescent="0.25"/>
  <cols>
    <col min="2" max="2" width="13.140625" bestFit="1" customWidth="1"/>
    <col min="3" max="3" width="10.85546875" customWidth="1"/>
    <col min="5" max="5" width="11.28515625" customWidth="1"/>
  </cols>
  <sheetData>
    <row r="1" spans="1:16" ht="15.75" thickBot="1" x14ac:dyDescent="0.3">
      <c r="A1" s="2" t="s">
        <v>0</v>
      </c>
      <c r="B1" s="3"/>
      <c r="C1" s="3"/>
      <c r="D1" s="5"/>
      <c r="E1" s="2" t="s">
        <v>0</v>
      </c>
      <c r="F1" s="3"/>
      <c r="G1" s="3"/>
      <c r="H1" s="5"/>
      <c r="I1" s="6" t="s">
        <v>0</v>
      </c>
      <c r="J1" s="3"/>
      <c r="K1" s="3"/>
      <c r="L1" s="21"/>
      <c r="M1" s="2" t="s">
        <v>0</v>
      </c>
      <c r="N1" s="3"/>
      <c r="O1" s="3"/>
      <c r="P1" s="5"/>
    </row>
    <row r="2" spans="1:16" ht="15.75" thickBot="1" x14ac:dyDescent="0.3">
      <c r="A2" s="6">
        <v>1</v>
      </c>
      <c r="B2" s="7">
        <v>20.46</v>
      </c>
      <c r="C2" s="7">
        <v>22.61</v>
      </c>
      <c r="D2" s="8">
        <v>632</v>
      </c>
      <c r="E2" s="6">
        <v>1</v>
      </c>
      <c r="F2" s="7">
        <v>20.3</v>
      </c>
      <c r="G2" s="7">
        <v>22.77</v>
      </c>
      <c r="H2" s="8">
        <v>632</v>
      </c>
      <c r="I2" s="6">
        <v>1</v>
      </c>
      <c r="J2" s="7">
        <v>19.62</v>
      </c>
      <c r="K2" s="7">
        <v>22.83</v>
      </c>
      <c r="L2" s="8">
        <v>632</v>
      </c>
      <c r="M2" s="6">
        <v>1</v>
      </c>
      <c r="N2" s="7">
        <v>19.5</v>
      </c>
      <c r="O2" s="7">
        <v>22.83</v>
      </c>
      <c r="P2" s="8">
        <v>632</v>
      </c>
    </row>
    <row r="3" spans="1:16" ht="15" customHeight="1" x14ac:dyDescent="0.25">
      <c r="A3" s="9">
        <v>2</v>
      </c>
      <c r="B3" s="10">
        <v>20.45</v>
      </c>
      <c r="C3" s="10">
        <v>22.63</v>
      </c>
      <c r="D3" s="12" t="s">
        <v>8</v>
      </c>
      <c r="E3" s="9">
        <v>2</v>
      </c>
      <c r="F3" s="10">
        <v>19.75</v>
      </c>
      <c r="G3" s="10">
        <v>22.63</v>
      </c>
      <c r="H3" s="12" t="s">
        <v>9</v>
      </c>
      <c r="I3" s="9">
        <v>2</v>
      </c>
      <c r="J3" s="10">
        <v>19.62</v>
      </c>
      <c r="K3" s="10">
        <v>22.82</v>
      </c>
      <c r="L3" s="12" t="s">
        <v>10</v>
      </c>
      <c r="M3" s="9">
        <v>2</v>
      </c>
      <c r="N3" s="10">
        <v>19.63</v>
      </c>
      <c r="O3" s="10">
        <v>22.83</v>
      </c>
      <c r="P3" s="12" t="s">
        <v>11</v>
      </c>
    </row>
    <row r="4" spans="1:16" x14ac:dyDescent="0.25">
      <c r="A4" s="9">
        <v>3</v>
      </c>
      <c r="B4" s="10">
        <v>20.47</v>
      </c>
      <c r="C4" s="10">
        <v>22.62</v>
      </c>
      <c r="D4" s="13"/>
      <c r="E4" s="9">
        <v>3</v>
      </c>
      <c r="F4" s="10">
        <v>19.71</v>
      </c>
      <c r="G4" s="10">
        <v>22.63</v>
      </c>
      <c r="H4" s="13"/>
      <c r="I4" s="9">
        <v>3</v>
      </c>
      <c r="J4" s="10">
        <v>19.63</v>
      </c>
      <c r="K4" s="10">
        <v>22.84</v>
      </c>
      <c r="L4" s="13"/>
      <c r="M4" s="9">
        <v>3</v>
      </c>
      <c r="N4" s="10">
        <v>19.510000000000002</v>
      </c>
      <c r="O4" s="10">
        <v>22.83</v>
      </c>
      <c r="P4" s="13"/>
    </row>
    <row r="5" spans="1:16" x14ac:dyDescent="0.25">
      <c r="A5" s="9">
        <v>4</v>
      </c>
      <c r="B5" s="10">
        <v>20.440000000000001</v>
      </c>
      <c r="C5" s="10">
        <v>22.64</v>
      </c>
      <c r="D5" s="13"/>
      <c r="E5" s="9">
        <v>4</v>
      </c>
      <c r="F5" s="10">
        <v>19.739999999999998</v>
      </c>
      <c r="G5" s="10">
        <v>22.63</v>
      </c>
      <c r="H5" s="13"/>
      <c r="I5" s="9">
        <v>4</v>
      </c>
      <c r="J5" s="10">
        <v>19.63</v>
      </c>
      <c r="K5" s="10">
        <v>22.83</v>
      </c>
      <c r="L5" s="13"/>
      <c r="M5" s="9">
        <v>4</v>
      </c>
      <c r="N5" s="10">
        <v>19.62</v>
      </c>
      <c r="O5" s="10">
        <v>22.83</v>
      </c>
      <c r="P5" s="13"/>
    </row>
    <row r="6" spans="1:16" x14ac:dyDescent="0.25">
      <c r="A6" s="9">
        <v>5</v>
      </c>
      <c r="B6" s="10">
        <v>20.47</v>
      </c>
      <c r="C6" s="10">
        <v>22.67</v>
      </c>
      <c r="D6" s="13"/>
      <c r="E6" s="9">
        <v>5</v>
      </c>
      <c r="F6" s="10">
        <v>19.71</v>
      </c>
      <c r="G6" s="10">
        <v>22.65</v>
      </c>
      <c r="H6" s="13"/>
      <c r="I6" s="9">
        <v>5</v>
      </c>
      <c r="J6" s="10">
        <v>19.61</v>
      </c>
      <c r="K6" s="10">
        <v>22.83</v>
      </c>
      <c r="L6" s="13"/>
      <c r="M6" s="9">
        <v>5</v>
      </c>
      <c r="N6" s="10">
        <v>19.48</v>
      </c>
      <c r="O6" s="10">
        <v>22.87</v>
      </c>
      <c r="P6" s="13"/>
    </row>
    <row r="7" spans="1:16" x14ac:dyDescent="0.25">
      <c r="A7" s="9"/>
      <c r="B7" s="10">
        <f>AVERAGE(B2:B6)</f>
        <v>20.457999999999998</v>
      </c>
      <c r="C7" s="10">
        <f>AVERAGE(C2:C6)</f>
        <v>22.634</v>
      </c>
      <c r="D7" s="13"/>
      <c r="E7" s="9"/>
      <c r="F7" s="10">
        <f>AVERAGE(F2:F6)</f>
        <v>19.842000000000002</v>
      </c>
      <c r="G7" s="10">
        <f>AVERAGE(G2:G6)</f>
        <v>22.661999999999999</v>
      </c>
      <c r="H7" s="13"/>
      <c r="I7" s="9"/>
      <c r="J7" s="10">
        <f>AVERAGE(J2:J6)</f>
        <v>19.622</v>
      </c>
      <c r="K7" s="10">
        <f>AVERAGE(K2:K6)</f>
        <v>22.83</v>
      </c>
      <c r="L7" s="13"/>
      <c r="M7" s="9"/>
      <c r="N7" s="10">
        <f>AVERAGE(N2:N6)</f>
        <v>19.548000000000002</v>
      </c>
      <c r="O7" s="10">
        <f>AVERAGE(O2:O6)</f>
        <v>22.838000000000001</v>
      </c>
      <c r="P7" s="13"/>
    </row>
    <row r="8" spans="1:16" x14ac:dyDescent="0.25">
      <c r="A8" s="9"/>
      <c r="B8" s="10"/>
      <c r="C8" s="10"/>
      <c r="D8" s="13"/>
      <c r="E8" s="9"/>
      <c r="F8" s="10"/>
      <c r="G8" s="10"/>
      <c r="H8" s="13"/>
      <c r="I8" s="9"/>
      <c r="J8" s="10"/>
      <c r="K8" s="10"/>
      <c r="L8" s="13"/>
      <c r="O8" s="10"/>
      <c r="P8" s="13"/>
    </row>
    <row r="9" spans="1:16" x14ac:dyDescent="0.25">
      <c r="A9" s="22" t="s">
        <v>13</v>
      </c>
      <c r="B9" s="23">
        <f>(C7-B7)/2</f>
        <v>1.088000000000001</v>
      </c>
      <c r="C9" s="10">
        <f>B9/1000</f>
        <v>1.0880000000000009E-3</v>
      </c>
      <c r="D9" s="13"/>
      <c r="E9" s="22" t="s">
        <v>13</v>
      </c>
      <c r="F9" s="23">
        <f>(G7-F7)/2</f>
        <v>1.4099999999999984</v>
      </c>
      <c r="G9" s="10">
        <f>F9/1000</f>
        <v>1.4099999999999983E-3</v>
      </c>
      <c r="H9" s="13"/>
      <c r="I9" s="22" t="s">
        <v>13</v>
      </c>
      <c r="J9" s="23">
        <f>(K7-J7)/2</f>
        <v>1.6039999999999992</v>
      </c>
      <c r="K9" s="10">
        <f>J9/1000</f>
        <v>1.6039999999999993E-3</v>
      </c>
      <c r="L9" s="13"/>
      <c r="M9" s="22" t="s">
        <v>13</v>
      </c>
      <c r="N9" s="23">
        <f>(O6-N6)/2</f>
        <v>1.6950000000000003</v>
      </c>
      <c r="O9" s="10">
        <f>N9/1000</f>
        <v>1.6950000000000003E-3</v>
      </c>
      <c r="P9" s="13"/>
    </row>
    <row r="10" spans="1:16" x14ac:dyDescent="0.25">
      <c r="A10" s="9" t="s">
        <v>12</v>
      </c>
      <c r="B10" s="10">
        <f>B9^2</f>
        <v>1.1837440000000021</v>
      </c>
      <c r="C10" s="10">
        <f>C9^2</f>
        <v>1.1837440000000018E-6</v>
      </c>
      <c r="D10" s="13"/>
      <c r="E10" s="9" t="s">
        <v>12</v>
      </c>
      <c r="F10" s="10">
        <f>F9^2</f>
        <v>1.9880999999999953</v>
      </c>
      <c r="G10" s="10">
        <f>G9^2</f>
        <v>1.988099999999995E-6</v>
      </c>
      <c r="H10" s="13"/>
      <c r="I10" s="9" t="s">
        <v>12</v>
      </c>
      <c r="J10" s="10">
        <f>J9^2</f>
        <v>2.5728159999999973</v>
      </c>
      <c r="K10" s="10">
        <f>K9^2</f>
        <v>2.5728159999999976E-6</v>
      </c>
      <c r="L10" s="13"/>
      <c r="M10" s="9" t="s">
        <v>12</v>
      </c>
      <c r="N10" s="10">
        <f>N9^2</f>
        <v>2.8730250000000011</v>
      </c>
      <c r="O10" s="10">
        <f>O9^2</f>
        <v>2.8730250000000012E-6</v>
      </c>
      <c r="P10" s="13"/>
    </row>
    <row r="11" spans="1:16" ht="36" customHeight="1" x14ac:dyDescent="0.25">
      <c r="A11" s="9"/>
      <c r="B11" s="10">
        <f>C10/(5*630)*1000000000</f>
        <v>0.37579174603174664</v>
      </c>
      <c r="C11" s="10"/>
      <c r="D11" s="13"/>
      <c r="E11" s="9"/>
      <c r="F11" s="10">
        <f>G10/(5*630)*1000000000</f>
        <v>0.63114285714285556</v>
      </c>
      <c r="G11" s="10"/>
      <c r="H11" s="13"/>
      <c r="I11" s="9"/>
      <c r="J11" s="10">
        <f>K10/(5*630)*1000000000</f>
        <v>0.81676698412698345</v>
      </c>
      <c r="K11" s="10"/>
      <c r="L11" s="13"/>
      <c r="M11" s="9"/>
      <c r="N11" s="10">
        <f>O10/(5*630)*1000000000</f>
        <v>0.91207142857142898</v>
      </c>
      <c r="O11" s="10"/>
      <c r="P11" s="13"/>
    </row>
    <row r="12" spans="1:16" x14ac:dyDescent="0.25">
      <c r="A12" s="9"/>
      <c r="B12" s="10"/>
      <c r="C12" s="10"/>
      <c r="D12" s="13"/>
      <c r="E12" s="9"/>
      <c r="F12" s="10"/>
      <c r="G12" s="10"/>
      <c r="H12" s="13"/>
      <c r="I12" s="9"/>
      <c r="J12" s="10"/>
      <c r="K12" s="10"/>
      <c r="L12" s="13"/>
      <c r="M12" s="9"/>
      <c r="N12" s="10"/>
      <c r="O12" s="10"/>
      <c r="P12" s="13"/>
    </row>
    <row r="13" spans="1:16" x14ac:dyDescent="0.25">
      <c r="A13" s="9"/>
      <c r="B13" s="10"/>
      <c r="C13" s="10"/>
      <c r="D13" s="13"/>
      <c r="E13" s="9"/>
      <c r="F13" s="10"/>
      <c r="G13" s="10"/>
      <c r="H13" s="13"/>
      <c r="I13" s="9"/>
      <c r="J13" s="10"/>
      <c r="K13" s="10"/>
      <c r="L13" s="13"/>
      <c r="M13" s="9"/>
      <c r="N13" s="10"/>
      <c r="O13" s="10"/>
      <c r="P13" s="13"/>
    </row>
    <row r="14" spans="1:16" ht="15.75" thickBot="1" x14ac:dyDescent="0.3">
      <c r="A14" s="15"/>
      <c r="B14" s="16"/>
      <c r="C14" s="16"/>
      <c r="D14" s="18"/>
      <c r="E14" s="15"/>
      <c r="F14" s="16"/>
      <c r="G14" s="16"/>
      <c r="H14" s="18"/>
      <c r="I14" s="15"/>
      <c r="J14" s="16"/>
      <c r="K14" s="16"/>
      <c r="L14" s="18"/>
      <c r="M14" s="15"/>
      <c r="N14" s="16"/>
      <c r="O14" s="16"/>
      <c r="P14" s="18"/>
    </row>
    <row r="17" spans="1:2" x14ac:dyDescent="0.25">
      <c r="A17">
        <f>AVERAGE(B11,F11,J11,N11)</f>
        <v>0.68394325396825373</v>
      </c>
      <c r="B17" t="s">
        <v>14</v>
      </c>
    </row>
  </sheetData>
  <mergeCells count="4">
    <mergeCell ref="D3:D14"/>
    <mergeCell ref="H3:H14"/>
    <mergeCell ref="P3:P14"/>
    <mergeCell ref="L3:L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a,b,d) RC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dcterms:created xsi:type="dcterms:W3CDTF">2016-06-02T07:27:43Z</dcterms:created>
  <dcterms:modified xsi:type="dcterms:W3CDTF">2016-06-02T09:48:39Z</dcterms:modified>
</cp:coreProperties>
</file>