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definedNames>
    <definedName name="_xlnm._FilterDatabase" localSheetId="0" hidden="1">Sheet1!$A$3:$K$13</definedName>
  </definedNames>
  <calcPr calcId="144525"/>
</workbook>
</file>

<file path=xl/calcChain.xml><?xml version="1.0" encoding="utf-8"?>
<calcChain xmlns="http://schemas.openxmlformats.org/spreadsheetml/2006/main">
  <c r="D36" i="1" l="1"/>
  <c r="C36" i="1"/>
  <c r="B36" i="1" l="1"/>
  <c r="J5" i="1" l="1"/>
  <c r="J12" i="1"/>
  <c r="J13" i="1"/>
  <c r="J10" i="1"/>
  <c r="J9" i="1"/>
  <c r="J6" i="1"/>
  <c r="J11" i="1"/>
  <c r="J4" i="1"/>
  <c r="J7" i="1"/>
  <c r="J8" i="1"/>
  <c r="H5" i="1"/>
  <c r="I5" i="1" s="1"/>
  <c r="K5" i="1" s="1"/>
  <c r="H12" i="1"/>
  <c r="I12" i="1" s="1"/>
  <c r="K12" i="1" s="1"/>
  <c r="H13" i="1"/>
  <c r="I13" i="1" s="1"/>
  <c r="K13" i="1" s="1"/>
  <c r="H10" i="1"/>
  <c r="I10" i="1" s="1"/>
  <c r="K10" i="1" s="1"/>
  <c r="H9" i="1"/>
  <c r="I9" i="1" s="1"/>
  <c r="K9" i="1" s="1"/>
  <c r="H6" i="1"/>
  <c r="I6" i="1" s="1"/>
  <c r="K6" i="1" s="1"/>
  <c r="H11" i="1"/>
  <c r="I11" i="1" s="1"/>
  <c r="K11" i="1" s="1"/>
  <c r="H4" i="1"/>
  <c r="I4" i="1" s="1"/>
  <c r="K4" i="1" s="1"/>
  <c r="H7" i="1"/>
  <c r="I7" i="1" s="1"/>
  <c r="K7" i="1" s="1"/>
  <c r="H8" i="1"/>
  <c r="I8" i="1" s="1"/>
  <c r="K8" i="1" s="1"/>
  <c r="G5" i="1"/>
  <c r="G12" i="1"/>
  <c r="G13" i="1"/>
  <c r="G10" i="1"/>
  <c r="G9" i="1"/>
  <c r="G6" i="1"/>
  <c r="G11" i="1"/>
  <c r="G4" i="1"/>
  <c r="G7" i="1"/>
  <c r="G8" i="1"/>
  <c r="E5" i="1"/>
  <c r="E12" i="1"/>
  <c r="E13" i="1"/>
  <c r="E10" i="1"/>
  <c r="E9" i="1"/>
  <c r="E6" i="1"/>
  <c r="E11" i="1"/>
  <c r="E4" i="1"/>
  <c r="E7" i="1"/>
  <c r="E8" i="1"/>
</calcChain>
</file>

<file path=xl/sharedStrings.xml><?xml version="1.0" encoding="utf-8"?>
<sst xmlns="http://schemas.openxmlformats.org/spreadsheetml/2006/main" count="120" uniqueCount="70">
  <si>
    <t>1/ Hãy nhập và trình bày bảng tính sau: (1,5đ)</t>
  </si>
  <si>
    <t>BẢNG KÊ HÀNG NHẬP THÁNG 06/2009</t>
  </si>
  <si>
    <t>Stt</t>
  </si>
  <si>
    <t>Mã hàng</t>
  </si>
  <si>
    <t>TP001</t>
  </si>
  <si>
    <t>NS001</t>
  </si>
  <si>
    <t>VT002</t>
  </si>
  <si>
    <t>VT003</t>
  </si>
  <si>
    <t>TP002</t>
  </si>
  <si>
    <t>NS002</t>
  </si>
  <si>
    <t>VT001</t>
  </si>
  <si>
    <t>Ngày nhập</t>
  </si>
  <si>
    <t>15/06/2009</t>
  </si>
  <si>
    <t>16/06/2009</t>
  </si>
  <si>
    <t>17/06/2009</t>
  </si>
  <si>
    <t>23/06/2009</t>
  </si>
  <si>
    <t>25/06/2009</t>
  </si>
  <si>
    <t>27/06/2009</t>
  </si>
  <si>
    <t>Xuất xứ</t>
  </si>
  <si>
    <t>Asean</t>
  </si>
  <si>
    <t>Tên hàng</t>
  </si>
  <si>
    <t>Số lượng</t>
  </si>
  <si>
    <t>Đơn vị tính</t>
  </si>
  <si>
    <t>Đơn giá</t>
  </si>
  <si>
    <t xml:space="preserve">Bảng 1 </t>
  </si>
  <si>
    <t>Sữa bột</t>
  </si>
  <si>
    <t>Trà túi lọc</t>
  </si>
  <si>
    <t>Thức ăn nuôi tôm</t>
  </si>
  <si>
    <t>Thuốc lá</t>
  </si>
  <si>
    <t>Phân bón</t>
  </si>
  <si>
    <t>Hạt nhựa</t>
  </si>
  <si>
    <t>Thuốc trừ sâu</t>
  </si>
  <si>
    <t>thùng</t>
  </si>
  <si>
    <t>tấn</t>
  </si>
  <si>
    <t>lít</t>
  </si>
  <si>
    <t>Bảng 2</t>
  </si>
  <si>
    <t>Nhóm hàng</t>
  </si>
  <si>
    <t>TP</t>
  </si>
  <si>
    <t>NS</t>
  </si>
  <si>
    <t>VT</t>
  </si>
  <si>
    <t>Thực phẩm</t>
  </si>
  <si>
    <t>Nông sản</t>
  </si>
  <si>
    <t>Vật tư</t>
  </si>
  <si>
    <t>Thuế suất</t>
  </si>
  <si>
    <r>
      <t>2/ Thêm các cột</t>
    </r>
    <r>
      <rPr>
        <b/>
        <sz val="11"/>
        <color theme="1"/>
        <rFont val="Times New Roman"/>
        <family val="1"/>
      </rPr>
      <t xml:space="preserve"> Trị giá, Thuế suất và Thuế nhập khẩu</t>
    </r>
    <r>
      <rPr>
        <sz val="11"/>
        <color theme="1"/>
        <rFont val="Times New Roman"/>
        <family val="1"/>
      </rPr>
      <t xml:space="preserve"> vào phía sau cột </t>
    </r>
    <r>
      <rPr>
        <b/>
        <sz val="11"/>
        <color theme="1"/>
        <rFont val="Times New Roman"/>
        <family val="1"/>
      </rPr>
      <t>Đơn giá</t>
    </r>
    <r>
      <rPr>
        <sz val="11"/>
        <color theme="1"/>
        <rFont val="Times New Roman"/>
        <family val="1"/>
      </rPr>
      <t>. (0,5đ)</t>
    </r>
  </si>
  <si>
    <t>Trị giá</t>
  </si>
  <si>
    <t>Thuế nhập khẩu</t>
  </si>
  <si>
    <r>
      <t xml:space="preserve">3/ Lập công thức điền dữ liệu cho các cột : </t>
    </r>
    <r>
      <rPr>
        <b/>
        <sz val="11"/>
        <color theme="1"/>
        <rFont val="Times New Roman"/>
        <family val="1"/>
      </rPr>
      <t>Tên hàng</t>
    </r>
    <r>
      <rPr>
        <sz val="11"/>
        <color theme="1"/>
        <rFont val="Times New Roman"/>
        <family val="1"/>
      </rPr>
      <t xml:space="preserve"> (1đ),</t>
    </r>
    <r>
      <rPr>
        <b/>
        <sz val="11"/>
        <color theme="1"/>
        <rFont val="Times New Roman"/>
        <family val="1"/>
      </rPr>
      <t xml:space="preserve"> Đơn vị tính</t>
    </r>
    <r>
      <rPr>
        <sz val="11"/>
        <color theme="1"/>
        <rFont val="Times New Roman"/>
        <family val="1"/>
      </rPr>
      <t xml:space="preserve"> (0,5đ) và</t>
    </r>
    <r>
      <rPr>
        <b/>
        <sz val="11"/>
        <color theme="1"/>
        <rFont val="Times New Roman"/>
        <family val="1"/>
      </rPr>
      <t xml:space="preserve"> Đơn giá</t>
    </r>
    <r>
      <rPr>
        <sz val="11"/>
        <color theme="1"/>
        <rFont val="Times New Roman"/>
        <family val="1"/>
      </rPr>
      <t xml:space="preserve"> (0,5đ) dựa vào</t>
    </r>
    <r>
      <rPr>
        <b/>
        <sz val="11"/>
        <color theme="1"/>
        <rFont val="Times New Roman"/>
        <family val="1"/>
      </rPr>
      <t xml:space="preserve"> Mã hàng</t>
    </r>
    <r>
      <rPr>
        <sz val="11"/>
        <color theme="1"/>
        <rFont val="Times New Roman"/>
        <family val="1"/>
      </rPr>
      <t xml:space="preserve"> và</t>
    </r>
    <r>
      <rPr>
        <b/>
        <sz val="11"/>
        <color theme="1"/>
        <rFont val="Times New Roman"/>
        <family val="1"/>
      </rPr>
      <t xml:space="preserve"> Bảng 1</t>
    </r>
  </si>
  <si>
    <r>
      <t>4/ Tính</t>
    </r>
    <r>
      <rPr>
        <b/>
        <sz val="11"/>
        <color theme="1"/>
        <rFont val="Times New Roman"/>
        <family val="1"/>
      </rPr>
      <t xml:space="preserve"> Trị giá</t>
    </r>
    <r>
      <rPr>
        <sz val="11"/>
        <color theme="1"/>
        <rFont val="Times New Roman"/>
        <family val="1"/>
      </rPr>
      <t xml:space="preserve">: = </t>
    </r>
    <r>
      <rPr>
        <b/>
        <sz val="11"/>
        <color theme="1"/>
        <rFont val="Times New Roman"/>
        <family val="1"/>
      </rPr>
      <t>Đơn giá * Số lượng.</t>
    </r>
    <r>
      <rPr>
        <sz val="11"/>
        <color theme="1"/>
        <rFont val="Times New Roman"/>
        <family val="1"/>
      </rPr>
      <t xml:space="preserve"> (0,5đ)</t>
    </r>
  </si>
  <si>
    <r>
      <t xml:space="preserve">5/ Lập công thức điền dữ liệu cho cột </t>
    </r>
    <r>
      <rPr>
        <b/>
        <sz val="11"/>
        <color theme="1"/>
        <rFont val="Times New Roman"/>
        <family val="1"/>
      </rPr>
      <t>Thuế suất</t>
    </r>
    <r>
      <rPr>
        <sz val="11"/>
        <color theme="1"/>
        <rFont val="Times New Roman"/>
        <family val="1"/>
      </rPr>
      <t>, với thuế suất được quy định như sau: nếu hàng có</t>
    </r>
    <r>
      <rPr>
        <b/>
        <sz val="11"/>
        <color theme="1"/>
        <rFont val="Times New Roman"/>
        <family val="1"/>
      </rPr>
      <t xml:space="preserve"> Xuất xứ</t>
    </r>
    <r>
      <rPr>
        <sz val="11"/>
        <color theme="1"/>
        <rFont val="Times New Roman"/>
        <family val="1"/>
      </rPr>
      <t xml:space="preserve"> </t>
    </r>
    <r>
      <rPr>
        <i/>
        <sz val="11"/>
        <color theme="1"/>
        <rFont val="Times New Roman"/>
        <family val="1"/>
      </rPr>
      <t>là các nước thuộc khối</t>
    </r>
    <r>
      <rPr>
        <sz val="11"/>
        <color theme="1"/>
        <rFont val="Times New Roman"/>
        <family val="1"/>
      </rPr>
      <t xml:space="preserve"> </t>
    </r>
    <r>
      <rPr>
        <b/>
        <sz val="11"/>
        <color theme="1"/>
        <rFont val="Times New Roman"/>
        <family val="1"/>
      </rPr>
      <t>Asean</t>
    </r>
    <r>
      <rPr>
        <sz val="11"/>
        <color theme="1"/>
        <rFont val="Times New Roman"/>
        <family val="1"/>
      </rPr>
      <t xml:space="preserve"> thì thuế suất bằng </t>
    </r>
    <r>
      <rPr>
        <b/>
        <i/>
        <sz val="11"/>
        <color theme="1"/>
        <rFont val="Times New Roman"/>
        <family val="1"/>
      </rPr>
      <t>0</t>
    </r>
    <r>
      <rPr>
        <sz val="11"/>
        <color theme="1"/>
        <rFont val="Times New Roman"/>
        <family val="1"/>
      </rPr>
      <t xml:space="preserve">, ngược lại thì dò tìm trong </t>
    </r>
    <r>
      <rPr>
        <b/>
        <sz val="11"/>
        <color theme="1"/>
        <rFont val="Times New Roman"/>
        <family val="1"/>
      </rPr>
      <t>Bảng 2</t>
    </r>
  </si>
  <si>
    <r>
      <t>(dựa vào 2</t>
    </r>
    <r>
      <rPr>
        <i/>
        <sz val="11"/>
        <color theme="1"/>
        <rFont val="Times New Roman"/>
        <family val="1"/>
      </rPr>
      <t xml:space="preserve"> ký tự đầu của</t>
    </r>
    <r>
      <rPr>
        <b/>
        <i/>
        <sz val="11"/>
        <color theme="1"/>
        <rFont val="Times New Roman"/>
        <family val="1"/>
      </rPr>
      <t xml:space="preserve"> </t>
    </r>
    <r>
      <rPr>
        <b/>
        <sz val="11"/>
        <color theme="1"/>
        <rFont val="Times New Roman"/>
        <family val="1"/>
      </rPr>
      <t>Mã hàng</t>
    </r>
    <r>
      <rPr>
        <sz val="11"/>
        <color theme="1"/>
        <rFont val="Times New Roman"/>
        <family val="1"/>
      </rPr>
      <t xml:space="preserve"> - là </t>
    </r>
    <r>
      <rPr>
        <i/>
        <sz val="11"/>
        <color theme="1"/>
        <rFont val="Times New Roman"/>
        <family val="1"/>
      </rPr>
      <t xml:space="preserve"> Nhóm hàng</t>
    </r>
    <r>
      <rPr>
        <sz val="11"/>
        <color theme="1"/>
        <rFont val="Times New Roman"/>
        <family val="1"/>
      </rPr>
      <t>). (1,5đ)</t>
    </r>
  </si>
  <si>
    <r>
      <t xml:space="preserve">6/ Tính </t>
    </r>
    <r>
      <rPr>
        <b/>
        <sz val="11"/>
        <color theme="1"/>
        <rFont val="Times New Roman"/>
        <family val="1"/>
      </rPr>
      <t>Thuế nhập khẩu</t>
    </r>
    <r>
      <rPr>
        <sz val="11"/>
        <color theme="1"/>
        <rFont val="Times New Roman"/>
        <family val="1"/>
      </rPr>
      <t xml:space="preserve">: = </t>
    </r>
    <r>
      <rPr>
        <b/>
        <sz val="11"/>
        <color theme="1"/>
        <rFont val="Times New Roman"/>
        <family val="1"/>
      </rPr>
      <t>Trị giá * Thuế suất</t>
    </r>
    <r>
      <rPr>
        <sz val="11"/>
        <color theme="1"/>
        <rFont val="Times New Roman"/>
        <family val="1"/>
      </rPr>
      <t>. (0,5đ)</t>
    </r>
  </si>
  <si>
    <r>
      <t>7/ Trên</t>
    </r>
    <r>
      <rPr>
        <b/>
        <sz val="11"/>
        <color theme="1"/>
        <rFont val="Times New Roman"/>
        <family val="1"/>
      </rPr>
      <t xml:space="preserve"> "Bảng Kê Hàng Nhập Tháng 06/2009"</t>
    </r>
    <r>
      <rPr>
        <sz val="11"/>
        <color theme="1"/>
        <rFont val="Times New Roman"/>
        <family val="1"/>
      </rPr>
      <t>, hãy thực hiện các yêu cầu sau:</t>
    </r>
  </si>
  <si>
    <r>
      <t xml:space="preserve">a. Sắp xếp các dòng dữ liệu sao cho cột </t>
    </r>
    <r>
      <rPr>
        <b/>
        <sz val="11"/>
        <color theme="1"/>
        <rFont val="Times New Roman"/>
        <family val="1"/>
      </rPr>
      <t>Mã hàng</t>
    </r>
    <r>
      <rPr>
        <sz val="11"/>
        <color theme="1"/>
        <rFont val="Times New Roman"/>
        <family val="1"/>
      </rPr>
      <t xml:space="preserve"> có thứ tự tăng dần, nếu cùng Mã hàng thì xếp theo </t>
    </r>
    <r>
      <rPr>
        <b/>
        <sz val="11"/>
        <color theme="1"/>
        <rFont val="Times New Roman"/>
        <family val="1"/>
      </rPr>
      <t>Ngày nhập</t>
    </r>
    <r>
      <rPr>
        <sz val="11"/>
        <color theme="1"/>
        <rFont val="Times New Roman"/>
        <family val="1"/>
      </rPr>
      <t xml:space="preserve"> giảm dần. (1đ)</t>
    </r>
  </si>
  <si>
    <r>
      <t>b. Dùng chức năng Advanced Filter lọc ra một danh sách chỉ gồm những dòng dữ liệu có xuất xứ là</t>
    </r>
    <r>
      <rPr>
        <b/>
        <sz val="11"/>
        <color theme="1"/>
        <rFont val="Times New Roman"/>
        <family val="1"/>
      </rPr>
      <t xml:space="preserve"> Asean</t>
    </r>
    <r>
      <rPr>
        <sz val="11"/>
        <color theme="1"/>
        <rFont val="Times New Roman"/>
        <family val="1"/>
      </rPr>
      <t>. (1đ)</t>
    </r>
  </si>
  <si>
    <t>8/ Hãy lập bảng thống kê và trả lời các câu hỏi sau đây: (1,5đ)</t>
  </si>
  <si>
    <t>Tổng thuế nhập khẩu</t>
  </si>
  <si>
    <t>Hướng dẫn</t>
  </si>
  <si>
    <r>
      <rPr>
        <b/>
        <u/>
        <sz val="11"/>
        <color theme="1"/>
        <rFont val="Times New Roman"/>
        <family val="1"/>
      </rPr>
      <t>Câu 8</t>
    </r>
    <r>
      <rPr>
        <sz val="11"/>
        <color theme="1"/>
        <rFont val="Times New Roman"/>
        <family val="1"/>
      </rPr>
      <t xml:space="preserve"> :</t>
    </r>
  </si>
  <si>
    <t>Cần nhớ :</t>
  </si>
  <si>
    <t>Hàm SUMIF(range, criteria, [sum_range])</t>
  </si>
  <si>
    <t>Trong đó:</t>
  </si>
  <si>
    <t>range :</t>
  </si>
  <si>
    <t>criteria :</t>
  </si>
  <si>
    <t>là vùng ta sẽ tìm kiếm giá trị, áp đặt điều kiện lên đây và lấy giá trị để tính tổng luôn nếu như ta không định nghĩa tham số sum_range</t>
  </si>
  <si>
    <t>điều kiện tìm kiếm</t>
  </si>
  <si>
    <t>sum_range</t>
  </si>
  <si>
    <t>có thể có hoặc không có. Nếu được định nghĩa thì sẽ lấy tổng trên vùng này tương ứng dòng với giá trị tìm kiếm thỏa mãn điều kiện</t>
  </si>
  <si>
    <t>Gợi ý:</t>
  </si>
  <si>
    <t>Ta sẽ đi tìm kiếm hàng hóa nào mà có mã hàng bắt đầu bằng "TP" và sẽ lấy sum trên cột tương ứng là cột thuế nhập khẩu nếu như điều kiện tìm thỏa mãn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</si>
</sst>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9" x14ac:knownFonts="1">
    <font>
      <sz val="11"/>
      <color theme="1"/>
      <name val="Calibri"/>
      <family val="2"/>
      <scheme val="minor"/>
    </font>
    <font>
      <sz val="11"/>
      <color theme="1"/>
      <name val="Times New Roman"/>
      <family val="1"/>
    </font>
    <font>
      <b/>
      <sz val="11"/>
      <color theme="1"/>
      <name val="Times New Roman"/>
      <family val="1"/>
    </font>
    <font>
      <b/>
      <sz val="12"/>
      <color theme="1"/>
      <name val="Times New Roman"/>
      <family val="1"/>
    </font>
    <font>
      <b/>
      <sz val="16"/>
      <color theme="1"/>
      <name val="Times New Roman"/>
      <family val="1"/>
    </font>
    <font>
      <b/>
      <i/>
      <sz val="11"/>
      <color theme="1"/>
      <name val="Times New Roman"/>
      <family val="1"/>
    </font>
    <font>
      <i/>
      <sz val="11"/>
      <color theme="1"/>
      <name val="Times New Roman"/>
      <family val="1"/>
    </font>
    <font>
      <b/>
      <sz val="11"/>
      <color rgb="FFFF0000"/>
      <name val="Times New Roman"/>
      <family val="1"/>
    </font>
    <font>
      <b/>
      <u/>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xf>
    <xf numFmtId="164" fontId="1" fillId="0" borderId="1" xfId="0" applyNumberFormat="1" applyFont="1" applyBorder="1" applyAlignment="1">
      <alignment horizont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left" vertical="center"/>
    </xf>
    <xf numFmtId="9" fontId="1" fillId="0" borderId="1" xfId="0" applyNumberFormat="1" applyFont="1" applyBorder="1" applyAlignment="1">
      <alignment horizontal="center"/>
    </xf>
    <xf numFmtId="9" fontId="1" fillId="0" borderId="1" xfId="0" applyNumberFormat="1" applyFont="1" applyBorder="1" applyAlignment="1">
      <alignment horizontal="center" vertical="center"/>
    </xf>
    <xf numFmtId="0" fontId="2" fillId="0" borderId="1" xfId="0" applyFont="1" applyBorder="1" applyAlignment="1">
      <alignment horizontal="center" vertical="center"/>
    </xf>
    <xf numFmtId="0" fontId="7" fillId="0" borderId="0" xfId="0" applyFont="1"/>
    <xf numFmtId="0" fontId="1" fillId="0" borderId="0" xfId="0" quotePrefix="1" applyFont="1"/>
    <xf numFmtId="0" fontId="4"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topLeftCell="A13" workbookViewId="0">
      <selection activeCell="D37" sqref="D37"/>
    </sheetView>
  </sheetViews>
  <sheetFormatPr defaultRowHeight="15" x14ac:dyDescent="0.25"/>
  <cols>
    <col min="1" max="1" width="22" style="1" customWidth="1"/>
    <col min="2" max="2" width="15.85546875" style="1" bestFit="1" customWidth="1"/>
    <col min="3" max="3" width="10.140625" style="1" bestFit="1" customWidth="1"/>
    <col min="4" max="4" width="9.140625" style="1"/>
    <col min="5" max="5" width="15.85546875" style="1" bestFit="1" customWidth="1"/>
    <col min="6" max="6" width="9.140625" style="1"/>
    <col min="7" max="7" width="10.28515625" style="1" bestFit="1" customWidth="1"/>
    <col min="8" max="8" width="10.7109375" style="1" bestFit="1" customWidth="1"/>
    <col min="9" max="10" width="10.7109375" style="1" customWidth="1"/>
    <col min="11" max="11" width="14.5703125" style="1" bestFit="1" customWidth="1"/>
    <col min="12" max="16384" width="9.140625" style="1"/>
  </cols>
  <sheetData>
    <row r="1" spans="1:12" x14ac:dyDescent="0.25">
      <c r="A1" s="1" t="s">
        <v>0</v>
      </c>
    </row>
    <row r="2" spans="1:12" ht="20.25" x14ac:dyDescent="0.3">
      <c r="A2" s="13" t="s">
        <v>1</v>
      </c>
      <c r="B2" s="13"/>
      <c r="C2" s="13"/>
      <c r="D2" s="13"/>
      <c r="E2" s="13"/>
      <c r="F2" s="13"/>
      <c r="G2" s="13"/>
      <c r="H2" s="13"/>
      <c r="I2" s="13"/>
      <c r="J2" s="13"/>
      <c r="K2" s="13"/>
      <c r="L2" s="13"/>
    </row>
    <row r="3" spans="1:12" x14ac:dyDescent="0.25">
      <c r="A3" s="5" t="s">
        <v>2</v>
      </c>
      <c r="B3" s="5" t="s">
        <v>3</v>
      </c>
      <c r="C3" s="5" t="s">
        <v>11</v>
      </c>
      <c r="D3" s="5" t="s">
        <v>18</v>
      </c>
      <c r="E3" s="5" t="s">
        <v>20</v>
      </c>
      <c r="F3" s="5" t="s">
        <v>21</v>
      </c>
      <c r="G3" s="5" t="s">
        <v>22</v>
      </c>
      <c r="H3" s="5" t="s">
        <v>23</v>
      </c>
      <c r="I3" s="5" t="s">
        <v>45</v>
      </c>
      <c r="J3" s="5" t="s">
        <v>43</v>
      </c>
      <c r="K3" s="2" t="s">
        <v>46</v>
      </c>
    </row>
    <row r="4" spans="1:12" x14ac:dyDescent="0.25">
      <c r="A4" s="5">
        <v>9</v>
      </c>
      <c r="B4" s="5" t="s">
        <v>5</v>
      </c>
      <c r="C4" s="6" t="s">
        <v>16</v>
      </c>
      <c r="D4" s="5" t="s">
        <v>19</v>
      </c>
      <c r="E4" s="5" t="str">
        <f t="shared" ref="E4:E13" si="0">VLOOKUP(B4,$A$17:$D$23,2,0)</f>
        <v>Thức ăn nuôi tôm</v>
      </c>
      <c r="F4" s="5">
        <v>230</v>
      </c>
      <c r="G4" s="5" t="str">
        <f t="shared" ref="G4:G13" si="1">VLOOKUP(B4,$A$17:$D$23,3,0)</f>
        <v>tấn</v>
      </c>
      <c r="H4" s="5">
        <f t="shared" ref="H4:H13" si="2">VLOOKUP(B4,$A$17:$D$23,4,0)</f>
        <v>270</v>
      </c>
      <c r="I4" s="5">
        <f t="shared" ref="I4:I13" si="3">H4*F4</f>
        <v>62100</v>
      </c>
      <c r="J4" s="9">
        <f t="shared" ref="J4:J13" si="4">IF(D4="Asean",0,VLOOKUP(LEFT(B4,2),$H$17:$J$19,3,0))</f>
        <v>0</v>
      </c>
      <c r="K4" s="2">
        <f t="shared" ref="K4:K13" si="5">I4*J4</f>
        <v>0</v>
      </c>
    </row>
    <row r="5" spans="1:12" x14ac:dyDescent="0.25">
      <c r="A5" s="5">
        <v>2</v>
      </c>
      <c r="B5" s="5" t="s">
        <v>5</v>
      </c>
      <c r="C5" s="6">
        <v>40000</v>
      </c>
      <c r="D5" s="5" t="s">
        <v>19</v>
      </c>
      <c r="E5" s="5" t="str">
        <f t="shared" si="0"/>
        <v>Thức ăn nuôi tôm</v>
      </c>
      <c r="F5" s="5">
        <v>564</v>
      </c>
      <c r="G5" s="5" t="str">
        <f t="shared" si="1"/>
        <v>tấn</v>
      </c>
      <c r="H5" s="5">
        <f t="shared" si="2"/>
        <v>270</v>
      </c>
      <c r="I5" s="5">
        <f t="shared" si="3"/>
        <v>152280</v>
      </c>
      <c r="J5" s="9">
        <f t="shared" si="4"/>
        <v>0</v>
      </c>
      <c r="K5" s="2">
        <f t="shared" si="5"/>
        <v>0</v>
      </c>
    </row>
    <row r="6" spans="1:12" x14ac:dyDescent="0.25">
      <c r="A6" s="5">
        <v>7</v>
      </c>
      <c r="B6" s="5" t="s">
        <v>9</v>
      </c>
      <c r="C6" s="6" t="s">
        <v>14</v>
      </c>
      <c r="D6" s="5" t="s">
        <v>19</v>
      </c>
      <c r="E6" s="5" t="str">
        <f t="shared" si="0"/>
        <v>Thuốc lá</v>
      </c>
      <c r="F6" s="5">
        <v>1838</v>
      </c>
      <c r="G6" s="5" t="str">
        <f t="shared" si="1"/>
        <v>thùng</v>
      </c>
      <c r="H6" s="5">
        <f t="shared" si="2"/>
        <v>1250</v>
      </c>
      <c r="I6" s="5">
        <f t="shared" si="3"/>
        <v>2297500</v>
      </c>
      <c r="J6" s="9">
        <f t="shared" si="4"/>
        <v>0</v>
      </c>
      <c r="K6" s="2">
        <f t="shared" si="5"/>
        <v>0</v>
      </c>
    </row>
    <row r="7" spans="1:12" ht="15" customHeight="1" x14ac:dyDescent="0.25">
      <c r="A7" s="5">
        <v>10</v>
      </c>
      <c r="B7" s="5" t="s">
        <v>4</v>
      </c>
      <c r="C7" s="6" t="s">
        <v>17</v>
      </c>
      <c r="D7" s="5"/>
      <c r="E7" s="5" t="str">
        <f t="shared" si="0"/>
        <v>Sữa bột</v>
      </c>
      <c r="F7" s="5">
        <v>657</v>
      </c>
      <c r="G7" s="5" t="str">
        <f t="shared" si="1"/>
        <v>thùng</v>
      </c>
      <c r="H7" s="5">
        <f t="shared" si="2"/>
        <v>230</v>
      </c>
      <c r="I7" s="5">
        <f t="shared" si="3"/>
        <v>151110</v>
      </c>
      <c r="J7" s="9">
        <f t="shared" si="4"/>
        <v>0.05</v>
      </c>
      <c r="K7" s="2">
        <f t="shared" si="5"/>
        <v>7555.5</v>
      </c>
    </row>
    <row r="8" spans="1:12" ht="15" customHeight="1" x14ac:dyDescent="0.25">
      <c r="A8" s="5">
        <v>1</v>
      </c>
      <c r="B8" s="5" t="s">
        <v>4</v>
      </c>
      <c r="C8" s="6">
        <v>39850</v>
      </c>
      <c r="D8" s="5"/>
      <c r="E8" s="5" t="str">
        <f t="shared" si="0"/>
        <v>Sữa bột</v>
      </c>
      <c r="F8" s="5">
        <v>6620</v>
      </c>
      <c r="G8" s="5" t="str">
        <f t="shared" si="1"/>
        <v>thùng</v>
      </c>
      <c r="H8" s="5">
        <f t="shared" si="2"/>
        <v>230</v>
      </c>
      <c r="I8" s="5">
        <f t="shared" si="3"/>
        <v>1522600</v>
      </c>
      <c r="J8" s="9">
        <f t="shared" si="4"/>
        <v>0.05</v>
      </c>
      <c r="K8" s="2">
        <f t="shared" si="5"/>
        <v>76130</v>
      </c>
    </row>
    <row r="9" spans="1:12" ht="15" customHeight="1" x14ac:dyDescent="0.25">
      <c r="A9" s="5">
        <v>6</v>
      </c>
      <c r="B9" s="5" t="s">
        <v>8</v>
      </c>
      <c r="C9" s="6" t="s">
        <v>13</v>
      </c>
      <c r="D9" s="5"/>
      <c r="E9" s="5" t="str">
        <f t="shared" si="0"/>
        <v>Trà túi lọc</v>
      </c>
      <c r="F9" s="5">
        <v>580</v>
      </c>
      <c r="G9" s="5" t="str">
        <f t="shared" si="1"/>
        <v>thùng</v>
      </c>
      <c r="H9" s="5">
        <f t="shared" si="2"/>
        <v>350</v>
      </c>
      <c r="I9" s="5">
        <f t="shared" si="3"/>
        <v>203000</v>
      </c>
      <c r="J9" s="9">
        <f t="shared" si="4"/>
        <v>0.05</v>
      </c>
      <c r="K9" s="2">
        <f t="shared" si="5"/>
        <v>10150</v>
      </c>
    </row>
    <row r="10" spans="1:12" ht="15" customHeight="1" x14ac:dyDescent="0.25">
      <c r="A10" s="5">
        <v>5</v>
      </c>
      <c r="B10" s="5" t="s">
        <v>8</v>
      </c>
      <c r="C10" s="6" t="s">
        <v>12</v>
      </c>
      <c r="D10" s="5"/>
      <c r="E10" s="5" t="str">
        <f t="shared" si="0"/>
        <v>Trà túi lọc</v>
      </c>
      <c r="F10" s="5">
        <v>1100</v>
      </c>
      <c r="G10" s="5" t="str">
        <f t="shared" si="1"/>
        <v>thùng</v>
      </c>
      <c r="H10" s="5">
        <f t="shared" si="2"/>
        <v>350</v>
      </c>
      <c r="I10" s="5">
        <f t="shared" si="3"/>
        <v>385000</v>
      </c>
      <c r="J10" s="9">
        <f t="shared" si="4"/>
        <v>0.05</v>
      </c>
      <c r="K10" s="2">
        <f t="shared" si="5"/>
        <v>19250</v>
      </c>
    </row>
    <row r="11" spans="1:12" ht="15" customHeight="1" x14ac:dyDescent="0.25">
      <c r="A11" s="5">
        <v>8</v>
      </c>
      <c r="B11" s="5" t="s">
        <v>10</v>
      </c>
      <c r="C11" s="6" t="s">
        <v>15</v>
      </c>
      <c r="D11" s="5"/>
      <c r="E11" s="5" t="str">
        <f t="shared" si="0"/>
        <v>Phân bón</v>
      </c>
      <c r="F11" s="5">
        <v>42736</v>
      </c>
      <c r="G11" s="5" t="str">
        <f t="shared" si="1"/>
        <v>tấn</v>
      </c>
      <c r="H11" s="5">
        <f t="shared" si="2"/>
        <v>750</v>
      </c>
      <c r="I11" s="5">
        <f t="shared" si="3"/>
        <v>32052000</v>
      </c>
      <c r="J11" s="9">
        <f t="shared" si="4"/>
        <v>0.1</v>
      </c>
      <c r="K11" s="2">
        <f t="shared" si="5"/>
        <v>3205200</v>
      </c>
    </row>
    <row r="12" spans="1:12" ht="15" customHeight="1" x14ac:dyDescent="0.25">
      <c r="A12" s="5">
        <v>3</v>
      </c>
      <c r="B12" s="5" t="s">
        <v>6</v>
      </c>
      <c r="C12" s="6">
        <v>40031</v>
      </c>
      <c r="D12" s="5"/>
      <c r="E12" s="5" t="str">
        <f t="shared" si="0"/>
        <v>Hạt nhựa</v>
      </c>
      <c r="F12" s="5">
        <v>19189</v>
      </c>
      <c r="G12" s="5" t="str">
        <f t="shared" si="1"/>
        <v>tấn</v>
      </c>
      <c r="H12" s="5">
        <f t="shared" si="2"/>
        <v>128</v>
      </c>
      <c r="I12" s="5">
        <f t="shared" si="3"/>
        <v>2456192</v>
      </c>
      <c r="J12" s="9">
        <f t="shared" si="4"/>
        <v>0.1</v>
      </c>
      <c r="K12" s="2">
        <f t="shared" si="5"/>
        <v>245619.20000000001</v>
      </c>
    </row>
    <row r="13" spans="1:12" ht="15" customHeight="1" x14ac:dyDescent="0.25">
      <c r="A13" s="5">
        <v>4</v>
      </c>
      <c r="B13" s="5" t="s">
        <v>7</v>
      </c>
      <c r="C13" s="6">
        <v>40153</v>
      </c>
      <c r="D13" s="5"/>
      <c r="E13" s="5" t="str">
        <f t="shared" si="0"/>
        <v>Thuốc trừ sâu</v>
      </c>
      <c r="F13" s="5">
        <v>398</v>
      </c>
      <c r="G13" s="5" t="str">
        <f t="shared" si="1"/>
        <v>lít</v>
      </c>
      <c r="H13" s="5">
        <f t="shared" si="2"/>
        <v>890</v>
      </c>
      <c r="I13" s="5">
        <f t="shared" si="3"/>
        <v>354220</v>
      </c>
      <c r="J13" s="9">
        <f t="shared" si="4"/>
        <v>0.1</v>
      </c>
      <c r="K13" s="2">
        <f t="shared" si="5"/>
        <v>35422</v>
      </c>
    </row>
    <row r="15" spans="1:12" ht="15.75" x14ac:dyDescent="0.25">
      <c r="A15" s="14" t="s">
        <v>24</v>
      </c>
      <c r="B15" s="14"/>
      <c r="C15" s="14"/>
      <c r="D15" s="14"/>
      <c r="H15" s="14" t="s">
        <v>35</v>
      </c>
      <c r="I15" s="14"/>
      <c r="J15" s="14"/>
      <c r="K15" s="14"/>
      <c r="L15" s="14"/>
    </row>
    <row r="16" spans="1:12" x14ac:dyDescent="0.25">
      <c r="A16" s="5" t="s">
        <v>3</v>
      </c>
      <c r="B16" s="5" t="s">
        <v>20</v>
      </c>
      <c r="C16" s="5" t="s">
        <v>22</v>
      </c>
      <c r="D16" s="5" t="s">
        <v>23</v>
      </c>
      <c r="H16" s="5" t="s">
        <v>36</v>
      </c>
      <c r="I16" s="5"/>
      <c r="J16" s="5" t="s">
        <v>43</v>
      </c>
    </row>
    <row r="17" spans="1:10" x14ac:dyDescent="0.25">
      <c r="A17" s="5" t="s">
        <v>4</v>
      </c>
      <c r="B17" s="7" t="s">
        <v>25</v>
      </c>
      <c r="C17" s="5" t="s">
        <v>32</v>
      </c>
      <c r="D17" s="5">
        <v>230</v>
      </c>
      <c r="H17" s="5" t="s">
        <v>37</v>
      </c>
      <c r="I17" s="7" t="s">
        <v>40</v>
      </c>
      <c r="J17" s="9">
        <v>0.05</v>
      </c>
    </row>
    <row r="18" spans="1:10" x14ac:dyDescent="0.25">
      <c r="A18" s="5" t="s">
        <v>8</v>
      </c>
      <c r="B18" s="7" t="s">
        <v>26</v>
      </c>
      <c r="C18" s="5" t="s">
        <v>32</v>
      </c>
      <c r="D18" s="5">
        <v>350</v>
      </c>
      <c r="H18" s="5" t="s">
        <v>38</v>
      </c>
      <c r="I18" s="7" t="s">
        <v>41</v>
      </c>
      <c r="J18" s="9">
        <v>0.25</v>
      </c>
    </row>
    <row r="19" spans="1:10" x14ac:dyDescent="0.25">
      <c r="A19" s="5" t="s">
        <v>5</v>
      </c>
      <c r="B19" s="7" t="s">
        <v>27</v>
      </c>
      <c r="C19" s="5" t="s">
        <v>33</v>
      </c>
      <c r="D19" s="5">
        <v>270</v>
      </c>
      <c r="H19" s="5" t="s">
        <v>39</v>
      </c>
      <c r="I19" s="7" t="s">
        <v>42</v>
      </c>
      <c r="J19" s="9">
        <v>0.1</v>
      </c>
    </row>
    <row r="20" spans="1:10" x14ac:dyDescent="0.25">
      <c r="A20" s="5" t="s">
        <v>9</v>
      </c>
      <c r="B20" s="7" t="s">
        <v>28</v>
      </c>
      <c r="C20" s="5" t="s">
        <v>32</v>
      </c>
      <c r="D20" s="5">
        <v>1250</v>
      </c>
    </row>
    <row r="21" spans="1:10" x14ac:dyDescent="0.25">
      <c r="A21" s="5" t="s">
        <v>10</v>
      </c>
      <c r="B21" s="7" t="s">
        <v>29</v>
      </c>
      <c r="C21" s="5" t="s">
        <v>33</v>
      </c>
      <c r="D21" s="5">
        <v>750</v>
      </c>
    </row>
    <row r="22" spans="1:10" x14ac:dyDescent="0.25">
      <c r="A22" s="5" t="s">
        <v>6</v>
      </c>
      <c r="B22" s="7" t="s">
        <v>30</v>
      </c>
      <c r="C22" s="5" t="s">
        <v>33</v>
      </c>
      <c r="D22" s="5">
        <v>128</v>
      </c>
    </row>
    <row r="23" spans="1:10" x14ac:dyDescent="0.25">
      <c r="A23" s="5" t="s">
        <v>7</v>
      </c>
      <c r="B23" s="7" t="s">
        <v>31</v>
      </c>
      <c r="C23" s="5" t="s">
        <v>34</v>
      </c>
      <c r="D23" s="5">
        <v>890</v>
      </c>
    </row>
    <row r="25" spans="1:10" x14ac:dyDescent="0.25">
      <c r="A25" s="1" t="s">
        <v>44</v>
      </c>
    </row>
    <row r="26" spans="1:10" x14ac:dyDescent="0.25">
      <c r="A26" s="1" t="s">
        <v>47</v>
      </c>
    </row>
    <row r="27" spans="1:10" x14ac:dyDescent="0.25">
      <c r="A27" s="1" t="s">
        <v>48</v>
      </c>
    </row>
    <row r="28" spans="1:10" x14ac:dyDescent="0.25">
      <c r="A28" s="1" t="s">
        <v>49</v>
      </c>
    </row>
    <row r="29" spans="1:10" x14ac:dyDescent="0.25">
      <c r="A29" s="1" t="s">
        <v>50</v>
      </c>
    </row>
    <row r="30" spans="1:10" x14ac:dyDescent="0.25">
      <c r="A30" s="1" t="s">
        <v>51</v>
      </c>
    </row>
    <row r="31" spans="1:10" x14ac:dyDescent="0.25">
      <c r="A31" s="1" t="s">
        <v>52</v>
      </c>
    </row>
    <row r="32" spans="1:10" x14ac:dyDescent="0.25">
      <c r="A32" s="1" t="s">
        <v>53</v>
      </c>
    </row>
    <row r="33" spans="1:4" x14ac:dyDescent="0.25">
      <c r="A33" s="1" t="s">
        <v>54</v>
      </c>
    </row>
    <row r="34" spans="1:4" x14ac:dyDescent="0.25">
      <c r="A34" s="1" t="s">
        <v>55</v>
      </c>
    </row>
    <row r="35" spans="1:4" x14ac:dyDescent="0.25">
      <c r="A35" s="5" t="s">
        <v>36</v>
      </c>
      <c r="B35" s="10" t="s">
        <v>37</v>
      </c>
      <c r="C35" s="10" t="s">
        <v>38</v>
      </c>
      <c r="D35" s="10" t="s">
        <v>39</v>
      </c>
    </row>
    <row r="36" spans="1:4" x14ac:dyDescent="0.25">
      <c r="A36" s="5" t="s">
        <v>56</v>
      </c>
      <c r="B36" s="5">
        <f>SUMIF(B4:B13,"TP*",K4:K13)</f>
        <v>113085.5</v>
      </c>
      <c r="C36" s="5">
        <f>SUMIF(B4:B13,"NS*",K4:K13)</f>
        <v>0</v>
      </c>
      <c r="D36" s="5">
        <f>SUMIF(B4:B13,"VT*",K4:K13)</f>
        <v>3486241.2</v>
      </c>
    </row>
    <row r="39" spans="1:4" x14ac:dyDescent="0.25">
      <c r="B39" s="11" t="s">
        <v>57</v>
      </c>
    </row>
    <row r="40" spans="1:4" x14ac:dyDescent="0.25">
      <c r="A40" s="1" t="s">
        <v>58</v>
      </c>
    </row>
    <row r="41" spans="1:4" x14ac:dyDescent="0.25">
      <c r="A41" s="12" t="s">
        <v>59</v>
      </c>
      <c r="B41" s="1" t="s">
        <v>60</v>
      </c>
    </row>
    <row r="42" spans="1:4" x14ac:dyDescent="0.25">
      <c r="B42" s="1" t="s">
        <v>61</v>
      </c>
    </row>
    <row r="43" spans="1:4" x14ac:dyDescent="0.25">
      <c r="C43" s="1" t="s">
        <v>62</v>
      </c>
      <c r="D43" s="1" t="s">
        <v>64</v>
      </c>
    </row>
    <row r="44" spans="1:4" x14ac:dyDescent="0.25">
      <c r="C44" s="1" t="s">
        <v>63</v>
      </c>
      <c r="D44" s="1" t="s">
        <v>65</v>
      </c>
    </row>
    <row r="45" spans="1:4" x14ac:dyDescent="0.25">
      <c r="C45" s="1" t="s">
        <v>66</v>
      </c>
      <c r="D45" s="1" t="s">
        <v>67</v>
      </c>
    </row>
    <row r="47" spans="1:4" x14ac:dyDescent="0.25">
      <c r="A47" s="1" t="s">
        <v>68</v>
      </c>
    </row>
    <row r="48" spans="1:4" x14ac:dyDescent="0.25">
      <c r="B48" s="1" t="s">
        <v>69</v>
      </c>
    </row>
  </sheetData>
  <sortState ref="A4:K13">
    <sortCondition ref="B4:B13"/>
    <sortCondition descending="1" ref="C4:C13"/>
  </sortState>
  <mergeCells count="3">
    <mergeCell ref="A2:L2"/>
    <mergeCell ref="A15:D15"/>
    <mergeCell ref="H15:L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J15" sqref="J15"/>
    </sheetView>
  </sheetViews>
  <sheetFormatPr defaultRowHeight="15" x14ac:dyDescent="0.25"/>
  <cols>
    <col min="1" max="1" width="8.5703125" style="1" customWidth="1"/>
    <col min="2" max="2" width="12.7109375" style="1" customWidth="1"/>
    <col min="3" max="3" width="13.42578125" style="1" customWidth="1"/>
    <col min="4" max="4" width="9.140625" style="1"/>
    <col min="5" max="5" width="17" style="1" customWidth="1"/>
    <col min="6" max="6" width="9.140625" style="1"/>
    <col min="7" max="7" width="10.28515625" style="1" bestFit="1" customWidth="1"/>
    <col min="8" max="9" width="9.140625" style="1"/>
    <col min="10" max="10" width="9.28515625" style="1" bestFit="1" customWidth="1"/>
    <col min="11" max="11" width="14.5703125" style="1" bestFit="1" customWidth="1"/>
    <col min="12" max="16384" width="9.140625" style="1"/>
  </cols>
  <sheetData>
    <row r="1" spans="1:11" x14ac:dyDescent="0.25">
      <c r="A1" s="3" t="s">
        <v>2</v>
      </c>
      <c r="B1" s="3" t="s">
        <v>3</v>
      </c>
      <c r="C1" s="3" t="s">
        <v>11</v>
      </c>
      <c r="D1" s="3" t="s">
        <v>18</v>
      </c>
      <c r="E1" s="3" t="s">
        <v>20</v>
      </c>
      <c r="F1" s="3" t="s">
        <v>21</v>
      </c>
      <c r="G1" s="3" t="s">
        <v>22</v>
      </c>
      <c r="H1" s="3" t="s">
        <v>23</v>
      </c>
      <c r="I1" s="3" t="s">
        <v>45</v>
      </c>
      <c r="J1" s="3" t="s">
        <v>43</v>
      </c>
      <c r="K1" s="3" t="s">
        <v>46</v>
      </c>
    </row>
    <row r="2" spans="1:11" x14ac:dyDescent="0.25">
      <c r="A2" s="3">
        <v>9</v>
      </c>
      <c r="B2" s="3" t="s">
        <v>5</v>
      </c>
      <c r="C2" s="4" t="s">
        <v>16</v>
      </c>
      <c r="D2" s="3" t="s">
        <v>19</v>
      </c>
      <c r="E2" s="3" t="s">
        <v>27</v>
      </c>
      <c r="F2" s="3">
        <v>230</v>
      </c>
      <c r="G2" s="3" t="s">
        <v>33</v>
      </c>
      <c r="H2" s="3">
        <v>270</v>
      </c>
      <c r="I2" s="3">
        <v>62100</v>
      </c>
      <c r="J2" s="8">
        <v>0</v>
      </c>
      <c r="K2" s="3">
        <v>0</v>
      </c>
    </row>
    <row r="3" spans="1:11" x14ac:dyDescent="0.25">
      <c r="A3" s="3">
        <v>2</v>
      </c>
      <c r="B3" s="3" t="s">
        <v>5</v>
      </c>
      <c r="C3" s="4">
        <v>40000</v>
      </c>
      <c r="D3" s="3" t="s">
        <v>19</v>
      </c>
      <c r="E3" s="3" t="s">
        <v>27</v>
      </c>
      <c r="F3" s="3">
        <v>564</v>
      </c>
      <c r="G3" s="3" t="s">
        <v>33</v>
      </c>
      <c r="H3" s="3">
        <v>270</v>
      </c>
      <c r="I3" s="3">
        <v>152280</v>
      </c>
      <c r="J3" s="8">
        <v>0</v>
      </c>
      <c r="K3" s="3">
        <v>0</v>
      </c>
    </row>
    <row r="4" spans="1:11" x14ac:dyDescent="0.25">
      <c r="A4" s="3">
        <v>7</v>
      </c>
      <c r="B4" s="3" t="s">
        <v>9</v>
      </c>
      <c r="C4" s="4" t="s">
        <v>14</v>
      </c>
      <c r="D4" s="3" t="s">
        <v>19</v>
      </c>
      <c r="E4" s="3" t="s">
        <v>28</v>
      </c>
      <c r="F4" s="3">
        <v>1838</v>
      </c>
      <c r="G4" s="3" t="s">
        <v>32</v>
      </c>
      <c r="H4" s="3">
        <v>1250</v>
      </c>
      <c r="I4" s="3">
        <v>2297500</v>
      </c>
      <c r="J4" s="8">
        <v>0</v>
      </c>
      <c r="K4"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K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HiepTran</dc:creator>
  <cp:lastModifiedBy>minhvo.vo</cp:lastModifiedBy>
  <dcterms:created xsi:type="dcterms:W3CDTF">2015-03-04T12:26:47Z</dcterms:created>
  <dcterms:modified xsi:type="dcterms:W3CDTF">2015-03-08T07:22:51Z</dcterms:modified>
</cp:coreProperties>
</file>