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em\Downloads\"/>
    </mc:Choice>
  </mc:AlternateContent>
  <xr:revisionPtr revIDLastSave="0" documentId="13_ncr:1_{80511C64-DE91-4BD9-9097-B2262A9C53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" r:id="rId1"/>
    <sheet name="Data" sheetId="1" r:id="rId2"/>
    <sheet name="Dashboard" sheetId="3" r:id="rId3"/>
  </sheets>
  <definedNames>
    <definedName name="BudgetActual">OFFSET(Data!$J$2,0,0,COUNTA(Data!$J:$J)-1,1)</definedName>
    <definedName name="BudgetPlan">OFFSET(Data!$I$2,0,0,COUNTA(Data!$I:$I)-1,1)</definedName>
    <definedName name="ProjectNames">OFFSET(Data!$A$2,0,0,COUNTA(Data!$A:$A)-1,1)</definedName>
    <definedName name="ProjectsData">OFFSET(Data!$A$1,0,0,COUNTA(Data!$A:$A),21)</definedName>
    <definedName name="TaskEnd">OFFSET(Data!$F$2,0,0,COUNTA(Data!$F:$F)-1,1)</definedName>
    <definedName name="TaskNames">OFFSET(Data!$A$2,0,0,COUNTA(Data!$A:$A)-1,1)</definedName>
    <definedName name="TaskStart">OFFSET(Data!$E$2,0,0,COUNTA(Data!$E:$E)-1,1)</definedName>
  </definedNames>
  <calcPr calcId="191029"/>
</workbook>
</file>

<file path=xl/calcChain.xml><?xml version="1.0" encoding="utf-8"?>
<calcChain xmlns="http://schemas.openxmlformats.org/spreadsheetml/2006/main">
  <c r="B4" i="2" l="1"/>
  <c r="D22" i="2"/>
  <c r="E22" i="2" s="1"/>
  <c r="D21" i="2"/>
  <c r="F21" i="2" s="1"/>
  <c r="D20" i="2"/>
  <c r="E20" i="2" s="1"/>
  <c r="D19" i="2"/>
  <c r="F19" i="2" s="1"/>
  <c r="D18" i="2"/>
  <c r="E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E12" i="2" s="1"/>
  <c r="D11" i="2"/>
  <c r="F11" i="2" s="1"/>
  <c r="D10" i="2"/>
  <c r="F10" i="2" s="1"/>
  <c r="D9" i="2"/>
  <c r="F9" i="2" s="1"/>
  <c r="D8" i="2"/>
  <c r="F8" i="2" s="1"/>
  <c r="G7" i="2"/>
  <c r="F7" i="2"/>
  <c r="E7" i="2"/>
  <c r="D7" i="2"/>
  <c r="G6" i="2"/>
  <c r="F6" i="2"/>
  <c r="E6" i="2"/>
  <c r="D6" i="2"/>
  <c r="B6" i="2"/>
  <c r="G5" i="2"/>
  <c r="F5" i="2"/>
  <c r="E5" i="2"/>
  <c r="D5" i="2"/>
  <c r="B5" i="2"/>
  <c r="G4" i="2"/>
  <c r="F4" i="2"/>
  <c r="E4" i="2"/>
  <c r="D4" i="2"/>
  <c r="G3" i="2"/>
  <c r="F3" i="2"/>
  <c r="E3" i="2"/>
  <c r="D3" i="2"/>
  <c r="B3" i="2"/>
  <c r="E21" i="2" l="1"/>
  <c r="G21" i="2" s="1"/>
  <c r="F22" i="2"/>
  <c r="G22" i="2" s="1"/>
  <c r="E19" i="2"/>
  <c r="G19" i="2" s="1"/>
  <c r="E11" i="2"/>
  <c r="G11" i="2" s="1"/>
  <c r="E15" i="2"/>
  <c r="G15" i="2" s="1"/>
  <c r="E16" i="2"/>
  <c r="G16" i="2" s="1"/>
  <c r="F20" i="2"/>
  <c r="G20" i="2" s="1"/>
  <c r="E8" i="2"/>
  <c r="G8" i="2" s="1"/>
  <c r="F12" i="2"/>
  <c r="G12" i="2" s="1"/>
  <c r="E9" i="2"/>
  <c r="G9" i="2" s="1"/>
  <c r="E13" i="2"/>
  <c r="G13" i="2" s="1"/>
  <c r="E17" i="2"/>
  <c r="G17" i="2" s="1"/>
  <c r="F18" i="2"/>
  <c r="G18" i="2" s="1"/>
  <c r="E10" i="2"/>
  <c r="G10" i="2" s="1"/>
  <c r="E14" i="2"/>
  <c r="G14" i="2" s="1"/>
</calcChain>
</file>

<file path=xl/sharedStrings.xml><?xml version="1.0" encoding="utf-8"?>
<sst xmlns="http://schemas.openxmlformats.org/spreadsheetml/2006/main" count="308" uniqueCount="79">
  <si>
    <t>Tổng quan trạng thái</t>
  </si>
  <si>
    <t>Gantt Helper</t>
  </si>
  <si>
    <t>Trạng thái</t>
  </si>
  <si>
    <t>Số lượng</t>
  </si>
  <si>
    <t>Nội dung</t>
  </si>
  <si>
    <t>Bắt đầu</t>
  </si>
  <si>
    <t>Kết thúc</t>
  </si>
  <si>
    <t>Số ngày</t>
  </si>
  <si>
    <t>Đã hoàn thành</t>
  </si>
  <si>
    <t>Quá hạn</t>
  </si>
  <si>
    <t>Đang thực hiện</t>
  </si>
  <si>
    <t>Chưa thực hiện</t>
  </si>
  <si>
    <t>Tên dự án</t>
  </si>
  <si>
    <t>Mô tả</t>
  </si>
  <si>
    <t>Tiến độ (%)</t>
  </si>
  <si>
    <t>Ngày bắt đầu</t>
  </si>
  <si>
    <t>Ngày kết thúc</t>
  </si>
  <si>
    <t>Quản lý</t>
  </si>
  <si>
    <t>Số thành viên</t>
  </si>
  <si>
    <t>Ngân sách kế hoạch (VND)</t>
  </si>
  <si>
    <t>Ngân sách thực tế (VND)</t>
  </si>
  <si>
    <t>Nhóm dự án</t>
  </si>
  <si>
    <t>Chủ đầu tư</t>
  </si>
  <si>
    <t>Nguồn vốn</t>
  </si>
  <si>
    <t>Loại hình quản lý</t>
  </si>
  <si>
    <t>Cấp công trình</t>
  </si>
  <si>
    <t>Loại công trình</t>
  </si>
  <si>
    <t>Địa điểm xây dựng</t>
  </si>
  <si>
    <t>Danh mục</t>
  </si>
  <si>
    <t>Vị trí</t>
  </si>
  <si>
    <t>Ngày tạo</t>
  </si>
  <si>
    <t>Ngày cập nhật</t>
  </si>
  <si>
    <t>Dự án xây dựng Vin home Tây mỗ</t>
  </si>
  <si>
    <t>Dự án mẫu – có thể xoá</t>
  </si>
  <si>
    <t>Nguyễn Văn A</t>
  </si>
  <si>
    <t>Nhà ở</t>
  </si>
  <si>
    <t>Chủ A</t>
  </si>
  <si>
    <t>Vốn tự có</t>
  </si>
  <si>
    <t>Trực tiếp</t>
  </si>
  <si>
    <t>Cấp 3</t>
  </si>
  <si>
    <t>Dân dụng</t>
  </si>
  <si>
    <t>Đồng Nai</t>
  </si>
  <si>
    <t>Xây dựng</t>
  </si>
  <si>
    <t>Biên Hoà</t>
  </si>
  <si>
    <t>Dự án xây dựng tiêu chuẩn</t>
  </si>
  <si>
    <t>Hạng mục mẫu – có thể xoá</t>
  </si>
  <si>
    <t>Trần Văn B</t>
  </si>
  <si>
    <t>Sơn sửa</t>
  </si>
  <si>
    <t>Chủ B</t>
  </si>
  <si>
    <t>Khác</t>
  </si>
  <si>
    <t>Thuê ngoài</t>
  </si>
  <si>
    <t>HCM</t>
  </si>
  <si>
    <t>Q1</t>
  </si>
  <si>
    <t>Khu phức hợp văn phòng trung tâm</t>
  </si>
  <si>
    <t>Cấp 2</t>
  </si>
  <si>
    <t>Q2</t>
  </si>
  <si>
    <t xml:space="preserve">Dự án xây dựng VIN HOME </t>
  </si>
  <si>
    <t>Cấp 1</t>
  </si>
  <si>
    <t>Q3</t>
  </si>
  <si>
    <t>Dự Án Xây Dựng Tiêu Chuẩn 2</t>
  </si>
  <si>
    <t>Q4</t>
  </si>
  <si>
    <t>DASHBOARD DỰ ÁN (TEMPLATE)</t>
  </si>
  <si>
    <t>Điền dữ liệu vào sheet 'Data'. Biểu đồ tự cập nhật.</t>
  </si>
  <si>
    <t>Dự Án Xây Dựng Tiêu Chuẩn 3</t>
  </si>
  <si>
    <t>Dự Án Xây Dựng Tiêu Chuẩn 4</t>
  </si>
  <si>
    <t>Dự Án Xây Dựng Tiêu Chuẩn 5</t>
  </si>
  <si>
    <t>Dự Án Xây Dựng Tiêu Chuẩn 6</t>
  </si>
  <si>
    <t>Dự Án Xây Dựng Tiêu Chuẩn 7</t>
  </si>
  <si>
    <t>Dự Án Xây Dựng Tiêu Chuẩn 8</t>
  </si>
  <si>
    <t>Dự Án Xây Dựng Tiêu Chuẩn 9</t>
  </si>
  <si>
    <t>Dự Án Xây Dựng Tiêu Chuẩn 10</t>
  </si>
  <si>
    <t>Dự Án Xây Dựng Tiêu Chuẩn 11</t>
  </si>
  <si>
    <t>Dự Án Xây Dựng Tiêu Chuẩn 12</t>
  </si>
  <si>
    <t>Dự Án Xây Dựng Tiêu Chuẩn 13</t>
  </si>
  <si>
    <t>Dự Án Xây Dựng Tiêu Chuẩn 14</t>
  </si>
  <si>
    <t>Dự Án Xây Dựng Tiêu Chuẩn 15</t>
  </si>
  <si>
    <t>Dự Án Xây Dựng Tiêu Chuẩn 16</t>
  </si>
  <si>
    <t>Dự Án Xây Dựng Tiêu Chuẩn 17</t>
  </si>
  <si>
    <t>Dự Án Xây Dựng Tiêu Chuẩn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</si>
</sst>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666666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3F4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center"/>
    </xf>
    <xf numFmtId="9" fontId="0" fillId="0" borderId="1" xfId="0" applyNumberFormat="1" applyBorder="1"/>
    <xf numFmtId="14" fontId="0" fillId="0" borderId="1" xfId="0" applyNumberFormat="1" applyBorder="1"/>
    <xf numFmtId="9" fontId="0" fillId="0" borderId="0" xfId="0" applyNumberFormat="1"/>
    <xf numFmtId="14" fontId="0" fillId="0" borderId="0" xfId="0" applyNumberFormat="1"/>
    <xf numFmtId="3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Tổng quan trạng thái</c:v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03-4F4C-AD32-C1AF4060738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603-4F4C-AD32-C1AF4060738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603-4F4C-AD32-C1AF4060738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603-4F4C-AD32-C1AF40607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Summary!$A$3:$A$6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Summary!$B$3:$B$6</c:f>
              <c:numCache>
                <c:formatCode>#,##0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3-4F4C-AD32-C1AF4060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412642169728801"/>
          <c:y val="0.413526173811607"/>
          <c:w val="0.240318022747157"/>
          <c:h val="0.33486876640419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6a697ad-0286-4758-a01c-c22cb11a383a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Ngân sách (20 dự án đầu)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78912920695039"/>
          <c:y val="0.11518586968537606"/>
          <c:w val="0.78935256651402896"/>
          <c:h val="0.63527172156580203"/>
        </c:manualLayout>
      </c:layout>
      <c:barChart>
        <c:barDir val="col"/>
        <c:grouping val="clustered"/>
        <c:varyColors val="0"/>
        <c:ser>
          <c:idx val="0"/>
          <c:order val="0"/>
          <c:tx>
            <c:v>Kế hoạch</c:v>
          </c:tx>
          <c:invertIfNegative val="0"/>
          <c:cat>
            <c:strRef>
              <c:f>Data!$A$2:$A$21</c:f>
              <c:strCache>
                <c:ptCount val="20"/>
                <c:pt idx="0">
                  <c:v>Dự án xây dựng Vin home Tây mỗ</c:v>
                </c:pt>
                <c:pt idx="1">
                  <c:v>Dự án xây dựng tiêu chuẩn</c:v>
                </c:pt>
                <c:pt idx="2">
                  <c:v>Khu phức hợp văn phòng trung tâm</c:v>
                </c:pt>
                <c:pt idx="3">
                  <c:v>Dự án xây dựng VIN HOME </c:v>
                </c:pt>
                <c:pt idx="4">
                  <c:v>Dự Án Xây Dựng Tiêu Chuẩn 2</c:v>
                </c:pt>
                <c:pt idx="5">
                  <c:v>Dự Án Xây Dựng Tiêu Chuẩn 3</c:v>
                </c:pt>
                <c:pt idx="6">
                  <c:v>Dự Án Xây Dựng Tiêu Chuẩn 4</c:v>
                </c:pt>
                <c:pt idx="7">
                  <c:v>Dự Án Xây Dựng Tiêu Chuẩn 5</c:v>
                </c:pt>
                <c:pt idx="8">
                  <c:v>Dự Án Xây Dựng Tiêu Chuẩn 6</c:v>
                </c:pt>
                <c:pt idx="9">
                  <c:v>Dự Án Xây Dựng Tiêu Chuẩn 7</c:v>
                </c:pt>
                <c:pt idx="10">
                  <c:v>Dự Án Xây Dựng Tiêu Chuẩn 8</c:v>
                </c:pt>
                <c:pt idx="11">
                  <c:v>Dự Án Xây Dựng Tiêu Chuẩn 9</c:v>
                </c:pt>
                <c:pt idx="12">
                  <c:v>Dự Án Xây Dựng Tiêu Chuẩn 10</c:v>
                </c:pt>
                <c:pt idx="13">
                  <c:v>Dự Án Xây Dựng Tiêu Chuẩn 11</c:v>
                </c:pt>
                <c:pt idx="14">
                  <c:v>Dự Án Xây Dựng Tiêu Chuẩn 12</c:v>
                </c:pt>
                <c:pt idx="15">
                  <c:v>Dự Án Xây Dựng Tiêu Chuẩn 13</c:v>
                </c:pt>
                <c:pt idx="16">
                  <c:v>Dự Án Xây Dựng Tiêu Chuẩn 14</c:v>
                </c:pt>
                <c:pt idx="17">
                  <c:v>Dự Án Xây Dựng Tiêu Chuẩn 15</c:v>
                </c:pt>
                <c:pt idx="18">
                  <c:v>Dự Án Xây Dựng Tiêu Chuẩn 16</c:v>
                </c:pt>
                <c:pt idx="19">
                  <c:v>Dự Án Xây Dựng Tiêu Chuẩn 17</c:v>
                </c:pt>
              </c:strCache>
            </c:strRef>
          </c:cat>
          <c:val>
            <c:numRef>
              <c:f>Data!$I$2:$I$21</c:f>
              <c:numCache>
                <c:formatCode>#,##0</c:formatCode>
                <c:ptCount val="20"/>
                <c:pt idx="0">
                  <c:v>3000000000</c:v>
                </c:pt>
                <c:pt idx="1">
                  <c:v>444444444</c:v>
                </c:pt>
                <c:pt idx="2" formatCode="General">
                  <c:v>0</c:v>
                </c:pt>
                <c:pt idx="3" formatCode="General">
                  <c:v>3000000000</c:v>
                </c:pt>
                <c:pt idx="4" formatCode="General">
                  <c:v>600000000</c:v>
                </c:pt>
                <c:pt idx="5" formatCode="General">
                  <c:v>600000000</c:v>
                </c:pt>
                <c:pt idx="6" formatCode="General">
                  <c:v>600000000</c:v>
                </c:pt>
                <c:pt idx="7" formatCode="General">
                  <c:v>600000000</c:v>
                </c:pt>
                <c:pt idx="8" formatCode="General">
                  <c:v>600000000</c:v>
                </c:pt>
                <c:pt idx="9" formatCode="General">
                  <c:v>600000000</c:v>
                </c:pt>
                <c:pt idx="10" formatCode="General">
                  <c:v>600000000</c:v>
                </c:pt>
                <c:pt idx="11" formatCode="General">
                  <c:v>600000000</c:v>
                </c:pt>
                <c:pt idx="12" formatCode="General">
                  <c:v>600000000</c:v>
                </c:pt>
                <c:pt idx="13" formatCode="General">
                  <c:v>600000000</c:v>
                </c:pt>
                <c:pt idx="14" formatCode="General">
                  <c:v>600000000</c:v>
                </c:pt>
                <c:pt idx="15" formatCode="General">
                  <c:v>600000000</c:v>
                </c:pt>
                <c:pt idx="16" formatCode="General">
                  <c:v>600000000</c:v>
                </c:pt>
                <c:pt idx="17" formatCode="General">
                  <c:v>600000000</c:v>
                </c:pt>
                <c:pt idx="18" formatCode="General">
                  <c:v>600000000</c:v>
                </c:pt>
                <c:pt idx="19" formatCode="General">
                  <c:v>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0-44EA-8E57-3DF342DA6541}"/>
            </c:ext>
          </c:extLst>
        </c:ser>
        <c:ser>
          <c:idx val="1"/>
          <c:order val="1"/>
          <c:tx>
            <c:v>Thực tế</c:v>
          </c:tx>
          <c:invertIfNegative val="0"/>
          <c:cat>
            <c:strRef>
              <c:f>Data!$A$2:$A$21</c:f>
              <c:strCache>
                <c:ptCount val="20"/>
                <c:pt idx="0">
                  <c:v>Dự án xây dựng Vin home Tây mỗ</c:v>
                </c:pt>
                <c:pt idx="1">
                  <c:v>Dự án xây dựng tiêu chuẩn</c:v>
                </c:pt>
                <c:pt idx="2">
                  <c:v>Khu phức hợp văn phòng trung tâm</c:v>
                </c:pt>
                <c:pt idx="3">
                  <c:v>Dự án xây dựng VIN HOME </c:v>
                </c:pt>
                <c:pt idx="4">
                  <c:v>Dự Án Xây Dựng Tiêu Chuẩn 2</c:v>
                </c:pt>
                <c:pt idx="5">
                  <c:v>Dự Án Xây Dựng Tiêu Chuẩn 3</c:v>
                </c:pt>
                <c:pt idx="6">
                  <c:v>Dự Án Xây Dựng Tiêu Chuẩn 4</c:v>
                </c:pt>
                <c:pt idx="7">
                  <c:v>Dự Án Xây Dựng Tiêu Chuẩn 5</c:v>
                </c:pt>
                <c:pt idx="8">
                  <c:v>Dự Án Xây Dựng Tiêu Chuẩn 6</c:v>
                </c:pt>
                <c:pt idx="9">
                  <c:v>Dự Án Xây Dựng Tiêu Chuẩn 7</c:v>
                </c:pt>
                <c:pt idx="10">
                  <c:v>Dự Án Xây Dựng Tiêu Chuẩn 8</c:v>
                </c:pt>
                <c:pt idx="11">
                  <c:v>Dự Án Xây Dựng Tiêu Chuẩn 9</c:v>
                </c:pt>
                <c:pt idx="12">
                  <c:v>Dự Án Xây Dựng Tiêu Chuẩn 10</c:v>
                </c:pt>
                <c:pt idx="13">
                  <c:v>Dự Án Xây Dựng Tiêu Chuẩn 11</c:v>
                </c:pt>
                <c:pt idx="14">
                  <c:v>Dự Án Xây Dựng Tiêu Chuẩn 12</c:v>
                </c:pt>
                <c:pt idx="15">
                  <c:v>Dự Án Xây Dựng Tiêu Chuẩn 13</c:v>
                </c:pt>
                <c:pt idx="16">
                  <c:v>Dự Án Xây Dựng Tiêu Chuẩn 14</c:v>
                </c:pt>
                <c:pt idx="17">
                  <c:v>Dự Án Xây Dựng Tiêu Chuẩn 15</c:v>
                </c:pt>
                <c:pt idx="18">
                  <c:v>Dự Án Xây Dựng Tiêu Chuẩn 16</c:v>
                </c:pt>
                <c:pt idx="19">
                  <c:v>Dự Án Xây Dựng Tiêu Chuẩn 17</c:v>
                </c:pt>
              </c:strCache>
            </c:strRef>
          </c:cat>
          <c:val>
            <c:numRef>
              <c:f>Data!$J$2:$J$21</c:f>
              <c:numCache>
                <c:formatCode>#,##0</c:formatCode>
                <c:ptCount val="20"/>
                <c:pt idx="0">
                  <c:v>50000000</c:v>
                </c:pt>
                <c:pt idx="1">
                  <c:v>22000000</c:v>
                </c:pt>
                <c:pt idx="2">
                  <c:v>22000001</c:v>
                </c:pt>
                <c:pt idx="3">
                  <c:v>22000002</c:v>
                </c:pt>
                <c:pt idx="4">
                  <c:v>22000003</c:v>
                </c:pt>
                <c:pt idx="5">
                  <c:v>22000003</c:v>
                </c:pt>
                <c:pt idx="6">
                  <c:v>22000003</c:v>
                </c:pt>
                <c:pt idx="7">
                  <c:v>22000003</c:v>
                </c:pt>
                <c:pt idx="8">
                  <c:v>22000003</c:v>
                </c:pt>
                <c:pt idx="9">
                  <c:v>22000003</c:v>
                </c:pt>
                <c:pt idx="10">
                  <c:v>22000003</c:v>
                </c:pt>
                <c:pt idx="11">
                  <c:v>22000003</c:v>
                </c:pt>
                <c:pt idx="12">
                  <c:v>22000003</c:v>
                </c:pt>
                <c:pt idx="13">
                  <c:v>22000003</c:v>
                </c:pt>
                <c:pt idx="14">
                  <c:v>22000003</c:v>
                </c:pt>
                <c:pt idx="15">
                  <c:v>22000003</c:v>
                </c:pt>
                <c:pt idx="16">
                  <c:v>22000003</c:v>
                </c:pt>
                <c:pt idx="17">
                  <c:v>22000003</c:v>
                </c:pt>
                <c:pt idx="18">
                  <c:v>22000003</c:v>
                </c:pt>
                <c:pt idx="19">
                  <c:v>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0-44EA-8E57-3DF342DA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852798-a0ae-442c-985c-6deef11ec283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(minh hoạ 20 dòng đầu)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736293379994201"/>
          <c:y val="0.13092500720646899"/>
          <c:w val="0.71286854768153995"/>
          <c:h val="0.74170831247250202"/>
        </c:manualLayout>
      </c:layout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</c:spPr>
          <c:invertIfNegative val="0"/>
          <c:cat>
            <c:strRef>
              <c:f>Summary!$D$3:$D$22</c:f>
              <c:strCache>
                <c:ptCount val="20"/>
                <c:pt idx="0">
                  <c:v>Dự án xây dựng Vin home Tây mỗ</c:v>
                </c:pt>
                <c:pt idx="1">
                  <c:v>Dự án xây dựng tiêu chuẩn</c:v>
                </c:pt>
                <c:pt idx="2">
                  <c:v>Khu phức hợp văn phòng trung tâm</c:v>
                </c:pt>
                <c:pt idx="3">
                  <c:v>Dự án xây dựng VIN HOME</c:v>
                </c:pt>
                <c:pt idx="4">
                  <c:v>Dự Án Xây Dựng Tiêu Chuẩn 2</c:v>
                </c:pt>
                <c:pt idx="5">
                  <c:v>Dự Án Xây Dựng Tiêu Chuẩn 3</c:v>
                </c:pt>
                <c:pt idx="6">
                  <c:v>Dự Án Xây Dựng Tiêu Chuẩn 4</c:v>
                </c:pt>
                <c:pt idx="7">
                  <c:v>Dự Án Xây Dựng Tiêu Chuẩn 5</c:v>
                </c:pt>
                <c:pt idx="8">
                  <c:v>Dự Án Xây Dựng Tiêu Chuẩn 6</c:v>
                </c:pt>
                <c:pt idx="9">
                  <c:v>Dự Án Xây Dựng Tiêu Chuẩn 7</c:v>
                </c:pt>
                <c:pt idx="10">
                  <c:v>Dự Án Xây Dựng Tiêu Chuẩn 8</c:v>
                </c:pt>
                <c:pt idx="11">
                  <c:v>Dự Án Xây Dựng Tiêu Chuẩn 9</c:v>
                </c:pt>
                <c:pt idx="12">
                  <c:v>Dự Án Xây Dựng Tiêu Chuẩn 10</c:v>
                </c:pt>
                <c:pt idx="13">
                  <c:v>Dự Án Xây Dựng Tiêu Chuẩn 11</c:v>
                </c:pt>
                <c:pt idx="14">
                  <c:v>Dự Án Xây Dựng Tiêu Chuẩn 12</c:v>
                </c:pt>
                <c:pt idx="15">
                  <c:v>Dự Án Xây Dựng Tiêu Chuẩn 13</c:v>
                </c:pt>
                <c:pt idx="16">
                  <c:v>Dự Án Xây Dựng Tiêu Chuẩn 14</c:v>
                </c:pt>
                <c:pt idx="17">
                  <c:v>Dự Án Xây Dựng Tiêu Chuẩn 15</c:v>
                </c:pt>
                <c:pt idx="18">
                  <c:v>Dự Án Xây Dựng Tiêu Chuẩn 16</c:v>
                </c:pt>
                <c:pt idx="19">
                  <c:v>Dự Án Xây Dựng Tiêu Chuẩn 17</c:v>
                </c:pt>
              </c:strCache>
            </c:strRef>
          </c:cat>
          <c:val>
            <c:numRef>
              <c:f>Summary!$E$3:$E$22</c:f>
              <c:numCache>
                <c:formatCode>m/d/yyyy</c:formatCode>
                <c:ptCount val="20"/>
                <c:pt idx="0">
                  <c:v>45870</c:v>
                </c:pt>
                <c:pt idx="1">
                  <c:v>45848</c:v>
                </c:pt>
                <c:pt idx="2">
                  <c:v>45848</c:v>
                </c:pt>
                <c:pt idx="3">
                  <c:v>45849</c:v>
                </c:pt>
                <c:pt idx="4">
                  <c:v>45850</c:v>
                </c:pt>
                <c:pt idx="5">
                  <c:v>45850</c:v>
                </c:pt>
                <c:pt idx="6">
                  <c:v>45850</c:v>
                </c:pt>
                <c:pt idx="7">
                  <c:v>45850</c:v>
                </c:pt>
                <c:pt idx="8">
                  <c:v>45850</c:v>
                </c:pt>
                <c:pt idx="9">
                  <c:v>45850</c:v>
                </c:pt>
                <c:pt idx="10">
                  <c:v>45850</c:v>
                </c:pt>
                <c:pt idx="11">
                  <c:v>45850</c:v>
                </c:pt>
                <c:pt idx="12">
                  <c:v>45850</c:v>
                </c:pt>
                <c:pt idx="13">
                  <c:v>45850</c:v>
                </c:pt>
                <c:pt idx="14">
                  <c:v>45850</c:v>
                </c:pt>
                <c:pt idx="15">
                  <c:v>45850</c:v>
                </c:pt>
                <c:pt idx="16">
                  <c:v>45850</c:v>
                </c:pt>
                <c:pt idx="17">
                  <c:v>45850</c:v>
                </c:pt>
                <c:pt idx="18">
                  <c:v>45850</c:v>
                </c:pt>
                <c:pt idx="19">
                  <c:v>45850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C-4218-A0DF-6D0A97F5BE80}"/>
            </c:ext>
          </c:extLst>
        </c:ser>
        <c:ser>
          <c:idx val="1"/>
          <c:order val="1"/>
          <c:tx>
            <c:v>Thời lượng (ngày)</c:v>
          </c:tx>
          <c:invertIfNegative val="0"/>
          <c:cat>
            <c:strRef>
              <c:f>Summary!$D$3:$D$22</c:f>
              <c:strCache>
                <c:ptCount val="20"/>
                <c:pt idx="0">
                  <c:v>Dự án xây dựng Vin home Tây mỗ</c:v>
                </c:pt>
                <c:pt idx="1">
                  <c:v>Dự án xây dựng tiêu chuẩn</c:v>
                </c:pt>
                <c:pt idx="2">
                  <c:v>Khu phức hợp văn phòng trung tâm</c:v>
                </c:pt>
                <c:pt idx="3">
                  <c:v>Dự án xây dựng VIN HOME</c:v>
                </c:pt>
                <c:pt idx="4">
                  <c:v>Dự Án Xây Dựng Tiêu Chuẩn 2</c:v>
                </c:pt>
                <c:pt idx="5">
                  <c:v>Dự Án Xây Dựng Tiêu Chuẩn 3</c:v>
                </c:pt>
                <c:pt idx="6">
                  <c:v>Dự Án Xây Dựng Tiêu Chuẩn 4</c:v>
                </c:pt>
                <c:pt idx="7">
                  <c:v>Dự Án Xây Dựng Tiêu Chuẩn 5</c:v>
                </c:pt>
                <c:pt idx="8">
                  <c:v>Dự Án Xây Dựng Tiêu Chuẩn 6</c:v>
                </c:pt>
                <c:pt idx="9">
                  <c:v>Dự Án Xây Dựng Tiêu Chuẩn 7</c:v>
                </c:pt>
                <c:pt idx="10">
                  <c:v>Dự Án Xây Dựng Tiêu Chuẩn 8</c:v>
                </c:pt>
                <c:pt idx="11">
                  <c:v>Dự Án Xây Dựng Tiêu Chuẩn 9</c:v>
                </c:pt>
                <c:pt idx="12">
                  <c:v>Dự Án Xây Dựng Tiêu Chuẩn 10</c:v>
                </c:pt>
                <c:pt idx="13">
                  <c:v>Dự Án Xây Dựng Tiêu Chuẩn 11</c:v>
                </c:pt>
                <c:pt idx="14">
                  <c:v>Dự Án Xây Dựng Tiêu Chuẩn 12</c:v>
                </c:pt>
                <c:pt idx="15">
                  <c:v>Dự Án Xây Dựng Tiêu Chuẩn 13</c:v>
                </c:pt>
                <c:pt idx="16">
                  <c:v>Dự Án Xây Dựng Tiêu Chuẩn 14</c:v>
                </c:pt>
                <c:pt idx="17">
                  <c:v>Dự Án Xây Dựng Tiêu Chuẩn 15</c:v>
                </c:pt>
                <c:pt idx="18">
                  <c:v>Dự Án Xây Dựng Tiêu Chuẩn 16</c:v>
                </c:pt>
                <c:pt idx="19">
                  <c:v>Dự Án Xây Dựng Tiêu Chuẩn 17</c:v>
                </c:pt>
              </c:strCache>
            </c:strRef>
          </c:cat>
          <c:val>
            <c:numRef>
              <c:f>Summary!$G$3:$G$22</c:f>
              <c:numCache>
                <c:formatCode>#,##0</c:formatCode>
                <c:ptCount val="20"/>
                <c:pt idx="0">
                  <c:v>75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218-A0DF-6D0A97F5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459f1956-4728-4c3c-8ff5-cf031d4889a0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</xdr:row>
      <xdr:rowOff>38100</xdr:rowOff>
    </xdr:from>
    <xdr:to>
      <xdr:col>28</xdr:col>
      <xdr:colOff>466725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15</xdr:col>
      <xdr:colOff>428625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sTable" displayName="ProjectsTable" ref="A1:U1001" totalsRowShown="0">
  <autoFilter ref="A1:U1001" xr:uid="{00000000-0009-0000-0100-000001000000}"/>
  <tableColumns count="21">
    <tableColumn id="1" xr3:uid="{00000000-0010-0000-0000-000001000000}" name="Tên dự án"/>
    <tableColumn id="2" xr3:uid="{00000000-0010-0000-0000-000002000000}" name="Mô tả"/>
    <tableColumn id="3" xr3:uid="{00000000-0010-0000-0000-000003000000}" name="Trạng thái"/>
    <tableColumn id="4" xr3:uid="{00000000-0010-0000-0000-000004000000}" name="Tiến độ (%)"/>
    <tableColumn id="5" xr3:uid="{00000000-0010-0000-0000-000005000000}" name="Ngày bắt đầu"/>
    <tableColumn id="6" xr3:uid="{00000000-0010-0000-0000-000006000000}" name="Ngày kết thúc"/>
    <tableColumn id="7" xr3:uid="{00000000-0010-0000-0000-000007000000}" name="Quản lý"/>
    <tableColumn id="8" xr3:uid="{00000000-0010-0000-0000-000008000000}" name="Số thành viên"/>
    <tableColumn id="9" xr3:uid="{00000000-0010-0000-0000-000009000000}" name="Ngân sách kế hoạch (VND)"/>
    <tableColumn id="10" xr3:uid="{00000000-0010-0000-0000-00000A000000}" name="Ngân sách thực tế (VND)"/>
    <tableColumn id="11" xr3:uid="{00000000-0010-0000-0000-00000B000000}" name="Nhóm dự án"/>
    <tableColumn id="12" xr3:uid="{00000000-0010-0000-0000-00000C000000}" name="Chủ đầu tư"/>
    <tableColumn id="13" xr3:uid="{00000000-0010-0000-0000-00000D000000}" name="Nguồn vốn"/>
    <tableColumn id="14" xr3:uid="{00000000-0010-0000-0000-00000E000000}" name="Loại hình quản lý"/>
    <tableColumn id="15" xr3:uid="{00000000-0010-0000-0000-00000F000000}" name="Cấp công trình"/>
    <tableColumn id="16" xr3:uid="{00000000-0010-0000-0000-000010000000}" name="Loại công trình"/>
    <tableColumn id="17" xr3:uid="{00000000-0010-0000-0000-000011000000}" name="Địa điểm xây dựng"/>
    <tableColumn id="18" xr3:uid="{00000000-0010-0000-0000-000012000000}" name="Danh mục"/>
    <tableColumn id="19" xr3:uid="{00000000-0010-0000-0000-000013000000}" name="Vị trí"/>
    <tableColumn id="20" xr3:uid="{00000000-0010-0000-0000-000014000000}" name="Ngày tạo"/>
    <tableColumn id="21" xr3:uid="{00000000-0010-0000-0000-000015000000}" name="Ngày cập nhậ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4" sqref="B4"/>
    </sheetView>
  </sheetViews>
  <sheetFormatPr defaultColWidth="9" defaultRowHeight="15"/>
  <cols>
    <col min="1" max="1" width="16.5703125" customWidth="1"/>
    <col min="2" max="2" width="12.28515625" customWidth="1"/>
    <col min="4" max="4" width="40.5703125" customWidth="1"/>
    <col min="5" max="5" width="16.28515625" customWidth="1"/>
    <col min="6" max="6" width="16.85546875" customWidth="1"/>
  </cols>
  <sheetData>
    <row r="1" spans="1:7" ht="18.75">
      <c r="A1" s="1" t="s">
        <v>0</v>
      </c>
      <c r="D1" s="1" t="s">
        <v>1</v>
      </c>
    </row>
    <row r="2" spans="1:7">
      <c r="A2" s="9" t="s">
        <v>2</v>
      </c>
      <c r="B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7">
      <c r="A3" s="3" t="s">
        <v>8</v>
      </c>
      <c r="B3" s="10">
        <f>COUNTIF(Data!$C:$C,"Đã hoàn thành")</f>
        <v>20</v>
      </c>
      <c r="D3" s="11" t="str">
        <f>IFERROR(Data!$A$2,"")</f>
        <v>Dự án xây dựng Vin home Tây mỗ</v>
      </c>
      <c r="E3" s="5">
        <f>IF(D3&lt;&gt;"",Data!$E$2,"")</f>
        <v>45870</v>
      </c>
      <c r="F3" s="5">
        <f>IF(D3&lt;&gt;"",Data!$F$2,"")</f>
        <v>45945</v>
      </c>
      <c r="G3" s="8">
        <f t="shared" ref="G3:G22" si="0">IFERROR(F3-E3,"")</f>
        <v>75</v>
      </c>
    </row>
    <row r="4" spans="1:7">
      <c r="A4" s="3" t="s">
        <v>9</v>
      </c>
      <c r="B4" s="10">
        <f>COUNTIF(Data!$C:$C,"Quá hạn")</f>
        <v>0</v>
      </c>
      <c r="D4" s="11" t="str">
        <f>IFERROR(Data!$A$3,"")</f>
        <v>Dự án xây dựng tiêu chuẩn</v>
      </c>
      <c r="E4" s="5">
        <f>IF(D4&lt;&gt;"",Data!$E$3,"")</f>
        <v>45848</v>
      </c>
      <c r="F4" s="5">
        <f>IF(D4&lt;&gt;"",Data!$F$3,"")</f>
        <v>45870</v>
      </c>
      <c r="G4" s="8">
        <f t="shared" si="0"/>
        <v>22</v>
      </c>
    </row>
    <row r="5" spans="1:7">
      <c r="A5" s="3" t="s">
        <v>10</v>
      </c>
      <c r="B5" s="10">
        <f>COUNTIF(Data!$C:$C,"Đang thực hiện")</f>
        <v>1</v>
      </c>
      <c r="D5" s="11" t="str">
        <f>IFERROR(Data!$A$4,"")</f>
        <v>Khu phức hợp văn phòng trung tâm</v>
      </c>
      <c r="E5" s="5">
        <f>IF(D5&lt;&gt;"",Data!$E$4,"")</f>
        <v>45848</v>
      </c>
      <c r="F5" s="5">
        <f>IF(D5&lt;&gt;"",Data!$F$4,"")</f>
        <v>45870</v>
      </c>
      <c r="G5" s="8">
        <f t="shared" si="0"/>
        <v>22</v>
      </c>
    </row>
    <row r="6" spans="1:7">
      <c r="A6" s="3" t="s">
        <v>11</v>
      </c>
      <c r="B6" s="10">
        <f>COUNTIF(Data!$C:$C,"Chưa thực hiện")</f>
        <v>0</v>
      </c>
      <c r="D6" s="11" t="str">
        <f>IFERROR(Data!$A$5,"")</f>
        <v>Dự án xây dựng VIN HOME</v>
      </c>
      <c r="E6" s="5">
        <f>IF(D6&lt;&gt;"",Data!$E$5,"")</f>
        <v>45849</v>
      </c>
      <c r="F6" s="5">
        <f>IF(D6&lt;&gt;"",Data!$F$5,"")</f>
        <v>45871</v>
      </c>
      <c r="G6" s="8">
        <f t="shared" si="0"/>
        <v>22</v>
      </c>
    </row>
    <row r="7" spans="1:7">
      <c r="D7" s="11" t="str">
        <f>IFERROR(Data!$A$6,"")</f>
        <v>Dự Án Xây Dựng Tiêu Chuẩn 2</v>
      </c>
      <c r="E7" s="5">
        <f>IF(D7&lt;&gt;"",Data!$E$6,"")</f>
        <v>45850</v>
      </c>
      <c r="F7" s="5">
        <f>IF(D7&lt;&gt;"",Data!$F$6,"")</f>
        <v>45872</v>
      </c>
      <c r="G7" s="8">
        <f t="shared" si="0"/>
        <v>22</v>
      </c>
    </row>
    <row r="8" spans="1:7">
      <c r="D8" s="11" t="str">
        <f>IFERROR(Data!$A$7,"")</f>
        <v>Dự Án Xây Dựng Tiêu Chuẩn 3</v>
      </c>
      <c r="E8" s="5">
        <f>IF(D8&lt;&gt;"",Data!$E$7,"")</f>
        <v>45850</v>
      </c>
      <c r="F8" s="5">
        <f>IF(D8&lt;&gt;"",Data!$F$7,"")</f>
        <v>45872</v>
      </c>
      <c r="G8" s="8">
        <f t="shared" si="0"/>
        <v>22</v>
      </c>
    </row>
    <row r="9" spans="1:7">
      <c r="D9" s="11" t="str">
        <f>IFERROR(Data!$A$8,"")</f>
        <v>Dự Án Xây Dựng Tiêu Chuẩn 4</v>
      </c>
      <c r="E9" s="5">
        <f>IF(D9&lt;&gt;"",Data!$E$8,"")</f>
        <v>45850</v>
      </c>
      <c r="F9" s="5">
        <f>IF(D9&lt;&gt;"",Data!$F$8,"")</f>
        <v>45872</v>
      </c>
      <c r="G9" s="8">
        <f t="shared" si="0"/>
        <v>22</v>
      </c>
    </row>
    <row r="10" spans="1:7">
      <c r="D10" s="11" t="str">
        <f>IFERROR(Data!$A$9,"")</f>
        <v>Dự Án Xây Dựng Tiêu Chuẩn 5</v>
      </c>
      <c r="E10" s="5">
        <f>IF(D10&lt;&gt;"",Data!$E$9,"")</f>
        <v>45850</v>
      </c>
      <c r="F10" s="5">
        <f>IF(D10&lt;&gt;"",Data!$F$9,"")</f>
        <v>45872</v>
      </c>
      <c r="G10" s="8">
        <f t="shared" si="0"/>
        <v>22</v>
      </c>
    </row>
    <row r="11" spans="1:7">
      <c r="D11" s="11" t="str">
        <f>IFERROR(Data!$A$10,"")</f>
        <v>Dự Án Xây Dựng Tiêu Chuẩn 6</v>
      </c>
      <c r="E11" s="5">
        <f>IF(D11&lt;&gt;"",Data!$E$10,"")</f>
        <v>45850</v>
      </c>
      <c r="F11" s="5">
        <f>IF(D11&lt;&gt;"",Data!$F$10,"")</f>
        <v>45872</v>
      </c>
      <c r="G11" s="8">
        <f t="shared" si="0"/>
        <v>22</v>
      </c>
    </row>
    <row r="12" spans="1:7">
      <c r="D12" s="11" t="str">
        <f>IFERROR(Data!$A$11,"")</f>
        <v>Dự Án Xây Dựng Tiêu Chuẩn 7</v>
      </c>
      <c r="E12" s="5">
        <f>IF(D12&lt;&gt;"",Data!$E$11,"")</f>
        <v>45850</v>
      </c>
      <c r="F12" s="5">
        <f>IF(D12&lt;&gt;"",Data!$F$11,"")</f>
        <v>45872</v>
      </c>
      <c r="G12" s="8">
        <f t="shared" si="0"/>
        <v>22</v>
      </c>
    </row>
    <row r="13" spans="1:7">
      <c r="D13" s="11" t="str">
        <f>IFERROR(Data!$A$12,"")</f>
        <v>Dự Án Xây Dựng Tiêu Chuẩn 8</v>
      </c>
      <c r="E13" s="5">
        <f>IF(D13&lt;&gt;"",Data!$E$12,"")</f>
        <v>45850</v>
      </c>
      <c r="F13" s="5">
        <f>IF(D13&lt;&gt;"",Data!$F$12,"")</f>
        <v>45872</v>
      </c>
      <c r="G13" s="8">
        <f t="shared" si="0"/>
        <v>22</v>
      </c>
    </row>
    <row r="14" spans="1:7">
      <c r="D14" s="11" t="str">
        <f>IFERROR(Data!$A$13,"")</f>
        <v>Dự Án Xây Dựng Tiêu Chuẩn 9</v>
      </c>
      <c r="E14" s="5">
        <f>IF(D14&lt;&gt;"",Data!$E$13,"")</f>
        <v>45850</v>
      </c>
      <c r="F14" s="5">
        <f>IF(D14&lt;&gt;"",Data!$F$13,"")</f>
        <v>45872</v>
      </c>
      <c r="G14" s="8">
        <f t="shared" si="0"/>
        <v>22</v>
      </c>
    </row>
    <row r="15" spans="1:7">
      <c r="D15" s="11" t="str">
        <f>IFERROR(Data!$A$14,"")</f>
        <v>Dự Án Xây Dựng Tiêu Chuẩn 10</v>
      </c>
      <c r="E15" s="5">
        <f>IF(D15&lt;&gt;"",Data!$E$14,"")</f>
        <v>45850</v>
      </c>
      <c r="F15" s="5">
        <f>IF(D15&lt;&gt;"",Data!$F$14,"")</f>
        <v>45872</v>
      </c>
      <c r="G15" s="8">
        <f t="shared" si="0"/>
        <v>22</v>
      </c>
    </row>
    <row r="16" spans="1:7">
      <c r="D16" s="11" t="str">
        <f>IFERROR(Data!$A$15,"")</f>
        <v>Dự Án Xây Dựng Tiêu Chuẩn 11</v>
      </c>
      <c r="E16" s="5">
        <f>IF(D16&lt;&gt;"",Data!$E$15,"")</f>
        <v>45850</v>
      </c>
      <c r="F16" s="5">
        <f>IF(D16&lt;&gt;"",Data!$F$15,"")</f>
        <v>45872</v>
      </c>
      <c r="G16" s="8">
        <f t="shared" si="0"/>
        <v>22</v>
      </c>
    </row>
    <row r="17" spans="4:7">
      <c r="D17" s="11" t="str">
        <f>IFERROR(Data!$A$16,"")</f>
        <v>Dự Án Xây Dựng Tiêu Chuẩn 12</v>
      </c>
      <c r="E17" s="5">
        <f>IF(D17&lt;&gt;"",Data!$E$16,"")</f>
        <v>45850</v>
      </c>
      <c r="F17" s="5">
        <f>IF(D17&lt;&gt;"",Data!$F$16,"")</f>
        <v>45872</v>
      </c>
      <c r="G17" s="8">
        <f t="shared" si="0"/>
        <v>22</v>
      </c>
    </row>
    <row r="18" spans="4:7">
      <c r="D18" s="11" t="str">
        <f>IFERROR(Data!$A$17,"")</f>
        <v>Dự Án Xây Dựng Tiêu Chuẩn 13</v>
      </c>
      <c r="E18" s="5">
        <f>IF(D18&lt;&gt;"",Data!$E$17,"")</f>
        <v>45850</v>
      </c>
      <c r="F18" s="5">
        <f>IF(D18&lt;&gt;"",Data!$F$17,"")</f>
        <v>45872</v>
      </c>
      <c r="G18" s="8">
        <f t="shared" si="0"/>
        <v>22</v>
      </c>
    </row>
    <row r="19" spans="4:7">
      <c r="D19" s="11" t="str">
        <f>IFERROR(Data!$A$18,"")</f>
        <v>Dự Án Xây Dựng Tiêu Chuẩn 14</v>
      </c>
      <c r="E19" s="5">
        <f>IF(D19&lt;&gt;"",Data!$E$18,"")</f>
        <v>45850</v>
      </c>
      <c r="F19" s="5">
        <f>IF(D19&lt;&gt;"",Data!$F$18,"")</f>
        <v>45872</v>
      </c>
      <c r="G19" s="8">
        <f t="shared" si="0"/>
        <v>22</v>
      </c>
    </row>
    <row r="20" spans="4:7">
      <c r="D20" s="11" t="str">
        <f>IFERROR(Data!$A$19,"")</f>
        <v>Dự Án Xây Dựng Tiêu Chuẩn 15</v>
      </c>
      <c r="E20" s="5">
        <f>IF(D20&lt;&gt;"",Data!$E$19,"")</f>
        <v>45850</v>
      </c>
      <c r="F20" s="5">
        <f>IF(D20&lt;&gt;"",Data!$F$19,"")</f>
        <v>45872</v>
      </c>
      <c r="G20" s="8">
        <f t="shared" si="0"/>
        <v>22</v>
      </c>
    </row>
    <row r="21" spans="4:7">
      <c r="D21" s="11" t="str">
        <f>IFERROR(Data!$A$20,"")</f>
        <v>Dự Án Xây Dựng Tiêu Chuẩn 16</v>
      </c>
      <c r="E21" s="5">
        <f>IF(D21&lt;&gt;"",Data!$E$20,"")</f>
        <v>45850</v>
      </c>
      <c r="F21" s="5">
        <f>IF(D21&lt;&gt;"",Data!$F$20,"")</f>
        <v>45872</v>
      </c>
      <c r="G21" s="8">
        <f t="shared" si="0"/>
        <v>22</v>
      </c>
    </row>
    <row r="22" spans="4:7">
      <c r="D22" s="11" t="str">
        <f>IFERROR(Data!$A$21,"")</f>
        <v>Dự Án Xây Dựng Tiêu Chuẩn 17</v>
      </c>
      <c r="E22" s="5">
        <f>IF(D22&lt;&gt;"",Data!$E$21,"")</f>
        <v>45850</v>
      </c>
      <c r="F22" s="5">
        <f>IF(D22&lt;&gt;"",Data!$F$21,"")</f>
        <v>45872</v>
      </c>
      <c r="G22" s="8">
        <f t="shared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abSelected="1"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width="35" customWidth="1"/>
    <col min="2" max="2" width="40.7109375" customWidth="1"/>
    <col min="3" max="3" width="16.7109375" customWidth="1"/>
    <col min="4" max="4" width="12.7109375" customWidth="1"/>
    <col min="5" max="6" width="14.7109375" customWidth="1"/>
    <col min="7" max="7" width="18.7109375" customWidth="1"/>
    <col min="8" max="8" width="14.7109375" customWidth="1"/>
    <col min="9" max="10" width="24.7109375" customWidth="1"/>
    <col min="11" max="11" width="16.7109375" customWidth="1"/>
    <col min="12" max="12" width="18.7109375" customWidth="1"/>
    <col min="13" max="13" width="16.7109375" customWidth="1"/>
    <col min="14" max="14" width="20.7109375" customWidth="1"/>
    <col min="15" max="15" width="16.7109375" customWidth="1"/>
    <col min="16" max="16" width="18.7109375" customWidth="1"/>
    <col min="17" max="17" width="20.7109375" customWidth="1"/>
    <col min="18" max="19" width="14.7109375" customWidth="1"/>
    <col min="20" max="21" width="18.7109375" customWidth="1"/>
  </cols>
  <sheetData>
    <row r="1" spans="1:21">
      <c r="A1" t="s">
        <v>12</v>
      </c>
      <c r="B1" t="s">
        <v>13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>
      <c r="A2" s="3" t="s">
        <v>32</v>
      </c>
      <c r="B2" s="3" t="s">
        <v>33</v>
      </c>
      <c r="C2" s="3" t="s">
        <v>10</v>
      </c>
      <c r="D2" s="4">
        <v>1</v>
      </c>
      <c r="E2" s="5">
        <v>45870</v>
      </c>
      <c r="F2" s="5">
        <v>45945</v>
      </c>
      <c r="G2" s="3" t="s">
        <v>34</v>
      </c>
      <c r="H2" s="3">
        <v>1</v>
      </c>
      <c r="I2" s="8">
        <v>3000000000</v>
      </c>
      <c r="J2" s="8">
        <v>50000000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43</v>
      </c>
      <c r="T2" s="5">
        <v>45889</v>
      </c>
      <c r="U2" s="5">
        <v>45889</v>
      </c>
    </row>
    <row r="3" spans="1:21">
      <c r="A3" s="3" t="s">
        <v>44</v>
      </c>
      <c r="B3" s="3" t="s">
        <v>45</v>
      </c>
      <c r="C3" s="3" t="s">
        <v>8</v>
      </c>
      <c r="D3" s="4">
        <v>0.44</v>
      </c>
      <c r="E3" s="5">
        <v>45848</v>
      </c>
      <c r="F3" s="5">
        <v>45870</v>
      </c>
      <c r="G3" s="3" t="s">
        <v>46</v>
      </c>
      <c r="H3" s="3">
        <v>1</v>
      </c>
      <c r="I3" s="8">
        <v>444444444</v>
      </c>
      <c r="J3" s="8">
        <v>22000000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39</v>
      </c>
      <c r="P3" s="3" t="s">
        <v>40</v>
      </c>
      <c r="Q3" s="3" t="s">
        <v>51</v>
      </c>
      <c r="R3" s="3" t="s">
        <v>47</v>
      </c>
      <c r="S3" s="3" t="s">
        <v>52</v>
      </c>
      <c r="T3" s="5">
        <v>45889</v>
      </c>
      <c r="U3" s="5">
        <v>45889</v>
      </c>
    </row>
    <row r="4" spans="1:21">
      <c r="A4" t="s">
        <v>53</v>
      </c>
      <c r="B4" t="s">
        <v>45</v>
      </c>
      <c r="C4" t="s">
        <v>8</v>
      </c>
      <c r="D4" s="6">
        <v>0.9</v>
      </c>
      <c r="E4" s="7">
        <v>45848</v>
      </c>
      <c r="F4" s="7">
        <v>45870</v>
      </c>
      <c r="G4" t="s">
        <v>46</v>
      </c>
      <c r="H4">
        <v>1</v>
      </c>
      <c r="I4">
        <v>0</v>
      </c>
      <c r="J4" s="8">
        <v>22000001</v>
      </c>
      <c r="K4" s="3" t="s">
        <v>47</v>
      </c>
      <c r="L4" s="3" t="s">
        <v>48</v>
      </c>
      <c r="M4" s="3" t="s">
        <v>49</v>
      </c>
      <c r="N4" s="3" t="s">
        <v>50</v>
      </c>
      <c r="O4" s="3" t="s">
        <v>54</v>
      </c>
      <c r="P4" s="3" t="s">
        <v>40</v>
      </c>
      <c r="Q4" s="3" t="s">
        <v>51</v>
      </c>
      <c r="R4" s="3" t="s">
        <v>47</v>
      </c>
      <c r="S4" s="3" t="s">
        <v>55</v>
      </c>
      <c r="T4" s="5">
        <v>45890</v>
      </c>
      <c r="U4" s="5">
        <v>45890</v>
      </c>
    </row>
    <row r="5" spans="1:21">
      <c r="A5" t="s">
        <v>56</v>
      </c>
      <c r="B5" t="s">
        <v>33</v>
      </c>
      <c r="C5" t="s">
        <v>8</v>
      </c>
      <c r="D5" s="6">
        <v>0.99</v>
      </c>
      <c r="E5" s="7">
        <v>45849</v>
      </c>
      <c r="F5" s="7">
        <v>45871</v>
      </c>
      <c r="G5" t="s">
        <v>46</v>
      </c>
      <c r="H5">
        <v>1</v>
      </c>
      <c r="I5">
        <v>3000000000</v>
      </c>
      <c r="J5" s="8">
        <v>22000002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57</v>
      </c>
      <c r="P5" s="3" t="s">
        <v>40</v>
      </c>
      <c r="Q5" s="3" t="s">
        <v>51</v>
      </c>
      <c r="R5" s="3" t="s">
        <v>47</v>
      </c>
      <c r="S5" s="3" t="s">
        <v>58</v>
      </c>
      <c r="T5" s="5">
        <v>45891</v>
      </c>
      <c r="U5" s="5">
        <v>45891</v>
      </c>
    </row>
    <row r="6" spans="1:21">
      <c r="A6" t="s">
        <v>59</v>
      </c>
      <c r="B6" t="s">
        <v>33</v>
      </c>
      <c r="C6" t="s">
        <v>8</v>
      </c>
      <c r="D6" s="6">
        <v>0.44</v>
      </c>
      <c r="E6" s="7">
        <v>45850</v>
      </c>
      <c r="F6" s="7">
        <v>45872</v>
      </c>
      <c r="G6" t="s">
        <v>46</v>
      </c>
      <c r="H6">
        <v>1</v>
      </c>
      <c r="I6">
        <v>600000000</v>
      </c>
      <c r="J6" s="8">
        <v>22000003</v>
      </c>
      <c r="K6" s="3" t="s">
        <v>47</v>
      </c>
      <c r="L6" s="3" t="s">
        <v>48</v>
      </c>
      <c r="M6" s="3" t="s">
        <v>49</v>
      </c>
      <c r="N6" s="3" t="s">
        <v>50</v>
      </c>
      <c r="O6" s="3" t="s">
        <v>49</v>
      </c>
      <c r="P6" s="3" t="s">
        <v>40</v>
      </c>
      <c r="Q6" s="3" t="s">
        <v>51</v>
      </c>
      <c r="R6" s="3" t="s">
        <v>47</v>
      </c>
      <c r="S6" s="3" t="s">
        <v>60</v>
      </c>
      <c r="T6" s="5">
        <v>45892</v>
      </c>
      <c r="U6" s="5">
        <v>45892</v>
      </c>
    </row>
    <row r="7" spans="1:21">
      <c r="A7" t="s">
        <v>63</v>
      </c>
      <c r="B7" t="s">
        <v>33</v>
      </c>
      <c r="C7" t="s">
        <v>8</v>
      </c>
      <c r="D7" s="6">
        <v>0.44</v>
      </c>
      <c r="E7" s="7">
        <v>45850</v>
      </c>
      <c r="F7" s="7">
        <v>45872</v>
      </c>
      <c r="G7" t="s">
        <v>46</v>
      </c>
      <c r="H7">
        <v>1</v>
      </c>
      <c r="I7">
        <v>600000000</v>
      </c>
      <c r="J7" s="8">
        <v>22000003</v>
      </c>
      <c r="K7" s="3" t="s">
        <v>47</v>
      </c>
      <c r="L7" s="3" t="s">
        <v>48</v>
      </c>
      <c r="M7" s="3" t="s">
        <v>49</v>
      </c>
      <c r="N7" s="3" t="s">
        <v>50</v>
      </c>
      <c r="O7" s="3" t="s">
        <v>49</v>
      </c>
      <c r="P7" s="3" t="s">
        <v>40</v>
      </c>
      <c r="Q7" s="3" t="s">
        <v>51</v>
      </c>
      <c r="R7" s="3" t="s">
        <v>47</v>
      </c>
      <c r="S7" s="3" t="s">
        <v>52</v>
      </c>
      <c r="T7" s="5">
        <v>45892</v>
      </c>
      <c r="U7" s="5">
        <v>45892</v>
      </c>
    </row>
    <row r="8" spans="1:21">
      <c r="A8" t="s">
        <v>64</v>
      </c>
      <c r="B8" t="s">
        <v>33</v>
      </c>
      <c r="C8" t="s">
        <v>8</v>
      </c>
      <c r="D8" s="6">
        <v>0.44</v>
      </c>
      <c r="E8" s="7">
        <v>45850</v>
      </c>
      <c r="F8" s="7">
        <v>45872</v>
      </c>
      <c r="G8" t="s">
        <v>46</v>
      </c>
      <c r="H8">
        <v>1</v>
      </c>
      <c r="I8">
        <v>600000000</v>
      </c>
      <c r="J8" s="8">
        <v>22000003</v>
      </c>
      <c r="K8" s="3" t="s">
        <v>47</v>
      </c>
      <c r="L8" s="3" t="s">
        <v>48</v>
      </c>
      <c r="M8" s="3" t="s">
        <v>49</v>
      </c>
      <c r="N8" s="3" t="s">
        <v>50</v>
      </c>
      <c r="O8" s="3" t="s">
        <v>49</v>
      </c>
      <c r="P8" s="3" t="s">
        <v>40</v>
      </c>
      <c r="Q8" s="3" t="s">
        <v>51</v>
      </c>
      <c r="R8" s="3" t="s">
        <v>47</v>
      </c>
      <c r="S8" s="3" t="s">
        <v>55</v>
      </c>
      <c r="T8" s="5">
        <v>45892</v>
      </c>
      <c r="U8" s="5">
        <v>45892</v>
      </c>
    </row>
    <row r="9" spans="1:21">
      <c r="A9" t="s">
        <v>65</v>
      </c>
      <c r="B9" t="s">
        <v>33</v>
      </c>
      <c r="C9" t="s">
        <v>8</v>
      </c>
      <c r="D9" s="6">
        <v>0.44</v>
      </c>
      <c r="E9" s="7">
        <v>45850</v>
      </c>
      <c r="F9" s="7">
        <v>45872</v>
      </c>
      <c r="G9" t="s">
        <v>46</v>
      </c>
      <c r="H9">
        <v>1</v>
      </c>
      <c r="I9">
        <v>600000000</v>
      </c>
      <c r="J9" s="8">
        <v>22000003</v>
      </c>
      <c r="K9" s="3" t="s">
        <v>47</v>
      </c>
      <c r="L9" s="3" t="s">
        <v>48</v>
      </c>
      <c r="M9" s="3" t="s">
        <v>49</v>
      </c>
      <c r="N9" s="3" t="s">
        <v>50</v>
      </c>
      <c r="O9" s="3" t="s">
        <v>49</v>
      </c>
      <c r="P9" s="3" t="s">
        <v>40</v>
      </c>
      <c r="Q9" s="3" t="s">
        <v>51</v>
      </c>
      <c r="R9" s="3" t="s">
        <v>47</v>
      </c>
      <c r="S9" s="3" t="s">
        <v>58</v>
      </c>
      <c r="T9" s="5">
        <v>45892</v>
      </c>
      <c r="U9" s="5">
        <v>45892</v>
      </c>
    </row>
    <row r="10" spans="1:21">
      <c r="A10" t="s">
        <v>66</v>
      </c>
      <c r="B10" t="s">
        <v>33</v>
      </c>
      <c r="C10" t="s">
        <v>8</v>
      </c>
      <c r="D10" s="6">
        <v>0.44</v>
      </c>
      <c r="E10" s="7">
        <v>45850</v>
      </c>
      <c r="F10" s="7">
        <v>45872</v>
      </c>
      <c r="G10" t="s">
        <v>46</v>
      </c>
      <c r="H10">
        <v>1</v>
      </c>
      <c r="I10">
        <v>600000000</v>
      </c>
      <c r="J10" s="8">
        <v>22000003</v>
      </c>
      <c r="K10" s="3" t="s">
        <v>47</v>
      </c>
      <c r="L10" s="3" t="s">
        <v>48</v>
      </c>
      <c r="M10" s="3" t="s">
        <v>49</v>
      </c>
      <c r="N10" s="3" t="s">
        <v>50</v>
      </c>
      <c r="O10" s="3" t="s">
        <v>49</v>
      </c>
      <c r="P10" s="3" t="s">
        <v>40</v>
      </c>
      <c r="Q10" s="3" t="s">
        <v>51</v>
      </c>
      <c r="R10" s="3" t="s">
        <v>47</v>
      </c>
      <c r="S10" s="3" t="s">
        <v>60</v>
      </c>
      <c r="T10" s="5">
        <v>45892</v>
      </c>
      <c r="U10" s="5">
        <v>45892</v>
      </c>
    </row>
    <row r="11" spans="1:21">
      <c r="A11" t="s">
        <v>67</v>
      </c>
      <c r="B11" t="s">
        <v>33</v>
      </c>
      <c r="C11" t="s">
        <v>8</v>
      </c>
      <c r="D11" s="6">
        <v>0.44</v>
      </c>
      <c r="E11" s="7">
        <v>45850</v>
      </c>
      <c r="F11" s="7">
        <v>45872</v>
      </c>
      <c r="G11" t="s">
        <v>46</v>
      </c>
      <c r="H11">
        <v>1</v>
      </c>
      <c r="I11">
        <v>600000000</v>
      </c>
      <c r="J11" s="8">
        <v>22000003</v>
      </c>
      <c r="K11" s="3" t="s">
        <v>47</v>
      </c>
      <c r="L11" s="3" t="s">
        <v>48</v>
      </c>
      <c r="M11" s="3" t="s">
        <v>49</v>
      </c>
      <c r="N11" s="3" t="s">
        <v>50</v>
      </c>
      <c r="O11" s="3" t="s">
        <v>49</v>
      </c>
      <c r="P11" s="3" t="s">
        <v>40</v>
      </c>
      <c r="Q11" s="3" t="s">
        <v>51</v>
      </c>
      <c r="R11" s="3" t="s">
        <v>47</v>
      </c>
      <c r="S11" s="3" t="s">
        <v>52</v>
      </c>
      <c r="T11" s="5">
        <v>45892</v>
      </c>
      <c r="U11" s="5">
        <v>45892</v>
      </c>
    </row>
    <row r="12" spans="1:21">
      <c r="A12" t="s">
        <v>68</v>
      </c>
      <c r="B12" t="s">
        <v>33</v>
      </c>
      <c r="C12" t="s">
        <v>8</v>
      </c>
      <c r="D12" s="6">
        <v>0.44</v>
      </c>
      <c r="E12" s="7">
        <v>45850</v>
      </c>
      <c r="F12" s="7">
        <v>45872</v>
      </c>
      <c r="G12" t="s">
        <v>46</v>
      </c>
      <c r="H12">
        <v>1</v>
      </c>
      <c r="I12">
        <v>600000000</v>
      </c>
      <c r="J12" s="8">
        <v>22000003</v>
      </c>
      <c r="K12" s="3" t="s">
        <v>47</v>
      </c>
      <c r="L12" s="3" t="s">
        <v>48</v>
      </c>
      <c r="M12" s="3" t="s">
        <v>49</v>
      </c>
      <c r="N12" s="3" t="s">
        <v>50</v>
      </c>
      <c r="O12" s="3" t="s">
        <v>49</v>
      </c>
      <c r="P12" s="3" t="s">
        <v>40</v>
      </c>
      <c r="Q12" s="3" t="s">
        <v>51</v>
      </c>
      <c r="R12" s="3" t="s">
        <v>47</v>
      </c>
      <c r="S12" s="3" t="s">
        <v>55</v>
      </c>
      <c r="T12" s="5">
        <v>45892</v>
      </c>
      <c r="U12" s="5">
        <v>45892</v>
      </c>
    </row>
    <row r="13" spans="1:21">
      <c r="A13" t="s">
        <v>69</v>
      </c>
      <c r="B13" t="s">
        <v>33</v>
      </c>
      <c r="C13" t="s">
        <v>8</v>
      </c>
      <c r="D13" s="6">
        <v>0.44</v>
      </c>
      <c r="E13" s="7">
        <v>45850</v>
      </c>
      <c r="F13" s="7">
        <v>45872</v>
      </c>
      <c r="G13" t="s">
        <v>46</v>
      </c>
      <c r="H13">
        <v>1</v>
      </c>
      <c r="I13">
        <v>600000000</v>
      </c>
      <c r="J13" s="8">
        <v>22000003</v>
      </c>
      <c r="K13" s="3" t="s">
        <v>47</v>
      </c>
      <c r="L13" s="3" t="s">
        <v>48</v>
      </c>
      <c r="M13" s="3" t="s">
        <v>49</v>
      </c>
      <c r="N13" s="3" t="s">
        <v>50</v>
      </c>
      <c r="O13" s="3" t="s">
        <v>49</v>
      </c>
      <c r="P13" s="3" t="s">
        <v>40</v>
      </c>
      <c r="Q13" s="3" t="s">
        <v>51</v>
      </c>
      <c r="R13" s="3" t="s">
        <v>47</v>
      </c>
      <c r="S13" s="3" t="s">
        <v>58</v>
      </c>
      <c r="T13" s="5">
        <v>45892</v>
      </c>
      <c r="U13" s="5">
        <v>45892</v>
      </c>
    </row>
    <row r="14" spans="1:21">
      <c r="A14" t="s">
        <v>70</v>
      </c>
      <c r="B14" t="s">
        <v>33</v>
      </c>
      <c r="C14" t="s">
        <v>8</v>
      </c>
      <c r="D14" s="6">
        <v>0.44</v>
      </c>
      <c r="E14" s="7">
        <v>45850</v>
      </c>
      <c r="F14" s="7">
        <v>45872</v>
      </c>
      <c r="G14" t="s">
        <v>46</v>
      </c>
      <c r="H14">
        <v>1</v>
      </c>
      <c r="I14">
        <v>600000000</v>
      </c>
      <c r="J14" s="8">
        <v>22000003</v>
      </c>
      <c r="K14" s="3" t="s">
        <v>47</v>
      </c>
      <c r="L14" s="3" t="s">
        <v>48</v>
      </c>
      <c r="M14" s="3" t="s">
        <v>49</v>
      </c>
      <c r="N14" s="3" t="s">
        <v>50</v>
      </c>
      <c r="O14" s="3" t="s">
        <v>49</v>
      </c>
      <c r="P14" s="3" t="s">
        <v>40</v>
      </c>
      <c r="Q14" s="3" t="s">
        <v>51</v>
      </c>
      <c r="R14" s="3" t="s">
        <v>47</v>
      </c>
      <c r="S14" s="3" t="s">
        <v>60</v>
      </c>
      <c r="T14" s="5">
        <v>45892</v>
      </c>
      <c r="U14" s="5">
        <v>45892</v>
      </c>
    </row>
    <row r="15" spans="1:21">
      <c r="A15" t="s">
        <v>71</v>
      </c>
      <c r="B15" t="s">
        <v>33</v>
      </c>
      <c r="C15" t="s">
        <v>8</v>
      </c>
      <c r="D15" s="6">
        <v>0.9</v>
      </c>
      <c r="E15" s="7">
        <v>45850</v>
      </c>
      <c r="F15" s="7">
        <v>45872</v>
      </c>
      <c r="G15" t="s">
        <v>46</v>
      </c>
      <c r="H15">
        <v>1</v>
      </c>
      <c r="I15">
        <v>600000000</v>
      </c>
      <c r="J15" s="8">
        <v>22000003</v>
      </c>
      <c r="K15" s="3" t="s">
        <v>47</v>
      </c>
      <c r="L15" s="3" t="s">
        <v>48</v>
      </c>
      <c r="M15" s="3" t="s">
        <v>49</v>
      </c>
      <c r="N15" s="3" t="s">
        <v>50</v>
      </c>
      <c r="O15" s="3" t="s">
        <v>49</v>
      </c>
      <c r="P15" s="3" t="s">
        <v>40</v>
      </c>
      <c r="Q15" s="3" t="s">
        <v>51</v>
      </c>
      <c r="R15" s="3" t="s">
        <v>47</v>
      </c>
      <c r="S15" s="3" t="s">
        <v>52</v>
      </c>
      <c r="T15" s="5">
        <v>45892</v>
      </c>
      <c r="U15" s="5">
        <v>45892</v>
      </c>
    </row>
    <row r="16" spans="1:21">
      <c r="A16" t="s">
        <v>72</v>
      </c>
      <c r="B16" t="s">
        <v>33</v>
      </c>
      <c r="C16" t="s">
        <v>8</v>
      </c>
      <c r="D16" s="6">
        <v>0.9</v>
      </c>
      <c r="E16" s="7">
        <v>45850</v>
      </c>
      <c r="F16" s="7">
        <v>45872</v>
      </c>
      <c r="G16" t="s">
        <v>46</v>
      </c>
      <c r="H16">
        <v>1</v>
      </c>
      <c r="I16">
        <v>600000000</v>
      </c>
      <c r="J16" s="8">
        <v>22000003</v>
      </c>
      <c r="K16" s="3" t="s">
        <v>47</v>
      </c>
      <c r="L16" s="3" t="s">
        <v>48</v>
      </c>
      <c r="M16" s="3" t="s">
        <v>49</v>
      </c>
      <c r="N16" s="3" t="s">
        <v>50</v>
      </c>
      <c r="O16" s="3" t="s">
        <v>49</v>
      </c>
      <c r="P16" s="3" t="s">
        <v>40</v>
      </c>
      <c r="Q16" s="3" t="s">
        <v>51</v>
      </c>
      <c r="R16" s="3" t="s">
        <v>47</v>
      </c>
      <c r="S16" s="3" t="s">
        <v>55</v>
      </c>
      <c r="T16" s="5">
        <v>45892</v>
      </c>
      <c r="U16" s="5">
        <v>45892</v>
      </c>
    </row>
    <row r="17" spans="1:21">
      <c r="A17" t="s">
        <v>73</v>
      </c>
      <c r="B17" t="s">
        <v>33</v>
      </c>
      <c r="C17" t="s">
        <v>8</v>
      </c>
      <c r="D17" s="6">
        <v>0.9</v>
      </c>
      <c r="E17" s="7">
        <v>45850</v>
      </c>
      <c r="F17" s="7">
        <v>45872</v>
      </c>
      <c r="G17" t="s">
        <v>46</v>
      </c>
      <c r="H17">
        <v>1</v>
      </c>
      <c r="I17">
        <v>600000000</v>
      </c>
      <c r="J17" s="8">
        <v>22000003</v>
      </c>
      <c r="K17" s="3" t="s">
        <v>47</v>
      </c>
      <c r="L17" s="3" t="s">
        <v>48</v>
      </c>
      <c r="M17" s="3" t="s">
        <v>49</v>
      </c>
      <c r="N17" s="3" t="s">
        <v>50</v>
      </c>
      <c r="O17" s="3" t="s">
        <v>49</v>
      </c>
      <c r="P17" s="3" t="s">
        <v>40</v>
      </c>
      <c r="Q17" s="3" t="s">
        <v>51</v>
      </c>
      <c r="R17" s="3" t="s">
        <v>47</v>
      </c>
      <c r="S17" s="3" t="s">
        <v>58</v>
      </c>
      <c r="T17" s="5">
        <v>45892</v>
      </c>
      <c r="U17" s="5">
        <v>45892</v>
      </c>
    </row>
    <row r="18" spans="1:21">
      <c r="A18" t="s">
        <v>74</v>
      </c>
      <c r="B18" t="s">
        <v>33</v>
      </c>
      <c r="C18" t="s">
        <v>8</v>
      </c>
      <c r="D18" s="6">
        <v>0.9</v>
      </c>
      <c r="E18" s="7">
        <v>45850</v>
      </c>
      <c r="F18" s="7">
        <v>45872</v>
      </c>
      <c r="G18" t="s">
        <v>46</v>
      </c>
      <c r="H18">
        <v>1</v>
      </c>
      <c r="I18">
        <v>600000000</v>
      </c>
      <c r="J18" s="8">
        <v>22000003</v>
      </c>
      <c r="K18" s="3" t="s">
        <v>47</v>
      </c>
      <c r="L18" s="3" t="s">
        <v>48</v>
      </c>
      <c r="M18" s="3" t="s">
        <v>49</v>
      </c>
      <c r="N18" s="3" t="s">
        <v>50</v>
      </c>
      <c r="O18" s="3" t="s">
        <v>49</v>
      </c>
      <c r="P18" s="3" t="s">
        <v>40</v>
      </c>
      <c r="Q18" s="3" t="s">
        <v>51</v>
      </c>
      <c r="R18" s="3" t="s">
        <v>47</v>
      </c>
      <c r="S18" s="3" t="s">
        <v>60</v>
      </c>
      <c r="T18" s="5">
        <v>45892</v>
      </c>
      <c r="U18" s="5">
        <v>45892</v>
      </c>
    </row>
    <row r="19" spans="1:21">
      <c r="A19" t="s">
        <v>75</v>
      </c>
      <c r="B19" t="s">
        <v>33</v>
      </c>
      <c r="C19" t="s">
        <v>8</v>
      </c>
      <c r="D19" s="6">
        <v>0.13</v>
      </c>
      <c r="E19" s="7">
        <v>45850</v>
      </c>
      <c r="F19" s="7">
        <v>45872</v>
      </c>
      <c r="G19" t="s">
        <v>46</v>
      </c>
      <c r="H19">
        <v>1</v>
      </c>
      <c r="I19">
        <v>600000000</v>
      </c>
      <c r="J19" s="8">
        <v>22000003</v>
      </c>
      <c r="K19" s="3" t="s">
        <v>47</v>
      </c>
      <c r="L19" s="3" t="s">
        <v>48</v>
      </c>
      <c r="M19" s="3" t="s">
        <v>49</v>
      </c>
      <c r="N19" s="3" t="s">
        <v>50</v>
      </c>
      <c r="O19" s="3" t="s">
        <v>49</v>
      </c>
      <c r="P19" s="3" t="s">
        <v>40</v>
      </c>
      <c r="Q19" s="3" t="s">
        <v>51</v>
      </c>
      <c r="R19" s="3" t="s">
        <v>47</v>
      </c>
      <c r="S19" s="3" t="s">
        <v>52</v>
      </c>
      <c r="T19" s="5">
        <v>45892</v>
      </c>
      <c r="U19" s="5">
        <v>45892</v>
      </c>
    </row>
    <row r="20" spans="1:21">
      <c r="A20" t="s">
        <v>76</v>
      </c>
      <c r="B20" t="s">
        <v>33</v>
      </c>
      <c r="C20" t="s">
        <v>8</v>
      </c>
      <c r="D20" s="6">
        <v>0.13</v>
      </c>
      <c r="E20" s="7">
        <v>45850</v>
      </c>
      <c r="F20" s="7">
        <v>45872</v>
      </c>
      <c r="G20" t="s">
        <v>46</v>
      </c>
      <c r="H20">
        <v>1</v>
      </c>
      <c r="I20">
        <v>600000000</v>
      </c>
      <c r="J20" s="8">
        <v>22000003</v>
      </c>
      <c r="K20" s="3" t="s">
        <v>47</v>
      </c>
      <c r="L20" s="3" t="s">
        <v>48</v>
      </c>
      <c r="M20" s="3" t="s">
        <v>49</v>
      </c>
      <c r="N20" s="3" t="s">
        <v>50</v>
      </c>
      <c r="O20" s="3" t="s">
        <v>49</v>
      </c>
      <c r="P20" s="3" t="s">
        <v>40</v>
      </c>
      <c r="Q20" s="3" t="s">
        <v>51</v>
      </c>
      <c r="R20" s="3" t="s">
        <v>47</v>
      </c>
      <c r="S20" s="3" t="s">
        <v>55</v>
      </c>
      <c r="T20" s="5">
        <v>45892</v>
      </c>
      <c r="U20" s="5">
        <v>45892</v>
      </c>
    </row>
    <row r="21" spans="1:21">
      <c r="A21" t="s">
        <v>77</v>
      </c>
      <c r="B21" t="s">
        <v>33</v>
      </c>
      <c r="C21" t="s">
        <v>8</v>
      </c>
      <c r="D21" s="6">
        <v>0.13</v>
      </c>
      <c r="E21" s="7">
        <v>45850</v>
      </c>
      <c r="F21" s="7">
        <v>45872</v>
      </c>
      <c r="G21" t="s">
        <v>46</v>
      </c>
      <c r="H21">
        <v>1</v>
      </c>
      <c r="I21">
        <v>600000000</v>
      </c>
      <c r="J21" s="8">
        <v>22000003</v>
      </c>
      <c r="K21" s="3" t="s">
        <v>47</v>
      </c>
      <c r="L21" s="3" t="s">
        <v>48</v>
      </c>
      <c r="M21" s="3" t="s">
        <v>49</v>
      </c>
      <c r="N21" s="3" t="s">
        <v>50</v>
      </c>
      <c r="O21" s="3" t="s">
        <v>49</v>
      </c>
      <c r="P21" s="3" t="s">
        <v>40</v>
      </c>
      <c r="Q21" s="3" t="s">
        <v>51</v>
      </c>
      <c r="R21" s="3" t="s">
        <v>47</v>
      </c>
      <c r="S21" s="3" t="s">
        <v>58</v>
      </c>
      <c r="T21" s="5">
        <v>45892</v>
      </c>
      <c r="U21" s="5">
        <v>45892</v>
      </c>
    </row>
    <row r="22" spans="1:21">
      <c r="A22" t="s">
        <v>78</v>
      </c>
      <c r="B22" t="s">
        <v>33</v>
      </c>
      <c r="C22" t="s">
        <v>8</v>
      </c>
      <c r="D22" s="6">
        <v>0.13</v>
      </c>
      <c r="E22" s="7">
        <v>45850</v>
      </c>
      <c r="F22" s="7">
        <v>45872</v>
      </c>
      <c r="G22" t="s">
        <v>46</v>
      </c>
      <c r="H22">
        <v>1</v>
      </c>
      <c r="I22">
        <v>600000000</v>
      </c>
      <c r="J22" s="8">
        <v>22000003</v>
      </c>
      <c r="K22" s="3" t="s">
        <v>47</v>
      </c>
      <c r="L22" s="3" t="s">
        <v>48</v>
      </c>
      <c r="M22" s="3" t="s">
        <v>49</v>
      </c>
      <c r="N22" s="3" t="s">
        <v>50</v>
      </c>
      <c r="O22" s="3" t="s">
        <v>49</v>
      </c>
      <c r="P22" s="3" t="s">
        <v>40</v>
      </c>
      <c r="Q22" s="3" t="s">
        <v>51</v>
      </c>
      <c r="R22" s="3" t="s">
        <v>47</v>
      </c>
      <c r="S22" s="3" t="s">
        <v>60</v>
      </c>
      <c r="T22" s="5">
        <v>45892</v>
      </c>
      <c r="U22" s="5">
        <v>45892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D2" sqref="D2"/>
    </sheetView>
  </sheetViews>
  <sheetFormatPr defaultColWidth="9" defaultRowHeight="15"/>
  <sheetData>
    <row r="1" spans="1:1" ht="18.75">
      <c r="A1" s="1" t="s">
        <v>61</v>
      </c>
    </row>
    <row r="2" spans="1:1">
      <c r="A2" s="2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Summary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Datem</dc:creator>
  <cp:lastModifiedBy>Hạ Thăng Dương</cp:lastModifiedBy>
  <dcterms:created xsi:type="dcterms:W3CDTF">2025-08-20T02:51:00Z</dcterms:created>
  <dcterms:modified xsi:type="dcterms:W3CDTF">2025-08-21T10:37:19Z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D81C1ED997B143F0B67BEC94BF3A93F8_12</vt:lpwstr>
  </property>
  <property fmtid="{D5CDD505-2E9C-101B-9397-08002B2CF9AE}" pid="3" name="KSOProductBuildVer">
    <vt:lpwstr>1033-12.9.0.21549</vt:lpwstr>
  </property>
</Properties>
</file>