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D:\Project\Java\App-noi-that\Data\FileExport\XLSXTemplate\"/>
    </mc:Choice>
  </mc:AlternateContent>
  <xr:revisionPtr revIDLastSave="0" documentId="13_ncr:1_{4D7D58F6-DF70-46A7-8B61-535509B0975A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  <sheet name=" Gỗ Veener" sheetId="2" state="hidden" r:id="rId2"/>
    <sheet name="Chỉ tủ bếp dưới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2" i="3"/>
  <c r="J21" i="3"/>
  <c r="J20" i="3"/>
  <c r="I19" i="3"/>
  <c r="J19" i="3" s="1"/>
  <c r="D18" i="3"/>
  <c r="I18" i="3" s="1"/>
  <c r="J18" i="3" s="1"/>
  <c r="J29" i="3" s="1"/>
  <c r="I15" i="3"/>
  <c r="J15" i="3" s="1"/>
  <c r="J16" i="3" s="1"/>
  <c r="J30" i="2"/>
  <c r="J29" i="2"/>
  <c r="J28" i="2"/>
  <c r="J27" i="2"/>
  <c r="J26" i="2"/>
  <c r="J25" i="2"/>
  <c r="J24" i="2"/>
  <c r="J23" i="2"/>
  <c r="J22" i="2"/>
  <c r="J21" i="2"/>
  <c r="J20" i="2"/>
  <c r="J19" i="2" s="1"/>
  <c r="I18" i="2"/>
  <c r="J18" i="2" s="1"/>
  <c r="H18" i="2"/>
  <c r="F17" i="2"/>
  <c r="D15" i="2"/>
  <c r="D16" i="2" s="1"/>
  <c r="J30" i="3" l="1"/>
  <c r="D17" i="2"/>
  <c r="I17" i="2" s="1"/>
  <c r="J17" i="2" s="1"/>
  <c r="I16" i="2"/>
  <c r="J16" i="2" s="1"/>
  <c r="I15" i="2"/>
  <c r="J15" i="2" s="1"/>
  <c r="J14" i="2" s="1"/>
  <c r="J31" i="2" s="1"/>
  <c r="J32" i="2" s="1"/>
  <c r="J36" i="2" s="1"/>
</calcChain>
</file>

<file path=xl/sharedStrings.xml><?xml version="1.0" encoding="utf-8"?>
<sst xmlns="http://schemas.openxmlformats.org/spreadsheetml/2006/main" count="323" uniqueCount="197">
  <si>
    <t>Báo Giá Nội Thất Công Ty TNHH Kiến Trúc Xây Dựng Nội Thất A One</t>
  </si>
  <si>
    <t>STT</t>
  </si>
  <si>
    <t>Tên hạng mục</t>
  </si>
  <si>
    <t>Vật liệu</t>
  </si>
  <si>
    <t>Kích thước</t>
  </si>
  <si>
    <t>Đơn vị tính</t>
  </si>
  <si>
    <t>Đơn giá</t>
  </si>
  <si>
    <t>Khối lương</t>
  </si>
  <si>
    <t>Thành tiền</t>
  </si>
  <si>
    <t>Ghi chú</t>
  </si>
  <si>
    <t>Dài</t>
  </si>
  <si>
    <t>Rộng</t>
  </si>
  <si>
    <t>Cao</t>
  </si>
  <si>
    <t>Đặt cọc thiết kế 10%</t>
  </si>
  <si>
    <t>Đặt cọc thi công 30%</t>
  </si>
  <si>
    <t>Nghiệm thu quyết toán</t>
  </si>
  <si>
    <t>Bên A</t>
  </si>
  <si>
    <t>Bên B</t>
  </si>
  <si>
    <t>A ONE</t>
  </si>
  <si>
    <t>CÔNG TY TNHH KIẾN TRÚC NỘI THẤT A ONE</t>
  </si>
  <si>
    <r>
      <rPr>
        <b/>
        <sz val="13"/>
        <color rgb="FF000000"/>
        <rFont val="Times New Roman"/>
        <charset val="1"/>
      </rPr>
      <t>Địa chỉ văn phòng</t>
    </r>
    <r>
      <rPr>
        <sz val="13"/>
        <color rgb="FF000000"/>
        <rFont val="Times New Roman"/>
        <charset val="1"/>
      </rPr>
      <t>:  2212 FLC Complex 36 Phạm Hùng - Phường Mỹ Đình II - Nam Từ Liêm - Hà Nội</t>
    </r>
  </si>
  <si>
    <r>
      <rPr>
        <b/>
        <sz val="13"/>
        <color rgb="FF000000"/>
        <rFont val="Times New Roman"/>
        <charset val="1"/>
      </rPr>
      <t>Địa chỉ nhà xưởng</t>
    </r>
    <r>
      <rPr>
        <sz val="13"/>
        <color rgb="FF000000"/>
        <rFont val="Times New Roman"/>
        <charset val="1"/>
      </rPr>
      <t>: Cụm công nghiệp,  huyện Phúc Thọ, thành phố Hà Nội</t>
    </r>
  </si>
  <si>
    <r>
      <rPr>
        <b/>
        <sz val="13"/>
        <color rgb="FF000000"/>
        <rFont val="Times New Roman"/>
        <charset val="1"/>
      </rPr>
      <t>Hotline</t>
    </r>
    <r>
      <rPr>
        <sz val="13"/>
        <color rgb="FF000000"/>
        <rFont val="Times New Roman"/>
        <charset val="1"/>
      </rPr>
      <t>: Mr.Tuân 0911.656.333; Mr.Thưởng 0988969321</t>
    </r>
  </si>
  <si>
    <r>
      <rPr>
        <b/>
        <sz val="13"/>
        <color rgb="FF000000"/>
        <rFont val="Times New Roman"/>
        <charset val="1"/>
      </rPr>
      <t>Email</t>
    </r>
    <r>
      <rPr>
        <sz val="13"/>
        <color rgb="FF000000"/>
        <rFont val="Times New Roman"/>
        <charset val="1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</si>
  <si>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</si>
  <si>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</si>
  <si>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</si>
  <si>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</si>
  <si>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</si>
  <si>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</si>
  <si>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Chi tiết</t>
  </si>
  <si>
    <t>Số lượng</t>
  </si>
  <si>
    <t>I</t>
  </si>
  <si>
    <t xml:space="preserve"> NỘI THẤT TỦ BẾP </t>
  </si>
  <si>
    <t>Tủ bếp dưới</t>
  </si>
  <si>
    <t>- Thùng khung :  nhựa Picomat chống nước tuyệt đối độ dày 18mm
-Cánh : MDF chống ẩm an cường phủ veneer sơn giả óc chó
-Hậu  Tấm nhôm Alu 3 ly</t>
  </si>
  <si>
    <t>mét dài</t>
  </si>
  <si>
    <t>Tủ bếp trên</t>
  </si>
  <si>
    <t>- Thùng  :  MDF chống ẩm an cường phủ veneer sơn giả óc chó
-Cánh:   MDF chống ẩm an cường phủ veneer sơn giả óc chó
-Hậu  Tấm nhôm Alu 3 ly</t>
  </si>
  <si>
    <t>Tủ  trên tầng 2</t>
  </si>
  <si>
    <t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</si>
  <si>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</si>
  <si>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</si>
  <si>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</si>
  <si>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</si>
  <si>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</si>
  <si>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</si>
  <si>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</si>
  <si>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</si>
  <si>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</si>
  <si>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</si>
  <si>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</si>
  <si>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</si>
  <si>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</si>
  <si>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</si>
  <si>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</si>
  <si>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</si>
  <si>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</si>
  <si>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</si>
  <si>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</si>
  <si>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</si>
  <si>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</si>
  <si>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</si>
  <si>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</si>
  <si>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</si>
  <si>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</si>
  <si>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</si>
  <si>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</si>
  <si>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</si>
  <si>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</si>
  <si>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</si>
  <si>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</si>
  <si>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</si>
  <si>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</si>
  <si>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</si>
  <si>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</si>
  <si>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</si>
  <si>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</si>
  <si>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</si>
  <si>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</si>
  <si>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</si>
  <si>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</si>
  <si>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</si>
  <si>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</si>
  <si>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</si>
  <si>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</si>
  <si>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</si>
  <si>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</si>
  <si>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</si>
  <si>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</si>
  <si>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</si>
  <si>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</si>
  <si>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</si>
  <si>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</si>
  <si>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</si>
  <si>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</si>
  <si>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</si>
  <si>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</si>
  <si>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</si>
  <si>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</si>
  <si>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</si>
  <si>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</si>
  <si>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</si>
  <si>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</si>
  <si>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</si>
  <si>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Ray bi 3 lớp Eurogold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</si>
  <si>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</si>
  <si>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</si>
  <si>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</si>
  <si>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</si>
  <si>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</si>
  <si>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</si>
  <si>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</si>
  <si>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Hàng đến chân công trình 50%</t>
  </si>
  <si>
    <t>Tổng tiền</t>
  </si>
  <si>
    <r>
      <rPr>
        <b val="true"/>
        <sz val="18.0"/>
        <rFont val="Times New Roman"/>
      </rPr>
      <t>Công ty A</t>
    </r>
  </si>
  <si>
    <r>
      <rPr>
        <b val="true"/>
        <sz val="13.0"/>
        <rFont val="Times New Roman"/>
      </rPr>
      <t>Địa chỉ văn phòng</t>
    </r>
    <r>
      <rPr>
        <sz val="13.0"/>
        <rFont val="Times New Roman"/>
      </rPr>
      <t>: Trương Văn Huy</t>
    </r>
  </si>
  <si>
    <r>
      <rPr>
        <b val="true"/>
        <sz val="13.0"/>
        <rFont val="Times New Roman"/>
      </rPr>
      <t>Địa chỉ nhà xưởng</t>
    </r>
    <r>
      <rPr>
        <sz val="13.0"/>
        <rFont val="Times New Roman"/>
      </rPr>
      <t>: asdasd</t>
    </r>
  </si>
  <si>
    <r>
      <rPr>
        <b val="true"/>
        <sz val="13.0"/>
        <rFont val="Times New Roman"/>
      </rPr>
      <t>Hotline</t>
    </r>
    <r>
      <rPr>
        <sz val="13.0"/>
        <rFont val="Times New Roman"/>
      </rPr>
      <t>: asdsdsad</t>
    </r>
  </si>
  <si>
    <r>
      <rPr>
        <b val="true"/>
        <sz val="13.0"/>
        <rFont val="Times New Roman"/>
      </rPr>
      <t>Email</t>
    </r>
    <r>
      <rPr>
        <sz val="13.0"/>
        <rFont val="Times New Roman"/>
      </rPr>
      <t>: dasd</t>
    </r>
  </si>
  <si>
    <r>
      <rPr>
        <b val="true"/>
        <sz val="13.0"/>
        <rFont val="Times New Roman"/>
      </rPr>
      <t xml:space="preserve">Khách hàng 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</si>
  <si>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</si>
  <si>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Điện thoại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</si>
  <si>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Ngày</t>
    </r>
    <r>
      <rPr>
        <sz val="13.0"/>
        <rFont val="Times New Roman"/>
      </rPr>
      <t>: 21/10/2023</t>
    </r>
  </si>
  <si>
    <r>
      <rPr>
        <b val="true"/>
        <sz val="13.0"/>
        <rFont val="Times New Roman"/>
      </rPr>
      <t>Sản phẩm</t>
    </r>
    <r>
      <rPr>
        <sz val="13.0"/>
        <rFont val="Times New Roman"/>
      </rPr>
      <t xml:space="preserve">: </t>
    </r>
  </si>
  <si>
    <r>
      <rPr>
        <b val="true"/>
        <sz val="12.0"/>
        <rFont val="Times New Roman"/>
      </rPr>
      <t>I</t>
    </r>
  </si>
  <si>
    <r>
      <rPr>
        <b val="true"/>
        <sz val="14.0"/>
        <rFont val="Times New Roman"/>
      </rPr>
      <t>NỘI THẤT PHÒNG BẾP</t>
    </r>
  </si>
  <si>
    <r>
      <rPr>
        <b val="true"/>
        <sz val="18.0"/>
        <rFont val="Times New Roman"/>
      </rPr>
      <t>332,000,070</t>
    </r>
  </si>
  <si>
    <r>
      <rPr>
        <sz val="12.0"/>
        <rFont val="Times New Roman"/>
      </rPr>
      <t>1</t>
    </r>
  </si>
  <si>
    <r>
      <rPr>
        <sz val="12.0"/>
        <rFont val="Times New Roman"/>
      </rPr>
      <t xml:space="preserve">Tủ bếp dưới </t>
    </r>
  </si>
  <si>
    <r>
      <rPr>
        <sz val="12.0"/>
        <rFont val="Times New Roman"/>
      </rPr>
      <t xml:space="preserve">- </t>
    </r>
    <r>
      <rPr>
        <b val="true"/>
        <sz val="12.0"/>
        <rFont val="Times New Roman"/>
      </rPr>
      <t>Thùng</t>
    </r>
    <r>
      <rPr>
        <sz val="12.0"/>
        <rFont val="Times New Roman"/>
      </rPr>
      <t xml:space="preserve">: nhựa Picomat 17mm chống nước tuyệt đối. 
- </t>
    </r>
    <r>
      <rPr>
        <b val="true"/>
        <sz val="12.0"/>
        <rFont val="Times New Roman"/>
      </rPr>
      <t>Cánh</t>
    </r>
    <r>
      <rPr>
        <sz val="12.0"/>
        <rFont val="Times New Roman"/>
      </rPr>
      <t xml:space="preserve">: MDF chống ẩm 17mm phủ Melamine An Cường.
- </t>
    </r>
    <r>
      <rPr>
        <b val="true"/>
        <sz val="12.0"/>
        <rFont val="Times New Roman"/>
      </rPr>
      <t>Hậu</t>
    </r>
    <r>
      <rPr>
        <sz val="12.0"/>
        <rFont val="Times New Roman"/>
      </rPr>
      <t>: Nhôm Alu dày 3mm chống nước tuyệt đối</t>
    </r>
  </si>
  <si>
    <r>
      <rPr>
        <sz val="12.0"/>
        <rFont val="Times New Roman"/>
      </rPr>
      <t>9999.0</t>
    </r>
  </si>
  <si>
    <r>
      <rPr>
        <sz val="12.0"/>
        <rFont val="Times New Roman"/>
      </rPr>
      <t>600.0</t>
    </r>
  </si>
  <si>
    <r>
      <rPr>
        <sz val="12.0"/>
        <rFont val="Times New Roman"/>
      </rPr>
      <t>870.0</t>
    </r>
  </si>
  <si>
    <r>
      <rPr>
        <sz val="12.0"/>
        <rFont val="Times New Roman"/>
      </rPr>
      <t>Mét dài</t>
    </r>
  </si>
  <si>
    <r>
      <rPr>
        <sz val="12.0"/>
        <rFont val="Times New Roman"/>
      </rPr>
      <t>2,550,000</t>
    </r>
  </si>
  <si>
    <r>
      <rPr>
        <sz val="12.0"/>
        <rFont val="Times New Roman"/>
      </rPr>
      <t>9.999</t>
    </r>
  </si>
  <si>
    <r>
      <rPr>
        <sz val="12.0"/>
        <rFont val="Times New Roman"/>
      </rPr>
      <t>25,497,450</t>
    </r>
  </si>
  <si>
    <r>
      <rPr>
        <sz val="12.0"/>
        <rFont val="Times New Roman"/>
      </rPr>
      <t>2</t>
    </r>
  </si>
  <si>
    <r>
      <rPr>
        <sz val="12.0"/>
        <rFont val="Times New Roman"/>
      </rPr>
      <t>1234.0</t>
    </r>
  </si>
  <si>
    <r>
      <rPr>
        <sz val="12.0"/>
        <rFont val="Times New Roman"/>
      </rPr>
      <t>1.234</t>
    </r>
  </si>
  <si>
    <r>
      <rPr>
        <sz val="12.0"/>
        <rFont val="Times New Roman"/>
      </rPr>
      <t>3,146,700</t>
    </r>
  </si>
  <si>
    <r>
      <rPr>
        <sz val="12.0"/>
        <rFont val="Times New Roman"/>
      </rPr>
      <t>3</t>
    </r>
  </si>
  <si>
    <r>
      <rPr>
        <sz val="12.0"/>
        <rFont val="Times New Roman"/>
      </rPr>
      <t xml:space="preserve">Tủ bếp trên </t>
    </r>
  </si>
  <si>
    <r>
      <rPr>
        <sz val="12.0"/>
        <rFont val="Times New Roman"/>
      </rPr>
      <t xml:space="preserve">Thùng và cánh: MDF chống ẩm 17mm phủ Melamine An Cường
- </t>
    </r>
    <r>
      <rPr>
        <b val="true"/>
        <sz val="12.0"/>
        <rFont val="Times New Roman"/>
      </rPr>
      <t>Hậu</t>
    </r>
    <r>
      <rPr>
        <sz val="12.0"/>
        <rFont val="Times New Roman"/>
      </rPr>
      <t>: Nhôm Alu dày 3mm chống nước tuyệt đối</t>
    </r>
  </si>
  <si>
    <r>
      <rPr>
        <sz val="12.0"/>
        <rFont val="Times New Roman"/>
      </rPr>
      <t>5678.0</t>
    </r>
  </si>
  <si>
    <r>
      <rPr>
        <sz val="12.0"/>
        <rFont val="Times New Roman"/>
      </rPr>
      <t>350.0</t>
    </r>
  </si>
  <si>
    <r>
      <rPr>
        <sz val="12.0"/>
        <rFont val="Times New Roman"/>
      </rPr>
      <t>800.0</t>
    </r>
  </si>
  <si>
    <r>
      <rPr>
        <sz val="12.0"/>
        <rFont val="Times New Roman"/>
      </rPr>
      <t>1,800,000</t>
    </r>
  </si>
  <si>
    <r>
      <rPr>
        <sz val="12.0"/>
        <rFont val="Times New Roman"/>
      </rPr>
      <t>5.678</t>
    </r>
  </si>
  <si>
    <r>
      <rPr>
        <sz val="12.0"/>
        <rFont val="Times New Roman"/>
      </rPr>
      <t>10,220,400</t>
    </r>
  </si>
  <si>
    <r>
      <rPr>
        <sz val="12.0"/>
        <rFont val="Times New Roman"/>
      </rPr>
      <t>4</t>
    </r>
  </si>
  <si>
    <r>
      <rPr>
        <sz val="12.0"/>
        <rFont val="Times New Roman"/>
      </rPr>
      <t xml:space="preserve">- </t>
    </r>
    <r>
      <rPr>
        <b val="true"/>
        <sz val="12.0"/>
        <rFont val="Times New Roman"/>
      </rPr>
      <t>Thùng</t>
    </r>
    <r>
      <rPr>
        <sz val="12.0"/>
        <rFont val="Times New Roman"/>
      </rPr>
      <t xml:space="preserve">: nhựa Picomat 17mm chống nước tuyệt đối. 
- </t>
    </r>
    <r>
      <rPr>
        <b val="true"/>
        <sz val="12.0"/>
        <rFont val="Times New Roman"/>
      </rPr>
      <t>Cánh</t>
    </r>
    <r>
      <rPr>
        <sz val="12.0"/>
        <rFont val="Times New Roman"/>
      </rPr>
      <t xml:space="preserve">: MDF chống ẩm 17mm phủ Laminate An Cường.
- </t>
    </r>
    <r>
      <rPr>
        <b val="true"/>
        <sz val="12.0"/>
        <rFont val="Times New Roman"/>
      </rPr>
      <t>Hậu</t>
    </r>
    <r>
      <rPr>
        <sz val="12.0"/>
        <rFont val="Times New Roman"/>
      </rPr>
      <t>: Nhôm Alu dày 3mm chống nước tuyệt đối</t>
    </r>
  </si>
  <si>
    <r>
      <rPr>
        <sz val="12.0"/>
        <rFont val="Times New Roman"/>
      </rPr>
      <t>91011.0</t>
    </r>
  </si>
  <si>
    <r>
      <rPr>
        <sz val="12.0"/>
        <rFont val="Times New Roman"/>
      </rPr>
      <t>3,050,000</t>
    </r>
  </si>
  <si>
    <r>
      <rPr>
        <sz val="12.0"/>
        <rFont val="Times New Roman"/>
      </rPr>
      <t>91.011</t>
    </r>
  </si>
  <si>
    <r>
      <rPr>
        <sz val="12.0"/>
        <rFont val="Times New Roman"/>
      </rPr>
      <t>277,583,550</t>
    </r>
  </si>
  <si>
    <r>
      <rPr>
        <sz val="12.0"/>
        <rFont val="Times New Roman"/>
      </rPr>
      <t>5</t>
    </r>
  </si>
  <si>
    <r>
      <rPr>
        <sz val="12.0"/>
        <rFont val="Times New Roman"/>
      </rPr>
      <t>Tủ bếp kịch trần/ tầng 2</t>
    </r>
  </si>
  <si>
    <r>
      <rPr>
        <sz val="12.0"/>
        <rFont val="Times New Roman"/>
      </rPr>
      <t xml:space="preserve">Thùng: MDF chống ẩm 17mm phủ melamin An Cường
Cánh: MDF chống ẩm 17mm phủ Laminate An Cường
- </t>
    </r>
    <r>
      <rPr>
        <b val="true"/>
        <sz val="12.0"/>
        <rFont val="Times New Roman"/>
      </rPr>
      <t>Hậu</t>
    </r>
    <r>
      <rPr>
        <sz val="12.0"/>
        <rFont val="Times New Roman"/>
      </rPr>
      <t>: Nhôm Alu dày 3mm chống nước tuyệt đối</t>
    </r>
  </si>
  <si>
    <r>
      <rPr>
        <sz val="12.0"/>
        <rFont val="Times New Roman"/>
      </rPr>
      <t>123.0</t>
    </r>
  </si>
  <si>
    <r>
      <rPr>
        <sz val="12.0"/>
        <rFont val="Times New Roman"/>
      </rPr>
      <t>400.0</t>
    </r>
  </si>
  <si>
    <r>
      <rPr>
        <sz val="12.0"/>
        <rFont val="Times New Roman"/>
      </rPr>
      <t>1,790,000</t>
    </r>
  </si>
  <si>
    <r>
      <rPr>
        <sz val="12.0"/>
        <rFont val="Times New Roman"/>
      </rPr>
      <t>0.123</t>
    </r>
  </si>
  <si>
    <r>
      <rPr>
        <sz val="12.0"/>
        <rFont val="Times New Roman"/>
      </rPr>
      <t>220,170</t>
    </r>
  </si>
  <si>
    <r>
      <rPr>
        <sz val="12.0"/>
        <rFont val="Times New Roman"/>
      </rPr>
      <t>6</t>
    </r>
  </si>
  <si>
    <r>
      <rPr>
        <sz val="12.0"/>
        <rFont val="Times New Roman"/>
      </rPr>
      <t xml:space="preserve">- </t>
    </r>
    <r>
      <rPr>
        <b val="true"/>
        <sz val="12.0"/>
        <rFont val="Times New Roman"/>
      </rPr>
      <t>Thùng</t>
    </r>
    <r>
      <rPr>
        <sz val="12.0"/>
        <rFont val="Times New Roman"/>
      </rPr>
      <t xml:space="preserve">: nhựa Picomat 17mm chống nước tuyệt đối. 
- </t>
    </r>
    <r>
      <rPr>
        <b val="true"/>
        <sz val="12.0"/>
        <rFont val="Times New Roman"/>
      </rPr>
      <t>Cánh</t>
    </r>
    <r>
      <rPr>
        <sz val="12.0"/>
        <rFont val="Times New Roman"/>
      </rPr>
      <t xml:space="preserve">: MDF chống ẩm 17mm phủ Acrylic An Cường.
- </t>
    </r>
    <r>
      <rPr>
        <b val="true"/>
        <sz val="12.0"/>
        <rFont val="Times New Roman"/>
      </rPr>
      <t>Hậu</t>
    </r>
    <r>
      <rPr>
        <sz val="12.0"/>
        <rFont val="Times New Roman"/>
      </rPr>
      <t>: Nhôm Alu dày 3mm chống nước tuyệt đối</t>
    </r>
  </si>
  <si>
    <r>
      <rPr>
        <sz val="12.0"/>
        <rFont val="Times New Roman"/>
      </rPr>
      <t>4444.0</t>
    </r>
  </si>
  <si>
    <r>
      <rPr>
        <sz val="12.0"/>
        <rFont val="Times New Roman"/>
      </rPr>
      <t>3,450,000</t>
    </r>
  </si>
  <si>
    <r>
      <rPr>
        <sz val="12.0"/>
        <rFont val="Times New Roman"/>
      </rPr>
      <t>4.444</t>
    </r>
  </si>
  <si>
    <r>
      <rPr>
        <sz val="12.0"/>
        <rFont val="Times New Roman"/>
      </rPr>
      <t>15,331,800</t>
    </r>
  </si>
  <si>
    <r>
      <rPr>
        <b val="true"/>
        <sz val="12.0"/>
        <rFont val="Times New Roman"/>
      </rPr>
      <t>II</t>
    </r>
  </si>
  <si>
    <r>
      <rPr>
        <b val="true"/>
        <sz val="14.0"/>
        <rFont val="Times New Roman"/>
      </rPr>
      <t xml:space="preserve">PHỤ KIỆN </t>
    </r>
  </si>
  <si>
    <r>
      <rPr>
        <b val="true"/>
        <sz val="18.0"/>
        <rFont val="Times New Roman"/>
      </rPr>
      <t>2,809,000</t>
    </r>
  </si>
  <si>
    <r>
      <rPr>
        <sz val="12.0"/>
        <rFont val="Times New Roman"/>
      </rPr>
      <t>Bản lề</t>
    </r>
  </si>
  <si>
    <r>
      <rPr>
        <sz val="12.0"/>
        <rFont val="Times New Roman"/>
      </rPr>
      <t>Bản lề chính hãng Eurogold</t>
    </r>
  </si>
  <si>
    <r>
      <rPr>
        <sz val="12.0"/>
        <rFont val="Times New Roman"/>
      </rPr>
      <t>0.0</t>
    </r>
  </si>
  <si>
    <r>
      <rPr>
        <sz val="12.0"/>
        <rFont val="Times New Roman"/>
      </rPr>
      <t>Chiếc</t>
    </r>
  </si>
  <si>
    <r>
      <rPr>
        <sz val="12.0"/>
        <rFont val="Times New Roman"/>
      </rPr>
      <t>49,500</t>
    </r>
  </si>
  <si>
    <r>
      <rPr>
        <sz val="12.0"/>
        <rFont val="Times New Roman"/>
      </rPr>
      <t>1.0</t>
    </r>
  </si>
  <si>
    <r>
      <rPr>
        <sz val="12.0"/>
        <rFont val="Times New Roman"/>
      </rPr>
      <t>Chống cong vênh cánh lùa tủ áo</t>
    </r>
  </si>
  <si>
    <r>
      <rPr>
        <sz val="12.0"/>
        <rFont val="Times New Roman"/>
      </rPr>
      <t>Chống cong vênh
Bộ gồm 2 thanh ren, 2 thanh che ren, 4 đai ốc vuông. 1 lục giác, 1 nắp che đầu kéo, 4 bas nhựa, 1 nối ren ở giữa, 1 hướng dẫn lắp đặp. 1 cánh dùng 2 bộ</t>
    </r>
  </si>
  <si>
    <r>
      <rPr>
        <sz val="12.0"/>
        <rFont val="Times New Roman"/>
      </rPr>
      <t xml:space="preserve">Bộ </t>
    </r>
  </si>
  <si>
    <r>
      <rPr>
        <sz val="12.0"/>
        <rFont val="Times New Roman"/>
      </rPr>
      <t>250,000</t>
    </r>
  </si>
  <si>
    <r>
      <rPr>
        <sz val="12.0"/>
        <rFont val="Times New Roman"/>
      </rPr>
      <t xml:space="preserve">Ray lùa tủ áo
</t>
    </r>
  </si>
  <si>
    <r>
      <rPr>
        <sz val="12.0"/>
        <rFont val="Times New Roman"/>
      </rPr>
      <t>Ray lùa giảm chấn
Bộ gồm 2 bánh xe 2 dẫn hướng, 2 ray trên dưới, 2 giảm chấn. Dùng cho 1 cách lùa</t>
    </r>
  </si>
  <si>
    <r>
      <rPr>
        <sz val="12.0"/>
        <rFont val="Times New Roman"/>
      </rPr>
      <t>1,250,000</t>
    </r>
  </si>
  <si>
    <r>
      <rPr>
        <sz val="12.0"/>
        <rFont val="Times New Roman"/>
      </rPr>
      <t>Giá dao thớt</t>
    </r>
  </si>
  <si>
    <r>
      <rPr>
        <sz val="12.0"/>
        <rFont val="Times New Roman"/>
      </rPr>
      <t>Giá dao thớt inox 304 A One Gia Công</t>
    </r>
  </si>
  <si>
    <r>
      <rPr>
        <sz val="12.0"/>
        <rFont val="Times New Roman"/>
      </rPr>
      <t>Bộ</t>
    </r>
  </si>
  <si>
    <r>
      <rPr>
        <sz val="12.0"/>
        <rFont val="Times New Roman"/>
      </rPr>
      <t>960,000</t>
    </r>
  </si>
  <si>
    <r>
      <rPr>
        <sz val="12.0"/>
        <rFont val="Times New Roman"/>
      </rPr>
      <t>334,809,070</t>
    </r>
  </si>
  <si>
    <r>
      <rPr>
        <sz val="12.0"/>
        <rFont val="Times New Roman"/>
      </rPr>
      <t>33,000,000</t>
    </r>
  </si>
  <si>
    <r>
      <rPr>
        <sz val="12.0"/>
        <rFont val="Times New Roman"/>
      </rPr>
      <t>100,000,000</t>
    </r>
  </si>
  <si>
    <r>
      <rPr>
        <sz val="12.0"/>
        <rFont val="Times New Roman"/>
      </rPr>
      <t>167,000,000</t>
    </r>
  </si>
  <si>
    <r>
      <rPr>
        <sz val="12.0"/>
        <rFont val="Times New Roman"/>
      </rPr>
      <t>34,809,070</t>
    </r>
  </si>
  <si>
    <r>
      <rPr>
        <sz val="13.0"/>
        <rFont val="Times New Roman"/>
      </rPr>
      <t>Chú thích: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</si>
</sst>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0.0"/>
  </numFmts>
  <fonts count="340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8"/>
      <color rgb="FF000000"/>
      <name val="Times New Roman"/>
      <charset val="1"/>
    </font>
    <font>
      <sz val="13"/>
      <color rgb="FF000000"/>
      <name val="Times New Roman"/>
      <charset val="1"/>
    </font>
    <font>
      <b/>
      <sz val="13"/>
      <color rgb="FF005184"/>
      <name val="Times New Roman"/>
      <charset val="1"/>
    </font>
    <font>
      <b/>
      <sz val="18"/>
      <color rgb="FF006100"/>
      <name val="Arial"/>
      <charset val="1"/>
    </font>
    <font>
      <b/>
      <sz val="13"/>
      <color rgb="FF000000"/>
      <name val="Times New Roman"/>
      <charset val="1"/>
    </font>
    <font>
      <b/>
      <sz val="13"/>
      <name val="Times New Roman"/>
      <family val="1"/>
      <charset val="1"/>
    </font>
    <font>
      <b/>
      <sz val="10"/>
      <name val="Arial"/>
      <family val="2"/>
      <charset val="1"/>
    </font>
    <font>
      <b/>
      <sz val="13"/>
      <color rgb="FFFFFFFF"/>
      <name val="Times New Roman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charset val="1"/>
    </font>
    <font>
      <i/>
      <sz val="13"/>
      <color rgb="FF000000"/>
      <name val="Times New Roman"/>
      <charset val="1"/>
    </font>
    <font>
      <b/>
      <i/>
      <sz val="13"/>
      <color rgb="FF000000"/>
      <name val="Times New Roman"/>
      <charset val="1"/>
    </font>
    <font>
      <i/>
      <sz val="10"/>
      <color rgb="FF000000"/>
      <name val="Arial"/>
      <charset val="1"/>
    </font>
    <font>
      <b/>
      <sz val="48"/>
      <color rgb="FF2F5496"/>
      <name val="Trebuchet MS"/>
      <charset val="1"/>
    </font>
    <font>
      <sz val="12"/>
      <color rgb="FF000000"/>
      <name val="&quot;Times New Roman&quot;"/>
      <charset val="1"/>
    </font>
    <font>
      <b/>
      <sz val="14"/>
      <color rgb="FF000000"/>
      <name val="&quot;Times New Roman&quot;"/>
      <charset val="1"/>
    </font>
    <font>
      <b/>
      <sz val="18"/>
      <color rgb="FF000000"/>
      <name val="&quot;Times New Roman&quot;"/>
      <charset val="1"/>
    </font>
    <font>
      <b/>
      <sz val="14"/>
      <color rgb="FF000000"/>
      <name val="Times New Roman"/>
      <charset val="1"/>
    </font>
    <font>
      <sz val="12"/>
      <color rgb="FF0C343D"/>
      <name val="Times New Roman"/>
      <charset val="1"/>
    </font>
    <font>
      <sz val="13"/>
      <color rgb="FF000000"/>
      <name val="&quot;Times New Roman&quot;"/>
      <charset val="1"/>
    </font>
    <font>
      <i/>
      <sz val="13"/>
      <color rgb="FF000000"/>
      <name val="&quot;Times New Roman&quot;"/>
      <charset val="1"/>
    </font>
    <font>
      <b/>
      <i/>
      <sz val="13"/>
      <color rgb="FF000000"/>
      <name val="&quot;Times New Roman&quot;"/>
      <charset val="1"/>
    </font>
    <font>
      <b/>
      <sz val="10"/>
      <color rgb="FF000000"/>
      <name val="Arial"/>
      <charset val="1"/>
    </font>
    <font>
      <sz val="15"/>
      <color rgb="FF1C1E21"/>
      <name val="Times New Roman"/>
      <charset val="1"/>
    </font>
    <font>
      <sz val="10"/>
      <color rgb="FF000000"/>
      <name val="Arial"/>
      <charset val="1"/>
    </font>
    <font>
      <sz val="12"/>
      <color rgb="FF000000"/>
      <name val="Arial"/>
      <charset val="1"/>
    </font>
    <font>
      <sz val="16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13"/>
      <color rgb="FF000000"/>
      <name val="&quot;Times New Roman&quot;"/>
      <charset val="1"/>
    </font>
    <font>
      <sz val="11"/>
      <color rgb="FF000000"/>
      <name val="&quot;Times New Roman&quot;"/>
      <charset val="1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3.0"/>
    </font>
    <font>
      <name val="Times New Roman"/>
      <sz val="13.0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68">
    <xf numFmtId="0" fontId="0" fillId="0" borderId="0" xfId="0"/>
    <xf numFmtId="0" fontId="5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4" fontId="21" fillId="5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2" fillId="5" borderId="1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right" wrapText="1"/>
    </xf>
    <xf numFmtId="0" fontId="23" fillId="0" borderId="0" xfId="0" applyFont="1" applyAlignment="1">
      <alignment horizontal="center" wrapText="1"/>
    </xf>
    <xf numFmtId="0" fontId="23" fillId="5" borderId="0" xfId="0" applyFont="1" applyFill="1" applyAlignment="1">
      <alignment horizontal="center" wrapText="1"/>
    </xf>
    <xf numFmtId="164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6" fillId="5" borderId="0" xfId="0" applyFont="1" applyFill="1" applyAlignment="1">
      <alignment horizontal="left"/>
    </xf>
    <xf numFmtId="0" fontId="27" fillId="0" borderId="0" xfId="0" applyFont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5" xfId="0" applyFont="1" applyBorder="1" applyAlignment="1">
      <alignment horizontal="right" wrapText="1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9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9" fillId="0" borderId="1" xfId="0" applyFont="1" applyBorder="1" applyAlignment="1">
      <alignment horizontal="center" vertical="center" wrapText="1"/>
    </xf>
    <xf numFmtId="164" fontId="31" fillId="6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3" fontId="22" fillId="0" borderId="1" xfId="0" applyNumberFormat="1" applyFont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right" vertical="center" wrapText="1"/>
    </xf>
    <xf numFmtId="0" fontId="22" fillId="0" borderId="1" xfId="0" applyFont="1" applyBorder="1" applyAlignment="1">
      <alignment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164" fontId="6" fillId="10" borderId="1" xfId="0" applyNumberFormat="1" applyFont="1" applyFill="1" applyBorder="1" applyAlignment="1">
      <alignment horizontal="center" vertical="center" wrapText="1"/>
    </xf>
    <xf numFmtId="164" fontId="30" fillId="11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3" fontId="20" fillId="7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center" wrapText="1"/>
    </xf>
    <xf numFmtId="0" fontId="23" fillId="5" borderId="1" xfId="0" applyFont="1" applyFill="1" applyBorder="1" applyAlignment="1">
      <alignment horizontal="center" wrapText="1"/>
    </xf>
    <xf numFmtId="0" fontId="0" fillId="0" borderId="0" xfId="0" applyBorder="1"/>
    <xf numFmtId="0" fontId="5" fillId="8" borderId="4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right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3" fontId="31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6" xfId="0" applyNumberFormat="1" applyFont="1" applyFill="1" applyBorder="1" applyAlignment="1">
      <alignment horizontal="center" vertical="center" wrapText="1"/>
    </xf>
    <xf numFmtId="3" fontId="10" fillId="5" borderId="7" xfId="0" applyNumberFormat="1" applyFont="1" applyFill="1" applyBorder="1" applyAlignment="1">
      <alignment horizontal="center" vertical="center" wrapText="1"/>
    </xf>
    <xf numFmtId="0" fontId="34" fillId="0" borderId="12" xfId="0" applyAlignment="true" applyBorder="true" applyFont="true">
      <alignment vertical="center" wrapText="true"/>
    </xf>
    <xf numFmtId="0" fontId="37" fillId="0" borderId="12" xfId="0" applyAlignment="true" applyBorder="true" applyFont="true">
      <alignment vertical="center" wrapText="true"/>
    </xf>
    <xf numFmtId="0" fontId="40" fillId="0" borderId="12" xfId="0" applyAlignment="true" applyBorder="true" applyFont="true">
      <alignment vertical="center" wrapText="true"/>
    </xf>
    <xf numFmtId="0" fontId="43" fillId="0" borderId="12" xfId="0" applyAlignment="true" applyBorder="true" applyFont="true">
      <alignment vertical="center" wrapText="true"/>
    </xf>
    <xf numFmtId="0" fontId="46" fillId="0" borderId="12" xfId="0" applyAlignment="true" applyBorder="true" applyFont="true">
      <alignment vertical="center" wrapText="true"/>
    </xf>
    <xf numFmtId="0" fontId="49" fillId="0" borderId="0" xfId="0" applyAlignment="true" applyBorder="true" applyFont="true">
      <alignment vertical="center" wrapText="true"/>
    </xf>
    <xf numFmtId="0" fontId="52" fillId="0" borderId="0" xfId="0" applyAlignment="true" applyBorder="true" applyFont="true">
      <alignment vertical="center" wrapText="true"/>
    </xf>
    <xf numFmtId="0" fontId="55" fillId="0" borderId="0" xfId="0" applyAlignment="true" applyBorder="true" applyFont="true">
      <alignment vertical="center" wrapText="true"/>
    </xf>
    <xf numFmtId="0" fontId="58" fillId="0" borderId="0" xfId="0" applyAlignment="true" applyBorder="true" applyFont="true">
      <alignment vertical="center" wrapText="true"/>
    </xf>
    <xf numFmtId="0" fontId="61" fillId="0" borderId="0" xfId="0" applyAlignment="true" applyBorder="true" applyFont="true">
      <alignment vertical="center" wrapText="true"/>
    </xf>
    <xf numFmtId="0" fontId="63" fillId="0" borderId="12" xfId="0" applyAlignment="true" applyBorder="true" applyFont="true">
      <alignment horizontal="center" vertical="center" wrapText="true"/>
    </xf>
    <xf numFmtId="0" fontId="65" fillId="0" borderId="12" xfId="0" applyAlignment="true" applyBorder="true" applyFont="true">
      <alignment horizontal="center" vertical="center" wrapText="true"/>
    </xf>
    <xf numFmtId="0" fontId="67" fillId="0" borderId="12" xfId="0" applyAlignment="true" applyBorder="true" applyFont="true">
      <alignment horizontal="center" vertical="center" wrapText="true"/>
    </xf>
    <xf numFmtId="0" fontId="69" fillId="0" borderId="12" xfId="0" applyAlignment="true" applyBorder="true" applyFont="true">
      <alignment horizontal="center" vertical="center" wrapText="true"/>
    </xf>
    <xf numFmtId="0" fontId="71" fillId="0" borderId="12" xfId="0" applyAlignment="true" applyBorder="true" applyFont="true">
      <alignment horizontal="center" vertical="center" wrapText="true"/>
    </xf>
    <xf numFmtId="0" fontId="76" fillId="0" borderId="12" xfId="0" applyAlignment="true" applyBorder="true" applyFont="true">
      <alignment vertical="center" wrapText="true"/>
    </xf>
    <xf numFmtId="0" fontId="78" fillId="0" borderId="12" xfId="0" applyAlignment="true" applyBorder="true" applyFont="true">
      <alignment horizontal="center" vertical="center" wrapText="true"/>
    </xf>
    <xf numFmtId="0" fontId="80" fillId="0" borderId="12" xfId="0" applyAlignment="true" applyBorder="true" applyFont="true">
      <alignment horizontal="center" vertical="center" wrapText="true"/>
    </xf>
    <xf numFmtId="0" fontId="82" fillId="0" borderId="12" xfId="0" applyAlignment="true" applyBorder="true" applyFont="true">
      <alignment horizontal="center" vertical="center" wrapText="true"/>
    </xf>
    <xf numFmtId="0" fontId="84" fillId="0" borderId="12" xfId="0" applyAlignment="true" applyBorder="true" applyFont="true">
      <alignment horizontal="center" vertical="center" wrapText="true"/>
    </xf>
    <xf numFmtId="0" fontId="86" fillId="0" borderId="12" xfId="0" applyAlignment="true" applyBorder="true" applyFont="true">
      <alignment horizontal="center" vertical="center" wrapText="true"/>
    </xf>
    <xf numFmtId="0" fontId="88" fillId="0" borderId="12" xfId="0" applyAlignment="true" applyBorder="true" applyFont="true">
      <alignment horizontal="center" vertical="center" wrapText="true"/>
    </xf>
    <xf numFmtId="0" fontId="90" fillId="0" borderId="12" xfId="0" applyAlignment="true" applyBorder="true" applyFont="true">
      <alignment horizontal="center" vertical="center" wrapText="true"/>
    </xf>
    <xf numFmtId="0" fontId="92" fillId="0" borderId="12" xfId="0" applyAlignment="true" applyBorder="true" applyFont="true">
      <alignment horizontal="center" vertical="center" wrapText="true"/>
    </xf>
    <xf numFmtId="0" fontId="94" fillId="0" borderId="12" xfId="0" applyAlignment="true" applyBorder="true" applyFont="true">
      <alignment horizontal="center" vertical="center" wrapText="true"/>
    </xf>
    <xf numFmtId="0" fontId="99" fillId="0" borderId="12" xfId="0" applyAlignment="true" applyBorder="true" applyFont="true">
      <alignment vertical="center" wrapText="true"/>
    </xf>
    <xf numFmtId="0" fontId="101" fillId="0" borderId="12" xfId="0" applyAlignment="true" applyBorder="true" applyFont="true">
      <alignment horizontal="center" vertical="center" wrapText="true"/>
    </xf>
    <xf numFmtId="0" fontId="103" fillId="0" borderId="12" xfId="0" applyAlignment="true" applyBorder="true" applyFont="true">
      <alignment horizontal="center" vertical="center" wrapText="true"/>
    </xf>
    <xf numFmtId="0" fontId="105" fillId="0" borderId="12" xfId="0" applyAlignment="true" applyBorder="true" applyFont="true">
      <alignment horizontal="center" vertical="center" wrapText="true"/>
    </xf>
    <xf numFmtId="0" fontId="107" fillId="0" borderId="12" xfId="0" applyAlignment="true" applyBorder="true" applyFont="true">
      <alignment horizontal="center" vertical="center" wrapText="true"/>
    </xf>
    <xf numFmtId="0" fontId="109" fillId="0" borderId="12" xfId="0" applyAlignment="true" applyBorder="true" applyFont="true">
      <alignment horizontal="center" vertical="center" wrapText="true"/>
    </xf>
    <xf numFmtId="0" fontId="111" fillId="0" borderId="12" xfId="0" applyAlignment="true" applyBorder="true" applyFont="true">
      <alignment horizontal="center" vertical="center" wrapText="true"/>
    </xf>
    <xf numFmtId="0" fontId="113" fillId="0" borderId="12" xfId="0" applyAlignment="true" applyBorder="true" applyFont="true">
      <alignment horizontal="center" vertical="center" wrapText="true"/>
    </xf>
    <xf numFmtId="0" fontId="115" fillId="0" borderId="12" xfId="0" applyAlignment="true" applyBorder="true" applyFont="true">
      <alignment horizontal="center" vertical="center" wrapText="true"/>
    </xf>
    <xf numFmtId="0" fontId="117" fillId="0" borderId="12" xfId="0" applyAlignment="true" applyBorder="true" applyFont="true">
      <alignment horizontal="center" vertical="center" wrapText="true"/>
    </xf>
    <xf numFmtId="0" fontId="120" fillId="0" borderId="12" xfId="0" applyAlignment="true" applyBorder="true" applyFont="true">
      <alignment vertical="center" wrapText="true"/>
    </xf>
    <xf numFmtId="0" fontId="122" fillId="0" borderId="12" xfId="0" applyAlignment="true" applyBorder="true" applyFont="true">
      <alignment horizontal="center" vertical="center" wrapText="true"/>
    </xf>
    <xf numFmtId="0" fontId="124" fillId="0" borderId="12" xfId="0" applyAlignment="true" applyBorder="true" applyFont="true">
      <alignment horizontal="center" vertical="center" wrapText="true"/>
    </xf>
    <xf numFmtId="0" fontId="126" fillId="0" borderId="12" xfId="0" applyAlignment="true" applyBorder="true" applyFont="true">
      <alignment horizontal="center" vertical="center" wrapText="true"/>
    </xf>
    <xf numFmtId="0" fontId="128" fillId="0" borderId="12" xfId="0" applyAlignment="true" applyBorder="true" applyFont="true">
      <alignment horizontal="center" vertical="center" wrapText="true"/>
    </xf>
    <xf numFmtId="0" fontId="130" fillId="0" borderId="12" xfId="0" applyAlignment="true" applyBorder="true" applyFont="true">
      <alignment horizontal="center" vertical="center" wrapText="true"/>
    </xf>
    <xf numFmtId="0" fontId="132" fillId="0" borderId="12" xfId="0" applyAlignment="true" applyBorder="true" applyFont="true">
      <alignment horizontal="center" vertical="center" wrapText="true"/>
    </xf>
    <xf numFmtId="0" fontId="134" fillId="0" borderId="12" xfId="0" applyAlignment="true" applyBorder="true" applyFont="true">
      <alignment horizontal="center" vertical="center" wrapText="true"/>
    </xf>
    <xf numFmtId="0" fontId="136" fillId="0" borderId="12" xfId="0" applyAlignment="true" applyBorder="true" applyFont="true">
      <alignment horizontal="center" vertical="center" wrapText="true"/>
    </xf>
    <xf numFmtId="0" fontId="138" fillId="0" borderId="12" xfId="0" applyAlignment="true" applyBorder="true" applyFont="true">
      <alignment horizontal="center" vertical="center" wrapText="true"/>
    </xf>
    <xf numFmtId="0" fontId="143" fillId="0" borderId="12" xfId="0" applyAlignment="true" applyBorder="true" applyFont="true">
      <alignment vertical="center" wrapText="true"/>
    </xf>
    <xf numFmtId="0" fontId="145" fillId="0" borderId="12" xfId="0" applyAlignment="true" applyBorder="true" applyFont="true">
      <alignment horizontal="center" vertical="center" wrapText="true"/>
    </xf>
    <xf numFmtId="0" fontId="147" fillId="0" borderId="12" xfId="0" applyAlignment="true" applyBorder="true" applyFont="true">
      <alignment horizontal="center" vertical="center" wrapText="true"/>
    </xf>
    <xf numFmtId="0" fontId="149" fillId="0" borderId="12" xfId="0" applyAlignment="true" applyBorder="true" applyFont="true">
      <alignment horizontal="center" vertical="center" wrapText="true"/>
    </xf>
    <xf numFmtId="0" fontId="151" fillId="0" borderId="12" xfId="0" applyAlignment="true" applyBorder="true" applyFont="true">
      <alignment horizontal="center" vertical="center" wrapText="true"/>
    </xf>
    <xf numFmtId="0" fontId="153" fillId="0" borderId="12" xfId="0" applyAlignment="true" applyBorder="true" applyFont="true">
      <alignment horizontal="center" vertical="center" wrapText="true"/>
    </xf>
    <xf numFmtId="0" fontId="155" fillId="0" borderId="12" xfId="0" applyAlignment="true" applyBorder="true" applyFont="true">
      <alignment horizontal="center" vertical="center" wrapText="true"/>
    </xf>
    <xf numFmtId="0" fontId="157" fillId="0" borderId="12" xfId="0" applyAlignment="true" applyBorder="true" applyFont="true">
      <alignment horizontal="center" vertical="center" wrapText="true"/>
    </xf>
    <xf numFmtId="0" fontId="159" fillId="0" borderId="12" xfId="0" applyAlignment="true" applyBorder="true" applyFont="true">
      <alignment horizontal="center" vertical="center" wrapText="true"/>
    </xf>
    <xf numFmtId="0" fontId="161" fillId="0" borderId="12" xfId="0" applyAlignment="true" applyBorder="true" applyFont="true">
      <alignment horizontal="center" vertical="center" wrapText="true"/>
    </xf>
    <xf numFmtId="0" fontId="164" fillId="0" borderId="12" xfId="0" applyAlignment="true" applyBorder="true" applyFont="true">
      <alignment vertical="center" wrapText="true"/>
    </xf>
    <xf numFmtId="0" fontId="166" fillId="0" borderId="12" xfId="0" applyAlignment="true" applyBorder="true" applyFont="true">
      <alignment horizontal="center" vertical="center" wrapText="true"/>
    </xf>
    <xf numFmtId="0" fontId="168" fillId="0" borderId="12" xfId="0" applyAlignment="true" applyBorder="true" applyFont="true">
      <alignment horizontal="center" vertical="center" wrapText="true"/>
    </xf>
    <xf numFmtId="0" fontId="170" fillId="0" borderId="12" xfId="0" applyAlignment="true" applyBorder="true" applyFont="true">
      <alignment horizontal="center" vertical="center" wrapText="true"/>
    </xf>
    <xf numFmtId="0" fontId="172" fillId="0" borderId="12" xfId="0" applyAlignment="true" applyBorder="true" applyFont="true">
      <alignment horizontal="center" vertical="center" wrapText="true"/>
    </xf>
    <xf numFmtId="0" fontId="174" fillId="0" borderId="12" xfId="0" applyAlignment="true" applyBorder="true" applyFont="true">
      <alignment horizontal="center" vertical="center" wrapText="true"/>
    </xf>
    <xf numFmtId="0" fontId="176" fillId="0" borderId="12" xfId="0" applyAlignment="true" applyBorder="true" applyFont="true">
      <alignment horizontal="center" vertical="center" wrapText="true"/>
    </xf>
    <xf numFmtId="0" fontId="178" fillId="0" borderId="12" xfId="0" applyAlignment="true" applyBorder="true" applyFont="true">
      <alignment horizontal="center" vertical="center" wrapText="true"/>
    </xf>
    <xf numFmtId="0" fontId="180" fillId="0" borderId="12" xfId="0" applyAlignment="true" applyBorder="true" applyFont="true">
      <alignment horizontal="center" vertical="center" wrapText="true"/>
    </xf>
    <xf numFmtId="0" fontId="182" fillId="0" borderId="12" xfId="0" applyAlignment="true" applyBorder="true" applyFont="true">
      <alignment horizontal="center" vertical="center" wrapText="true"/>
    </xf>
    <xf numFmtId="0" fontId="187" fillId="0" borderId="12" xfId="0" applyAlignment="true" applyBorder="true" applyFont="true">
      <alignment vertical="center" wrapText="true"/>
    </xf>
    <xf numFmtId="0" fontId="189" fillId="0" borderId="12" xfId="0" applyAlignment="true" applyBorder="true" applyFont="true">
      <alignment horizontal="center" vertical="center" wrapText="true"/>
    </xf>
    <xf numFmtId="0" fontId="191" fillId="0" borderId="12" xfId="0" applyAlignment="true" applyBorder="true" applyFont="true">
      <alignment horizontal="center" vertical="center" wrapText="true"/>
    </xf>
    <xf numFmtId="0" fontId="193" fillId="0" borderId="12" xfId="0" applyAlignment="true" applyBorder="true" applyFont="true">
      <alignment horizontal="center" vertical="center" wrapText="true"/>
    </xf>
    <xf numFmtId="0" fontId="195" fillId="0" borderId="12" xfId="0" applyAlignment="true" applyBorder="true" applyFont="true">
      <alignment horizontal="center" vertical="center" wrapText="true"/>
    </xf>
    <xf numFmtId="0" fontId="197" fillId="0" borderId="12" xfId="0" applyAlignment="true" applyBorder="true" applyFont="true">
      <alignment horizontal="center" vertical="center" wrapText="true"/>
    </xf>
    <xf numFmtId="0" fontId="199" fillId="0" borderId="12" xfId="0" applyAlignment="true" applyBorder="true" applyFont="true">
      <alignment horizontal="center" vertical="center" wrapText="true"/>
    </xf>
    <xf numFmtId="0" fontId="201" fillId="0" borderId="12" xfId="0" applyAlignment="true" applyBorder="true" applyFont="true">
      <alignment horizontal="center" vertical="center" wrapText="true"/>
    </xf>
    <xf numFmtId="0" fontId="203" fillId="0" borderId="12" xfId="0" applyAlignment="true" applyBorder="true" applyFont="true">
      <alignment horizontal="center" vertical="center" wrapText="true"/>
    </xf>
    <xf numFmtId="0" fontId="205" fillId="0" borderId="12" xfId="0" applyAlignment="true" applyBorder="true" applyFont="true">
      <alignment horizontal="center" vertical="center" wrapText="true"/>
    </xf>
    <xf numFmtId="0" fontId="207" fillId="0" borderId="12" xfId="0" applyAlignment="true" applyBorder="true" applyFont="true">
      <alignment horizontal="center" vertical="center" wrapText="true"/>
    </xf>
    <xf numFmtId="0" fontId="209" fillId="0" borderId="12" xfId="0" applyAlignment="true" applyBorder="true" applyFont="true">
      <alignment horizontal="center" vertical="center" wrapText="true"/>
    </xf>
    <xf numFmtId="0" fontId="211" fillId="0" borderId="12" xfId="0" applyAlignment="true" applyBorder="true" applyFont="true">
      <alignment horizontal="center" vertical="center" wrapText="true"/>
    </xf>
    <xf numFmtId="0" fontId="213" fillId="0" borderId="12" xfId="0" applyAlignment="true" applyBorder="true" applyFont="true">
      <alignment vertical="center" wrapText="true"/>
    </xf>
    <xf numFmtId="0" fontId="215" fillId="0" borderId="12" xfId="0" applyAlignment="true" applyBorder="true" applyFont="true">
      <alignment horizontal="center" vertical="center" wrapText="true"/>
    </xf>
    <xf numFmtId="0" fontId="217" fillId="0" borderId="12" xfId="0" applyAlignment="true" applyBorder="true" applyFont="true">
      <alignment horizontal="center" vertical="center" wrapText="true"/>
    </xf>
    <xf numFmtId="0" fontId="219" fillId="0" borderId="12" xfId="0" applyAlignment="true" applyBorder="true" applyFont="true">
      <alignment horizontal="center" vertical="center" wrapText="true"/>
    </xf>
    <xf numFmtId="0" fontId="221" fillId="0" borderId="12" xfId="0" applyAlignment="true" applyBorder="true" applyFont="true">
      <alignment horizontal="center" vertical="center" wrapText="true"/>
    </xf>
    <xf numFmtId="0" fontId="223" fillId="0" borderId="12" xfId="0" applyAlignment="true" applyBorder="true" applyFont="true">
      <alignment horizontal="center" vertical="center" wrapText="true"/>
    </xf>
    <xf numFmtId="0" fontId="225" fillId="0" borderId="12" xfId="0" applyAlignment="true" applyBorder="true" applyFont="true">
      <alignment horizontal="center" vertical="center" wrapText="true"/>
    </xf>
    <xf numFmtId="0" fontId="227" fillId="0" borderId="12" xfId="0" applyAlignment="true" applyBorder="true" applyFont="true">
      <alignment horizontal="center" vertical="center" wrapText="true"/>
    </xf>
    <xf numFmtId="0" fontId="229" fillId="0" borderId="12" xfId="0" applyAlignment="true" applyBorder="true" applyFont="true">
      <alignment horizontal="center" vertical="center" wrapText="true"/>
    </xf>
    <xf numFmtId="0" fontId="231" fillId="0" borderId="12" xfId="0" applyAlignment="true" applyBorder="true" applyFont="true">
      <alignment horizontal="center" vertical="center" wrapText="true"/>
    </xf>
    <xf numFmtId="0" fontId="233" fillId="0" borderId="12" xfId="0" applyAlignment="true" applyBorder="true" applyFont="true">
      <alignment vertical="center" wrapText="true"/>
    </xf>
    <xf numFmtId="0" fontId="235" fillId="0" borderId="12" xfId="0" applyAlignment="true" applyBorder="true" applyFont="true">
      <alignment horizontal="center" vertical="center" wrapText="true"/>
    </xf>
    <xf numFmtId="0" fontId="237" fillId="0" borderId="12" xfId="0" applyAlignment="true" applyBorder="true" applyFont="true">
      <alignment horizontal="center" vertical="center" wrapText="true"/>
    </xf>
    <xf numFmtId="0" fontId="239" fillId="0" borderId="12" xfId="0" applyAlignment="true" applyBorder="true" applyFont="true">
      <alignment horizontal="center" vertical="center" wrapText="true"/>
    </xf>
    <xf numFmtId="0" fontId="241" fillId="0" borderId="12" xfId="0" applyAlignment="true" applyBorder="true" applyFont="true">
      <alignment horizontal="center" vertical="center" wrapText="true"/>
    </xf>
    <xf numFmtId="0" fontId="243" fillId="0" borderId="12" xfId="0" applyAlignment="true" applyBorder="true" applyFont="true">
      <alignment horizontal="center" vertical="center" wrapText="true"/>
    </xf>
    <xf numFmtId="0" fontId="245" fillId="0" borderId="12" xfId="0" applyAlignment="true" applyBorder="true" applyFont="true">
      <alignment horizontal="center" vertical="center" wrapText="true"/>
    </xf>
    <xf numFmtId="0" fontId="247" fillId="0" borderId="12" xfId="0" applyAlignment="true" applyBorder="true" applyFont="true">
      <alignment horizontal="center" vertical="center" wrapText="true"/>
    </xf>
    <xf numFmtId="0" fontId="249" fillId="0" borderId="12" xfId="0" applyAlignment="true" applyBorder="true" applyFont="true">
      <alignment horizontal="center" vertical="center" wrapText="true"/>
    </xf>
    <xf numFmtId="0" fontId="251" fillId="0" borderId="12" xfId="0" applyAlignment="true" applyBorder="true" applyFont="true">
      <alignment horizontal="center" vertical="center" wrapText="true"/>
    </xf>
    <xf numFmtId="0" fontId="253" fillId="0" borderId="12" xfId="0" applyAlignment="true" applyBorder="true" applyFont="true">
      <alignment vertical="center" wrapText="true"/>
    </xf>
    <xf numFmtId="0" fontId="255" fillId="0" borderId="12" xfId="0" applyAlignment="true" applyBorder="true" applyFont="true">
      <alignment horizontal="center" vertical="center" wrapText="true"/>
    </xf>
    <xf numFmtId="0" fontId="257" fillId="0" borderId="12" xfId="0" applyAlignment="true" applyBorder="true" applyFont="true">
      <alignment horizontal="center" vertical="center" wrapText="true"/>
    </xf>
    <xf numFmtId="0" fontId="259" fillId="0" borderId="12" xfId="0" applyAlignment="true" applyBorder="true" applyFont="true">
      <alignment horizontal="center" vertical="center" wrapText="true"/>
    </xf>
    <xf numFmtId="0" fontId="261" fillId="0" borderId="12" xfId="0" applyAlignment="true" applyBorder="true" applyFont="true">
      <alignment horizontal="center" vertical="center" wrapText="true"/>
    </xf>
    <xf numFmtId="0" fontId="263" fillId="0" borderId="12" xfId="0" applyAlignment="true" applyBorder="true" applyFont="true">
      <alignment horizontal="center" vertical="center" wrapText="true"/>
    </xf>
    <xf numFmtId="0" fontId="265" fillId="0" borderId="12" xfId="0" applyAlignment="true" applyBorder="true" applyFont="true">
      <alignment horizontal="center" vertical="center" wrapText="true"/>
    </xf>
    <xf numFmtId="0" fontId="267" fillId="0" borderId="12" xfId="0" applyAlignment="true" applyBorder="true" applyFont="true">
      <alignment horizontal="center" vertical="center" wrapText="true"/>
    </xf>
    <xf numFmtId="0" fontId="269" fillId="0" borderId="12" xfId="0" applyAlignment="true" applyBorder="true" applyFont="true">
      <alignment horizontal="center" vertical="center" wrapText="true"/>
    </xf>
    <xf numFmtId="0" fontId="271" fillId="0" borderId="12" xfId="0" applyAlignment="true" applyBorder="true" applyFont="true">
      <alignment horizontal="center" vertical="center" wrapText="true"/>
    </xf>
    <xf numFmtId="0" fontId="273" fillId="0" borderId="12" xfId="0" applyAlignment="true" applyBorder="true" applyFont="true">
      <alignment vertical="center" wrapText="true"/>
    </xf>
    <xf numFmtId="0" fontId="275" fillId="0" borderId="12" xfId="0" applyAlignment="true" applyBorder="true" applyFont="true">
      <alignment horizontal="center" vertical="center" wrapText="true"/>
    </xf>
    <xf numFmtId="0" fontId="277" fillId="0" borderId="12" xfId="0" applyAlignment="true" applyBorder="true" applyFont="true">
      <alignment horizontal="center" vertical="center" wrapText="true"/>
    </xf>
    <xf numFmtId="0" fontId="279" fillId="0" borderId="12" xfId="0" applyAlignment="true" applyBorder="true" applyFont="true">
      <alignment horizontal="center" vertical="center" wrapText="true"/>
    </xf>
    <xf numFmtId="0" fontId="281" fillId="0" borderId="12" xfId="0" applyAlignment="true" applyBorder="true" applyFont="true">
      <alignment horizontal="center" vertical="center" wrapText="true"/>
    </xf>
    <xf numFmtId="0" fontId="283" fillId="0" borderId="12" xfId="0" applyAlignment="true" applyBorder="true" applyFont="true">
      <alignment horizontal="center" vertical="center" wrapText="true"/>
    </xf>
    <xf numFmtId="0" fontId="285" fillId="0" borderId="12" xfId="0" applyAlignment="true" applyBorder="true" applyFont="true">
      <alignment horizontal="center" vertical="center" wrapText="true"/>
    </xf>
    <xf numFmtId="0" fontId="287" fillId="0" borderId="12" xfId="0" applyAlignment="true" applyBorder="true" applyFont="true">
      <alignment horizontal="center" vertical="center" wrapText="true"/>
    </xf>
    <xf numFmtId="0" fontId="289" fillId="0" borderId="12" xfId="0" applyAlignment="true" applyBorder="true" applyFont="true">
      <alignment horizontal="center" vertical="center" wrapText="true"/>
    </xf>
    <xf numFmtId="0" fontId="291" fillId="0" borderId="12" xfId="0" applyAlignment="true" applyBorder="true" applyFont="true">
      <alignment horizontal="center" vertical="center" wrapText="true"/>
    </xf>
    <xf numFmtId="0" fontId="293" fillId="0" borderId="12" xfId="0" applyAlignment="true" applyBorder="true" applyFont="true">
      <alignment vertical="center" wrapText="true"/>
    </xf>
    <xf numFmtId="0" fontId="295" fillId="0" borderId="12" xfId="0" applyAlignment="true" applyBorder="true" applyFont="true">
      <alignment horizontal="center" vertical="center" wrapText="true"/>
    </xf>
    <xf numFmtId="0" fontId="297" fillId="0" borderId="12" xfId="0" applyAlignment="true" applyBorder="true" applyFont="true">
      <alignment horizontal="center" vertical="center" wrapText="true"/>
    </xf>
    <xf numFmtId="0" fontId="299" fillId="0" borderId="12" xfId="0" applyAlignment="true" applyBorder="true" applyFont="true">
      <alignment horizontal="center" vertical="center" wrapText="true"/>
    </xf>
    <xf numFmtId="0" fontId="301" fillId="0" borderId="12" xfId="0" applyAlignment="true" applyBorder="true" applyFont="true">
      <alignment horizontal="center" vertical="center" wrapText="true"/>
    </xf>
    <xf numFmtId="0" fontId="303" fillId="0" borderId="12" xfId="0" applyAlignment="true" applyBorder="true" applyFont="true">
      <alignment horizontal="center" vertical="center" wrapText="true"/>
    </xf>
    <xf numFmtId="0" fontId="305" fillId="0" borderId="12" xfId="0" applyAlignment="true" applyBorder="true" applyFont="true">
      <alignment horizontal="center" vertical="center" wrapText="true"/>
    </xf>
    <xf numFmtId="0" fontId="307" fillId="0" borderId="12" xfId="0" applyAlignment="true" applyBorder="true" applyFont="true">
      <alignment horizontal="center" vertical="center" wrapText="true"/>
    </xf>
    <xf numFmtId="0" fontId="309" fillId="0" borderId="12" xfId="0" applyAlignment="true" applyBorder="true" applyFont="true">
      <alignment horizontal="center" vertical="center" wrapText="true"/>
    </xf>
    <xf numFmtId="0" fontId="311" fillId="0" borderId="12" xfId="0" applyAlignment="true" applyBorder="true" applyFont="true">
      <alignment horizontal="center" vertical="center" wrapText="true"/>
    </xf>
    <xf numFmtId="0" fontId="313" fillId="0" borderId="12" xfId="0" applyAlignment="true" applyBorder="true" applyFont="true">
      <alignment vertical="center" wrapText="true"/>
    </xf>
    <xf numFmtId="0" fontId="315" fillId="0" borderId="12" xfId="0" applyAlignment="true" applyBorder="true" applyFont="true">
      <alignment horizontal="center" vertical="center" wrapText="true"/>
    </xf>
    <xf numFmtId="0" fontId="317" fillId="0" borderId="12" xfId="0" applyAlignment="true" applyBorder="true" applyFont="true">
      <alignment horizontal="center" vertical="center" wrapText="true"/>
    </xf>
    <xf numFmtId="0" fontId="319" fillId="0" borderId="12" xfId="0" applyAlignment="true" applyBorder="true" applyFont="true">
      <alignment horizontal="center" vertical="center" wrapText="true"/>
    </xf>
    <xf numFmtId="0" fontId="321" fillId="0" borderId="12" xfId="0" applyAlignment="true" applyBorder="true" applyFont="true">
      <alignment horizontal="center" vertical="center" wrapText="true"/>
    </xf>
    <xf numFmtId="0" fontId="323" fillId="0" borderId="12" xfId="0" applyAlignment="true" applyBorder="true" applyFont="true">
      <alignment horizontal="center" vertical="center" wrapText="true"/>
    </xf>
    <xf numFmtId="0" fontId="325" fillId="0" borderId="12" xfId="0" applyAlignment="true" applyBorder="true" applyFont="true">
      <alignment horizontal="center" vertical="center" wrapText="true"/>
    </xf>
    <xf numFmtId="0" fontId="327" fillId="0" borderId="12" xfId="0" applyAlignment="true" applyBorder="true" applyFont="true">
      <alignment horizontal="center" vertical="center" wrapText="true"/>
    </xf>
    <xf numFmtId="0" fontId="329" fillId="0" borderId="12" xfId="0" applyAlignment="true" applyBorder="true" applyFont="true">
      <alignment horizontal="center" vertical="center" wrapText="true"/>
    </xf>
    <xf numFmtId="0" fontId="331" fillId="0" borderId="12" xfId="0" applyAlignment="true" applyBorder="true" applyFont="true">
      <alignment horizontal="center" vertical="center" wrapText="true"/>
    </xf>
    <xf numFmtId="0" fontId="333" fillId="0" borderId="12" xfId="0" applyAlignment="true" applyBorder="true" applyFont="true">
      <alignment horizontal="center" vertical="center" wrapText="true"/>
    </xf>
    <xf numFmtId="0" fontId="335" fillId="0" borderId="12" xfId="0" applyAlignment="true" applyBorder="true" applyFont="true">
      <alignment horizontal="center" vertical="center" wrapText="true"/>
    </xf>
    <xf numFmtId="0" fontId="337" fillId="0" borderId="12" xfId="0" applyAlignment="true" applyBorder="true" applyFont="true">
      <alignment horizontal="center" vertical="center" wrapText="true"/>
    </xf>
    <xf numFmtId="0" fontId="339" fillId="0" borderId="12" xfId="0" applyAlignment="true" applyBorder="true" applyFont="true">
      <alignment vertical="center" wrapText="true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0</xdr:colOff>
      <xdr:row>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400300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5"/>
  <sheetViews>
    <sheetView showGridLines="0" tabSelected="1" zoomScaleNormal="100" workbookViewId="0">
      <selection sqref="A1:B5"/>
    </sheetView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31.6" customHeight="true">
      <c r="A1" s="13"/>
      <c r="B1" s="13"/>
      <c r="C1" s="126" t="s">
        <v>115</v>
      </c>
      <c r="D1" s="14"/>
      <c r="E1" s="14"/>
      <c r="F1" s="14"/>
      <c r="G1" s="14"/>
      <c r="H1" s="14"/>
      <c r="I1" s="14"/>
      <c r="J1" s="14"/>
      <c r="K1" s="15"/>
    </row>
    <row r="2" spans="1:11" ht="31.6" customHeight="true">
      <c r="A2" s="13"/>
      <c r="B2" s="13"/>
      <c r="C2" s="127" t="s">
        <v>116</v>
      </c>
      <c r="D2" s="14"/>
      <c r="E2" s="14"/>
      <c r="F2" s="14"/>
      <c r="G2" s="14"/>
      <c r="H2" s="14"/>
      <c r="I2" s="14"/>
      <c r="J2" s="14"/>
      <c r="K2" s="16"/>
    </row>
    <row r="3" spans="1:11" ht="31.6" customHeight="true">
      <c r="A3" s="13"/>
      <c r="B3" s="13"/>
      <c r="C3" s="128" t="s">
        <v>117</v>
      </c>
      <c r="D3" s="14"/>
      <c r="E3" s="14"/>
      <c r="F3" s="14"/>
      <c r="G3" s="14"/>
      <c r="H3" s="14"/>
      <c r="I3" s="14"/>
      <c r="J3" s="14"/>
      <c r="K3" s="16"/>
    </row>
    <row r="4" spans="1:11" ht="31.6" customHeight="true">
      <c r="A4" s="13"/>
      <c r="B4" s="13"/>
      <c r="C4" s="129" t="s">
        <v>118</v>
      </c>
      <c r="D4" s="14"/>
      <c r="E4" s="14"/>
      <c r="F4" s="14"/>
      <c r="G4" s="14"/>
      <c r="H4" s="14"/>
      <c r="I4" s="14"/>
      <c r="J4" s="14"/>
      <c r="K4" s="16"/>
    </row>
    <row r="5" spans="1:11" ht="31.6" customHeight="true">
      <c r="A5" s="13"/>
      <c r="B5" s="13"/>
      <c r="C5" s="130" t="s">
        <v>119</v>
      </c>
      <c r="D5" s="14"/>
      <c r="E5" s="14"/>
      <c r="F5" s="14"/>
      <c r="G5" s="14"/>
      <c r="H5" s="14"/>
      <c r="I5" s="14"/>
      <c r="J5" s="14"/>
      <c r="K5" s="16"/>
    </row>
    <row r="6" spans="1:11" ht="22.15" customHeight="1">
      <c r="A6" s="12" t="s">
        <v>0</v>
      </c>
      <c r="B6" s="12"/>
      <c r="C6" s="12"/>
      <c r="D6" s="12"/>
      <c r="E6" s="12"/>
      <c r="F6" s="12"/>
      <c r="G6" s="12"/>
      <c r="H6" s="12"/>
      <c r="I6" s="12"/>
      <c r="J6" s="12"/>
      <c r="K6" s="17"/>
    </row>
    <row r="7" spans="1:11" ht="19.0" customHeight="true">
      <c r="A7" s="131" t="s">
        <v>120</v>
      </c>
      <c r="B7" s="18"/>
      <c r="C7" s="18"/>
      <c r="D7" s="18"/>
      <c r="E7" s="18"/>
      <c r="F7" s="18"/>
      <c r="G7" s="18"/>
      <c r="H7" s="18"/>
      <c r="I7" s="18"/>
      <c r="J7" s="19"/>
      <c r="K7" s="20"/>
    </row>
    <row r="8" spans="1:11" ht="19.0" customHeight="true">
      <c r="A8" s="132" t="s">
        <v>121</v>
      </c>
      <c r="B8" s="18"/>
      <c r="C8" s="18"/>
      <c r="D8" s="18"/>
      <c r="E8" s="18"/>
      <c r="F8" s="18"/>
      <c r="G8" s="18"/>
      <c r="H8" s="18"/>
      <c r="I8" s="18"/>
      <c r="J8" s="19"/>
      <c r="K8" s="20"/>
    </row>
    <row r="9" spans="1:11" ht="19.0" customHeight="true">
      <c r="A9" s="133" t="s">
        <v>122</v>
      </c>
      <c r="B9" s="18"/>
      <c r="C9" s="18"/>
      <c r="D9" s="18"/>
      <c r="E9" s="18"/>
      <c r="F9" s="18"/>
      <c r="G9" s="18"/>
      <c r="H9" s="18"/>
      <c r="I9" s="18"/>
      <c r="J9" s="19"/>
      <c r="K9" s="20"/>
    </row>
    <row r="10" spans="1:11" ht="18.65" customHeight="true">
      <c r="A10" s="134" t="s">
        <v>123</v>
      </c>
      <c r="B10" s="21"/>
      <c r="C10" s="21"/>
      <c r="D10" s="21"/>
      <c r="E10" s="21"/>
      <c r="F10" s="21"/>
      <c r="G10" s="21"/>
      <c r="H10" s="21"/>
      <c r="I10" s="21"/>
      <c r="J10" s="22"/>
      <c r="K10" s="20"/>
    </row>
    <row r="11" spans="1:11" ht="18.65" customHeight="true">
      <c r="A11" s="135" t="s">
        <v>124</v>
      </c>
      <c r="B11" s="21"/>
      <c r="C11" s="21"/>
      <c r="D11" s="21"/>
      <c r="E11" s="21"/>
      <c r="F11" s="21"/>
      <c r="G11" s="21"/>
      <c r="H11" s="21"/>
      <c r="I11" s="21"/>
      <c r="J11" s="22"/>
      <c r="K11" s="20"/>
    </row>
    <row r="12" spans="1:11" ht="16.149999999999999" customHeight="1">
      <c r="A12" s="11" t="s">
        <v>1</v>
      </c>
      <c r="B12" s="11" t="s">
        <v>2</v>
      </c>
      <c r="C12" s="11" t="s">
        <v>3</v>
      </c>
      <c r="D12" s="10" t="s">
        <v>4</v>
      </c>
      <c r="E12" s="10"/>
      <c r="F12" s="10"/>
      <c r="G12" s="11" t="s">
        <v>5</v>
      </c>
      <c r="H12" s="11" t="s">
        <v>6</v>
      </c>
      <c r="I12" s="10" t="s">
        <v>7</v>
      </c>
      <c r="J12" s="10" t="s">
        <v>8</v>
      </c>
      <c r="K12" s="9" t="s">
        <v>9</v>
      </c>
    </row>
    <row r="13" spans="1:11">
      <c r="A13" s="11"/>
      <c r="B13" s="11"/>
      <c r="C13" s="11"/>
      <c r="D13" s="23" t="s">
        <v>10</v>
      </c>
      <c r="E13" s="23" t="s">
        <v>11</v>
      </c>
      <c r="F13" s="23" t="s">
        <v>12</v>
      </c>
      <c r="G13" s="11"/>
      <c r="H13" s="11"/>
      <c r="I13" s="11"/>
      <c r="J13" s="11"/>
      <c r="K13" s="9"/>
    </row>
    <row r="14" ht="22.5" customHeight="true">
      <c r="A14" t="s" s="136">
        <v>125</v>
      </c>
      <c r="B14" t="s" s="137">
        <v>126</v>
      </c>
      <c r="C14" s="0"/>
      <c r="D14" s="0"/>
      <c r="E14" s="0"/>
      <c r="F14" s="0"/>
      <c r="G14" s="0"/>
      <c r="H14" s="0"/>
      <c r="I14" s="0"/>
      <c r="J14" t="s" s="138">
        <v>127</v>
      </c>
    </row>
    <row r="15" ht="77.5" customHeight="true">
      <c r="A15" t="s" s="139">
        <v>128</v>
      </c>
      <c r="B15" t="s" s="140">
        <v>129</v>
      </c>
      <c r="C15" t="s" s="141">
        <v>130</v>
      </c>
      <c r="D15" t="s" s="142">
        <v>131</v>
      </c>
      <c r="E15" t="s" s="143">
        <v>132</v>
      </c>
      <c r="F15" t="s" s="144">
        <v>133</v>
      </c>
      <c r="G15" t="s" s="145">
        <v>134</v>
      </c>
      <c r="H15" t="s" s="146">
        <v>135</v>
      </c>
      <c r="I15" t="s" s="147">
        <v>136</v>
      </c>
      <c r="J15" t="s" s="148">
        <v>137</v>
      </c>
    </row>
    <row r="16" ht="77.5" customHeight="true">
      <c r="A16" t="s" s="149">
        <v>138</v>
      </c>
      <c r="B16" t="s" s="150">
        <v>129</v>
      </c>
      <c r="C16" t="s" s="151">
        <v>130</v>
      </c>
      <c r="D16" t="s" s="152">
        <v>139</v>
      </c>
      <c r="E16" t="s" s="153">
        <v>132</v>
      </c>
      <c r="F16" t="s" s="154">
        <v>133</v>
      </c>
      <c r="G16" t="s" s="155">
        <v>134</v>
      </c>
      <c r="H16" t="s" s="156">
        <v>135</v>
      </c>
      <c r="I16" t="s" s="157">
        <v>140</v>
      </c>
      <c r="J16" t="s" s="158">
        <v>141</v>
      </c>
    </row>
    <row r="17" ht="77.5" customHeight="true">
      <c r="A17" t="s" s="159">
        <v>142</v>
      </c>
      <c r="B17" t="s" s="160">
        <v>143</v>
      </c>
      <c r="C17" t="s" s="161">
        <v>144</v>
      </c>
      <c r="D17" t="s" s="162">
        <v>145</v>
      </c>
      <c r="E17" t="s" s="163">
        <v>146</v>
      </c>
      <c r="F17" t="s" s="164">
        <v>147</v>
      </c>
      <c r="G17" t="s" s="165">
        <v>134</v>
      </c>
      <c r="H17" t="s" s="166">
        <v>148</v>
      </c>
      <c r="I17" t="s" s="167">
        <v>149</v>
      </c>
      <c r="J17" t="s" s="168">
        <v>150</v>
      </c>
    </row>
    <row r="18" ht="77.5" customHeight="true">
      <c r="A18" t="s" s="169">
        <v>151</v>
      </c>
      <c r="B18" t="s" s="170">
        <v>129</v>
      </c>
      <c r="C18" t="s" s="171">
        <v>152</v>
      </c>
      <c r="D18" t="s" s="172">
        <v>153</v>
      </c>
      <c r="E18" t="s" s="173">
        <v>132</v>
      </c>
      <c r="F18" t="s" s="174">
        <v>133</v>
      </c>
      <c r="G18" t="s" s="175">
        <v>134</v>
      </c>
      <c r="H18" t="s" s="176">
        <v>154</v>
      </c>
      <c r="I18" t="s" s="177">
        <v>155</v>
      </c>
      <c r="J18" t="s" s="178">
        <v>156</v>
      </c>
    </row>
    <row r="19" ht="77.5" customHeight="true">
      <c r="A19" t="s" s="179">
        <v>157</v>
      </c>
      <c r="B19" t="s" s="180">
        <v>158</v>
      </c>
      <c r="C19" t="s" s="181">
        <v>159</v>
      </c>
      <c r="D19" t="s" s="182">
        <v>160</v>
      </c>
      <c r="E19" t="s" s="183">
        <v>146</v>
      </c>
      <c r="F19" t="s" s="184">
        <v>161</v>
      </c>
      <c r="G19" t="s" s="185">
        <v>134</v>
      </c>
      <c r="H19" t="s" s="186">
        <v>162</v>
      </c>
      <c r="I19" t="s" s="187">
        <v>163</v>
      </c>
      <c r="J19" t="s" s="188">
        <v>164</v>
      </c>
    </row>
    <row r="20" ht="77.5" customHeight="true">
      <c r="A20" t="s" s="189">
        <v>165</v>
      </c>
      <c r="B20" t="s" s="190">
        <v>129</v>
      </c>
      <c r="C20" t="s" s="191">
        <v>166</v>
      </c>
      <c r="D20" t="s" s="192">
        <v>167</v>
      </c>
      <c r="E20" t="s" s="193">
        <v>132</v>
      </c>
      <c r="F20" t="s" s="194">
        <v>133</v>
      </c>
      <c r="G20" t="s" s="195">
        <v>134</v>
      </c>
      <c r="H20" t="s" s="196">
        <v>168</v>
      </c>
      <c r="I20" t="s" s="197">
        <v>169</v>
      </c>
      <c r="J20" t="s" s="198">
        <v>170</v>
      </c>
    </row>
    <row r="21" ht="22.5" customHeight="true">
      <c r="A21" t="s" s="199">
        <v>171</v>
      </c>
      <c r="B21" t="s" s="200">
        <v>172</v>
      </c>
      <c r="C21" s="0"/>
      <c r="D21" s="0"/>
      <c r="E21" s="0"/>
      <c r="F21" s="0"/>
      <c r="G21" s="0"/>
      <c r="H21" s="0"/>
      <c r="I21" s="0"/>
      <c r="J21" t="s" s="201">
        <v>173</v>
      </c>
    </row>
    <row r="22" ht="40.0" customHeight="true">
      <c r="A22" t="s" s="202">
        <v>128</v>
      </c>
      <c r="B22" t="s" s="203">
        <v>174</v>
      </c>
      <c r="C22" t="s" s="204">
        <v>175</v>
      </c>
      <c r="D22" t="s" s="205">
        <v>176</v>
      </c>
      <c r="E22" t="s" s="206">
        <v>176</v>
      </c>
      <c r="F22" t="s" s="207">
        <v>176</v>
      </c>
      <c r="G22" t="s" s="208">
        <v>177</v>
      </c>
      <c r="H22" t="s" s="209">
        <v>178</v>
      </c>
      <c r="I22" t="s" s="210">
        <v>179</v>
      </c>
      <c r="J22" t="s" s="211">
        <v>178</v>
      </c>
    </row>
    <row r="23" ht="77.5" customHeight="true">
      <c r="A23" t="s" s="212">
        <v>138</v>
      </c>
      <c r="B23" t="s" s="213">
        <v>180</v>
      </c>
      <c r="C23" t="s" s="214">
        <v>181</v>
      </c>
      <c r="D23" t="s" s="215">
        <v>176</v>
      </c>
      <c r="E23" t="s" s="216">
        <v>176</v>
      </c>
      <c r="F23" t="s" s="217">
        <v>176</v>
      </c>
      <c r="G23" t="s" s="218">
        <v>182</v>
      </c>
      <c r="H23" t="s" s="219">
        <v>183</v>
      </c>
      <c r="I23" t="s" s="220">
        <v>179</v>
      </c>
      <c r="J23" t="s" s="221">
        <v>183</v>
      </c>
    </row>
    <row r="24" ht="40.0" customHeight="true">
      <c r="A24" t="s" s="222">
        <v>142</v>
      </c>
      <c r="B24" t="s" s="223">
        <v>174</v>
      </c>
      <c r="C24" t="s" s="224">
        <v>175</v>
      </c>
      <c r="D24" t="s" s="225">
        <v>176</v>
      </c>
      <c r="E24" t="s" s="226">
        <v>176</v>
      </c>
      <c r="F24" t="s" s="227">
        <v>176</v>
      </c>
      <c r="G24" t="s" s="228">
        <v>177</v>
      </c>
      <c r="H24" t="s" s="229">
        <v>178</v>
      </c>
      <c r="I24" t="s" s="230">
        <v>179</v>
      </c>
      <c r="J24" t="s" s="231">
        <v>178</v>
      </c>
    </row>
    <row r="25" ht="77.5" customHeight="true">
      <c r="A25" t="s" s="232">
        <v>151</v>
      </c>
      <c r="B25" t="s" s="233">
        <v>184</v>
      </c>
      <c r="C25" t="s" s="234">
        <v>185</v>
      </c>
      <c r="D25" t="s" s="235">
        <v>176</v>
      </c>
      <c r="E25" t="s" s="236">
        <v>176</v>
      </c>
      <c r="F25" t="s" s="237">
        <v>176</v>
      </c>
      <c r="G25" t="s" s="238">
        <v>182</v>
      </c>
      <c r="H25" t="s" s="239">
        <v>186</v>
      </c>
      <c r="I25" t="s" s="240">
        <v>179</v>
      </c>
      <c r="J25" t="s" s="241">
        <v>186</v>
      </c>
    </row>
    <row r="26" ht="77.5" customHeight="true">
      <c r="A26" t="s" s="242">
        <v>157</v>
      </c>
      <c r="B26" t="s" s="243">
        <v>180</v>
      </c>
      <c r="C26" t="s" s="244">
        <v>181</v>
      </c>
      <c r="D26" t="s" s="245">
        <v>176</v>
      </c>
      <c r="E26" t="s" s="246">
        <v>176</v>
      </c>
      <c r="F26" t="s" s="247">
        <v>176</v>
      </c>
      <c r="G26" t="s" s="248">
        <v>182</v>
      </c>
      <c r="H26" t="s" s="249">
        <v>183</v>
      </c>
      <c r="I26" t="s" s="250">
        <v>179</v>
      </c>
      <c r="J26" t="s" s="251">
        <v>183</v>
      </c>
    </row>
    <row r="27" ht="40.0" customHeight="true">
      <c r="A27" t="s" s="252">
        <v>165</v>
      </c>
      <c r="B27" t="s" s="253">
        <v>187</v>
      </c>
      <c r="C27" t="s" s="254">
        <v>188</v>
      </c>
      <c r="D27" t="s" s="255">
        <v>176</v>
      </c>
      <c r="E27" t="s" s="256">
        <v>176</v>
      </c>
      <c r="F27" t="s" s="257">
        <v>176</v>
      </c>
      <c r="G27" t="s" s="258">
        <v>189</v>
      </c>
      <c r="H27" t="s" s="259">
        <v>190</v>
      </c>
      <c r="I27" t="s" s="260">
        <v>179</v>
      </c>
      <c r="J27" t="s" s="261">
        <v>190</v>
      </c>
    </row>
    <row r="28" spans="1:11" ht="47.85" customHeight="1">
      <c r="A28" s="8" t="s">
        <v>114</v>
      </c>
      <c r="B28" s="8"/>
      <c r="C28" s="24" t="s">
        <v>13</v>
      </c>
      <c r="D28" s="120" t="s">
        <v>14</v>
      </c>
      <c r="E28" s="122"/>
      <c r="F28" s="121"/>
      <c r="G28" s="120" t="s">
        <v>113</v>
      </c>
      <c r="H28" s="121"/>
      <c r="I28" s="120" t="s">
        <v>15</v>
      </c>
      <c r="J28" s="121"/>
      <c r="K28" s="25"/>
    </row>
    <row r="29" spans="1:11" ht="29.6" customHeight="true">
      <c r="A29" s="262" t="s">
        <v>191</v>
      </c>
      <c r="B29" s="7"/>
      <c r="C29" s="263" t="s">
        <v>192</v>
      </c>
      <c r="D29" s="264" t="s">
        <v>193</v>
      </c>
      <c r="E29" s="124"/>
      <c r="F29" s="125"/>
      <c r="G29" s="265" t="s">
        <v>194</v>
      </c>
      <c r="H29" s="125"/>
      <c r="I29" s="266" t="s">
        <v>195</v>
      </c>
      <c r="J29" s="125"/>
      <c r="K29" s="27"/>
    </row>
    <row r="30" spans="1:11" ht="93.45" customHeight="true">
      <c r="A30" s="267" t="s">
        <v>196</v>
      </c>
      <c r="B30" s="6"/>
      <c r="C30" s="6"/>
      <c r="D30" s="6"/>
      <c r="E30" s="6"/>
      <c r="F30" s="6"/>
      <c r="G30" s="6"/>
      <c r="H30" s="6"/>
      <c r="I30" s="6"/>
      <c r="J30" s="6"/>
      <c r="K30" s="27"/>
    </row>
    <row r="31" spans="1:11" ht="16.149999999999999" customHeight="1">
      <c r="A31" s="5" t="s">
        <v>16</v>
      </c>
      <c r="B31" s="5"/>
      <c r="C31" s="5"/>
      <c r="D31" s="28"/>
      <c r="E31" s="28"/>
      <c r="F31" s="28"/>
      <c r="G31" s="28"/>
      <c r="H31" s="28"/>
      <c r="I31" s="28"/>
      <c r="J31" s="29"/>
      <c r="K31" s="27"/>
    </row>
    <row r="32" spans="1:11" ht="16.149999999999999" customHeight="1">
      <c r="A32" s="5"/>
      <c r="B32" s="5"/>
      <c r="C32" s="5"/>
      <c r="D32" s="28"/>
      <c r="E32" s="28"/>
      <c r="F32" s="28"/>
      <c r="G32" s="28"/>
      <c r="H32" s="5" t="s">
        <v>17</v>
      </c>
      <c r="I32" s="5"/>
      <c r="J32" s="29"/>
      <c r="K32" s="27"/>
    </row>
    <row r="33" spans="1:11" ht="16.149999999999999" customHeight="1">
      <c r="A33" s="5"/>
      <c r="B33" s="5"/>
      <c r="C33" s="5"/>
      <c r="J33" s="29"/>
      <c r="K33" s="27"/>
    </row>
    <row r="34" spans="1:11" ht="17.45" customHeight="1">
      <c r="K34" s="27"/>
    </row>
    <row r="35" spans="1:11" ht="72.400000000000006" customHeight="1">
      <c r="K35" s="27"/>
    </row>
    <row r="36" spans="1:11" ht="72.400000000000006" customHeight="1">
      <c r="K36" s="27"/>
    </row>
    <row r="37" spans="1:11" ht="16.149999999999999" customHeight="1">
      <c r="K37" s="27"/>
    </row>
    <row r="46" spans="1:11" ht="17.45" customHeight="1"/>
    <row r="47" ht="32.85" customHeight="1"/>
    <row r="48" ht="16.149999999999999" customHeight="1"/>
    <row r="49" ht="16.149999999999999" customHeight="1"/>
    <row r="50" ht="16.149999999999999" customHeight="1"/>
    <row r="51" ht="16.149999999999999" customHeight="1"/>
    <row r="52" ht="16.149999999999999" customHeight="1"/>
    <row r="53" ht="72.400000000000006" customHeight="1"/>
    <row r="54" ht="13.9" customHeight="1"/>
    <row r="55" ht="16.149999999999999" customHeight="1"/>
  </sheetData>
  <mergeCells count="188">
    <mergeCell ref="K12:K13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C1:J1"/>
    <mergeCell ref="C2:J2"/>
    <mergeCell ref="C3:J3"/>
    <mergeCell ref="C4:J4"/>
    <mergeCell ref="C5:J5"/>
    <mergeCell ref="A7:J7"/>
    <mergeCell ref="A8:J8"/>
    <mergeCell ref="A9:J9"/>
    <mergeCell ref="A10:J10"/>
    <mergeCell ref="A11:J11"/>
    <mergeCell ref="B14:I14"/>
    <mergeCell ref="B21:I21"/>
    <mergeCell ref="A30:J30"/>
    <mergeCell ref="A31:C33"/>
    <mergeCell ref="H32:I32"/>
    <mergeCell ref="I28:J28"/>
    <mergeCell ref="G28:H28"/>
    <mergeCell ref="D28:F28"/>
    <mergeCell ref="D29:F29"/>
    <mergeCell ref="G29:H29"/>
    <mergeCell ref="I29:J29"/>
    <mergeCell ref="A28:B28"/>
    <mergeCell ref="A29:B29"/>
  </mergeCells>
  <pageMargins left="0.7" right="0.7" top="0.75" bottom="0.75" header="0.511811023622047" footer="0"/>
  <pageSetup paperSize="9" fitToHeight="0" orientation="portrait" horizontalDpi="300" verticalDpi="300"/>
  <headerFooter>
    <oddFooter>&amp;RV1.0.08.2020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showGridLines="0" zoomScaleNormal="100" workbookViewId="0"/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15" customHeight="1">
      <c r="A1" s="4" t="s">
        <v>18</v>
      </c>
      <c r="B1" s="4"/>
      <c r="C1" s="3" t="s">
        <v>19</v>
      </c>
      <c r="D1" s="3"/>
      <c r="E1" s="3"/>
      <c r="F1" s="3"/>
      <c r="G1" s="3"/>
      <c r="H1" s="3"/>
      <c r="I1" s="3"/>
      <c r="J1" s="3"/>
      <c r="K1" s="15"/>
    </row>
    <row r="2" spans="1:11" ht="15" customHeight="1">
      <c r="A2" s="4"/>
      <c r="B2" s="4"/>
      <c r="C2" s="2" t="s">
        <v>20</v>
      </c>
      <c r="D2" s="2"/>
      <c r="E2" s="2"/>
      <c r="F2" s="2"/>
      <c r="G2" s="2"/>
      <c r="H2" s="2"/>
      <c r="I2" s="2"/>
      <c r="J2" s="2"/>
      <c r="K2" s="16"/>
    </row>
    <row r="3" spans="1:11" ht="15" customHeight="1">
      <c r="A3" s="4"/>
      <c r="B3" s="4"/>
      <c r="C3" s="2" t="s">
        <v>21</v>
      </c>
      <c r="D3" s="2"/>
      <c r="E3" s="2"/>
      <c r="F3" s="2"/>
      <c r="G3" s="2"/>
      <c r="H3" s="2"/>
      <c r="I3" s="2"/>
      <c r="J3" s="2"/>
      <c r="K3" s="16"/>
    </row>
    <row r="4" spans="1:11" ht="15" customHeight="1">
      <c r="A4" s="4"/>
      <c r="B4" s="4"/>
      <c r="C4" s="2" t="s">
        <v>22</v>
      </c>
      <c r="D4" s="2"/>
      <c r="E4" s="2"/>
      <c r="F4" s="2"/>
      <c r="G4" s="2"/>
      <c r="H4" s="2"/>
      <c r="I4" s="2"/>
      <c r="J4" s="2"/>
      <c r="K4" s="16"/>
    </row>
    <row r="5" spans="1:11" ht="15" customHeight="1">
      <c r="A5" s="4"/>
      <c r="B5" s="4"/>
      <c r="C5" s="2" t="s">
        <v>23</v>
      </c>
      <c r="D5" s="2"/>
      <c r="E5" s="2"/>
      <c r="F5" s="2"/>
      <c r="G5" s="2"/>
      <c r="H5" s="2"/>
      <c r="I5" s="2"/>
      <c r="J5" s="2"/>
      <c r="K5" s="16"/>
    </row>
    <row r="6" spans="1:11" ht="15" customHeight="1">
      <c r="A6" s="1" t="s">
        <v>24</v>
      </c>
      <c r="B6" s="1"/>
      <c r="C6" s="1"/>
      <c r="D6" s="1"/>
      <c r="E6" s="1"/>
      <c r="F6" s="1"/>
      <c r="G6" s="1"/>
      <c r="H6" s="1"/>
      <c r="I6" s="1"/>
      <c r="J6" s="1"/>
      <c r="K6" s="17"/>
    </row>
    <row r="7" spans="1:11" ht="15" customHeight="1">
      <c r="A7" s="94" t="s">
        <v>25</v>
      </c>
      <c r="B7" s="94"/>
      <c r="C7" s="20"/>
      <c r="D7" s="20"/>
      <c r="E7" s="20"/>
      <c r="F7" s="20"/>
      <c r="G7" s="20"/>
      <c r="H7" s="20"/>
      <c r="I7" s="30"/>
      <c r="J7" s="31"/>
      <c r="K7" s="20"/>
    </row>
    <row r="8" spans="1:11" ht="15" customHeight="1">
      <c r="A8" s="94" t="s">
        <v>26</v>
      </c>
      <c r="B8" s="94"/>
      <c r="C8" s="32"/>
      <c r="D8" s="20"/>
      <c r="E8" s="20"/>
      <c r="F8" s="20"/>
      <c r="G8" s="20"/>
      <c r="H8" s="20"/>
      <c r="I8" s="30"/>
      <c r="J8" s="31"/>
      <c r="K8" s="20"/>
    </row>
    <row r="9" spans="1:11" ht="16.5">
      <c r="A9" s="18" t="s">
        <v>27</v>
      </c>
      <c r="B9" s="33"/>
      <c r="C9" s="32"/>
      <c r="D9" s="20"/>
      <c r="E9" s="20"/>
      <c r="F9" s="20"/>
      <c r="G9" s="20"/>
      <c r="H9" s="20"/>
      <c r="I9" s="30"/>
      <c r="J9" s="31"/>
      <c r="K9" s="20"/>
    </row>
    <row r="10" spans="1:11" ht="15" customHeight="1">
      <c r="A10" s="94" t="s">
        <v>28</v>
      </c>
      <c r="B10" s="94"/>
      <c r="C10" s="20"/>
      <c r="D10" s="20"/>
      <c r="E10" s="20"/>
      <c r="F10" s="20"/>
      <c r="G10" s="20"/>
      <c r="H10" s="20"/>
      <c r="I10" s="30"/>
      <c r="J10" s="31"/>
      <c r="K10" s="20"/>
    </row>
    <row r="11" spans="1:11" ht="15" customHeight="1">
      <c r="A11" s="94" t="s">
        <v>29</v>
      </c>
      <c r="B11" s="94"/>
      <c r="C11" s="20"/>
      <c r="D11" s="20"/>
      <c r="E11" s="20"/>
      <c r="F11" s="20"/>
      <c r="G11" s="20"/>
      <c r="H11" s="20"/>
      <c r="I11" s="30"/>
      <c r="J11" s="31"/>
      <c r="K11" s="20"/>
    </row>
    <row r="12" spans="1:11" ht="15" customHeight="1">
      <c r="A12" s="95" t="s">
        <v>1</v>
      </c>
      <c r="B12" s="95" t="s">
        <v>2</v>
      </c>
      <c r="C12" s="95" t="s">
        <v>30</v>
      </c>
      <c r="D12" s="95" t="s">
        <v>4</v>
      </c>
      <c r="E12" s="95"/>
      <c r="F12" s="95"/>
      <c r="G12" s="95" t="s">
        <v>5</v>
      </c>
      <c r="H12" s="95" t="s">
        <v>6</v>
      </c>
      <c r="I12" s="96" t="s">
        <v>31</v>
      </c>
      <c r="J12" s="97" t="s">
        <v>8</v>
      </c>
      <c r="K12" s="9" t="s">
        <v>9</v>
      </c>
    </row>
    <row r="13" spans="1:11" ht="16.5">
      <c r="A13" s="95"/>
      <c r="B13" s="95"/>
      <c r="C13" s="95"/>
      <c r="D13" s="34" t="s">
        <v>10</v>
      </c>
      <c r="E13" s="34" t="s">
        <v>11</v>
      </c>
      <c r="F13" s="34" t="s">
        <v>12</v>
      </c>
      <c r="G13" s="95"/>
      <c r="H13" s="95"/>
      <c r="I13" s="95"/>
      <c r="J13" s="95"/>
      <c r="K13" s="9"/>
    </row>
    <row r="14" spans="1:11" ht="15" customHeight="1">
      <c r="A14" s="35" t="s">
        <v>32</v>
      </c>
      <c r="B14" s="98" t="s">
        <v>33</v>
      </c>
      <c r="C14" s="98"/>
      <c r="D14" s="98"/>
      <c r="E14" s="98"/>
      <c r="F14" s="98"/>
      <c r="G14" s="98"/>
      <c r="H14" s="98"/>
      <c r="I14" s="98"/>
      <c r="J14" s="36">
        <f>SUM(J15:J18)</f>
        <v>69645100</v>
      </c>
      <c r="K14" s="25"/>
    </row>
    <row r="15" spans="1:11" ht="78.75">
      <c r="A15" s="37">
        <v>1</v>
      </c>
      <c r="B15" s="37" t="s">
        <v>34</v>
      </c>
      <c r="C15" s="38" t="s">
        <v>35</v>
      </c>
      <c r="D15" s="37">
        <f>2505*2+3200</f>
        <v>8210</v>
      </c>
      <c r="E15" s="37">
        <v>600</v>
      </c>
      <c r="F15" s="37">
        <v>810</v>
      </c>
      <c r="G15" s="39" t="s">
        <v>36</v>
      </c>
      <c r="H15" s="40">
        <v>3750000</v>
      </c>
      <c r="I15" s="41">
        <f>D15/10^3</f>
        <v>8.2100000000000009</v>
      </c>
      <c r="J15" s="27">
        <f>I15*H15</f>
        <v>30787500.000000004</v>
      </c>
      <c r="K15" s="27"/>
    </row>
    <row r="16" spans="1:11" ht="78.75">
      <c r="A16" s="37">
        <v>2</v>
      </c>
      <c r="B16" s="39" t="s">
        <v>37</v>
      </c>
      <c r="C16" s="38" t="s">
        <v>38</v>
      </c>
      <c r="D16" s="37">
        <f>D15+250-2050</f>
        <v>6410</v>
      </c>
      <c r="E16" s="37">
        <v>350</v>
      </c>
      <c r="F16" s="37">
        <v>800</v>
      </c>
      <c r="G16" s="39" t="s">
        <v>36</v>
      </c>
      <c r="H16" s="40">
        <v>2860000</v>
      </c>
      <c r="I16" s="41">
        <f>D16/10^3</f>
        <v>6.41</v>
      </c>
      <c r="J16" s="27">
        <f>I16*H16</f>
        <v>18332600</v>
      </c>
      <c r="K16" s="27"/>
    </row>
    <row r="17" spans="1:11" ht="63">
      <c r="A17" s="37">
        <v>3</v>
      </c>
      <c r="B17" s="39" t="s">
        <v>39</v>
      </c>
      <c r="C17" s="38" t="s">
        <v>40</v>
      </c>
      <c r="D17" s="37">
        <f>D16</f>
        <v>6410</v>
      </c>
      <c r="E17" s="37">
        <v>350</v>
      </c>
      <c r="F17" s="37">
        <f>2815-810-800-600</f>
        <v>605</v>
      </c>
      <c r="G17" s="39" t="s">
        <v>36</v>
      </c>
      <c r="H17" s="40">
        <v>2500000</v>
      </c>
      <c r="I17" s="41">
        <f>D17/10^3</f>
        <v>6.41</v>
      </c>
      <c r="J17" s="27">
        <f>I17*H17</f>
        <v>16025000</v>
      </c>
      <c r="K17" s="27"/>
    </row>
    <row r="18" spans="1:11" ht="78.75">
      <c r="A18" s="37">
        <v>4</v>
      </c>
      <c r="B18" s="39" t="s">
        <v>41</v>
      </c>
      <c r="C18" s="38" t="s">
        <v>42</v>
      </c>
      <c r="D18" s="37">
        <v>1200</v>
      </c>
      <c r="E18" s="37">
        <v>700</v>
      </c>
      <c r="F18" s="37">
        <v>870</v>
      </c>
      <c r="G18" s="39" t="s">
        <v>36</v>
      </c>
      <c r="H18" s="40">
        <f>H15</f>
        <v>3750000</v>
      </c>
      <c r="I18" s="41">
        <f>D18/10^3</f>
        <v>1.2</v>
      </c>
      <c r="J18" s="27">
        <f>I18*H18</f>
        <v>4500000</v>
      </c>
      <c r="K18" s="27"/>
    </row>
    <row r="19" spans="1:11" ht="15" customHeight="1">
      <c r="A19" s="37"/>
      <c r="B19" s="99" t="s">
        <v>43</v>
      </c>
      <c r="C19" s="99"/>
      <c r="D19" s="99"/>
      <c r="E19" s="99"/>
      <c r="F19" s="99"/>
      <c r="G19" s="99"/>
      <c r="H19" s="99"/>
      <c r="I19" s="99"/>
      <c r="J19" s="42">
        <f>SUM(J20:J30)</f>
        <v>21425000</v>
      </c>
      <c r="K19" s="27"/>
    </row>
    <row r="20" spans="1:11" ht="33">
      <c r="A20" s="37">
        <v>1</v>
      </c>
      <c r="B20" s="43" t="s">
        <v>44</v>
      </c>
      <c r="C20" s="44" t="s">
        <v>45</v>
      </c>
      <c r="D20" s="100"/>
      <c r="E20" s="100"/>
      <c r="F20" s="100"/>
      <c r="G20" s="39" t="s">
        <v>46</v>
      </c>
      <c r="H20" s="45">
        <v>550000</v>
      </c>
      <c r="I20" s="46">
        <v>2</v>
      </c>
      <c r="J20" s="27">
        <f t="shared" ref="J20:J30" si="0">I20*H20</f>
        <v>1100000</v>
      </c>
      <c r="K20" s="27"/>
    </row>
    <row r="21" spans="1:11" ht="33">
      <c r="A21" s="37">
        <v>2</v>
      </c>
      <c r="B21" s="43" t="s">
        <v>47</v>
      </c>
      <c r="C21" s="44" t="s">
        <v>45</v>
      </c>
      <c r="D21" s="100"/>
      <c r="E21" s="100"/>
      <c r="F21" s="100"/>
      <c r="G21" s="39" t="s">
        <v>46</v>
      </c>
      <c r="H21" s="45">
        <v>450000</v>
      </c>
      <c r="I21" s="46">
        <v>3</v>
      </c>
      <c r="J21" s="27">
        <f t="shared" si="0"/>
        <v>1350000</v>
      </c>
      <c r="K21" s="27"/>
    </row>
    <row r="22" spans="1:11" ht="16.5">
      <c r="A22" s="37">
        <v>3</v>
      </c>
      <c r="B22" s="43" t="s">
        <v>48</v>
      </c>
      <c r="C22" s="44" t="s">
        <v>49</v>
      </c>
      <c r="D22" s="100"/>
      <c r="E22" s="100"/>
      <c r="F22" s="100"/>
      <c r="G22" s="39" t="s">
        <v>46</v>
      </c>
      <c r="H22" s="45">
        <v>1705000</v>
      </c>
      <c r="I22" s="46">
        <v>2</v>
      </c>
      <c r="J22" s="27">
        <f t="shared" si="0"/>
        <v>3410000</v>
      </c>
      <c r="K22" s="27"/>
    </row>
    <row r="23" spans="1:11" ht="16.5">
      <c r="A23" s="37">
        <v>4</v>
      </c>
      <c r="B23" s="47" t="s">
        <v>50</v>
      </c>
      <c r="C23" s="44" t="s">
        <v>51</v>
      </c>
      <c r="D23" s="100"/>
      <c r="E23" s="100"/>
      <c r="F23" s="100"/>
      <c r="G23" s="47" t="s">
        <v>46</v>
      </c>
      <c r="H23" s="48">
        <v>1900000</v>
      </c>
      <c r="I23" s="46">
        <v>1</v>
      </c>
      <c r="J23" s="27">
        <f t="shared" si="0"/>
        <v>1900000</v>
      </c>
      <c r="K23" s="27"/>
    </row>
    <row r="24" spans="1:11" ht="16.5">
      <c r="A24" s="37">
        <v>5</v>
      </c>
      <c r="B24" s="47" t="s">
        <v>52</v>
      </c>
      <c r="C24" s="44" t="s">
        <v>53</v>
      </c>
      <c r="D24" s="100"/>
      <c r="E24" s="100"/>
      <c r="F24" s="100"/>
      <c r="G24" s="47" t="s">
        <v>46</v>
      </c>
      <c r="H24" s="48">
        <v>1900000</v>
      </c>
      <c r="I24" s="46">
        <v>1</v>
      </c>
      <c r="J24" s="27">
        <f t="shared" si="0"/>
        <v>1900000</v>
      </c>
      <c r="K24" s="27"/>
    </row>
    <row r="25" spans="1:11" ht="16.5">
      <c r="A25" s="37">
        <v>6</v>
      </c>
      <c r="B25" s="43" t="s">
        <v>54</v>
      </c>
      <c r="C25" s="44" t="s">
        <v>55</v>
      </c>
      <c r="D25" s="100"/>
      <c r="E25" s="100"/>
      <c r="F25" s="100"/>
      <c r="G25" s="39" t="s">
        <v>46</v>
      </c>
      <c r="H25" s="49">
        <v>5885000</v>
      </c>
      <c r="I25" s="46">
        <v>1</v>
      </c>
      <c r="J25" s="27">
        <f t="shared" si="0"/>
        <v>5885000</v>
      </c>
      <c r="K25" s="27"/>
    </row>
    <row r="26" spans="1:11" ht="16.5">
      <c r="A26" s="37">
        <v>7</v>
      </c>
      <c r="B26" s="43" t="s">
        <v>56</v>
      </c>
      <c r="C26" s="47" t="s">
        <v>57</v>
      </c>
      <c r="D26" s="101"/>
      <c r="E26" s="101"/>
      <c r="F26" s="101"/>
      <c r="G26" s="47" t="s">
        <v>58</v>
      </c>
      <c r="H26" s="48">
        <v>880000</v>
      </c>
      <c r="I26" s="46">
        <v>1</v>
      </c>
      <c r="J26" s="27">
        <f t="shared" si="0"/>
        <v>880000</v>
      </c>
      <c r="K26" s="27"/>
    </row>
    <row r="27" spans="1:11" ht="15.75">
      <c r="A27" s="37">
        <v>8</v>
      </c>
      <c r="B27" s="39" t="s">
        <v>59</v>
      </c>
      <c r="C27" s="37" t="s">
        <v>60</v>
      </c>
      <c r="D27" s="100"/>
      <c r="E27" s="100"/>
      <c r="F27" s="100"/>
      <c r="G27" s="39" t="s">
        <v>61</v>
      </c>
      <c r="H27" s="49">
        <v>0</v>
      </c>
      <c r="I27" s="41">
        <v>48</v>
      </c>
      <c r="J27" s="27">
        <f t="shared" si="0"/>
        <v>0</v>
      </c>
      <c r="K27" s="27"/>
    </row>
    <row r="28" spans="1:11" ht="15.75">
      <c r="A28" s="37">
        <v>9</v>
      </c>
      <c r="B28" s="43" t="s">
        <v>62</v>
      </c>
      <c r="C28" s="37" t="s">
        <v>63</v>
      </c>
      <c r="D28" s="100"/>
      <c r="E28" s="100"/>
      <c r="F28" s="100"/>
      <c r="G28" s="37" t="s">
        <v>64</v>
      </c>
      <c r="H28" s="49">
        <v>0</v>
      </c>
      <c r="I28" s="46">
        <v>8</v>
      </c>
      <c r="J28" s="27">
        <f t="shared" si="0"/>
        <v>0</v>
      </c>
      <c r="K28" s="27"/>
    </row>
    <row r="29" spans="1:11" ht="15.75">
      <c r="A29" s="37">
        <v>10</v>
      </c>
      <c r="B29" s="39" t="s">
        <v>65</v>
      </c>
      <c r="C29" s="39" t="s">
        <v>66</v>
      </c>
      <c r="D29" s="100"/>
      <c r="E29" s="100"/>
      <c r="F29" s="100"/>
      <c r="G29" s="39" t="s">
        <v>61</v>
      </c>
      <c r="H29" s="49">
        <v>0</v>
      </c>
      <c r="I29" s="41">
        <v>16</v>
      </c>
      <c r="J29" s="27">
        <f t="shared" si="0"/>
        <v>0</v>
      </c>
      <c r="K29" s="27"/>
    </row>
    <row r="30" spans="1:11" ht="15.75">
      <c r="A30" s="37">
        <v>11</v>
      </c>
      <c r="B30" s="39" t="s">
        <v>67</v>
      </c>
      <c r="C30" s="37" t="s">
        <v>68</v>
      </c>
      <c r="D30" s="100"/>
      <c r="E30" s="100"/>
      <c r="F30" s="100"/>
      <c r="G30" s="37" t="s">
        <v>61</v>
      </c>
      <c r="H30" s="50">
        <v>100000</v>
      </c>
      <c r="I30" s="51">
        <v>50</v>
      </c>
      <c r="J30" s="27">
        <f t="shared" si="0"/>
        <v>5000000</v>
      </c>
      <c r="K30" s="27"/>
    </row>
    <row r="31" spans="1:11" ht="15" customHeight="1">
      <c r="A31" s="37"/>
      <c r="B31" s="52"/>
      <c r="C31" s="52"/>
      <c r="D31" s="52"/>
      <c r="E31" s="52"/>
      <c r="F31" s="52"/>
      <c r="G31" s="53"/>
      <c r="H31" s="102" t="s">
        <v>69</v>
      </c>
      <c r="I31" s="102"/>
      <c r="J31" s="42">
        <f>SUM(J19+J14)</f>
        <v>91070100</v>
      </c>
      <c r="K31" s="27"/>
    </row>
    <row r="32" spans="1:11" ht="15" customHeight="1">
      <c r="A32" s="99"/>
      <c r="B32" s="99"/>
      <c r="C32" s="99"/>
      <c r="D32" s="99"/>
      <c r="E32" s="99"/>
      <c r="F32" s="99"/>
      <c r="G32" s="99"/>
      <c r="H32" s="103" t="s">
        <v>70</v>
      </c>
      <c r="I32" s="103"/>
      <c r="J32" s="54">
        <f>J31*97/100</f>
        <v>88337997</v>
      </c>
      <c r="K32" s="55"/>
    </row>
    <row r="33" spans="1:11" ht="15" customHeight="1">
      <c r="A33" s="56">
        <v>1</v>
      </c>
      <c r="B33" s="104" t="s">
        <v>71</v>
      </c>
      <c r="C33" s="104"/>
      <c r="D33" s="104"/>
      <c r="E33" s="104"/>
      <c r="F33" s="104"/>
      <c r="G33" s="104"/>
      <c r="H33" s="105" t="s">
        <v>72</v>
      </c>
      <c r="I33" s="105"/>
      <c r="J33" s="57">
        <v>13000000</v>
      </c>
      <c r="K33" s="58"/>
    </row>
    <row r="34" spans="1:11" ht="15" customHeight="1">
      <c r="A34" s="56">
        <v>2</v>
      </c>
      <c r="B34" s="104" t="s">
        <v>73</v>
      </c>
      <c r="C34" s="104"/>
      <c r="D34" s="104"/>
      <c r="E34" s="104"/>
      <c r="F34" s="104"/>
      <c r="G34" s="104"/>
      <c r="H34" s="105" t="s">
        <v>74</v>
      </c>
      <c r="I34" s="105"/>
      <c r="J34" s="57">
        <v>35000000</v>
      </c>
      <c r="K34" s="59"/>
    </row>
    <row r="35" spans="1:11" ht="15" customHeight="1">
      <c r="A35" s="56">
        <v>3</v>
      </c>
      <c r="B35" s="106" t="s">
        <v>75</v>
      </c>
      <c r="C35" s="106"/>
      <c r="D35" s="106"/>
      <c r="E35" s="106"/>
      <c r="F35" s="106"/>
      <c r="G35" s="106"/>
      <c r="H35" s="105" t="s">
        <v>76</v>
      </c>
      <c r="I35" s="105"/>
      <c r="J35" s="57">
        <v>30000000</v>
      </c>
      <c r="K35" s="58"/>
    </row>
    <row r="36" spans="1:11" ht="15" customHeight="1">
      <c r="A36" s="56">
        <v>4</v>
      </c>
      <c r="B36" s="104" t="s">
        <v>77</v>
      </c>
      <c r="C36" s="104"/>
      <c r="D36" s="104"/>
      <c r="E36" s="104"/>
      <c r="F36" s="104"/>
      <c r="G36" s="104"/>
      <c r="H36" s="105" t="s">
        <v>78</v>
      </c>
      <c r="I36" s="105"/>
      <c r="J36" s="57">
        <f>J32-J33-J34-J35</f>
        <v>10337997</v>
      </c>
      <c r="K36" s="60"/>
    </row>
    <row r="37" spans="1:11" ht="409.5">
      <c r="A37" s="61" t="s">
        <v>79</v>
      </c>
      <c r="H37" s="107"/>
      <c r="I37" s="107"/>
      <c r="K37" s="29"/>
    </row>
    <row r="38" spans="1:11" ht="15" customHeight="1">
      <c r="A38" s="5" t="s">
        <v>16</v>
      </c>
      <c r="B38" s="5"/>
      <c r="C38" s="5"/>
      <c r="J38" s="29"/>
      <c r="K38" s="29"/>
    </row>
    <row r="39" spans="1:11" ht="15" customHeight="1">
      <c r="A39" s="5"/>
      <c r="B39" s="5"/>
      <c r="C39" s="5"/>
      <c r="H39" s="5" t="s">
        <v>17</v>
      </c>
      <c r="I39" s="5"/>
      <c r="J39" s="29"/>
      <c r="K39" s="29"/>
    </row>
    <row r="40" spans="1:11">
      <c r="A40" s="5"/>
      <c r="B40" s="5"/>
      <c r="C40" s="5"/>
      <c r="J40" s="29"/>
      <c r="K40" s="29"/>
    </row>
  </sheetData>
  <mergeCells count="47">
    <mergeCell ref="B36:G36"/>
    <mergeCell ref="H36:I36"/>
    <mergeCell ref="H37:I37"/>
    <mergeCell ref="A38:C40"/>
    <mergeCell ref="H39:I39"/>
    <mergeCell ref="B33:G33"/>
    <mergeCell ref="H33:I33"/>
    <mergeCell ref="B34:G34"/>
    <mergeCell ref="H34:I34"/>
    <mergeCell ref="B35:G35"/>
    <mergeCell ref="H35:I35"/>
    <mergeCell ref="D29:F29"/>
    <mergeCell ref="D30:F30"/>
    <mergeCell ref="H31:I31"/>
    <mergeCell ref="A32:G32"/>
    <mergeCell ref="H32:I32"/>
    <mergeCell ref="D24:F24"/>
    <mergeCell ref="D25:F25"/>
    <mergeCell ref="D26:F26"/>
    <mergeCell ref="D27:F27"/>
    <mergeCell ref="D28:F28"/>
    <mergeCell ref="B19:I19"/>
    <mergeCell ref="D20:F20"/>
    <mergeCell ref="D21:F21"/>
    <mergeCell ref="D22:F22"/>
    <mergeCell ref="D23:F23"/>
    <mergeCell ref="H12:H13"/>
    <mergeCell ref="I12:I13"/>
    <mergeCell ref="J12:J13"/>
    <mergeCell ref="K12:K13"/>
    <mergeCell ref="B14:I14"/>
    <mergeCell ref="A12:A13"/>
    <mergeCell ref="B12:B13"/>
    <mergeCell ref="C12:C13"/>
    <mergeCell ref="D12:F12"/>
    <mergeCell ref="G12:G13"/>
    <mergeCell ref="A6:J6"/>
    <mergeCell ref="A7:B7"/>
    <mergeCell ref="A8:B8"/>
    <mergeCell ref="A10:B10"/>
    <mergeCell ref="A11:B11"/>
    <mergeCell ref="A1:B5"/>
    <mergeCell ref="C1:J1"/>
    <mergeCell ref="C2:J2"/>
    <mergeCell ref="C3:J3"/>
    <mergeCell ref="C4:J4"/>
    <mergeCell ref="C5:J5"/>
  </mergeCells>
  <pageMargins left="0.7" right="0.7" top="0.75" bottom="0.75" header="0.511811023622047" footer="0"/>
  <pageSetup paperSize="9" scale="50" orientation="portrait" horizontalDpi="300" verticalDpi="300"/>
  <headerFooter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6"/>
  <sheetViews>
    <sheetView showGridLines="0" zoomScaleNormal="100" workbookViewId="0"/>
  </sheetViews>
  <sheetFormatPr defaultColWidth="14.7109375" defaultRowHeight="15"/>
  <cols>
    <col min="1" max="1" customWidth="true" width="12.85546875"/>
    <col min="2" max="2" customWidth="true" width="22.28515625"/>
    <col min="3" max="3" customWidth="true" width="50.140625"/>
    <col min="4" max="4" customWidth="true" width="10.0"/>
    <col min="5" max="5" customWidth="true" width="9.85546875"/>
    <col min="6" max="6" customWidth="true" width="10.140625"/>
    <col min="7" max="7" customWidth="true" width="13.85546875"/>
    <col min="8" max="8" customWidth="true" width="20.0"/>
    <col min="9" max="9" customWidth="true" width="12.85546875"/>
    <col min="10" max="10" customWidth="true" width="20.0"/>
  </cols>
  <sheetData>
    <row r="1" spans="1:10" ht="33" customHeight="1">
      <c r="A1" s="4" t="s">
        <v>18</v>
      </c>
      <c r="B1" s="4"/>
      <c r="C1" s="3" t="s">
        <v>19</v>
      </c>
      <c r="D1" s="3"/>
      <c r="E1" s="3"/>
      <c r="F1" s="3"/>
      <c r="G1" s="3"/>
      <c r="H1" s="3"/>
      <c r="I1" s="3"/>
      <c r="J1" s="3"/>
    </row>
    <row r="2" spans="1:10" ht="24" customHeight="1">
      <c r="A2" s="4"/>
      <c r="B2" s="4"/>
      <c r="C2" s="2" t="s">
        <v>20</v>
      </c>
      <c r="D2" s="2"/>
      <c r="E2" s="2"/>
      <c r="F2" s="2"/>
      <c r="G2" s="2"/>
      <c r="H2" s="2"/>
      <c r="I2" s="2"/>
      <c r="J2" s="2"/>
    </row>
    <row r="3" spans="1:10" ht="24" customHeight="1">
      <c r="A3" s="4"/>
      <c r="B3" s="4"/>
      <c r="C3" s="2" t="s">
        <v>21</v>
      </c>
      <c r="D3" s="2"/>
      <c r="E3" s="2"/>
      <c r="F3" s="2"/>
      <c r="G3" s="2"/>
      <c r="H3" s="2"/>
      <c r="I3" s="2"/>
      <c r="J3" s="2"/>
    </row>
    <row r="4" spans="1:10" ht="24" customHeight="1">
      <c r="A4" s="4"/>
      <c r="B4" s="4"/>
      <c r="C4" s="2" t="s">
        <v>22</v>
      </c>
      <c r="D4" s="2"/>
      <c r="E4" s="2"/>
      <c r="F4" s="2"/>
      <c r="G4" s="2"/>
      <c r="H4" s="2"/>
      <c r="I4" s="2"/>
      <c r="J4" s="2"/>
    </row>
    <row r="5" spans="1:10" ht="24" customHeight="1">
      <c r="A5" s="4"/>
      <c r="B5" s="4"/>
      <c r="C5" s="2" t="s">
        <v>23</v>
      </c>
      <c r="D5" s="2"/>
      <c r="E5" s="2"/>
      <c r="F5" s="2"/>
      <c r="G5" s="2"/>
      <c r="H5" s="2"/>
      <c r="I5" s="2"/>
      <c r="J5" s="2"/>
    </row>
    <row r="6" spans="1:10" ht="28.5" customHeight="1">
      <c r="A6" s="108" t="s">
        <v>24</v>
      </c>
      <c r="B6" s="108"/>
      <c r="C6" s="108"/>
      <c r="D6" s="108"/>
      <c r="E6" s="108"/>
      <c r="F6" s="108"/>
      <c r="G6" s="108"/>
      <c r="H6" s="108"/>
      <c r="I6" s="108"/>
      <c r="J6" s="108"/>
    </row>
    <row r="7" spans="1:10" ht="13.5" customHeight="1">
      <c r="A7" s="62" t="s">
        <v>80</v>
      </c>
      <c r="B7" s="63" t="s">
        <v>81</v>
      </c>
      <c r="C7" s="64"/>
      <c r="D7" s="64"/>
      <c r="E7" s="64"/>
      <c r="F7" s="64"/>
      <c r="G7" s="64"/>
      <c r="H7" s="64"/>
      <c r="I7" s="65"/>
      <c r="J7" s="66"/>
    </row>
    <row r="8" spans="1:10" ht="13.5" customHeight="1">
      <c r="A8" s="62" t="s">
        <v>82</v>
      </c>
      <c r="B8" s="67">
        <v>356188889</v>
      </c>
      <c r="C8" s="64"/>
      <c r="D8" s="64"/>
      <c r="E8" s="64"/>
      <c r="F8" s="64"/>
      <c r="G8" s="64"/>
      <c r="H8" s="64"/>
      <c r="I8" s="65"/>
      <c r="J8" s="66"/>
    </row>
    <row r="9" spans="1:10" ht="13.5" customHeight="1">
      <c r="A9" s="62" t="s">
        <v>83</v>
      </c>
      <c r="B9" s="68"/>
      <c r="C9" s="64"/>
      <c r="D9" s="64"/>
      <c r="E9" s="64"/>
      <c r="F9" s="64"/>
      <c r="G9" s="64"/>
      <c r="H9" s="64"/>
      <c r="I9" s="65"/>
      <c r="J9" s="66"/>
    </row>
    <row r="10" spans="1:10" ht="13.5" customHeight="1">
      <c r="A10" s="62" t="s">
        <v>84</v>
      </c>
      <c r="B10" s="69"/>
      <c r="C10" s="64"/>
      <c r="D10" s="64"/>
      <c r="E10" s="64"/>
      <c r="F10" s="64"/>
      <c r="G10" s="64"/>
      <c r="H10" s="64"/>
      <c r="I10" s="65"/>
      <c r="J10" s="66"/>
    </row>
    <row r="11" spans="1:10" ht="13.5" customHeight="1">
      <c r="A11" s="62" t="s">
        <v>85</v>
      </c>
      <c r="B11" s="70"/>
      <c r="C11" s="64"/>
      <c r="D11" s="64"/>
      <c r="E11" s="64"/>
      <c r="F11" s="64"/>
      <c r="G11" s="64"/>
      <c r="H11" s="64"/>
      <c r="I11" s="65"/>
      <c r="J11" s="66"/>
    </row>
    <row r="12" spans="1:10" ht="15" customHeight="1">
      <c r="A12" s="95" t="s">
        <v>1</v>
      </c>
      <c r="B12" s="95" t="s">
        <v>2</v>
      </c>
      <c r="C12" s="95" t="s">
        <v>30</v>
      </c>
      <c r="D12" s="95" t="s">
        <v>4</v>
      </c>
      <c r="E12" s="95"/>
      <c r="F12" s="95"/>
      <c r="G12" s="95" t="s">
        <v>5</v>
      </c>
      <c r="H12" s="95" t="s">
        <v>6</v>
      </c>
      <c r="I12" s="96" t="s">
        <v>31</v>
      </c>
      <c r="J12" s="109" t="s">
        <v>8</v>
      </c>
    </row>
    <row r="13" spans="1:10" ht="16.5">
      <c r="A13" s="95"/>
      <c r="B13" s="95"/>
      <c r="C13" s="95"/>
      <c r="D13" s="34" t="s">
        <v>10</v>
      </c>
      <c r="E13" s="34" t="s">
        <v>11</v>
      </c>
      <c r="F13" s="34" t="s">
        <v>12</v>
      </c>
      <c r="G13" s="95"/>
      <c r="H13" s="95"/>
      <c r="I13" s="95"/>
      <c r="J13" s="95"/>
    </row>
    <row r="14" spans="1:10" ht="33.75" customHeight="1">
      <c r="A14" s="71" t="s">
        <v>86</v>
      </c>
      <c r="B14" s="110" t="s">
        <v>87</v>
      </c>
      <c r="C14" s="110"/>
      <c r="D14" s="110"/>
      <c r="E14" s="110"/>
      <c r="F14" s="110"/>
      <c r="G14" s="110"/>
      <c r="H14" s="110"/>
      <c r="I14" s="110"/>
      <c r="J14" s="110"/>
    </row>
    <row r="15" spans="1:10" ht="66" customHeight="1">
      <c r="A15" s="72">
        <v>1</v>
      </c>
      <c r="B15" s="72" t="s">
        <v>34</v>
      </c>
      <c r="C15" s="73" t="s">
        <v>88</v>
      </c>
      <c r="D15" s="72">
        <v>2500</v>
      </c>
      <c r="E15" s="72">
        <v>600</v>
      </c>
      <c r="F15" s="72">
        <v>810</v>
      </c>
      <c r="G15" s="72" t="s">
        <v>36</v>
      </c>
      <c r="H15" s="74">
        <v>3300000</v>
      </c>
      <c r="I15" s="75">
        <f>D15/1000</f>
        <v>2.5</v>
      </c>
      <c r="J15" s="76">
        <f>I15*H15</f>
        <v>8250000</v>
      </c>
    </row>
    <row r="16" spans="1:10" ht="36.75" customHeight="1">
      <c r="A16" s="77"/>
      <c r="B16" s="111" t="s">
        <v>89</v>
      </c>
      <c r="C16" s="111"/>
      <c r="D16" s="111"/>
      <c r="E16" s="111"/>
      <c r="F16" s="111"/>
      <c r="G16" s="111"/>
      <c r="H16" s="112" t="s">
        <v>90</v>
      </c>
      <c r="I16" s="112"/>
      <c r="J16" s="78">
        <f>SUM(J15)</f>
        <v>8250000</v>
      </c>
    </row>
    <row r="17" spans="1:10" ht="36.75" customHeight="1">
      <c r="A17" s="71" t="s">
        <v>91</v>
      </c>
      <c r="B17" s="110" t="s">
        <v>92</v>
      </c>
      <c r="C17" s="110"/>
      <c r="D17" s="110"/>
      <c r="E17" s="110"/>
      <c r="F17" s="110"/>
      <c r="G17" s="110"/>
      <c r="H17" s="110"/>
      <c r="I17" s="110"/>
      <c r="J17" s="110"/>
    </row>
    <row r="18" spans="1:10" ht="36.75" customHeight="1">
      <c r="A18" s="72">
        <v>1</v>
      </c>
      <c r="B18" s="44" t="s">
        <v>93</v>
      </c>
      <c r="C18" s="73" t="s">
        <v>94</v>
      </c>
      <c r="D18" s="72">
        <f>2500</f>
        <v>2500</v>
      </c>
      <c r="E18" s="72">
        <v>600</v>
      </c>
      <c r="F18" s="72">
        <v>8</v>
      </c>
      <c r="G18" s="44" t="s">
        <v>36</v>
      </c>
      <c r="H18" s="74">
        <v>850000</v>
      </c>
      <c r="I18" s="75">
        <f>D18/1000</f>
        <v>2.5</v>
      </c>
      <c r="J18" s="25">
        <f t="shared" ref="J18:J28" si="0">I18*H18</f>
        <v>2125000</v>
      </c>
    </row>
    <row r="19" spans="1:10" ht="36.75" customHeight="1">
      <c r="A19" s="72">
        <v>2</v>
      </c>
      <c r="B19" s="44" t="s">
        <v>95</v>
      </c>
      <c r="C19" s="73" t="s">
        <v>96</v>
      </c>
      <c r="D19" s="72">
        <v>2500</v>
      </c>
      <c r="E19" s="72">
        <v>600</v>
      </c>
      <c r="F19" s="72">
        <v>40</v>
      </c>
      <c r="G19" s="72" t="s">
        <v>36</v>
      </c>
      <c r="H19" s="74">
        <v>1350000</v>
      </c>
      <c r="I19" s="75">
        <f>D19/1000</f>
        <v>2.5</v>
      </c>
      <c r="J19" s="25">
        <f t="shared" si="0"/>
        <v>3375000</v>
      </c>
    </row>
    <row r="20" spans="1:10" ht="56.25" customHeight="1">
      <c r="A20" s="72">
        <v>3</v>
      </c>
      <c r="B20" s="47" t="s">
        <v>54</v>
      </c>
      <c r="C20" s="79" t="s">
        <v>97</v>
      </c>
      <c r="D20" s="101" t="s">
        <v>98</v>
      </c>
      <c r="E20" s="101"/>
      <c r="F20" s="101"/>
      <c r="G20" s="47" t="s">
        <v>46</v>
      </c>
      <c r="H20" s="80">
        <v>1800000</v>
      </c>
      <c r="I20" s="81">
        <v>1</v>
      </c>
      <c r="J20" s="82">
        <f t="shared" si="0"/>
        <v>1800000</v>
      </c>
    </row>
    <row r="21" spans="1:10" ht="54.75" customHeight="1">
      <c r="A21" s="72">
        <v>4</v>
      </c>
      <c r="B21" s="47" t="s">
        <v>44</v>
      </c>
      <c r="C21" s="83" t="s">
        <v>99</v>
      </c>
      <c r="D21" s="113" t="s">
        <v>100</v>
      </c>
      <c r="E21" s="113"/>
      <c r="F21" s="113"/>
      <c r="G21" s="47" t="s">
        <v>46</v>
      </c>
      <c r="H21" s="80">
        <v>1770000</v>
      </c>
      <c r="I21" s="81">
        <v>1</v>
      </c>
      <c r="J21" s="82">
        <f t="shared" si="0"/>
        <v>1770000</v>
      </c>
    </row>
    <row r="22" spans="1:10" ht="52.5" customHeight="1">
      <c r="A22" s="72">
        <v>5</v>
      </c>
      <c r="B22" s="47" t="s">
        <v>48</v>
      </c>
      <c r="C22" s="83" t="s">
        <v>49</v>
      </c>
      <c r="D22" s="114" t="s">
        <v>101</v>
      </c>
      <c r="E22" s="114"/>
      <c r="F22" s="114"/>
      <c r="G22" s="47" t="s">
        <v>102</v>
      </c>
      <c r="H22" s="80">
        <v>1550000</v>
      </c>
      <c r="I22" s="81">
        <v>2</v>
      </c>
      <c r="J22" s="84">
        <f t="shared" si="0"/>
        <v>3100000</v>
      </c>
    </row>
    <row r="23" spans="1:10" ht="60.75" customHeight="1">
      <c r="A23" s="72">
        <v>6</v>
      </c>
      <c r="B23" s="47" t="s">
        <v>47</v>
      </c>
      <c r="C23" s="83" t="s">
        <v>103</v>
      </c>
      <c r="D23" s="114" t="s">
        <v>104</v>
      </c>
      <c r="E23" s="114"/>
      <c r="F23" s="114"/>
      <c r="G23" s="47" t="s">
        <v>46</v>
      </c>
      <c r="H23" s="80">
        <v>1770000</v>
      </c>
      <c r="I23" s="81">
        <v>1</v>
      </c>
      <c r="J23" s="84">
        <f t="shared" si="0"/>
        <v>1770000</v>
      </c>
    </row>
    <row r="24" spans="1:10" ht="31.5" customHeight="1">
      <c r="A24" s="72">
        <v>7</v>
      </c>
      <c r="B24" s="44" t="s">
        <v>65</v>
      </c>
      <c r="C24" s="73" t="s">
        <v>66</v>
      </c>
      <c r="D24" s="44"/>
      <c r="E24" s="44"/>
      <c r="F24" s="44"/>
      <c r="G24" s="44" t="s">
        <v>61</v>
      </c>
      <c r="H24" s="74">
        <v>105000</v>
      </c>
      <c r="I24" s="75">
        <v>6</v>
      </c>
      <c r="J24" s="76">
        <f t="shared" si="0"/>
        <v>630000</v>
      </c>
    </row>
    <row r="25" spans="1:10" ht="30.75" customHeight="1">
      <c r="A25" s="72">
        <v>8</v>
      </c>
      <c r="B25" s="44" t="s">
        <v>62</v>
      </c>
      <c r="C25" s="85" t="s">
        <v>105</v>
      </c>
      <c r="D25" s="44"/>
      <c r="E25" s="44"/>
      <c r="F25" s="44"/>
      <c r="G25" s="44" t="s">
        <v>106</v>
      </c>
      <c r="H25" s="74">
        <v>155000</v>
      </c>
      <c r="I25" s="75">
        <v>4</v>
      </c>
      <c r="J25" s="76">
        <f t="shared" si="0"/>
        <v>620000</v>
      </c>
    </row>
    <row r="26" spans="1:10" ht="30" customHeight="1">
      <c r="A26" s="72">
        <v>9</v>
      </c>
      <c r="B26" s="44" t="s">
        <v>59</v>
      </c>
      <c r="C26" s="85" t="s">
        <v>60</v>
      </c>
      <c r="D26" s="44"/>
      <c r="E26" s="44"/>
      <c r="F26" s="44"/>
      <c r="G26" s="44" t="s">
        <v>61</v>
      </c>
      <c r="H26" s="74">
        <v>49500</v>
      </c>
      <c r="I26" s="75">
        <v>20</v>
      </c>
      <c r="J26" s="76">
        <f t="shared" si="0"/>
        <v>990000</v>
      </c>
    </row>
    <row r="27" spans="1:10" ht="31.5" customHeight="1">
      <c r="A27" s="72">
        <v>10</v>
      </c>
      <c r="B27" s="44" t="s">
        <v>67</v>
      </c>
      <c r="C27" s="115" t="s">
        <v>68</v>
      </c>
      <c r="D27" s="115"/>
      <c r="E27" s="115"/>
      <c r="F27" s="115"/>
      <c r="G27" s="72" t="s">
        <v>61</v>
      </c>
      <c r="H27" s="74">
        <v>100000</v>
      </c>
      <c r="I27" s="86">
        <v>10</v>
      </c>
      <c r="J27" s="76">
        <f t="shared" si="0"/>
        <v>1000000</v>
      </c>
    </row>
    <row r="28" spans="1:10" ht="31.5" customHeight="1">
      <c r="A28" s="72">
        <v>11</v>
      </c>
      <c r="B28" s="87" t="s">
        <v>107</v>
      </c>
      <c r="C28" s="83" t="s">
        <v>108</v>
      </c>
      <c r="D28" s="116" t="s">
        <v>109</v>
      </c>
      <c r="E28" s="116"/>
      <c r="F28" s="116"/>
      <c r="G28" s="88" t="s">
        <v>36</v>
      </c>
      <c r="H28" s="80">
        <v>275000</v>
      </c>
      <c r="I28" s="86">
        <v>3</v>
      </c>
      <c r="J28" s="76">
        <f t="shared" si="0"/>
        <v>825000</v>
      </c>
    </row>
    <row r="29" spans="1:10" ht="39" customHeight="1">
      <c r="A29" s="89"/>
      <c r="B29" s="117" t="s">
        <v>110</v>
      </c>
      <c r="C29" s="117"/>
      <c r="D29" s="117"/>
      <c r="E29" s="117"/>
      <c r="F29" s="117"/>
      <c r="G29" s="117"/>
      <c r="H29" s="112" t="s">
        <v>90</v>
      </c>
      <c r="I29" s="112"/>
      <c r="J29" s="90">
        <f>SUM(J18:J28)</f>
        <v>18005000</v>
      </c>
    </row>
    <row r="30" spans="1:10" ht="39" customHeight="1">
      <c r="A30" s="89"/>
      <c r="B30" s="117" t="s">
        <v>111</v>
      </c>
      <c r="C30" s="117"/>
      <c r="D30" s="117"/>
      <c r="E30" s="117"/>
      <c r="F30" s="117"/>
      <c r="G30" s="117"/>
      <c r="H30" s="118" t="s">
        <v>90</v>
      </c>
      <c r="I30" s="118"/>
      <c r="J30" s="91">
        <f>J16+J29</f>
        <v>26255000</v>
      </c>
    </row>
    <row r="31" spans="1:10" ht="105" customHeight="1">
      <c r="A31" s="119" t="s">
        <v>112</v>
      </c>
      <c r="B31" s="119"/>
      <c r="C31" s="119"/>
      <c r="D31" s="119"/>
      <c r="E31" s="119"/>
      <c r="F31" s="119"/>
      <c r="G31" s="119"/>
      <c r="H31" s="119"/>
      <c r="I31" s="119"/>
      <c r="J31" s="119"/>
    </row>
    <row r="32" spans="1:10">
      <c r="A32" s="92"/>
      <c r="B32" s="92"/>
      <c r="C32" s="93"/>
      <c r="D32" s="93"/>
      <c r="E32" s="93"/>
      <c r="F32" s="93"/>
      <c r="G32" s="92"/>
      <c r="H32" s="93"/>
      <c r="I32" s="92"/>
      <c r="J32" s="29"/>
    </row>
    <row r="33" spans="1:10">
      <c r="A33" s="92"/>
      <c r="B33" s="92"/>
      <c r="C33" s="93"/>
      <c r="D33" s="93"/>
      <c r="E33" s="93"/>
      <c r="F33" s="93"/>
      <c r="G33" s="92"/>
      <c r="H33" s="93"/>
      <c r="I33" s="92"/>
      <c r="J33" s="29"/>
    </row>
    <row r="34" spans="1:10">
      <c r="A34" s="92"/>
      <c r="B34" s="92"/>
      <c r="C34" s="93"/>
      <c r="D34" s="93"/>
      <c r="E34" s="93"/>
      <c r="F34" s="93"/>
      <c r="G34" s="92"/>
      <c r="H34" s="93"/>
      <c r="I34" s="92"/>
      <c r="J34" s="29"/>
    </row>
    <row r="35" spans="1:10">
      <c r="A35" s="92"/>
      <c r="B35" s="92"/>
      <c r="C35" s="93"/>
      <c r="D35" s="93"/>
      <c r="E35" s="93"/>
      <c r="F35" s="93"/>
      <c r="G35" s="92"/>
      <c r="H35" s="93"/>
      <c r="I35" s="92"/>
      <c r="J35" s="29"/>
    </row>
    <row r="36" spans="1:10">
      <c r="A36" s="92"/>
      <c r="B36" s="92"/>
      <c r="C36" s="93"/>
      <c r="D36" s="93"/>
      <c r="E36" s="93"/>
      <c r="F36" s="93"/>
      <c r="G36" s="92"/>
      <c r="H36" s="93"/>
      <c r="I36" s="92"/>
      <c r="J36" s="29"/>
    </row>
  </sheetData>
  <mergeCells count="30">
    <mergeCell ref="B29:G29"/>
    <mergeCell ref="H29:I29"/>
    <mergeCell ref="B30:G30"/>
    <mergeCell ref="H30:I30"/>
    <mergeCell ref="A31:J31"/>
    <mergeCell ref="D21:F21"/>
    <mergeCell ref="D22:F22"/>
    <mergeCell ref="D23:F23"/>
    <mergeCell ref="C27:F27"/>
    <mergeCell ref="D28:F28"/>
    <mergeCell ref="B14:J14"/>
    <mergeCell ref="B16:G16"/>
    <mergeCell ref="H16:I16"/>
    <mergeCell ref="B17:J17"/>
    <mergeCell ref="D20:F20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A1:B5"/>
    <mergeCell ref="C1:J1"/>
    <mergeCell ref="C2:J2"/>
    <mergeCell ref="C3:J3"/>
    <mergeCell ref="C4:J4"/>
    <mergeCell ref="C5:J5"/>
  </mergeCells>
  <pageMargins left="0.4" right="0.4" top="0.4" bottom="0.5" header="0.511811023622047" footer="0"/>
  <pageSetup paperSize="9" orientation="portrait" horizontalDpi="300" verticalDpi="300"/>
  <headerFooter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 Gỗ Veener</vt:lpstr>
      <vt:lpstr>Chỉ tủ bếp dưới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cp:lastModifiedBy>Truong Van Huy</cp:lastModifiedBy>
  <dcterms:modified xsi:type="dcterms:W3CDTF">2023-10-16T17:12:46Z</dcterms:modified>
  <cp:revision>18</cp:revision>
</cp:coreProperties>
</file>