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0"/>
            <charset val="1"/>
          </rPr>
          <t xml:space="preserve">jx:area(lastCell=”J5")</t>
        </r>
      </text>
    </comment>
  </commentList>
</comments>
</file>

<file path=xl/sharedStrings.xml><?xml version="1.0" encoding="utf-8"?>
<sst xmlns="http://schemas.openxmlformats.org/spreadsheetml/2006/main" count="193" uniqueCount="114">
  <si>
    <t xml:space="preserve">${companyLogo}</t>
  </si>
  <si>
    <t xml:space="preserve">${tencongty}</t>
  </si>
  <si>
    <t xml:space="preserve">${diaChiVanPhong}</t>
  </si>
  <si>
    <t xml:space="preserve">${diaChiNhaXuong}</t>
  </si>
  <si>
    <t xml:space="preserve">${soDienThoai}</t>
  </si>
  <si>
    <t xml:space="preserve">${email}</t>
  </si>
  <si>
    <t xml:space="preserve">Báo Giá Nội Thất</t>
  </si>
  <si>
    <t xml:space="preserve">STT</t>
  </si>
  <si>
    <t xml:space="preserve">Tên hạng mục</t>
  </si>
  <si>
    <t xml:space="preserve">Chi tiết</t>
  </si>
  <si>
    <t xml:space="preserve">Kích thước</t>
  </si>
  <si>
    <t xml:space="preserve">Đơn vị tính</t>
  </si>
  <si>
    <t xml:space="preserve">Đơn giá</t>
  </si>
  <si>
    <t xml:space="preserve">Số lượng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</si>
  <si>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</si>
  <si>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</si>
  <si>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</si>
  <si>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</si>
  <si>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</si>
  <si>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</si>
  <si>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</si>
  <si>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</si>
  <si>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</si>
  <si>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</si>
  <si>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</si>
  <si>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</si>
  <si>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Thiết kế căn song lập 2.88*4.4= 13m2*160K/m2=2tr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</si>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</sst>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_-;\-* #,##0_-;_-* \-??_-;_-@"/>
    <numFmt numFmtId="167" formatCode="#,##0"/>
    <numFmt numFmtId="168" formatCode="0.00"/>
    <numFmt numFmtId="169" formatCode="#,##0.00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sz val="12"/>
      <color rgb="FF0C343D"/>
      <name val="Times New Roman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2F5496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2" t="s">
        <v>2</v>
      </c>
      <c r="D2" s="2"/>
      <c r="E2" s="2"/>
      <c r="F2" s="2"/>
      <c r="G2" s="2"/>
      <c r="H2" s="2"/>
      <c r="I2" s="2"/>
      <c r="J2" s="2"/>
      <c r="K2" s="4"/>
    </row>
    <row r="3" customFormat="false" ht="15" hidden="false" customHeight="true" outlineLevel="0" collapsed="false">
      <c r="A3" s="1"/>
      <c r="B3" s="1"/>
      <c r="C3" s="2" t="s">
        <v>3</v>
      </c>
      <c r="D3" s="2"/>
      <c r="E3" s="2"/>
      <c r="F3" s="2"/>
      <c r="G3" s="2"/>
      <c r="H3" s="2"/>
      <c r="I3" s="2"/>
      <c r="J3" s="2"/>
      <c r="K3" s="4"/>
    </row>
    <row r="4" customFormat="false" ht="15" hidden="false" customHeight="true" outlineLevel="0" collapsed="false">
      <c r="A4" s="1"/>
      <c r="B4" s="1"/>
      <c r="C4" s="2" t="s">
        <v>4</v>
      </c>
      <c r="D4" s="2"/>
      <c r="E4" s="2"/>
      <c r="F4" s="2"/>
      <c r="G4" s="2"/>
      <c r="H4" s="2"/>
      <c r="I4" s="2"/>
      <c r="J4" s="2"/>
      <c r="K4" s="4"/>
    </row>
    <row r="5" customFormat="false" ht="15" hidden="false" customHeight="true" outlineLevel="0" collapsed="false">
      <c r="A5" s="1"/>
      <c r="B5" s="1"/>
      <c r="C5" s="2" t="s">
        <v>5</v>
      </c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6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8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8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8"/>
    </row>
    <row r="10" customFormat="false" ht="16.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</row>
    <row r="11" customFormat="false" ht="16.15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8"/>
    </row>
    <row r="12" customFormat="false" ht="16.15" hidden="false" customHeight="true" outlineLevel="0" collapsed="false">
      <c r="A12" s="10" t="s">
        <v>7</v>
      </c>
      <c r="B12" s="10" t="s">
        <v>8</v>
      </c>
      <c r="C12" s="10" t="s">
        <v>9</v>
      </c>
      <c r="D12" s="10" t="s">
        <v>10</v>
      </c>
      <c r="E12" s="10"/>
      <c r="F12" s="10"/>
      <c r="G12" s="10" t="s">
        <v>11</v>
      </c>
      <c r="H12" s="10" t="s">
        <v>12</v>
      </c>
      <c r="I12" s="11" t="s">
        <v>13</v>
      </c>
      <c r="J12" s="12" t="s">
        <v>14</v>
      </c>
      <c r="K12" s="13" t="s">
        <v>15</v>
      </c>
    </row>
    <row r="13" customFormat="false" ht="16.15" hidden="false" customHeight="false" outlineLevel="0" collapsed="false">
      <c r="A13" s="10"/>
      <c r="B13" s="10"/>
      <c r="C13" s="10"/>
      <c r="D13" s="10" t="s">
        <v>16</v>
      </c>
      <c r="E13" s="10" t="s">
        <v>17</v>
      </c>
      <c r="F13" s="10" t="s">
        <v>18</v>
      </c>
      <c r="G13" s="10"/>
      <c r="H13" s="10"/>
      <c r="I13" s="10"/>
      <c r="J13" s="10"/>
      <c r="K13" s="13"/>
    </row>
    <row r="14" customFormat="false" ht="22.05" hidden="false" customHeight="true" outlineLevel="0" collapsed="false">
      <c r="A14" s="14"/>
      <c r="B14" s="14"/>
      <c r="C14" s="15"/>
      <c r="D14" s="14"/>
      <c r="E14" s="14"/>
      <c r="F14" s="14"/>
      <c r="G14" s="16"/>
      <c r="H14" s="17"/>
      <c r="I14" s="18"/>
      <c r="J14" s="19"/>
      <c r="K14" s="20"/>
    </row>
    <row r="15" customFormat="false" ht="32.8" hidden="false" customHeight="true" outlineLevel="0" collapsed="false">
      <c r="A15" s="21"/>
      <c r="B15" s="21"/>
      <c r="C15" s="21"/>
      <c r="D15" s="21"/>
      <c r="E15" s="21"/>
      <c r="F15" s="21"/>
      <c r="G15" s="21"/>
      <c r="H15" s="22" t="s">
        <v>19</v>
      </c>
      <c r="I15" s="22"/>
      <c r="J15" s="23" t="e">
        <f aca="false">#REF!*97/100</f>
        <v>#VALUE!</v>
      </c>
      <c r="K15" s="19"/>
    </row>
    <row r="16" customFormat="false" ht="16.15" hidden="false" customHeight="true" outlineLevel="0" collapsed="false">
      <c r="A16" s="24" t="n">
        <v>1</v>
      </c>
      <c r="B16" s="25" t="s">
        <v>20</v>
      </c>
      <c r="C16" s="25"/>
      <c r="D16" s="25"/>
      <c r="E16" s="25"/>
      <c r="F16" s="25"/>
      <c r="G16" s="25"/>
      <c r="H16" s="26" t="s">
        <v>21</v>
      </c>
      <c r="I16" s="26"/>
      <c r="J16" s="27" t="n">
        <v>9000000</v>
      </c>
      <c r="K16" s="19"/>
    </row>
    <row r="17" customFormat="false" ht="16.15" hidden="false" customHeight="true" outlineLevel="0" collapsed="false">
      <c r="A17" s="24" t="n">
        <v>2</v>
      </c>
      <c r="B17" s="25" t="s">
        <v>22</v>
      </c>
      <c r="C17" s="25"/>
      <c r="D17" s="25"/>
      <c r="E17" s="25"/>
      <c r="F17" s="25"/>
      <c r="G17" s="25"/>
      <c r="H17" s="26" t="s">
        <v>23</v>
      </c>
      <c r="I17" s="26"/>
      <c r="J17" s="27" t="n">
        <v>22000000</v>
      </c>
      <c r="K17" s="19"/>
    </row>
    <row r="18" customFormat="false" ht="16.15" hidden="false" customHeight="true" outlineLevel="0" collapsed="false">
      <c r="A18" s="24" t="n">
        <v>3</v>
      </c>
      <c r="B18" s="28" t="s">
        <v>24</v>
      </c>
      <c r="C18" s="28"/>
      <c r="D18" s="28"/>
      <c r="E18" s="28"/>
      <c r="F18" s="28"/>
      <c r="G18" s="28"/>
      <c r="H18" s="26" t="s">
        <v>25</v>
      </c>
      <c r="I18" s="26"/>
      <c r="J18" s="27" t="n">
        <v>22000000</v>
      </c>
      <c r="K18" s="19"/>
    </row>
    <row r="19" customFormat="false" ht="16.15" hidden="false" customHeight="true" outlineLevel="0" collapsed="false">
      <c r="A19" s="24"/>
      <c r="B19" s="28" t="s">
        <v>26</v>
      </c>
      <c r="C19" s="28"/>
      <c r="D19" s="28"/>
      <c r="E19" s="28"/>
      <c r="F19" s="28"/>
      <c r="G19" s="28"/>
      <c r="H19" s="26"/>
      <c r="I19" s="26"/>
      <c r="J19" s="27" t="n">
        <v>-2000000</v>
      </c>
      <c r="K19" s="19"/>
    </row>
    <row r="20" customFormat="false" ht="17.35" hidden="false" customHeight="true" outlineLevel="0" collapsed="false">
      <c r="A20" s="24" t="n">
        <v>4</v>
      </c>
      <c r="B20" s="25" t="s">
        <v>27</v>
      </c>
      <c r="C20" s="25"/>
      <c r="D20" s="25"/>
      <c r="E20" s="25"/>
      <c r="F20" s="25"/>
      <c r="G20" s="25"/>
      <c r="H20" s="26" t="s">
        <v>28</v>
      </c>
      <c r="I20" s="26"/>
      <c r="J20" s="27" t="e">
        <f aca="false">J15-J16-J17-J18-J19</f>
        <v>#VALUE!</v>
      </c>
      <c r="K20" s="19"/>
    </row>
    <row r="21" customFormat="false" ht="72.35" hidden="false" customHeight="true" outlineLevel="0" collapsed="false">
      <c r="A21" s="29" t="s">
        <v>29</v>
      </c>
      <c r="B21" s="29"/>
      <c r="C21" s="29"/>
      <c r="D21" s="29"/>
      <c r="E21" s="29"/>
      <c r="F21" s="29"/>
      <c r="G21" s="29"/>
      <c r="H21" s="29"/>
      <c r="I21" s="29"/>
      <c r="J21" s="29"/>
      <c r="K21" s="19"/>
    </row>
    <row r="22" customFormat="false" ht="72.35" hidden="false" customHeight="true" outlineLevel="0" collapsed="false">
      <c r="A22" s="30" t="s">
        <v>30</v>
      </c>
      <c r="B22" s="30"/>
      <c r="C22" s="30"/>
      <c r="D22" s="31"/>
      <c r="E22" s="31"/>
      <c r="F22" s="31"/>
      <c r="G22" s="31"/>
      <c r="H22" s="31"/>
      <c r="I22" s="31"/>
      <c r="J22" s="32"/>
      <c r="K22" s="19"/>
    </row>
    <row r="23" customFormat="false" ht="16.15" hidden="false" customHeight="true" outlineLevel="0" collapsed="false">
      <c r="A23" s="30"/>
      <c r="B23" s="30"/>
      <c r="C23" s="30"/>
      <c r="D23" s="31"/>
      <c r="E23" s="31"/>
      <c r="F23" s="31"/>
      <c r="G23" s="31"/>
      <c r="H23" s="30" t="s">
        <v>31</v>
      </c>
      <c r="I23" s="30"/>
      <c r="J23" s="32"/>
      <c r="K23" s="19"/>
    </row>
    <row r="24" customFormat="false" ht="15" hidden="false" customHeight="false" outlineLevel="0" collapsed="false">
      <c r="A24" s="30"/>
      <c r="B24" s="30"/>
      <c r="C24" s="30"/>
      <c r="J24" s="32"/>
      <c r="K24" s="19"/>
    </row>
    <row r="25" customFormat="false" ht="15" hidden="false" customHeight="false" outlineLevel="0" collapsed="false">
      <c r="K25" s="19"/>
    </row>
    <row r="26" customFormat="false" ht="15" hidden="false" customHeight="false" outlineLevel="0" collapsed="false">
      <c r="K26" s="19"/>
    </row>
    <row r="27" customFormat="false" ht="15" hidden="false" customHeight="false" outlineLevel="0" collapsed="false">
      <c r="K27" s="19"/>
    </row>
    <row r="28" customFormat="false" ht="15" hidden="false" customHeight="false" outlineLevel="0" collapsed="false">
      <c r="K28" s="19"/>
    </row>
    <row r="29" customFormat="false" ht="15" hidden="false" customHeight="false" outlineLevel="0" collapsed="false">
      <c r="K29" s="19"/>
    </row>
    <row r="30" customFormat="false" ht="15" hidden="false" customHeight="false" outlineLevel="0" collapsed="false">
      <c r="K30" s="19"/>
    </row>
    <row r="31" customFormat="false" ht="15" hidden="false" customHeight="false" outlineLevel="0" collapsed="false">
      <c r="K31" s="19"/>
    </row>
    <row r="32" customFormat="false" ht="17.35" hidden="false" customHeight="true" outlineLevel="0" collapsed="false">
      <c r="K32" s="19"/>
    </row>
    <row r="33" customFormat="false" ht="32.8" hidden="false" customHeight="true" outlineLevel="0" collapsed="false">
      <c r="K33" s="33"/>
    </row>
    <row r="34" customFormat="false" ht="16.15" hidden="false" customHeight="true" outlineLevel="0" collapsed="false">
      <c r="K34" s="34"/>
    </row>
    <row r="35" customFormat="false" ht="16.15" hidden="false" customHeight="true" outlineLevel="0" collapsed="false">
      <c r="K35" s="35"/>
    </row>
    <row r="36" customFormat="false" ht="16.15" hidden="false" customHeight="true" outlineLevel="0" collapsed="false">
      <c r="K36" s="34"/>
    </row>
    <row r="37" customFormat="false" ht="16.15" hidden="false" customHeight="true" outlineLevel="0" collapsed="false">
      <c r="K37" s="34"/>
    </row>
    <row r="38" customFormat="false" ht="16.15" hidden="false" customHeight="true" outlineLevel="0" collapsed="false">
      <c r="K38" s="36"/>
    </row>
    <row r="39" customFormat="false" ht="72.35" hidden="false" customHeight="true" outlineLevel="0" collapsed="false">
      <c r="K39" s="32"/>
    </row>
    <row r="40" customFormat="false" ht="13.8" hidden="false" customHeight="true" outlineLevel="0" collapsed="false">
      <c r="K40" s="32"/>
    </row>
    <row r="41" customFormat="false" ht="16.15" hidden="false" customHeight="true" outlineLevel="0" collapsed="false">
      <c r="K41" s="32"/>
    </row>
    <row r="42" customFormat="false" ht="13.8" hidden="false" customHeight="false" outlineLevel="0" collapsed="false">
      <c r="K42" s="32"/>
    </row>
  </sheetData>
  <mergeCells count="36">
    <mergeCell ref="A1:B5"/>
    <mergeCell ref="C1:J1"/>
    <mergeCell ref="C2:J2"/>
    <mergeCell ref="C3:J3"/>
    <mergeCell ref="C4:J4"/>
    <mergeCell ref="C5:J5"/>
    <mergeCell ref="A6:J6"/>
    <mergeCell ref="A7:J7"/>
    <mergeCell ref="A8:J8"/>
    <mergeCell ref="A9:J9"/>
    <mergeCell ref="A10:J10"/>
    <mergeCell ref="A11:J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B20:G20"/>
    <mergeCell ref="H20:I20"/>
    <mergeCell ref="A21:J21"/>
    <mergeCell ref="A22:C24"/>
    <mergeCell ref="H23:I23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37" t="s">
        <v>32</v>
      </c>
      <c r="B1" s="37"/>
      <c r="C1" s="38" t="s">
        <v>33</v>
      </c>
      <c r="D1" s="38"/>
      <c r="E1" s="38"/>
      <c r="F1" s="38"/>
      <c r="G1" s="38"/>
      <c r="H1" s="38"/>
      <c r="I1" s="38"/>
      <c r="J1" s="38"/>
      <c r="K1" s="3"/>
    </row>
    <row r="2" customFormat="false" ht="15" hidden="false" customHeight="true" outlineLevel="0" collapsed="false">
      <c r="A2" s="37"/>
      <c r="B2" s="37"/>
      <c r="C2" s="39" t="s">
        <v>34</v>
      </c>
      <c r="D2" s="39"/>
      <c r="E2" s="39"/>
      <c r="F2" s="39"/>
      <c r="G2" s="39"/>
      <c r="H2" s="39"/>
      <c r="I2" s="39"/>
      <c r="J2" s="39"/>
      <c r="K2" s="4"/>
    </row>
    <row r="3" customFormat="false" ht="15" hidden="false" customHeight="true" outlineLevel="0" collapsed="false">
      <c r="A3" s="37"/>
      <c r="B3" s="37"/>
      <c r="C3" s="39" t="s">
        <v>35</v>
      </c>
      <c r="D3" s="39"/>
      <c r="E3" s="39"/>
      <c r="F3" s="39"/>
      <c r="G3" s="39"/>
      <c r="H3" s="39"/>
      <c r="I3" s="39"/>
      <c r="J3" s="39"/>
      <c r="K3" s="4"/>
    </row>
    <row r="4" customFormat="false" ht="15" hidden="false" customHeight="true" outlineLevel="0" collapsed="false">
      <c r="A4" s="37"/>
      <c r="B4" s="37"/>
      <c r="C4" s="39" t="s">
        <v>36</v>
      </c>
      <c r="D4" s="39"/>
      <c r="E4" s="39"/>
      <c r="F4" s="39"/>
      <c r="G4" s="39"/>
      <c r="H4" s="39"/>
      <c r="I4" s="39"/>
      <c r="J4" s="39"/>
      <c r="K4" s="4"/>
    </row>
    <row r="5" customFormat="false" ht="15" hidden="false" customHeight="true" outlineLevel="0" collapsed="false">
      <c r="A5" s="37"/>
      <c r="B5" s="37"/>
      <c r="C5" s="39" t="s">
        <v>37</v>
      </c>
      <c r="D5" s="39"/>
      <c r="E5" s="39"/>
      <c r="F5" s="39"/>
      <c r="G5" s="39"/>
      <c r="H5" s="39"/>
      <c r="I5" s="39"/>
      <c r="J5" s="39"/>
      <c r="K5" s="4"/>
    </row>
    <row r="6" customFormat="false" ht="15" hidden="false" customHeight="true" outlineLevel="0" collapsed="false">
      <c r="A6" s="5" t="s">
        <v>6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5" hidden="false" customHeight="true" outlineLevel="0" collapsed="false">
      <c r="A7" s="9" t="s">
        <v>38</v>
      </c>
      <c r="B7" s="9"/>
      <c r="C7" s="8"/>
      <c r="D7" s="8"/>
      <c r="E7" s="8"/>
      <c r="F7" s="8"/>
      <c r="G7" s="8"/>
      <c r="H7" s="8"/>
      <c r="I7" s="40"/>
      <c r="J7" s="41"/>
      <c r="K7" s="8"/>
    </row>
    <row r="8" customFormat="false" ht="15" hidden="false" customHeight="true" outlineLevel="0" collapsed="false">
      <c r="A8" s="9" t="s">
        <v>39</v>
      </c>
      <c r="B8" s="9"/>
      <c r="C8" s="42"/>
      <c r="D8" s="8"/>
      <c r="E8" s="8"/>
      <c r="F8" s="8"/>
      <c r="G8" s="8"/>
      <c r="H8" s="8"/>
      <c r="I8" s="40"/>
      <c r="J8" s="41"/>
      <c r="K8" s="8"/>
    </row>
    <row r="9" customFormat="false" ht="15" hidden="false" customHeight="false" outlineLevel="0" collapsed="false">
      <c r="A9" s="7" t="s">
        <v>40</v>
      </c>
      <c r="B9" s="43"/>
      <c r="C9" s="42"/>
      <c r="D9" s="8"/>
      <c r="E9" s="8"/>
      <c r="F9" s="8"/>
      <c r="G9" s="8"/>
      <c r="H9" s="8"/>
      <c r="I9" s="40"/>
      <c r="J9" s="41"/>
      <c r="K9" s="8"/>
    </row>
    <row r="10" customFormat="false" ht="15" hidden="false" customHeight="true" outlineLevel="0" collapsed="false">
      <c r="A10" s="9" t="s">
        <v>41</v>
      </c>
      <c r="B10" s="9"/>
      <c r="C10" s="8"/>
      <c r="D10" s="8"/>
      <c r="E10" s="8"/>
      <c r="F10" s="8"/>
      <c r="G10" s="8"/>
      <c r="H10" s="8"/>
      <c r="I10" s="40"/>
      <c r="J10" s="41"/>
      <c r="K10" s="8"/>
    </row>
    <row r="11" customFormat="false" ht="15" hidden="false" customHeight="true" outlineLevel="0" collapsed="false">
      <c r="A11" s="9" t="s">
        <v>42</v>
      </c>
      <c r="B11" s="9"/>
      <c r="C11" s="8"/>
      <c r="D11" s="8"/>
      <c r="E11" s="8"/>
      <c r="F11" s="8"/>
      <c r="G11" s="8"/>
      <c r="H11" s="8"/>
      <c r="I11" s="40"/>
      <c r="J11" s="41"/>
      <c r="K11" s="8"/>
    </row>
    <row r="12" customFormat="false" ht="15" hidden="false" customHeight="true" outlineLevel="0" collapsed="false">
      <c r="A12" s="10" t="s">
        <v>7</v>
      </c>
      <c r="B12" s="10" t="s">
        <v>8</v>
      </c>
      <c r="C12" s="10" t="s">
        <v>9</v>
      </c>
      <c r="D12" s="10" t="s">
        <v>10</v>
      </c>
      <c r="E12" s="10"/>
      <c r="F12" s="10"/>
      <c r="G12" s="10" t="s">
        <v>11</v>
      </c>
      <c r="H12" s="10" t="s">
        <v>12</v>
      </c>
      <c r="I12" s="11" t="s">
        <v>13</v>
      </c>
      <c r="J12" s="12" t="s">
        <v>14</v>
      </c>
      <c r="K12" s="13" t="s">
        <v>15</v>
      </c>
    </row>
    <row r="13" customFormat="false" ht="15" hidden="false" customHeight="false" outlineLevel="0" collapsed="false">
      <c r="A13" s="10"/>
      <c r="B13" s="10"/>
      <c r="C13" s="10"/>
      <c r="D13" s="10" t="s">
        <v>16</v>
      </c>
      <c r="E13" s="10" t="s">
        <v>17</v>
      </c>
      <c r="F13" s="10" t="s">
        <v>18</v>
      </c>
      <c r="G13" s="10"/>
      <c r="H13" s="10"/>
      <c r="I13" s="10"/>
      <c r="J13" s="10"/>
      <c r="K13" s="13"/>
    </row>
    <row r="14" customFormat="false" ht="15" hidden="false" customHeight="true" outlineLevel="0" collapsed="false">
      <c r="A14" s="44" t="s">
        <v>43</v>
      </c>
      <c r="B14" s="45" t="s">
        <v>44</v>
      </c>
      <c r="C14" s="45"/>
      <c r="D14" s="45"/>
      <c r="E14" s="45"/>
      <c r="F14" s="45"/>
      <c r="G14" s="45"/>
      <c r="H14" s="45"/>
      <c r="I14" s="45"/>
      <c r="J14" s="46" t="n">
        <f aca="false">SUM(J15:J18)</f>
        <v>69645100</v>
      </c>
      <c r="K14" s="20"/>
    </row>
    <row r="15" customFormat="false" ht="15" hidden="false" customHeight="false" outlineLevel="0" collapsed="false">
      <c r="A15" s="14" t="n">
        <v>1</v>
      </c>
      <c r="B15" s="14" t="s">
        <v>45</v>
      </c>
      <c r="C15" s="15" t="s">
        <v>46</v>
      </c>
      <c r="D15" s="14" t="n">
        <f aca="false">2505*2+3200</f>
        <v>8210</v>
      </c>
      <c r="E15" s="14" t="n">
        <v>600</v>
      </c>
      <c r="F15" s="14" t="n">
        <v>810</v>
      </c>
      <c r="G15" s="16" t="s">
        <v>47</v>
      </c>
      <c r="H15" s="17" t="n">
        <v>3750000</v>
      </c>
      <c r="I15" s="18" t="n">
        <f aca="false">D15/10^3</f>
        <v>8.21</v>
      </c>
      <c r="J15" s="19" t="n">
        <f aca="false">I15*H15</f>
        <v>30787500</v>
      </c>
      <c r="K15" s="19"/>
    </row>
    <row r="16" customFormat="false" ht="15" hidden="false" customHeight="false" outlineLevel="0" collapsed="false">
      <c r="A16" s="14" t="n">
        <v>2</v>
      </c>
      <c r="B16" s="16" t="s">
        <v>48</v>
      </c>
      <c r="C16" s="15" t="s">
        <v>49</v>
      </c>
      <c r="D16" s="14" t="n">
        <f aca="false">D15+250-2050</f>
        <v>6410</v>
      </c>
      <c r="E16" s="14" t="n">
        <v>350</v>
      </c>
      <c r="F16" s="14" t="n">
        <v>800</v>
      </c>
      <c r="G16" s="16" t="s">
        <v>47</v>
      </c>
      <c r="H16" s="17" t="n">
        <v>2860000</v>
      </c>
      <c r="I16" s="18" t="n">
        <f aca="false">D16/10^3</f>
        <v>6.41</v>
      </c>
      <c r="J16" s="19" t="n">
        <f aca="false">I16*H16</f>
        <v>18332600</v>
      </c>
      <c r="K16" s="19"/>
    </row>
    <row r="17" customFormat="false" ht="15" hidden="false" customHeight="false" outlineLevel="0" collapsed="false">
      <c r="A17" s="14" t="n">
        <v>3</v>
      </c>
      <c r="B17" s="16" t="s">
        <v>50</v>
      </c>
      <c r="C17" s="15" t="s">
        <v>51</v>
      </c>
      <c r="D17" s="14" t="n">
        <f aca="false">D16</f>
        <v>6410</v>
      </c>
      <c r="E17" s="14" t="n">
        <v>350</v>
      </c>
      <c r="F17" s="14" t="n">
        <f aca="false">2815-810-800-600</f>
        <v>605</v>
      </c>
      <c r="G17" s="16" t="s">
        <v>47</v>
      </c>
      <c r="H17" s="17" t="n">
        <v>2500000</v>
      </c>
      <c r="I17" s="18" t="n">
        <f aca="false">D17/10^3</f>
        <v>6.41</v>
      </c>
      <c r="J17" s="19" t="n">
        <f aca="false">I17*H17</f>
        <v>16025000</v>
      </c>
      <c r="K17" s="19"/>
    </row>
    <row r="18" customFormat="false" ht="15" hidden="false" customHeight="false" outlineLevel="0" collapsed="false">
      <c r="A18" s="14" t="n">
        <v>4</v>
      </c>
      <c r="B18" s="16" t="s">
        <v>52</v>
      </c>
      <c r="C18" s="15" t="s">
        <v>53</v>
      </c>
      <c r="D18" s="14" t="n">
        <v>1200</v>
      </c>
      <c r="E18" s="14" t="n">
        <v>700</v>
      </c>
      <c r="F18" s="14" t="n">
        <v>870</v>
      </c>
      <c r="G18" s="16" t="s">
        <v>47</v>
      </c>
      <c r="H18" s="17" t="n">
        <f aca="false">H15</f>
        <v>3750000</v>
      </c>
      <c r="I18" s="18" t="n">
        <f aca="false">D18/10^3</f>
        <v>1.2</v>
      </c>
      <c r="J18" s="19" t="n">
        <f aca="false">I18*H18</f>
        <v>4500000</v>
      </c>
      <c r="K18" s="19"/>
    </row>
    <row r="19" customFormat="false" ht="15" hidden="false" customHeight="true" outlineLevel="0" collapsed="false">
      <c r="A19" s="14"/>
      <c r="B19" s="21" t="s">
        <v>54</v>
      </c>
      <c r="C19" s="21"/>
      <c r="D19" s="21"/>
      <c r="E19" s="21"/>
      <c r="F19" s="21"/>
      <c r="G19" s="21"/>
      <c r="H19" s="21"/>
      <c r="I19" s="21"/>
      <c r="J19" s="47" t="n">
        <f aca="false">SUM(J20:J30)</f>
        <v>21425000</v>
      </c>
      <c r="K19" s="19"/>
    </row>
    <row r="20" customFormat="false" ht="15" hidden="false" customHeight="false" outlineLevel="0" collapsed="false">
      <c r="A20" s="14" t="n">
        <v>1</v>
      </c>
      <c r="B20" s="48" t="s">
        <v>55</v>
      </c>
      <c r="C20" s="49" t="s">
        <v>56</v>
      </c>
      <c r="D20" s="16"/>
      <c r="E20" s="16"/>
      <c r="F20" s="16"/>
      <c r="G20" s="16" t="s">
        <v>57</v>
      </c>
      <c r="H20" s="50" t="n">
        <v>550000</v>
      </c>
      <c r="I20" s="51" t="n">
        <v>2</v>
      </c>
      <c r="J20" s="19" t="n">
        <f aca="false">I20*H20</f>
        <v>1100000</v>
      </c>
      <c r="K20" s="19"/>
    </row>
    <row r="21" customFormat="false" ht="15" hidden="false" customHeight="false" outlineLevel="0" collapsed="false">
      <c r="A21" s="14" t="n">
        <v>2</v>
      </c>
      <c r="B21" s="48" t="s">
        <v>58</v>
      </c>
      <c r="C21" s="49" t="s">
        <v>56</v>
      </c>
      <c r="D21" s="16"/>
      <c r="E21" s="16"/>
      <c r="F21" s="16"/>
      <c r="G21" s="16" t="s">
        <v>57</v>
      </c>
      <c r="H21" s="50" t="n">
        <v>450000</v>
      </c>
      <c r="I21" s="51" t="n">
        <v>3</v>
      </c>
      <c r="J21" s="19" t="n">
        <f aca="false">I21*H21</f>
        <v>1350000</v>
      </c>
      <c r="K21" s="19"/>
    </row>
    <row r="22" customFormat="false" ht="15" hidden="false" customHeight="false" outlineLevel="0" collapsed="false">
      <c r="A22" s="14" t="n">
        <v>3</v>
      </c>
      <c r="B22" s="48" t="s">
        <v>59</v>
      </c>
      <c r="C22" s="49" t="s">
        <v>60</v>
      </c>
      <c r="D22" s="16"/>
      <c r="E22" s="16"/>
      <c r="F22" s="16"/>
      <c r="G22" s="16" t="s">
        <v>57</v>
      </c>
      <c r="H22" s="50" t="n">
        <v>1705000</v>
      </c>
      <c r="I22" s="51" t="n">
        <v>2</v>
      </c>
      <c r="J22" s="19" t="n">
        <f aca="false">I22*H22</f>
        <v>3410000</v>
      </c>
      <c r="K22" s="19"/>
    </row>
    <row r="23" customFormat="false" ht="15" hidden="false" customHeight="false" outlineLevel="0" collapsed="false">
      <c r="A23" s="14" t="n">
        <v>4</v>
      </c>
      <c r="B23" s="52" t="s">
        <v>61</v>
      </c>
      <c r="C23" s="49" t="s">
        <v>62</v>
      </c>
      <c r="D23" s="16"/>
      <c r="E23" s="16"/>
      <c r="F23" s="16"/>
      <c r="G23" s="52" t="s">
        <v>57</v>
      </c>
      <c r="H23" s="53" t="n">
        <v>1900000</v>
      </c>
      <c r="I23" s="51" t="n">
        <v>1</v>
      </c>
      <c r="J23" s="19" t="n">
        <f aca="false">I23*H23</f>
        <v>1900000</v>
      </c>
      <c r="K23" s="19"/>
    </row>
    <row r="24" customFormat="false" ht="15" hidden="false" customHeight="false" outlineLevel="0" collapsed="false">
      <c r="A24" s="14" t="n">
        <v>5</v>
      </c>
      <c r="B24" s="52" t="s">
        <v>63</v>
      </c>
      <c r="C24" s="49" t="s">
        <v>64</v>
      </c>
      <c r="D24" s="16"/>
      <c r="E24" s="16"/>
      <c r="F24" s="16"/>
      <c r="G24" s="52" t="s">
        <v>57</v>
      </c>
      <c r="H24" s="53" t="n">
        <v>1900000</v>
      </c>
      <c r="I24" s="51" t="n">
        <v>1</v>
      </c>
      <c r="J24" s="19" t="n">
        <f aca="false">I24*H24</f>
        <v>1900000</v>
      </c>
      <c r="K24" s="19"/>
    </row>
    <row r="25" customFormat="false" ht="15" hidden="false" customHeight="false" outlineLevel="0" collapsed="false">
      <c r="A25" s="14" t="n">
        <v>6</v>
      </c>
      <c r="B25" s="48" t="s">
        <v>65</v>
      </c>
      <c r="C25" s="49" t="s">
        <v>66</v>
      </c>
      <c r="D25" s="16"/>
      <c r="E25" s="16"/>
      <c r="F25" s="16"/>
      <c r="G25" s="16" t="s">
        <v>57</v>
      </c>
      <c r="H25" s="54" t="n">
        <v>5885000</v>
      </c>
      <c r="I25" s="51" t="n">
        <v>1</v>
      </c>
      <c r="J25" s="19" t="n">
        <f aca="false">I25*H25</f>
        <v>5885000</v>
      </c>
      <c r="K25" s="19"/>
    </row>
    <row r="26" customFormat="false" ht="15" hidden="false" customHeight="false" outlineLevel="0" collapsed="false">
      <c r="A26" s="14" t="n">
        <v>7</v>
      </c>
      <c r="B26" s="48" t="s">
        <v>67</v>
      </c>
      <c r="C26" s="52" t="s">
        <v>68</v>
      </c>
      <c r="D26" s="52"/>
      <c r="E26" s="52"/>
      <c r="F26" s="52"/>
      <c r="G26" s="52" t="s">
        <v>69</v>
      </c>
      <c r="H26" s="53" t="n">
        <v>880000</v>
      </c>
      <c r="I26" s="51" t="n">
        <v>1</v>
      </c>
      <c r="J26" s="19" t="n">
        <f aca="false">I26*H26</f>
        <v>880000</v>
      </c>
      <c r="K26" s="19"/>
    </row>
    <row r="27" customFormat="false" ht="15" hidden="false" customHeight="false" outlineLevel="0" collapsed="false">
      <c r="A27" s="14" t="n">
        <v>8</v>
      </c>
      <c r="B27" s="16" t="s">
        <v>70</v>
      </c>
      <c r="C27" s="14" t="s">
        <v>71</v>
      </c>
      <c r="D27" s="16"/>
      <c r="E27" s="16"/>
      <c r="F27" s="16"/>
      <c r="G27" s="16" t="s">
        <v>72</v>
      </c>
      <c r="H27" s="54" t="n">
        <v>0</v>
      </c>
      <c r="I27" s="18" t="n">
        <v>48</v>
      </c>
      <c r="J27" s="19" t="n">
        <f aca="false">I27*H27</f>
        <v>0</v>
      </c>
      <c r="K27" s="19"/>
    </row>
    <row r="28" customFormat="false" ht="15" hidden="false" customHeight="false" outlineLevel="0" collapsed="false">
      <c r="A28" s="14" t="n">
        <v>9</v>
      </c>
      <c r="B28" s="48" t="s">
        <v>73</v>
      </c>
      <c r="C28" s="14" t="s">
        <v>74</v>
      </c>
      <c r="D28" s="16"/>
      <c r="E28" s="16"/>
      <c r="F28" s="16"/>
      <c r="G28" s="14" t="s">
        <v>75</v>
      </c>
      <c r="H28" s="54" t="n">
        <v>0</v>
      </c>
      <c r="I28" s="51" t="n">
        <v>8</v>
      </c>
      <c r="J28" s="19" t="n">
        <f aca="false">I28*H28</f>
        <v>0</v>
      </c>
      <c r="K28" s="19"/>
    </row>
    <row r="29" customFormat="false" ht="15" hidden="false" customHeight="false" outlineLevel="0" collapsed="false">
      <c r="A29" s="14" t="n">
        <v>10</v>
      </c>
      <c r="B29" s="16" t="s">
        <v>76</v>
      </c>
      <c r="C29" s="16" t="s">
        <v>77</v>
      </c>
      <c r="D29" s="16"/>
      <c r="E29" s="16"/>
      <c r="F29" s="16"/>
      <c r="G29" s="16" t="s">
        <v>72</v>
      </c>
      <c r="H29" s="54" t="n">
        <v>0</v>
      </c>
      <c r="I29" s="18" t="n">
        <v>16</v>
      </c>
      <c r="J29" s="19" t="n">
        <f aca="false">I29*H29</f>
        <v>0</v>
      </c>
      <c r="K29" s="19"/>
    </row>
    <row r="30" customFormat="false" ht="15" hidden="false" customHeight="false" outlineLevel="0" collapsed="false">
      <c r="A30" s="14" t="n">
        <v>11</v>
      </c>
      <c r="B30" s="16" t="s">
        <v>78</v>
      </c>
      <c r="C30" s="14" t="s">
        <v>79</v>
      </c>
      <c r="D30" s="16"/>
      <c r="E30" s="16"/>
      <c r="F30" s="16"/>
      <c r="G30" s="14" t="s">
        <v>72</v>
      </c>
      <c r="H30" s="55" t="n">
        <v>100000</v>
      </c>
      <c r="I30" s="56" t="n">
        <v>50</v>
      </c>
      <c r="J30" s="19" t="n">
        <f aca="false">I30*H30</f>
        <v>5000000</v>
      </c>
      <c r="K30" s="19"/>
    </row>
    <row r="31" customFormat="false" ht="15" hidden="false" customHeight="true" outlineLevel="0" collapsed="false">
      <c r="A31" s="14"/>
      <c r="B31" s="57"/>
      <c r="C31" s="57"/>
      <c r="D31" s="57"/>
      <c r="E31" s="57"/>
      <c r="F31" s="57"/>
      <c r="G31" s="58"/>
      <c r="H31" s="59" t="s">
        <v>80</v>
      </c>
      <c r="I31" s="59"/>
      <c r="J31" s="47" t="n">
        <f aca="false">SUM(J19+J14)</f>
        <v>91070100</v>
      </c>
      <c r="K31" s="19"/>
    </row>
    <row r="32" customFormat="false" ht="15" hidden="false" customHeight="true" outlineLevel="0" collapsed="false">
      <c r="A32" s="21"/>
      <c r="B32" s="21"/>
      <c r="C32" s="21"/>
      <c r="D32" s="21"/>
      <c r="E32" s="21"/>
      <c r="F32" s="21"/>
      <c r="G32" s="21"/>
      <c r="H32" s="22" t="s">
        <v>19</v>
      </c>
      <c r="I32" s="22"/>
      <c r="J32" s="23" t="n">
        <f aca="false">J31*97/100</f>
        <v>88337997</v>
      </c>
      <c r="K32" s="33"/>
    </row>
    <row r="33" customFormat="false" ht="15" hidden="false" customHeight="true" outlineLevel="0" collapsed="false">
      <c r="A33" s="24" t="n">
        <v>1</v>
      </c>
      <c r="B33" s="25" t="s">
        <v>20</v>
      </c>
      <c r="C33" s="25"/>
      <c r="D33" s="25"/>
      <c r="E33" s="25"/>
      <c r="F33" s="25"/>
      <c r="G33" s="25"/>
      <c r="H33" s="26" t="s">
        <v>21</v>
      </c>
      <c r="I33" s="26"/>
      <c r="J33" s="27" t="n">
        <v>13000000</v>
      </c>
      <c r="K33" s="34"/>
    </row>
    <row r="34" customFormat="false" ht="15" hidden="false" customHeight="true" outlineLevel="0" collapsed="false">
      <c r="A34" s="24" t="n">
        <v>2</v>
      </c>
      <c r="B34" s="25" t="s">
        <v>22</v>
      </c>
      <c r="C34" s="25"/>
      <c r="D34" s="25"/>
      <c r="E34" s="25"/>
      <c r="F34" s="25"/>
      <c r="G34" s="25"/>
      <c r="H34" s="26" t="s">
        <v>23</v>
      </c>
      <c r="I34" s="26"/>
      <c r="J34" s="27" t="n">
        <v>35000000</v>
      </c>
      <c r="K34" s="35"/>
    </row>
    <row r="35" customFormat="false" ht="15" hidden="false" customHeight="true" outlineLevel="0" collapsed="false">
      <c r="A35" s="24" t="n">
        <v>3</v>
      </c>
      <c r="B35" s="28" t="s">
        <v>24</v>
      </c>
      <c r="C35" s="28"/>
      <c r="D35" s="28"/>
      <c r="E35" s="28"/>
      <c r="F35" s="28"/>
      <c r="G35" s="28"/>
      <c r="H35" s="26" t="s">
        <v>25</v>
      </c>
      <c r="I35" s="26"/>
      <c r="J35" s="27" t="n">
        <v>30000000</v>
      </c>
      <c r="K35" s="34"/>
    </row>
    <row r="36" customFormat="false" ht="15" hidden="false" customHeight="true" outlineLevel="0" collapsed="false">
      <c r="A36" s="24" t="n">
        <v>4</v>
      </c>
      <c r="B36" s="25" t="s">
        <v>27</v>
      </c>
      <c r="C36" s="25"/>
      <c r="D36" s="25"/>
      <c r="E36" s="25"/>
      <c r="F36" s="25"/>
      <c r="G36" s="25"/>
      <c r="H36" s="26" t="s">
        <v>28</v>
      </c>
      <c r="I36" s="26"/>
      <c r="J36" s="27" t="n">
        <f aca="false">J32-J33-J34-J35</f>
        <v>10337997</v>
      </c>
      <c r="K36" s="36"/>
    </row>
    <row r="37" customFormat="false" ht="15" hidden="false" customHeight="false" outlineLevel="0" collapsed="false">
      <c r="A37" s="60" t="s">
        <v>29</v>
      </c>
      <c r="H37" s="61"/>
      <c r="I37" s="61"/>
      <c r="K37" s="32"/>
    </row>
    <row r="38" customFormat="false" ht="15" hidden="false" customHeight="true" outlineLevel="0" collapsed="false">
      <c r="A38" s="30" t="s">
        <v>30</v>
      </c>
      <c r="B38" s="30"/>
      <c r="C38" s="30"/>
      <c r="J38" s="32"/>
      <c r="K38" s="32"/>
    </row>
    <row r="39" customFormat="false" ht="15" hidden="false" customHeight="true" outlineLevel="0" collapsed="false">
      <c r="A39" s="30"/>
      <c r="B39" s="30"/>
      <c r="C39" s="30"/>
      <c r="H39" s="30" t="s">
        <v>31</v>
      </c>
      <c r="I39" s="30"/>
      <c r="J39" s="32"/>
      <c r="K39" s="32"/>
    </row>
    <row r="40" customFormat="false" ht="15" hidden="false" customHeight="false" outlineLevel="0" collapsed="false">
      <c r="A40" s="30"/>
      <c r="B40" s="30"/>
      <c r="C40" s="30"/>
      <c r="J40" s="32"/>
      <c r="K40" s="32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37" t="s">
        <v>32</v>
      </c>
      <c r="B1" s="37"/>
      <c r="C1" s="38" t="s">
        <v>33</v>
      </c>
      <c r="D1" s="38"/>
      <c r="E1" s="38"/>
      <c r="F1" s="38"/>
      <c r="G1" s="38"/>
      <c r="H1" s="38"/>
      <c r="I1" s="38"/>
      <c r="J1" s="38"/>
    </row>
    <row r="2" customFormat="false" ht="24" hidden="false" customHeight="true" outlineLevel="0" collapsed="false">
      <c r="A2" s="37"/>
      <c r="B2" s="37"/>
      <c r="C2" s="39" t="s">
        <v>34</v>
      </c>
      <c r="D2" s="39"/>
      <c r="E2" s="39"/>
      <c r="F2" s="39"/>
      <c r="G2" s="39"/>
      <c r="H2" s="39"/>
      <c r="I2" s="39"/>
      <c r="J2" s="39"/>
    </row>
    <row r="3" customFormat="false" ht="24" hidden="false" customHeight="true" outlineLevel="0" collapsed="false">
      <c r="A3" s="37"/>
      <c r="B3" s="37"/>
      <c r="C3" s="39" t="s">
        <v>35</v>
      </c>
      <c r="D3" s="39"/>
      <c r="E3" s="39"/>
      <c r="F3" s="39"/>
      <c r="G3" s="39"/>
      <c r="H3" s="39"/>
      <c r="I3" s="39"/>
      <c r="J3" s="39"/>
    </row>
    <row r="4" customFormat="false" ht="24" hidden="false" customHeight="true" outlineLevel="0" collapsed="false">
      <c r="A4" s="37"/>
      <c r="B4" s="37"/>
      <c r="C4" s="39" t="s">
        <v>36</v>
      </c>
      <c r="D4" s="39"/>
      <c r="E4" s="39"/>
      <c r="F4" s="39"/>
      <c r="G4" s="39"/>
      <c r="H4" s="39"/>
      <c r="I4" s="39"/>
      <c r="J4" s="39"/>
    </row>
    <row r="5" customFormat="false" ht="24" hidden="false" customHeight="true" outlineLevel="0" collapsed="false">
      <c r="A5" s="37"/>
      <c r="B5" s="37"/>
      <c r="C5" s="39" t="s">
        <v>37</v>
      </c>
      <c r="D5" s="39"/>
      <c r="E5" s="39"/>
      <c r="F5" s="39"/>
      <c r="G5" s="39"/>
      <c r="H5" s="39"/>
      <c r="I5" s="39"/>
      <c r="J5" s="39"/>
    </row>
    <row r="6" customFormat="false" ht="28.5" hidden="false" customHeight="true" outlineLevel="0" collapsed="false">
      <c r="A6" s="62" t="s">
        <v>6</v>
      </c>
      <c r="B6" s="62"/>
      <c r="C6" s="62"/>
      <c r="D6" s="62"/>
      <c r="E6" s="62"/>
      <c r="F6" s="62"/>
      <c r="G6" s="62"/>
      <c r="H6" s="62"/>
      <c r="I6" s="62"/>
      <c r="J6" s="62"/>
    </row>
    <row r="7" customFormat="false" ht="13.5" hidden="false" customHeight="true" outlineLevel="0" collapsed="false">
      <c r="A7" s="63" t="s">
        <v>81</v>
      </c>
      <c r="B7" s="64" t="s">
        <v>82</v>
      </c>
      <c r="C7" s="65"/>
      <c r="D7" s="65"/>
      <c r="E7" s="65"/>
      <c r="F7" s="65"/>
      <c r="G7" s="65"/>
      <c r="H7" s="65"/>
      <c r="I7" s="66"/>
      <c r="J7" s="67"/>
    </row>
    <row r="8" customFormat="false" ht="13.5" hidden="false" customHeight="true" outlineLevel="0" collapsed="false">
      <c r="A8" s="63" t="s">
        <v>83</v>
      </c>
      <c r="B8" s="68" t="n">
        <v>356188889</v>
      </c>
      <c r="C8" s="65"/>
      <c r="D8" s="65"/>
      <c r="E8" s="65"/>
      <c r="F8" s="65"/>
      <c r="G8" s="65"/>
      <c r="H8" s="65"/>
      <c r="I8" s="66"/>
      <c r="J8" s="67"/>
    </row>
    <row r="9" customFormat="false" ht="13.5" hidden="false" customHeight="true" outlineLevel="0" collapsed="false">
      <c r="A9" s="63" t="s">
        <v>84</v>
      </c>
      <c r="B9" s="69"/>
      <c r="C9" s="65"/>
      <c r="D9" s="65"/>
      <c r="E9" s="65"/>
      <c r="F9" s="65"/>
      <c r="G9" s="65"/>
      <c r="H9" s="65"/>
      <c r="I9" s="66"/>
      <c r="J9" s="67"/>
    </row>
    <row r="10" customFormat="false" ht="13.5" hidden="false" customHeight="true" outlineLevel="0" collapsed="false">
      <c r="A10" s="63" t="s">
        <v>85</v>
      </c>
      <c r="B10" s="70"/>
      <c r="C10" s="65"/>
      <c r="D10" s="65"/>
      <c r="E10" s="65"/>
      <c r="F10" s="65"/>
      <c r="G10" s="65"/>
      <c r="H10" s="65"/>
      <c r="I10" s="66"/>
      <c r="J10" s="67"/>
    </row>
    <row r="11" customFormat="false" ht="13.5" hidden="false" customHeight="true" outlineLevel="0" collapsed="false">
      <c r="A11" s="63" t="s">
        <v>86</v>
      </c>
      <c r="B11" s="71"/>
      <c r="C11" s="65"/>
      <c r="D11" s="65"/>
      <c r="E11" s="65"/>
      <c r="F11" s="65"/>
      <c r="G11" s="65"/>
      <c r="H11" s="65"/>
      <c r="I11" s="66"/>
      <c r="J11" s="67"/>
    </row>
    <row r="12" customFormat="false" ht="15" hidden="false" customHeight="true" outlineLevel="0" collapsed="false">
      <c r="A12" s="10" t="s">
        <v>7</v>
      </c>
      <c r="B12" s="10" t="s">
        <v>8</v>
      </c>
      <c r="C12" s="10" t="s">
        <v>9</v>
      </c>
      <c r="D12" s="10" t="s">
        <v>10</v>
      </c>
      <c r="E12" s="10"/>
      <c r="F12" s="10"/>
      <c r="G12" s="10" t="s">
        <v>11</v>
      </c>
      <c r="H12" s="10" t="s">
        <v>12</v>
      </c>
      <c r="I12" s="11" t="s">
        <v>13</v>
      </c>
      <c r="J12" s="72" t="s">
        <v>14</v>
      </c>
    </row>
    <row r="13" customFormat="false" ht="15" hidden="false" customHeight="false" outlineLevel="0" collapsed="false">
      <c r="A13" s="10"/>
      <c r="B13" s="10"/>
      <c r="C13" s="10"/>
      <c r="D13" s="10" t="s">
        <v>16</v>
      </c>
      <c r="E13" s="10" t="s">
        <v>17</v>
      </c>
      <c r="F13" s="10" t="s">
        <v>18</v>
      </c>
      <c r="G13" s="10"/>
      <c r="H13" s="10"/>
      <c r="I13" s="10"/>
      <c r="J13" s="10"/>
    </row>
    <row r="14" customFormat="false" ht="33.75" hidden="false" customHeight="true" outlineLevel="0" collapsed="false">
      <c r="A14" s="73" t="s">
        <v>87</v>
      </c>
      <c r="B14" s="74" t="s">
        <v>88</v>
      </c>
      <c r="C14" s="74"/>
      <c r="D14" s="74"/>
      <c r="E14" s="74"/>
      <c r="F14" s="74"/>
      <c r="G14" s="74"/>
      <c r="H14" s="74"/>
      <c r="I14" s="74"/>
      <c r="J14" s="74"/>
    </row>
    <row r="15" customFormat="false" ht="66" hidden="false" customHeight="true" outlineLevel="0" collapsed="false">
      <c r="A15" s="75" t="n">
        <v>1</v>
      </c>
      <c r="B15" s="75" t="s">
        <v>45</v>
      </c>
      <c r="C15" s="76" t="s">
        <v>89</v>
      </c>
      <c r="D15" s="75" t="n">
        <v>2500</v>
      </c>
      <c r="E15" s="75" t="n">
        <v>600</v>
      </c>
      <c r="F15" s="75" t="n">
        <v>810</v>
      </c>
      <c r="G15" s="75" t="s">
        <v>47</v>
      </c>
      <c r="H15" s="77" t="n">
        <v>3300000</v>
      </c>
      <c r="I15" s="78" t="n">
        <f aca="false">D15/1000</f>
        <v>2.5</v>
      </c>
      <c r="J15" s="79" t="n">
        <f aca="false">I15*H15</f>
        <v>8250000</v>
      </c>
    </row>
    <row r="16" customFormat="false" ht="36.75" hidden="false" customHeight="true" outlineLevel="0" collapsed="false">
      <c r="A16" s="80"/>
      <c r="B16" s="81" t="s">
        <v>90</v>
      </c>
      <c r="C16" s="81"/>
      <c r="D16" s="81"/>
      <c r="E16" s="81"/>
      <c r="F16" s="81"/>
      <c r="G16" s="81"/>
      <c r="H16" s="82" t="s">
        <v>91</v>
      </c>
      <c r="I16" s="82"/>
      <c r="J16" s="83" t="n">
        <f aca="false">SUM(J15)</f>
        <v>8250000</v>
      </c>
    </row>
    <row r="17" customFormat="false" ht="36.75" hidden="false" customHeight="true" outlineLevel="0" collapsed="false">
      <c r="A17" s="73" t="s">
        <v>92</v>
      </c>
      <c r="B17" s="74" t="s">
        <v>93</v>
      </c>
      <c r="C17" s="74"/>
      <c r="D17" s="74"/>
      <c r="E17" s="74"/>
      <c r="F17" s="74"/>
      <c r="G17" s="74"/>
      <c r="H17" s="74"/>
      <c r="I17" s="74"/>
      <c r="J17" s="74"/>
    </row>
    <row r="18" customFormat="false" ht="36.75" hidden="false" customHeight="true" outlineLevel="0" collapsed="false">
      <c r="A18" s="75" t="n">
        <v>1</v>
      </c>
      <c r="B18" s="49" t="s">
        <v>94</v>
      </c>
      <c r="C18" s="76" t="s">
        <v>95</v>
      </c>
      <c r="D18" s="75" t="n">
        <f aca="false">2500</f>
        <v>2500</v>
      </c>
      <c r="E18" s="75" t="n">
        <v>600</v>
      </c>
      <c r="F18" s="75" t="n">
        <v>8</v>
      </c>
      <c r="G18" s="49" t="s">
        <v>47</v>
      </c>
      <c r="H18" s="77" t="n">
        <v>850000</v>
      </c>
      <c r="I18" s="78" t="n">
        <f aca="false">D18/1000</f>
        <v>2.5</v>
      </c>
      <c r="J18" s="20" t="n">
        <f aca="false">I18*H18</f>
        <v>2125000</v>
      </c>
    </row>
    <row r="19" customFormat="false" ht="36.75" hidden="false" customHeight="true" outlineLevel="0" collapsed="false">
      <c r="A19" s="75" t="n">
        <v>2</v>
      </c>
      <c r="B19" s="49" t="s">
        <v>96</v>
      </c>
      <c r="C19" s="76" t="s">
        <v>97</v>
      </c>
      <c r="D19" s="75" t="n">
        <v>2500</v>
      </c>
      <c r="E19" s="75" t="n">
        <v>600</v>
      </c>
      <c r="F19" s="75" t="n">
        <v>40</v>
      </c>
      <c r="G19" s="75" t="s">
        <v>47</v>
      </c>
      <c r="H19" s="77" t="n">
        <v>1350000</v>
      </c>
      <c r="I19" s="78" t="n">
        <f aca="false">D19/1000</f>
        <v>2.5</v>
      </c>
      <c r="J19" s="20" t="n">
        <f aca="false">I19*H19</f>
        <v>3375000</v>
      </c>
    </row>
    <row r="20" customFormat="false" ht="56.25" hidden="false" customHeight="true" outlineLevel="0" collapsed="false">
      <c r="A20" s="75" t="n">
        <v>3</v>
      </c>
      <c r="B20" s="52" t="s">
        <v>65</v>
      </c>
      <c r="C20" s="84" t="s">
        <v>98</v>
      </c>
      <c r="D20" s="52" t="s">
        <v>99</v>
      </c>
      <c r="E20" s="52"/>
      <c r="F20" s="52"/>
      <c r="G20" s="52" t="s">
        <v>57</v>
      </c>
      <c r="H20" s="85" t="n">
        <v>1800000</v>
      </c>
      <c r="I20" s="86" t="n">
        <v>1</v>
      </c>
      <c r="J20" s="87" t="n">
        <f aca="false">I20*H20</f>
        <v>1800000</v>
      </c>
    </row>
    <row r="21" customFormat="false" ht="54.75" hidden="false" customHeight="true" outlineLevel="0" collapsed="false">
      <c r="A21" s="75" t="n">
        <v>4</v>
      </c>
      <c r="B21" s="52" t="s">
        <v>55</v>
      </c>
      <c r="C21" s="88" t="s">
        <v>100</v>
      </c>
      <c r="D21" s="49" t="s">
        <v>101</v>
      </c>
      <c r="E21" s="49"/>
      <c r="F21" s="49"/>
      <c r="G21" s="52" t="s">
        <v>57</v>
      </c>
      <c r="H21" s="85" t="n">
        <v>1770000</v>
      </c>
      <c r="I21" s="86" t="n">
        <v>1</v>
      </c>
      <c r="J21" s="87" t="n">
        <f aca="false">I21*H21</f>
        <v>1770000</v>
      </c>
    </row>
    <row r="22" customFormat="false" ht="52.5" hidden="false" customHeight="true" outlineLevel="0" collapsed="false">
      <c r="A22" s="75" t="n">
        <v>5</v>
      </c>
      <c r="B22" s="52" t="s">
        <v>59</v>
      </c>
      <c r="C22" s="88" t="s">
        <v>60</v>
      </c>
      <c r="D22" s="89" t="s">
        <v>102</v>
      </c>
      <c r="E22" s="89"/>
      <c r="F22" s="89"/>
      <c r="G22" s="52" t="s">
        <v>103</v>
      </c>
      <c r="H22" s="85" t="n">
        <v>1550000</v>
      </c>
      <c r="I22" s="86" t="n">
        <v>2</v>
      </c>
      <c r="J22" s="90" t="n">
        <f aca="false">I22*H22</f>
        <v>3100000</v>
      </c>
    </row>
    <row r="23" customFormat="false" ht="60.75" hidden="false" customHeight="true" outlineLevel="0" collapsed="false">
      <c r="A23" s="75" t="n">
        <v>6</v>
      </c>
      <c r="B23" s="52" t="s">
        <v>58</v>
      </c>
      <c r="C23" s="88" t="s">
        <v>104</v>
      </c>
      <c r="D23" s="89" t="s">
        <v>105</v>
      </c>
      <c r="E23" s="89"/>
      <c r="F23" s="89"/>
      <c r="G23" s="52" t="s">
        <v>57</v>
      </c>
      <c r="H23" s="85" t="n">
        <v>1770000</v>
      </c>
      <c r="I23" s="86" t="n">
        <v>1</v>
      </c>
      <c r="J23" s="90" t="n">
        <f aca="false">I23*H23</f>
        <v>1770000</v>
      </c>
    </row>
    <row r="24" customFormat="false" ht="31.5" hidden="false" customHeight="true" outlineLevel="0" collapsed="false">
      <c r="A24" s="75" t="n">
        <v>7</v>
      </c>
      <c r="B24" s="49" t="s">
        <v>76</v>
      </c>
      <c r="C24" s="76" t="s">
        <v>77</v>
      </c>
      <c r="D24" s="49"/>
      <c r="E24" s="49"/>
      <c r="F24" s="49"/>
      <c r="G24" s="49" t="s">
        <v>72</v>
      </c>
      <c r="H24" s="77" t="n">
        <v>105000</v>
      </c>
      <c r="I24" s="78" t="n">
        <v>6</v>
      </c>
      <c r="J24" s="79" t="n">
        <f aca="false">I24*H24</f>
        <v>630000</v>
      </c>
    </row>
    <row r="25" customFormat="false" ht="30.75" hidden="false" customHeight="true" outlineLevel="0" collapsed="false">
      <c r="A25" s="75" t="n">
        <v>8</v>
      </c>
      <c r="B25" s="49" t="s">
        <v>73</v>
      </c>
      <c r="C25" s="91" t="s">
        <v>106</v>
      </c>
      <c r="D25" s="49"/>
      <c r="E25" s="49"/>
      <c r="F25" s="49"/>
      <c r="G25" s="49" t="s">
        <v>107</v>
      </c>
      <c r="H25" s="77" t="n">
        <v>155000</v>
      </c>
      <c r="I25" s="78" t="n">
        <v>4</v>
      </c>
      <c r="J25" s="79" t="n">
        <f aca="false">I25*H25</f>
        <v>620000</v>
      </c>
    </row>
    <row r="26" customFormat="false" ht="30" hidden="false" customHeight="true" outlineLevel="0" collapsed="false">
      <c r="A26" s="75" t="n">
        <v>9</v>
      </c>
      <c r="B26" s="49" t="s">
        <v>70</v>
      </c>
      <c r="C26" s="91" t="s">
        <v>71</v>
      </c>
      <c r="D26" s="49"/>
      <c r="E26" s="49"/>
      <c r="F26" s="49"/>
      <c r="G26" s="49" t="s">
        <v>72</v>
      </c>
      <c r="H26" s="77" t="n">
        <v>49500</v>
      </c>
      <c r="I26" s="78" t="n">
        <v>20</v>
      </c>
      <c r="J26" s="79" t="n">
        <f aca="false">I26*H26</f>
        <v>990000</v>
      </c>
    </row>
    <row r="27" customFormat="false" ht="31.5" hidden="false" customHeight="true" outlineLevel="0" collapsed="false">
      <c r="A27" s="75" t="n">
        <v>10</v>
      </c>
      <c r="B27" s="49" t="s">
        <v>78</v>
      </c>
      <c r="C27" s="75" t="s">
        <v>79</v>
      </c>
      <c r="D27" s="75"/>
      <c r="E27" s="75"/>
      <c r="F27" s="75"/>
      <c r="G27" s="75" t="s">
        <v>72</v>
      </c>
      <c r="H27" s="77" t="n">
        <v>100000</v>
      </c>
      <c r="I27" s="92" t="n">
        <v>10</v>
      </c>
      <c r="J27" s="79" t="n">
        <f aca="false">I27*H27</f>
        <v>1000000</v>
      </c>
    </row>
    <row r="28" customFormat="false" ht="31.5" hidden="false" customHeight="true" outlineLevel="0" collapsed="false">
      <c r="A28" s="75" t="n">
        <v>11</v>
      </c>
      <c r="B28" s="93" t="s">
        <v>108</v>
      </c>
      <c r="C28" s="88" t="s">
        <v>109</v>
      </c>
      <c r="D28" s="94" t="s">
        <v>110</v>
      </c>
      <c r="E28" s="94"/>
      <c r="F28" s="94"/>
      <c r="G28" s="94" t="s">
        <v>47</v>
      </c>
      <c r="H28" s="85" t="n">
        <v>275000</v>
      </c>
      <c r="I28" s="92" t="n">
        <v>3</v>
      </c>
      <c r="J28" s="79" t="n">
        <f aca="false">I28*H28</f>
        <v>825000</v>
      </c>
    </row>
    <row r="29" customFormat="false" ht="39" hidden="false" customHeight="true" outlineLevel="0" collapsed="false">
      <c r="A29" s="95"/>
      <c r="B29" s="96" t="s">
        <v>111</v>
      </c>
      <c r="C29" s="96"/>
      <c r="D29" s="96"/>
      <c r="E29" s="96"/>
      <c r="F29" s="96"/>
      <c r="G29" s="96"/>
      <c r="H29" s="82" t="s">
        <v>91</v>
      </c>
      <c r="I29" s="82"/>
      <c r="J29" s="97" t="n">
        <f aca="false">SUM(J18:J28)</f>
        <v>18005000</v>
      </c>
    </row>
    <row r="30" customFormat="false" ht="39" hidden="false" customHeight="true" outlineLevel="0" collapsed="false">
      <c r="A30" s="95"/>
      <c r="B30" s="96" t="s">
        <v>112</v>
      </c>
      <c r="C30" s="96"/>
      <c r="D30" s="96"/>
      <c r="E30" s="96"/>
      <c r="F30" s="96"/>
      <c r="G30" s="96"/>
      <c r="H30" s="98" t="s">
        <v>91</v>
      </c>
      <c r="I30" s="98"/>
      <c r="J30" s="99" t="n">
        <f aca="false">J16+J29</f>
        <v>26255000</v>
      </c>
    </row>
    <row r="31" customFormat="false" ht="105" hidden="false" customHeight="true" outlineLevel="0" collapsed="false">
      <c r="A31" s="29" t="s">
        <v>113</v>
      </c>
      <c r="B31" s="29"/>
      <c r="C31" s="29"/>
      <c r="D31" s="29"/>
      <c r="E31" s="29"/>
      <c r="F31" s="29"/>
      <c r="G31" s="29"/>
      <c r="H31" s="29"/>
      <c r="I31" s="29"/>
      <c r="J31" s="29"/>
    </row>
    <row r="32" customFormat="false" ht="15" hidden="false" customHeight="false" outlineLevel="0" collapsed="false">
      <c r="A32" s="100"/>
      <c r="B32" s="100"/>
      <c r="C32" s="101"/>
      <c r="D32" s="101"/>
      <c r="E32" s="101"/>
      <c r="F32" s="101"/>
      <c r="G32" s="100"/>
      <c r="H32" s="101"/>
      <c r="I32" s="100"/>
      <c r="J32" s="32"/>
    </row>
    <row r="33" customFormat="false" ht="15" hidden="false" customHeight="false" outlineLevel="0" collapsed="false">
      <c r="A33" s="100"/>
      <c r="B33" s="100"/>
      <c r="C33" s="101"/>
      <c r="D33" s="101"/>
      <c r="E33" s="101"/>
      <c r="F33" s="101"/>
      <c r="G33" s="100"/>
      <c r="H33" s="101"/>
      <c r="I33" s="100"/>
      <c r="J33" s="32"/>
    </row>
    <row r="34" customFormat="false" ht="15" hidden="false" customHeight="false" outlineLevel="0" collapsed="false">
      <c r="A34" s="100"/>
      <c r="B34" s="100"/>
      <c r="C34" s="101"/>
      <c r="D34" s="101"/>
      <c r="E34" s="101"/>
      <c r="F34" s="101"/>
      <c r="G34" s="100"/>
      <c r="H34" s="101"/>
      <c r="I34" s="100"/>
      <c r="J34" s="32"/>
    </row>
    <row r="35" customFormat="false" ht="15" hidden="false" customHeight="false" outlineLevel="0" collapsed="false">
      <c r="A35" s="100"/>
      <c r="B35" s="100"/>
      <c r="C35" s="101"/>
      <c r="D35" s="101"/>
      <c r="E35" s="101"/>
      <c r="F35" s="101"/>
      <c r="G35" s="100"/>
      <c r="H35" s="101"/>
      <c r="I35" s="100"/>
      <c r="J35" s="32"/>
    </row>
    <row r="36" customFormat="false" ht="15" hidden="false" customHeight="false" outlineLevel="0" collapsed="false">
      <c r="A36" s="100"/>
      <c r="B36" s="100"/>
      <c r="C36" s="101"/>
      <c r="D36" s="101"/>
      <c r="E36" s="101"/>
      <c r="F36" s="101"/>
      <c r="G36" s="100"/>
      <c r="H36" s="101"/>
      <c r="I36" s="100"/>
      <c r="J36" s="32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2023-08-25T18:04:27Z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