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4D7D58F6-DF70-46A7-8B61-535509B0975A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<sst xmlns="http://schemas.openxmlformats.org/spreadsheetml/2006/main" count="181" uniqueCount="115">
  <si>
    <t>Báo Giá Nội Thất Công Ty TNHH Kiến Trúc Xây Dựng Nội Thất A One</t>
  </si>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</sst>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3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5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23" fillId="5" borderId="1" xfId="0" applyFont="1" applyFill="1" applyBorder="1" applyAlignment="1">
      <alignment horizontal="center" wrapText="1"/>
    </xf>
    <xf numFmtId="0" fontId="0" fillId="0" borderId="0" xfId="0" applyBorder="1"/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showGridLines="0" tabSelected="1" zoomScaleNormal="100" workbookViewId="0">
      <selection sqref="A1:B5"/>
    </sheetView>
  </sheetViews>
  <sheetFormatPr defaultColWidth="14.7109375" defaultRowHeight="15"/>
  <cols>
    <col min="1" max="1" width="11.5703125" customWidth="1"/>
    <col min="2" max="2" width="24.42578125" customWidth="1"/>
    <col min="3" max="3" width="50.140625" customWidth="1"/>
    <col min="4" max="6" width="11.42578125" customWidth="1"/>
    <col min="7" max="7" width="13.85546875" customWidth="1"/>
    <col min="8" max="8" width="20" customWidth="1"/>
    <col min="9" max="9" width="12.85546875" customWidth="1"/>
    <col min="10" max="10" width="20" customWidth="1"/>
    <col min="11" max="11" width="37.140625" hidden="1" customWidth="1"/>
  </cols>
  <sheetData>
    <row r="1" spans="1:11" ht="29.1" customHeight="1">
      <c r="A1" s="13"/>
      <c r="B1" s="13"/>
      <c r="C1" s="14"/>
      <c r="D1" s="14"/>
      <c r="E1" s="14"/>
      <c r="F1" s="14"/>
      <c r="G1" s="14"/>
      <c r="H1" s="14"/>
      <c r="I1" s="14"/>
      <c r="J1" s="14"/>
      <c r="K1" s="15"/>
    </row>
    <row r="2" spans="1:11" ht="29.1" customHeight="1">
      <c r="A2" s="13"/>
      <c r="B2" s="13"/>
      <c r="C2" s="14"/>
      <c r="D2" s="14"/>
      <c r="E2" s="14"/>
      <c r="F2" s="14"/>
      <c r="G2" s="14"/>
      <c r="H2" s="14"/>
      <c r="I2" s="14"/>
      <c r="J2" s="14"/>
      <c r="K2" s="16"/>
    </row>
    <row r="3" spans="1:11" ht="29.1" customHeight="1">
      <c r="A3" s="13"/>
      <c r="B3" s="13"/>
      <c r="C3" s="14"/>
      <c r="D3" s="14"/>
      <c r="E3" s="14"/>
      <c r="F3" s="14"/>
      <c r="G3" s="14"/>
      <c r="H3" s="14"/>
      <c r="I3" s="14"/>
      <c r="J3" s="14"/>
      <c r="K3" s="16"/>
    </row>
    <row r="4" spans="1:11" ht="29.1" customHeight="1">
      <c r="A4" s="13"/>
      <c r="B4" s="13"/>
      <c r="C4" s="14"/>
      <c r="D4" s="14"/>
      <c r="E4" s="14"/>
      <c r="F4" s="14"/>
      <c r="G4" s="14"/>
      <c r="H4" s="14"/>
      <c r="I4" s="14"/>
      <c r="J4" s="14"/>
      <c r="K4" s="16"/>
    </row>
    <row r="5" spans="1:11" ht="29.1" customHeight="1">
      <c r="A5" s="13"/>
      <c r="B5" s="13"/>
      <c r="C5" s="14"/>
      <c r="D5" s="14"/>
      <c r="E5" s="14"/>
      <c r="F5" s="14"/>
      <c r="G5" s="14"/>
      <c r="H5" s="14"/>
      <c r="I5" s="14"/>
      <c r="J5" s="14"/>
      <c r="K5" s="16"/>
    </row>
    <row r="6" spans="1:11" ht="22.15" customHeight="1">
      <c r="A6" s="12" t="s">
        <v>0</v>
      </c>
      <c r="B6" s="12"/>
      <c r="C6" s="12"/>
      <c r="D6" s="12"/>
      <c r="E6" s="12"/>
      <c r="F6" s="12"/>
      <c r="G6" s="12"/>
      <c r="H6" s="12"/>
      <c r="I6" s="12"/>
      <c r="J6" s="12"/>
      <c r="K6" s="17"/>
    </row>
    <row r="7" spans="1:11" ht="16.5">
      <c r="A7" s="18"/>
      <c r="B7" s="18"/>
      <c r="C7" s="18"/>
      <c r="D7" s="18"/>
      <c r="E7" s="18"/>
      <c r="F7" s="18"/>
      <c r="G7" s="18"/>
      <c r="H7" s="18"/>
      <c r="I7" s="18"/>
      <c r="J7" s="19"/>
      <c r="K7" s="20"/>
    </row>
    <row r="8" spans="1:11" ht="16.5">
      <c r="A8" s="18"/>
      <c r="B8" s="18"/>
      <c r="C8" s="18"/>
      <c r="D8" s="18"/>
      <c r="E8" s="18"/>
      <c r="F8" s="18"/>
      <c r="G8" s="18"/>
      <c r="H8" s="18"/>
      <c r="I8" s="18"/>
      <c r="J8" s="19"/>
      <c r="K8" s="20"/>
    </row>
    <row r="9" spans="1:11" ht="16.5">
      <c r="A9" s="18"/>
      <c r="B9" s="18"/>
      <c r="C9" s="18"/>
      <c r="D9" s="18"/>
      <c r="E9" s="18"/>
      <c r="F9" s="18"/>
      <c r="G9" s="18"/>
      <c r="H9" s="18"/>
      <c r="I9" s="18"/>
      <c r="J9" s="19"/>
      <c r="K9" s="20"/>
    </row>
    <row r="10" spans="1:11" ht="16.149999999999999" customHeight="1">
      <c r="A10" s="21"/>
      <c r="B10" s="21"/>
      <c r="C10" s="21"/>
      <c r="D10" s="21"/>
      <c r="E10" s="21"/>
      <c r="F10" s="21"/>
      <c r="G10" s="21"/>
      <c r="H10" s="21"/>
      <c r="I10" s="21"/>
      <c r="J10" s="22"/>
      <c r="K10" s="20"/>
    </row>
    <row r="11" spans="1:11" ht="16.149999999999999" customHeight="1">
      <c r="A11" s="21"/>
      <c r="B11" s="21"/>
      <c r="C11" s="21"/>
      <c r="D11" s="21"/>
      <c r="E11" s="21"/>
      <c r="F11" s="21"/>
      <c r="G11" s="21"/>
      <c r="H11" s="21"/>
      <c r="I11" s="21"/>
      <c r="J11" s="22"/>
      <c r="K11" s="20"/>
    </row>
    <row r="12" spans="1:11" ht="16.149999999999999" customHeight="1">
      <c r="A12" s="11" t="s">
        <v>1</v>
      </c>
      <c r="B12" s="11" t="s">
        <v>2</v>
      </c>
      <c r="C12" s="11" t="s">
        <v>3</v>
      </c>
      <c r="D12" s="10" t="s">
        <v>4</v>
      </c>
      <c r="E12" s="10"/>
      <c r="F12" s="10"/>
      <c r="G12" s="11" t="s">
        <v>5</v>
      </c>
      <c r="H12" s="11" t="s">
        <v>6</v>
      </c>
      <c r="I12" s="10" t="s">
        <v>7</v>
      </c>
      <c r="J12" s="10" t="s">
        <v>8</v>
      </c>
      <c r="K12" s="9" t="s">
        <v>9</v>
      </c>
    </row>
    <row r="13" spans="1:11">
      <c r="A13" s="11"/>
      <c r="B13" s="11"/>
      <c r="C13" s="11"/>
      <c r="D13" s="23" t="s">
        <v>10</v>
      </c>
      <c r="E13" s="23" t="s">
        <v>11</v>
      </c>
      <c r="F13" s="23" t="s">
        <v>12</v>
      </c>
      <c r="G13" s="11"/>
      <c r="H13" s="11"/>
      <c r="I13" s="11"/>
      <c r="J13" s="11"/>
      <c r="K13" s="9"/>
    </row>
    <row r="14" spans="1:11" ht="47.85" customHeight="1">
      <c r="A14" s="8" t="s">
        <v>114</v>
      </c>
      <c r="B14" s="8"/>
      <c r="C14" s="24" t="s">
        <v>13</v>
      </c>
      <c r="D14" s="120" t="s">
        <v>14</v>
      </c>
      <c r="E14" s="122"/>
      <c r="F14" s="121"/>
      <c r="G14" s="120" t="s">
        <v>113</v>
      </c>
      <c r="H14" s="121"/>
      <c r="I14" s="120" t="s">
        <v>15</v>
      </c>
      <c r="J14" s="121"/>
      <c r="K14" s="25"/>
    </row>
    <row r="15" spans="1:11" ht="17.100000000000001" customHeight="1">
      <c r="A15" s="7"/>
      <c r="B15" s="7"/>
      <c r="C15" s="26"/>
      <c r="D15" s="123"/>
      <c r="E15" s="124"/>
      <c r="F15" s="125"/>
      <c r="G15" s="123"/>
      <c r="H15" s="125"/>
      <c r="I15" s="123"/>
      <c r="J15" s="125"/>
      <c r="K15" s="27"/>
    </row>
    <row r="16" spans="1:11" ht="90.9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27"/>
    </row>
    <row r="17" spans="1:11" ht="16.149999999999999" customHeight="1">
      <c r="A17" s="5" t="s">
        <v>16</v>
      </c>
      <c r="B17" s="5"/>
      <c r="C17" s="5"/>
      <c r="D17" s="28"/>
      <c r="E17" s="28"/>
      <c r="F17" s="28"/>
      <c r="G17" s="28"/>
      <c r="H17" s="28"/>
      <c r="I17" s="28"/>
      <c r="J17" s="29"/>
      <c r="K17" s="27"/>
    </row>
    <row r="18" spans="1:11" ht="16.149999999999999" customHeight="1">
      <c r="A18" s="5"/>
      <c r="B18" s="5"/>
      <c r="C18" s="5"/>
      <c r="D18" s="28"/>
      <c r="E18" s="28"/>
      <c r="F18" s="28"/>
      <c r="G18" s="28"/>
      <c r="H18" s="5" t="s">
        <v>17</v>
      </c>
      <c r="I18" s="5"/>
      <c r="J18" s="29"/>
      <c r="K18" s="27"/>
    </row>
    <row r="19" spans="1:11" ht="16.149999999999999" customHeight="1">
      <c r="A19" s="5"/>
      <c r="B19" s="5"/>
      <c r="C19" s="5"/>
      <c r="J19" s="29"/>
      <c r="K19" s="27"/>
    </row>
    <row r="20" spans="1:11" ht="17.45" customHeight="1">
      <c r="K20" s="27"/>
    </row>
    <row r="21" spans="1:11" ht="72.400000000000006" customHeight="1">
      <c r="K21" s="27"/>
    </row>
    <row r="22" spans="1:11" ht="72.400000000000006" customHeight="1">
      <c r="K22" s="27"/>
    </row>
    <row r="23" spans="1:11" ht="16.149999999999999" customHeight="1">
      <c r="K23" s="27"/>
    </row>
    <row r="32" spans="1:11" ht="17.45" customHeight="1"/>
    <row r="33" ht="32.85" customHeight="1"/>
    <row r="34" ht="16.149999999999999" customHeight="1"/>
    <row r="35" ht="16.149999999999999" customHeight="1"/>
    <row r="36" ht="16.149999999999999" customHeight="1"/>
    <row r="37" ht="16.149999999999999" customHeight="1"/>
    <row r="38" ht="16.149999999999999" customHeight="1"/>
    <row r="39" ht="72.400000000000006" customHeight="1"/>
    <row r="40" ht="13.9" customHeight="1"/>
    <row r="41" ht="16.149999999999999" customHeight="1"/>
  </sheetData>
  <mergeCells count="22">
    <mergeCell ref="A16:J16"/>
    <mergeCell ref="A17:C19"/>
    <mergeCell ref="H18:I18"/>
    <mergeCell ref="I14:J14"/>
    <mergeCell ref="G14:H14"/>
    <mergeCell ref="D14:F14"/>
    <mergeCell ref="D15:F15"/>
    <mergeCell ref="G15:H15"/>
    <mergeCell ref="I15:J15"/>
    <mergeCell ref="K12:K13"/>
    <mergeCell ref="A14:B14"/>
    <mergeCell ref="A15:B15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width="11.5703125" customWidth="1"/>
    <col min="2" max="2" width="24.42578125" customWidth="1"/>
    <col min="3" max="3" width="50.140625" customWidth="1"/>
    <col min="4" max="6" width="11.42578125" customWidth="1"/>
    <col min="7" max="7" width="13.85546875" customWidth="1"/>
    <col min="8" max="8" width="20" customWidth="1"/>
    <col min="9" max="9" width="12.85546875" customWidth="1"/>
    <col min="10" max="10" width="20" customWidth="1"/>
    <col min="11" max="11" width="37.140625" hidden="1" customWidth="1"/>
  </cols>
  <sheetData>
    <row r="1" spans="1:11" ht="15" customHeight="1">
      <c r="A1" s="4" t="s">
        <v>18</v>
      </c>
      <c r="B1" s="4"/>
      <c r="C1" s="3" t="s">
        <v>19</v>
      </c>
      <c r="D1" s="3"/>
      <c r="E1" s="3"/>
      <c r="F1" s="3"/>
      <c r="G1" s="3"/>
      <c r="H1" s="3"/>
      <c r="I1" s="3"/>
      <c r="J1" s="3"/>
      <c r="K1" s="15"/>
    </row>
    <row r="2" spans="1:11" ht="15" customHeight="1">
      <c r="A2" s="4"/>
      <c r="B2" s="4"/>
      <c r="C2" s="2" t="s">
        <v>20</v>
      </c>
      <c r="D2" s="2"/>
      <c r="E2" s="2"/>
      <c r="F2" s="2"/>
      <c r="G2" s="2"/>
      <c r="H2" s="2"/>
      <c r="I2" s="2"/>
      <c r="J2" s="2"/>
      <c r="K2" s="16"/>
    </row>
    <row r="3" spans="1:11" ht="15" customHeight="1">
      <c r="A3" s="4"/>
      <c r="B3" s="4"/>
      <c r="C3" s="2" t="s">
        <v>21</v>
      </c>
      <c r="D3" s="2"/>
      <c r="E3" s="2"/>
      <c r="F3" s="2"/>
      <c r="G3" s="2"/>
      <c r="H3" s="2"/>
      <c r="I3" s="2"/>
      <c r="J3" s="2"/>
      <c r="K3" s="16"/>
    </row>
    <row r="4" spans="1:11" ht="15" customHeight="1">
      <c r="A4" s="4"/>
      <c r="B4" s="4"/>
      <c r="C4" s="2" t="s">
        <v>22</v>
      </c>
      <c r="D4" s="2"/>
      <c r="E4" s="2"/>
      <c r="F4" s="2"/>
      <c r="G4" s="2"/>
      <c r="H4" s="2"/>
      <c r="I4" s="2"/>
      <c r="J4" s="2"/>
      <c r="K4" s="16"/>
    </row>
    <row r="5" spans="1:11" ht="15" customHeight="1">
      <c r="A5" s="4"/>
      <c r="B5" s="4"/>
      <c r="C5" s="2" t="s">
        <v>23</v>
      </c>
      <c r="D5" s="2"/>
      <c r="E5" s="2"/>
      <c r="F5" s="2"/>
      <c r="G5" s="2"/>
      <c r="H5" s="2"/>
      <c r="I5" s="2"/>
      <c r="J5" s="2"/>
      <c r="K5" s="16"/>
    </row>
    <row r="6" spans="1:11" ht="15" customHeight="1">
      <c r="A6" s="1" t="s">
        <v>24</v>
      </c>
      <c r="B6" s="1"/>
      <c r="C6" s="1"/>
      <c r="D6" s="1"/>
      <c r="E6" s="1"/>
      <c r="F6" s="1"/>
      <c r="G6" s="1"/>
      <c r="H6" s="1"/>
      <c r="I6" s="1"/>
      <c r="J6" s="1"/>
      <c r="K6" s="17"/>
    </row>
    <row r="7" spans="1:11" ht="15" customHeight="1">
      <c r="A7" s="94" t="s">
        <v>25</v>
      </c>
      <c r="B7" s="94"/>
      <c r="C7" s="20"/>
      <c r="D7" s="20"/>
      <c r="E7" s="20"/>
      <c r="F7" s="20"/>
      <c r="G7" s="20"/>
      <c r="H7" s="20"/>
      <c r="I7" s="30"/>
      <c r="J7" s="31"/>
      <c r="K7" s="20"/>
    </row>
    <row r="8" spans="1:11" ht="15" customHeight="1">
      <c r="A8" s="94" t="s">
        <v>26</v>
      </c>
      <c r="B8" s="94"/>
      <c r="C8" s="32"/>
      <c r="D8" s="20"/>
      <c r="E8" s="20"/>
      <c r="F8" s="20"/>
      <c r="G8" s="20"/>
      <c r="H8" s="20"/>
      <c r="I8" s="30"/>
      <c r="J8" s="31"/>
      <c r="K8" s="20"/>
    </row>
    <row r="9" spans="1:11" ht="16.5">
      <c r="A9" s="18" t="s">
        <v>27</v>
      </c>
      <c r="B9" s="33"/>
      <c r="C9" s="32"/>
      <c r="D9" s="20"/>
      <c r="E9" s="20"/>
      <c r="F9" s="20"/>
      <c r="G9" s="20"/>
      <c r="H9" s="20"/>
      <c r="I9" s="30"/>
      <c r="J9" s="31"/>
      <c r="K9" s="20"/>
    </row>
    <row r="10" spans="1:11" ht="15" customHeight="1">
      <c r="A10" s="94" t="s">
        <v>28</v>
      </c>
      <c r="B10" s="94"/>
      <c r="C10" s="20"/>
      <c r="D10" s="20"/>
      <c r="E10" s="20"/>
      <c r="F10" s="20"/>
      <c r="G10" s="20"/>
      <c r="H10" s="20"/>
      <c r="I10" s="30"/>
      <c r="J10" s="31"/>
      <c r="K10" s="20"/>
    </row>
    <row r="11" spans="1:11" ht="15" customHeight="1">
      <c r="A11" s="94" t="s">
        <v>29</v>
      </c>
      <c r="B11" s="94"/>
      <c r="C11" s="20"/>
      <c r="D11" s="20"/>
      <c r="E11" s="20"/>
      <c r="F11" s="20"/>
      <c r="G11" s="20"/>
      <c r="H11" s="20"/>
      <c r="I11" s="30"/>
      <c r="J11" s="31"/>
      <c r="K11" s="20"/>
    </row>
    <row r="12" spans="1:11" ht="15" customHeight="1">
      <c r="A12" s="95" t="s">
        <v>1</v>
      </c>
      <c r="B12" s="95" t="s">
        <v>2</v>
      </c>
      <c r="C12" s="95" t="s">
        <v>30</v>
      </c>
      <c r="D12" s="95" t="s">
        <v>4</v>
      </c>
      <c r="E12" s="95"/>
      <c r="F12" s="95"/>
      <c r="G12" s="95" t="s">
        <v>5</v>
      </c>
      <c r="H12" s="95" t="s">
        <v>6</v>
      </c>
      <c r="I12" s="96" t="s">
        <v>31</v>
      </c>
      <c r="J12" s="97" t="s">
        <v>8</v>
      </c>
      <c r="K12" s="9" t="s">
        <v>9</v>
      </c>
    </row>
    <row r="13" spans="1:11" ht="16.5">
      <c r="A13" s="95"/>
      <c r="B13" s="95"/>
      <c r="C13" s="95"/>
      <c r="D13" s="34" t="s">
        <v>10</v>
      </c>
      <c r="E13" s="34" t="s">
        <v>11</v>
      </c>
      <c r="F13" s="34" t="s">
        <v>12</v>
      </c>
      <c r="G13" s="95"/>
      <c r="H13" s="95"/>
      <c r="I13" s="95"/>
      <c r="J13" s="95"/>
      <c r="K13" s="9"/>
    </row>
    <row r="14" spans="1:11" ht="15" customHeight="1">
      <c r="A14" s="35" t="s">
        <v>32</v>
      </c>
      <c r="B14" s="98" t="s">
        <v>33</v>
      </c>
      <c r="C14" s="98"/>
      <c r="D14" s="98"/>
      <c r="E14" s="98"/>
      <c r="F14" s="98"/>
      <c r="G14" s="98"/>
      <c r="H14" s="98"/>
      <c r="I14" s="98"/>
      <c r="J14" s="36">
        <f>SUM(J15:J18)</f>
        <v>69645100</v>
      </c>
      <c r="K14" s="25"/>
    </row>
    <row r="15" spans="1:11" ht="78.75">
      <c r="A15" s="37">
        <v>1</v>
      </c>
      <c r="B15" s="37" t="s">
        <v>34</v>
      </c>
      <c r="C15" s="38" t="s">
        <v>35</v>
      </c>
      <c r="D15" s="37">
        <f>2505*2+3200</f>
        <v>8210</v>
      </c>
      <c r="E15" s="37">
        <v>600</v>
      </c>
      <c r="F15" s="37">
        <v>810</v>
      </c>
      <c r="G15" s="39" t="s">
        <v>36</v>
      </c>
      <c r="H15" s="40">
        <v>3750000</v>
      </c>
      <c r="I15" s="41">
        <f>D15/10^3</f>
        <v>8.2100000000000009</v>
      </c>
      <c r="J15" s="27">
        <f>I15*H15</f>
        <v>30787500.000000004</v>
      </c>
      <c r="K15" s="27"/>
    </row>
    <row r="16" spans="1:11" ht="78.75">
      <c r="A16" s="37">
        <v>2</v>
      </c>
      <c r="B16" s="39" t="s">
        <v>37</v>
      </c>
      <c r="C16" s="38" t="s">
        <v>38</v>
      </c>
      <c r="D16" s="37">
        <f>D15+250-2050</f>
        <v>6410</v>
      </c>
      <c r="E16" s="37">
        <v>350</v>
      </c>
      <c r="F16" s="37">
        <v>800</v>
      </c>
      <c r="G16" s="39" t="s">
        <v>36</v>
      </c>
      <c r="H16" s="40">
        <v>2860000</v>
      </c>
      <c r="I16" s="41">
        <f>D16/10^3</f>
        <v>6.41</v>
      </c>
      <c r="J16" s="27">
        <f>I16*H16</f>
        <v>18332600</v>
      </c>
      <c r="K16" s="27"/>
    </row>
    <row r="17" spans="1:11" ht="63">
      <c r="A17" s="37">
        <v>3</v>
      </c>
      <c r="B17" s="39" t="s">
        <v>39</v>
      </c>
      <c r="C17" s="38" t="s">
        <v>40</v>
      </c>
      <c r="D17" s="37">
        <f>D16</f>
        <v>6410</v>
      </c>
      <c r="E17" s="37">
        <v>350</v>
      </c>
      <c r="F17" s="37">
        <f>2815-810-800-600</f>
        <v>605</v>
      </c>
      <c r="G17" s="39" t="s">
        <v>36</v>
      </c>
      <c r="H17" s="40">
        <v>2500000</v>
      </c>
      <c r="I17" s="41">
        <f>D17/10^3</f>
        <v>6.41</v>
      </c>
      <c r="J17" s="27">
        <f>I17*H17</f>
        <v>16025000</v>
      </c>
      <c r="K17" s="27"/>
    </row>
    <row r="18" spans="1:11" ht="78.75">
      <c r="A18" s="37">
        <v>4</v>
      </c>
      <c r="B18" s="39" t="s">
        <v>41</v>
      </c>
      <c r="C18" s="38" t="s">
        <v>42</v>
      </c>
      <c r="D18" s="37">
        <v>1200</v>
      </c>
      <c r="E18" s="37">
        <v>700</v>
      </c>
      <c r="F18" s="37">
        <v>870</v>
      </c>
      <c r="G18" s="39" t="s">
        <v>36</v>
      </c>
      <c r="H18" s="40">
        <f>H15</f>
        <v>3750000</v>
      </c>
      <c r="I18" s="41">
        <f>D18/10^3</f>
        <v>1.2</v>
      </c>
      <c r="J18" s="27">
        <f>I18*H18</f>
        <v>4500000</v>
      </c>
      <c r="K18" s="27"/>
    </row>
    <row r="19" spans="1:11" ht="15" customHeight="1">
      <c r="A19" s="37"/>
      <c r="B19" s="99" t="s">
        <v>43</v>
      </c>
      <c r="C19" s="99"/>
      <c r="D19" s="99"/>
      <c r="E19" s="99"/>
      <c r="F19" s="99"/>
      <c r="G19" s="99"/>
      <c r="H19" s="99"/>
      <c r="I19" s="99"/>
      <c r="J19" s="42">
        <f>SUM(J20:J30)</f>
        <v>21425000</v>
      </c>
      <c r="K19" s="27"/>
    </row>
    <row r="20" spans="1:11" ht="33">
      <c r="A20" s="37">
        <v>1</v>
      </c>
      <c r="B20" s="43" t="s">
        <v>44</v>
      </c>
      <c r="C20" s="44" t="s">
        <v>45</v>
      </c>
      <c r="D20" s="100"/>
      <c r="E20" s="100"/>
      <c r="F20" s="100"/>
      <c r="G20" s="39" t="s">
        <v>46</v>
      </c>
      <c r="H20" s="45">
        <v>550000</v>
      </c>
      <c r="I20" s="46">
        <v>2</v>
      </c>
      <c r="J20" s="27">
        <f t="shared" ref="J20:J30" si="0">I20*H20</f>
        <v>1100000</v>
      </c>
      <c r="K20" s="27"/>
    </row>
    <row r="21" spans="1:11" ht="33">
      <c r="A21" s="37">
        <v>2</v>
      </c>
      <c r="B21" s="43" t="s">
        <v>47</v>
      </c>
      <c r="C21" s="44" t="s">
        <v>45</v>
      </c>
      <c r="D21" s="100"/>
      <c r="E21" s="100"/>
      <c r="F21" s="100"/>
      <c r="G21" s="39" t="s">
        <v>46</v>
      </c>
      <c r="H21" s="45">
        <v>450000</v>
      </c>
      <c r="I21" s="46">
        <v>3</v>
      </c>
      <c r="J21" s="27">
        <f t="shared" si="0"/>
        <v>1350000</v>
      </c>
      <c r="K21" s="27"/>
    </row>
    <row r="22" spans="1:11" ht="16.5">
      <c r="A22" s="37">
        <v>3</v>
      </c>
      <c r="B22" s="43" t="s">
        <v>48</v>
      </c>
      <c r="C22" s="44" t="s">
        <v>49</v>
      </c>
      <c r="D22" s="100"/>
      <c r="E22" s="100"/>
      <c r="F22" s="100"/>
      <c r="G22" s="39" t="s">
        <v>46</v>
      </c>
      <c r="H22" s="45">
        <v>1705000</v>
      </c>
      <c r="I22" s="46">
        <v>2</v>
      </c>
      <c r="J22" s="27">
        <f t="shared" si="0"/>
        <v>3410000</v>
      </c>
      <c r="K22" s="27"/>
    </row>
    <row r="23" spans="1:11" ht="16.5">
      <c r="A23" s="37">
        <v>4</v>
      </c>
      <c r="B23" s="47" t="s">
        <v>50</v>
      </c>
      <c r="C23" s="44" t="s">
        <v>51</v>
      </c>
      <c r="D23" s="100"/>
      <c r="E23" s="100"/>
      <c r="F23" s="100"/>
      <c r="G23" s="47" t="s">
        <v>46</v>
      </c>
      <c r="H23" s="48">
        <v>1900000</v>
      </c>
      <c r="I23" s="46">
        <v>1</v>
      </c>
      <c r="J23" s="27">
        <f t="shared" si="0"/>
        <v>1900000</v>
      </c>
      <c r="K23" s="27"/>
    </row>
    <row r="24" spans="1:11" ht="16.5">
      <c r="A24" s="37">
        <v>5</v>
      </c>
      <c r="B24" s="47" t="s">
        <v>52</v>
      </c>
      <c r="C24" s="44" t="s">
        <v>53</v>
      </c>
      <c r="D24" s="100"/>
      <c r="E24" s="100"/>
      <c r="F24" s="100"/>
      <c r="G24" s="47" t="s">
        <v>46</v>
      </c>
      <c r="H24" s="48">
        <v>1900000</v>
      </c>
      <c r="I24" s="46">
        <v>1</v>
      </c>
      <c r="J24" s="27">
        <f t="shared" si="0"/>
        <v>1900000</v>
      </c>
      <c r="K24" s="27"/>
    </row>
    <row r="25" spans="1:11" ht="16.5">
      <c r="A25" s="37">
        <v>6</v>
      </c>
      <c r="B25" s="43" t="s">
        <v>54</v>
      </c>
      <c r="C25" s="44" t="s">
        <v>55</v>
      </c>
      <c r="D25" s="100"/>
      <c r="E25" s="100"/>
      <c r="F25" s="100"/>
      <c r="G25" s="39" t="s">
        <v>46</v>
      </c>
      <c r="H25" s="49">
        <v>5885000</v>
      </c>
      <c r="I25" s="46">
        <v>1</v>
      </c>
      <c r="J25" s="27">
        <f t="shared" si="0"/>
        <v>5885000</v>
      </c>
      <c r="K25" s="27"/>
    </row>
    <row r="26" spans="1:11" ht="16.5">
      <c r="A26" s="37">
        <v>7</v>
      </c>
      <c r="B26" s="43" t="s">
        <v>56</v>
      </c>
      <c r="C26" s="47" t="s">
        <v>57</v>
      </c>
      <c r="D26" s="101"/>
      <c r="E26" s="101"/>
      <c r="F26" s="101"/>
      <c r="G26" s="47" t="s">
        <v>58</v>
      </c>
      <c r="H26" s="48">
        <v>880000</v>
      </c>
      <c r="I26" s="46">
        <v>1</v>
      </c>
      <c r="J26" s="27">
        <f t="shared" si="0"/>
        <v>880000</v>
      </c>
      <c r="K26" s="27"/>
    </row>
    <row r="27" spans="1:11" ht="15.75">
      <c r="A27" s="37">
        <v>8</v>
      </c>
      <c r="B27" s="39" t="s">
        <v>59</v>
      </c>
      <c r="C27" s="37" t="s">
        <v>60</v>
      </c>
      <c r="D27" s="100"/>
      <c r="E27" s="100"/>
      <c r="F27" s="100"/>
      <c r="G27" s="39" t="s">
        <v>61</v>
      </c>
      <c r="H27" s="49">
        <v>0</v>
      </c>
      <c r="I27" s="41">
        <v>48</v>
      </c>
      <c r="J27" s="27">
        <f t="shared" si="0"/>
        <v>0</v>
      </c>
      <c r="K27" s="27"/>
    </row>
    <row r="28" spans="1:11" ht="15.75">
      <c r="A28" s="37">
        <v>9</v>
      </c>
      <c r="B28" s="43" t="s">
        <v>62</v>
      </c>
      <c r="C28" s="37" t="s">
        <v>63</v>
      </c>
      <c r="D28" s="100"/>
      <c r="E28" s="100"/>
      <c r="F28" s="100"/>
      <c r="G28" s="37" t="s">
        <v>64</v>
      </c>
      <c r="H28" s="49">
        <v>0</v>
      </c>
      <c r="I28" s="46">
        <v>8</v>
      </c>
      <c r="J28" s="27">
        <f t="shared" si="0"/>
        <v>0</v>
      </c>
      <c r="K28" s="27"/>
    </row>
    <row r="29" spans="1:11" ht="15.75">
      <c r="A29" s="37">
        <v>10</v>
      </c>
      <c r="B29" s="39" t="s">
        <v>65</v>
      </c>
      <c r="C29" s="39" t="s">
        <v>66</v>
      </c>
      <c r="D29" s="100"/>
      <c r="E29" s="100"/>
      <c r="F29" s="100"/>
      <c r="G29" s="39" t="s">
        <v>61</v>
      </c>
      <c r="H29" s="49">
        <v>0</v>
      </c>
      <c r="I29" s="41">
        <v>16</v>
      </c>
      <c r="J29" s="27">
        <f t="shared" si="0"/>
        <v>0</v>
      </c>
      <c r="K29" s="27"/>
    </row>
    <row r="30" spans="1:11" ht="15.75">
      <c r="A30" s="37">
        <v>11</v>
      </c>
      <c r="B30" s="39" t="s">
        <v>67</v>
      </c>
      <c r="C30" s="37" t="s">
        <v>68</v>
      </c>
      <c r="D30" s="100"/>
      <c r="E30" s="100"/>
      <c r="F30" s="100"/>
      <c r="G30" s="37" t="s">
        <v>61</v>
      </c>
      <c r="H30" s="50">
        <v>100000</v>
      </c>
      <c r="I30" s="51">
        <v>50</v>
      </c>
      <c r="J30" s="27">
        <f t="shared" si="0"/>
        <v>5000000</v>
      </c>
      <c r="K30" s="27"/>
    </row>
    <row r="31" spans="1:11" ht="15" customHeight="1">
      <c r="A31" s="37"/>
      <c r="B31" s="52"/>
      <c r="C31" s="52"/>
      <c r="D31" s="52"/>
      <c r="E31" s="52"/>
      <c r="F31" s="52"/>
      <c r="G31" s="53"/>
      <c r="H31" s="102" t="s">
        <v>69</v>
      </c>
      <c r="I31" s="102"/>
      <c r="J31" s="42">
        <f>SUM(J19+J14)</f>
        <v>91070100</v>
      </c>
      <c r="K31" s="27"/>
    </row>
    <row r="32" spans="1:11" ht="15" customHeight="1">
      <c r="A32" s="99"/>
      <c r="B32" s="99"/>
      <c r="C32" s="99"/>
      <c r="D32" s="99"/>
      <c r="E32" s="99"/>
      <c r="F32" s="99"/>
      <c r="G32" s="99"/>
      <c r="H32" s="103" t="s">
        <v>70</v>
      </c>
      <c r="I32" s="103"/>
      <c r="J32" s="54">
        <f>J31*97/100</f>
        <v>88337997</v>
      </c>
      <c r="K32" s="55"/>
    </row>
    <row r="33" spans="1:11" ht="15" customHeight="1">
      <c r="A33" s="56">
        <v>1</v>
      </c>
      <c r="B33" s="104" t="s">
        <v>71</v>
      </c>
      <c r="C33" s="104"/>
      <c r="D33" s="104"/>
      <c r="E33" s="104"/>
      <c r="F33" s="104"/>
      <c r="G33" s="104"/>
      <c r="H33" s="105" t="s">
        <v>72</v>
      </c>
      <c r="I33" s="105"/>
      <c r="J33" s="57">
        <v>13000000</v>
      </c>
      <c r="K33" s="58"/>
    </row>
    <row r="34" spans="1:11" ht="15" customHeight="1">
      <c r="A34" s="56">
        <v>2</v>
      </c>
      <c r="B34" s="104" t="s">
        <v>73</v>
      </c>
      <c r="C34" s="104"/>
      <c r="D34" s="104"/>
      <c r="E34" s="104"/>
      <c r="F34" s="104"/>
      <c r="G34" s="104"/>
      <c r="H34" s="105" t="s">
        <v>74</v>
      </c>
      <c r="I34" s="105"/>
      <c r="J34" s="57">
        <v>35000000</v>
      </c>
      <c r="K34" s="59"/>
    </row>
    <row r="35" spans="1:11" ht="15" customHeight="1">
      <c r="A35" s="56">
        <v>3</v>
      </c>
      <c r="B35" s="106" t="s">
        <v>75</v>
      </c>
      <c r="C35" s="106"/>
      <c r="D35" s="106"/>
      <c r="E35" s="106"/>
      <c r="F35" s="106"/>
      <c r="G35" s="106"/>
      <c r="H35" s="105" t="s">
        <v>76</v>
      </c>
      <c r="I35" s="105"/>
      <c r="J35" s="57">
        <v>30000000</v>
      </c>
      <c r="K35" s="58"/>
    </row>
    <row r="36" spans="1:11" ht="15" customHeight="1">
      <c r="A36" s="56">
        <v>4</v>
      </c>
      <c r="B36" s="104" t="s">
        <v>77</v>
      </c>
      <c r="C36" s="104"/>
      <c r="D36" s="104"/>
      <c r="E36" s="104"/>
      <c r="F36" s="104"/>
      <c r="G36" s="104"/>
      <c r="H36" s="105" t="s">
        <v>78</v>
      </c>
      <c r="I36" s="105"/>
      <c r="J36" s="57">
        <f>J32-J33-J34-J35</f>
        <v>10337997</v>
      </c>
      <c r="K36" s="60"/>
    </row>
    <row r="37" spans="1:11" ht="409.5">
      <c r="A37" s="61" t="s">
        <v>79</v>
      </c>
      <c r="H37" s="107"/>
      <c r="I37" s="107"/>
      <c r="K37" s="29"/>
    </row>
    <row r="38" spans="1:11" ht="15" customHeight="1">
      <c r="A38" s="5" t="s">
        <v>16</v>
      </c>
      <c r="B38" s="5"/>
      <c r="C38" s="5"/>
      <c r="J38" s="29"/>
      <c r="K38" s="29"/>
    </row>
    <row r="39" spans="1:11" ht="15" customHeight="1">
      <c r="A39" s="5"/>
      <c r="B39" s="5"/>
      <c r="C39" s="5"/>
      <c r="H39" s="5" t="s">
        <v>17</v>
      </c>
      <c r="I39" s="5"/>
      <c r="J39" s="29"/>
      <c r="K39" s="29"/>
    </row>
    <row r="40" spans="1:11">
      <c r="A40" s="5"/>
      <c r="B40" s="5"/>
      <c r="C40" s="5"/>
      <c r="J40" s="29"/>
      <c r="K40" s="29"/>
    </row>
  </sheetData>
  <mergeCells count="47">
    <mergeCell ref="B36:G36"/>
    <mergeCell ref="H36:I36"/>
    <mergeCell ref="H37:I37"/>
    <mergeCell ref="A38:C40"/>
    <mergeCell ref="H39:I39"/>
    <mergeCell ref="B33:G33"/>
    <mergeCell ref="H33:I33"/>
    <mergeCell ref="B34:G34"/>
    <mergeCell ref="H34:I34"/>
    <mergeCell ref="B35:G35"/>
    <mergeCell ref="H35:I35"/>
    <mergeCell ref="D29:F29"/>
    <mergeCell ref="D30:F30"/>
    <mergeCell ref="H31:I31"/>
    <mergeCell ref="A32:G32"/>
    <mergeCell ref="H32:I32"/>
    <mergeCell ref="D24:F24"/>
    <mergeCell ref="D25:F25"/>
    <mergeCell ref="D26:F26"/>
    <mergeCell ref="D27:F27"/>
    <mergeCell ref="D28:F28"/>
    <mergeCell ref="B19:I19"/>
    <mergeCell ref="D20:F20"/>
    <mergeCell ref="D21:F21"/>
    <mergeCell ref="D22:F22"/>
    <mergeCell ref="D23:F23"/>
    <mergeCell ref="H12:H13"/>
    <mergeCell ref="I12:I13"/>
    <mergeCell ref="J12:J13"/>
    <mergeCell ref="K12:K13"/>
    <mergeCell ref="B14:I14"/>
    <mergeCell ref="A12:A13"/>
    <mergeCell ref="B12:B13"/>
    <mergeCell ref="C12:C13"/>
    <mergeCell ref="D12:F12"/>
    <mergeCell ref="G12:G13"/>
    <mergeCell ref="A6:J6"/>
    <mergeCell ref="A7:B7"/>
    <mergeCell ref="A8:B8"/>
    <mergeCell ref="A10:B10"/>
    <mergeCell ref="A11:B11"/>
    <mergeCell ref="A1:B5"/>
    <mergeCell ref="C1:J1"/>
    <mergeCell ref="C2:J2"/>
    <mergeCell ref="C3:J3"/>
    <mergeCell ref="C4:J4"/>
    <mergeCell ref="C5:J5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width="12.85546875" customWidth="1"/>
    <col min="2" max="2" width="22.28515625" customWidth="1"/>
    <col min="3" max="3" width="50.140625" customWidth="1"/>
    <col min="4" max="4" width="10" customWidth="1"/>
    <col min="5" max="5" width="9.85546875" customWidth="1"/>
    <col min="6" max="6" width="10.140625" customWidth="1"/>
    <col min="7" max="7" width="13.85546875" customWidth="1"/>
    <col min="8" max="8" width="20" customWidth="1"/>
    <col min="9" max="9" width="12.85546875" customWidth="1"/>
    <col min="10" max="10" width="20" customWidth="1"/>
  </cols>
  <sheetData>
    <row r="1" spans="1:10" ht="33" customHeight="1">
      <c r="A1" s="4" t="s">
        <v>18</v>
      </c>
      <c r="B1" s="4"/>
      <c r="C1" s="3" t="s">
        <v>19</v>
      </c>
      <c r="D1" s="3"/>
      <c r="E1" s="3"/>
      <c r="F1" s="3"/>
      <c r="G1" s="3"/>
      <c r="H1" s="3"/>
      <c r="I1" s="3"/>
      <c r="J1" s="3"/>
    </row>
    <row r="2" spans="1:10" ht="24" customHeight="1">
      <c r="A2" s="4"/>
      <c r="B2" s="4"/>
      <c r="C2" s="2" t="s">
        <v>20</v>
      </c>
      <c r="D2" s="2"/>
      <c r="E2" s="2"/>
      <c r="F2" s="2"/>
      <c r="G2" s="2"/>
      <c r="H2" s="2"/>
      <c r="I2" s="2"/>
      <c r="J2" s="2"/>
    </row>
    <row r="3" spans="1:10" ht="24" customHeight="1">
      <c r="A3" s="4"/>
      <c r="B3" s="4"/>
      <c r="C3" s="2" t="s">
        <v>21</v>
      </c>
      <c r="D3" s="2"/>
      <c r="E3" s="2"/>
      <c r="F3" s="2"/>
      <c r="G3" s="2"/>
      <c r="H3" s="2"/>
      <c r="I3" s="2"/>
      <c r="J3" s="2"/>
    </row>
    <row r="4" spans="1:10" ht="24" customHeight="1">
      <c r="A4" s="4"/>
      <c r="B4" s="4"/>
      <c r="C4" s="2" t="s">
        <v>22</v>
      </c>
      <c r="D4" s="2"/>
      <c r="E4" s="2"/>
      <c r="F4" s="2"/>
      <c r="G4" s="2"/>
      <c r="H4" s="2"/>
      <c r="I4" s="2"/>
      <c r="J4" s="2"/>
    </row>
    <row r="5" spans="1:10" ht="24" customHeight="1">
      <c r="A5" s="4"/>
      <c r="B5" s="4"/>
      <c r="C5" s="2" t="s">
        <v>23</v>
      </c>
      <c r="D5" s="2"/>
      <c r="E5" s="2"/>
      <c r="F5" s="2"/>
      <c r="G5" s="2"/>
      <c r="H5" s="2"/>
      <c r="I5" s="2"/>
      <c r="J5" s="2"/>
    </row>
    <row r="6" spans="1:10" ht="28.5" customHeight="1">
      <c r="A6" s="108" t="s">
        <v>24</v>
      </c>
      <c r="B6" s="108"/>
      <c r="C6" s="108"/>
      <c r="D6" s="108"/>
      <c r="E6" s="108"/>
      <c r="F6" s="108"/>
      <c r="G6" s="108"/>
      <c r="H6" s="108"/>
      <c r="I6" s="108"/>
      <c r="J6" s="108"/>
    </row>
    <row r="7" spans="1:10" ht="13.5" customHeight="1">
      <c r="A7" s="62" t="s">
        <v>80</v>
      </c>
      <c r="B7" s="63" t="s">
        <v>81</v>
      </c>
      <c r="C7" s="64"/>
      <c r="D7" s="64"/>
      <c r="E7" s="64"/>
      <c r="F7" s="64"/>
      <c r="G7" s="64"/>
      <c r="H7" s="64"/>
      <c r="I7" s="65"/>
      <c r="J7" s="66"/>
    </row>
    <row r="8" spans="1:10" ht="13.5" customHeight="1">
      <c r="A8" s="62" t="s">
        <v>82</v>
      </c>
      <c r="B8" s="67">
        <v>356188889</v>
      </c>
      <c r="C8" s="64"/>
      <c r="D8" s="64"/>
      <c r="E8" s="64"/>
      <c r="F8" s="64"/>
      <c r="G8" s="64"/>
      <c r="H8" s="64"/>
      <c r="I8" s="65"/>
      <c r="J8" s="66"/>
    </row>
    <row r="9" spans="1:10" ht="13.5" customHeight="1">
      <c r="A9" s="62" t="s">
        <v>83</v>
      </c>
      <c r="B9" s="68"/>
      <c r="C9" s="64"/>
      <c r="D9" s="64"/>
      <c r="E9" s="64"/>
      <c r="F9" s="64"/>
      <c r="G9" s="64"/>
      <c r="H9" s="64"/>
      <c r="I9" s="65"/>
      <c r="J9" s="66"/>
    </row>
    <row r="10" spans="1:10" ht="13.5" customHeight="1">
      <c r="A10" s="62" t="s">
        <v>84</v>
      </c>
      <c r="B10" s="69"/>
      <c r="C10" s="64"/>
      <c r="D10" s="64"/>
      <c r="E10" s="64"/>
      <c r="F10" s="64"/>
      <c r="G10" s="64"/>
      <c r="H10" s="64"/>
      <c r="I10" s="65"/>
      <c r="J10" s="66"/>
    </row>
    <row r="11" spans="1:10" ht="13.5" customHeight="1">
      <c r="A11" s="62" t="s">
        <v>85</v>
      </c>
      <c r="B11" s="70"/>
      <c r="C11" s="64"/>
      <c r="D11" s="64"/>
      <c r="E11" s="64"/>
      <c r="F11" s="64"/>
      <c r="G11" s="64"/>
      <c r="H11" s="64"/>
      <c r="I11" s="65"/>
      <c r="J11" s="66"/>
    </row>
    <row r="12" spans="1:10" ht="15" customHeight="1">
      <c r="A12" s="95" t="s">
        <v>1</v>
      </c>
      <c r="B12" s="95" t="s">
        <v>2</v>
      </c>
      <c r="C12" s="95" t="s">
        <v>30</v>
      </c>
      <c r="D12" s="95" t="s">
        <v>4</v>
      </c>
      <c r="E12" s="95"/>
      <c r="F12" s="95"/>
      <c r="G12" s="95" t="s">
        <v>5</v>
      </c>
      <c r="H12" s="95" t="s">
        <v>6</v>
      </c>
      <c r="I12" s="96" t="s">
        <v>31</v>
      </c>
      <c r="J12" s="109" t="s">
        <v>8</v>
      </c>
    </row>
    <row r="13" spans="1:10" ht="16.5">
      <c r="A13" s="95"/>
      <c r="B13" s="95"/>
      <c r="C13" s="95"/>
      <c r="D13" s="34" t="s">
        <v>10</v>
      </c>
      <c r="E13" s="34" t="s">
        <v>11</v>
      </c>
      <c r="F13" s="34" t="s">
        <v>12</v>
      </c>
      <c r="G13" s="95"/>
      <c r="H13" s="95"/>
      <c r="I13" s="95"/>
      <c r="J13" s="95"/>
    </row>
    <row r="14" spans="1:10" ht="33.75" customHeight="1">
      <c r="A14" s="71" t="s">
        <v>86</v>
      </c>
      <c r="B14" s="110" t="s">
        <v>87</v>
      </c>
      <c r="C14" s="110"/>
      <c r="D14" s="110"/>
      <c r="E14" s="110"/>
      <c r="F14" s="110"/>
      <c r="G14" s="110"/>
      <c r="H14" s="110"/>
      <c r="I14" s="110"/>
      <c r="J14" s="110"/>
    </row>
    <row r="15" spans="1:10" ht="66" customHeight="1">
      <c r="A15" s="72">
        <v>1</v>
      </c>
      <c r="B15" s="72" t="s">
        <v>34</v>
      </c>
      <c r="C15" s="73" t="s">
        <v>88</v>
      </c>
      <c r="D15" s="72">
        <v>2500</v>
      </c>
      <c r="E15" s="72">
        <v>600</v>
      </c>
      <c r="F15" s="72">
        <v>810</v>
      </c>
      <c r="G15" s="72" t="s">
        <v>36</v>
      </c>
      <c r="H15" s="74">
        <v>3300000</v>
      </c>
      <c r="I15" s="75">
        <f>D15/1000</f>
        <v>2.5</v>
      </c>
      <c r="J15" s="76">
        <f>I15*H15</f>
        <v>8250000</v>
      </c>
    </row>
    <row r="16" spans="1:10" ht="36.75" customHeight="1">
      <c r="A16" s="77"/>
      <c r="B16" s="111" t="s">
        <v>89</v>
      </c>
      <c r="C16" s="111"/>
      <c r="D16" s="111"/>
      <c r="E16" s="111"/>
      <c r="F16" s="111"/>
      <c r="G16" s="111"/>
      <c r="H16" s="112" t="s">
        <v>90</v>
      </c>
      <c r="I16" s="112"/>
      <c r="J16" s="78">
        <f>SUM(J15)</f>
        <v>8250000</v>
      </c>
    </row>
    <row r="17" spans="1:10" ht="36.75" customHeight="1">
      <c r="A17" s="71" t="s">
        <v>91</v>
      </c>
      <c r="B17" s="110" t="s">
        <v>92</v>
      </c>
      <c r="C17" s="110"/>
      <c r="D17" s="110"/>
      <c r="E17" s="110"/>
      <c r="F17" s="110"/>
      <c r="G17" s="110"/>
      <c r="H17" s="110"/>
      <c r="I17" s="110"/>
      <c r="J17" s="110"/>
    </row>
    <row r="18" spans="1:10" ht="36.75" customHeight="1">
      <c r="A18" s="72">
        <v>1</v>
      </c>
      <c r="B18" s="44" t="s">
        <v>93</v>
      </c>
      <c r="C18" s="73" t="s">
        <v>94</v>
      </c>
      <c r="D18" s="72">
        <f>2500</f>
        <v>2500</v>
      </c>
      <c r="E18" s="72">
        <v>600</v>
      </c>
      <c r="F18" s="72">
        <v>8</v>
      </c>
      <c r="G18" s="44" t="s">
        <v>36</v>
      </c>
      <c r="H18" s="74">
        <v>850000</v>
      </c>
      <c r="I18" s="75">
        <f>D18/1000</f>
        <v>2.5</v>
      </c>
      <c r="J18" s="25">
        <f t="shared" ref="J18:J28" si="0">I18*H18</f>
        <v>2125000</v>
      </c>
    </row>
    <row r="19" spans="1:10" ht="36.75" customHeight="1">
      <c r="A19" s="72">
        <v>2</v>
      </c>
      <c r="B19" s="44" t="s">
        <v>95</v>
      </c>
      <c r="C19" s="73" t="s">
        <v>96</v>
      </c>
      <c r="D19" s="72">
        <v>2500</v>
      </c>
      <c r="E19" s="72">
        <v>600</v>
      </c>
      <c r="F19" s="72">
        <v>40</v>
      </c>
      <c r="G19" s="72" t="s">
        <v>36</v>
      </c>
      <c r="H19" s="74">
        <v>1350000</v>
      </c>
      <c r="I19" s="75">
        <f>D19/1000</f>
        <v>2.5</v>
      </c>
      <c r="J19" s="25">
        <f t="shared" si="0"/>
        <v>3375000</v>
      </c>
    </row>
    <row r="20" spans="1:10" ht="56.25" customHeight="1">
      <c r="A20" s="72">
        <v>3</v>
      </c>
      <c r="B20" s="47" t="s">
        <v>54</v>
      </c>
      <c r="C20" s="79" t="s">
        <v>97</v>
      </c>
      <c r="D20" s="101" t="s">
        <v>98</v>
      </c>
      <c r="E20" s="101"/>
      <c r="F20" s="101"/>
      <c r="G20" s="47" t="s">
        <v>46</v>
      </c>
      <c r="H20" s="80">
        <v>1800000</v>
      </c>
      <c r="I20" s="81">
        <v>1</v>
      </c>
      <c r="J20" s="82">
        <f t="shared" si="0"/>
        <v>1800000</v>
      </c>
    </row>
    <row r="21" spans="1:10" ht="54.75" customHeight="1">
      <c r="A21" s="72">
        <v>4</v>
      </c>
      <c r="B21" s="47" t="s">
        <v>44</v>
      </c>
      <c r="C21" s="83" t="s">
        <v>99</v>
      </c>
      <c r="D21" s="113" t="s">
        <v>100</v>
      </c>
      <c r="E21" s="113"/>
      <c r="F21" s="113"/>
      <c r="G21" s="47" t="s">
        <v>46</v>
      </c>
      <c r="H21" s="80">
        <v>1770000</v>
      </c>
      <c r="I21" s="81">
        <v>1</v>
      </c>
      <c r="J21" s="82">
        <f t="shared" si="0"/>
        <v>1770000</v>
      </c>
    </row>
    <row r="22" spans="1:10" ht="52.5" customHeight="1">
      <c r="A22" s="72">
        <v>5</v>
      </c>
      <c r="B22" s="47" t="s">
        <v>48</v>
      </c>
      <c r="C22" s="83" t="s">
        <v>49</v>
      </c>
      <c r="D22" s="114" t="s">
        <v>101</v>
      </c>
      <c r="E22" s="114"/>
      <c r="F22" s="114"/>
      <c r="G22" s="47" t="s">
        <v>102</v>
      </c>
      <c r="H22" s="80">
        <v>1550000</v>
      </c>
      <c r="I22" s="81">
        <v>2</v>
      </c>
      <c r="J22" s="84">
        <f t="shared" si="0"/>
        <v>3100000</v>
      </c>
    </row>
    <row r="23" spans="1:10" ht="60.75" customHeight="1">
      <c r="A23" s="72">
        <v>6</v>
      </c>
      <c r="B23" s="47" t="s">
        <v>47</v>
      </c>
      <c r="C23" s="83" t="s">
        <v>103</v>
      </c>
      <c r="D23" s="114" t="s">
        <v>104</v>
      </c>
      <c r="E23" s="114"/>
      <c r="F23" s="114"/>
      <c r="G23" s="47" t="s">
        <v>46</v>
      </c>
      <c r="H23" s="80">
        <v>1770000</v>
      </c>
      <c r="I23" s="81">
        <v>1</v>
      </c>
      <c r="J23" s="84">
        <f t="shared" si="0"/>
        <v>1770000</v>
      </c>
    </row>
    <row r="24" spans="1:10" ht="31.5" customHeight="1">
      <c r="A24" s="72">
        <v>7</v>
      </c>
      <c r="B24" s="44" t="s">
        <v>65</v>
      </c>
      <c r="C24" s="73" t="s">
        <v>66</v>
      </c>
      <c r="D24" s="44"/>
      <c r="E24" s="44"/>
      <c r="F24" s="44"/>
      <c r="G24" s="44" t="s">
        <v>61</v>
      </c>
      <c r="H24" s="74">
        <v>105000</v>
      </c>
      <c r="I24" s="75">
        <v>6</v>
      </c>
      <c r="J24" s="76">
        <f t="shared" si="0"/>
        <v>630000</v>
      </c>
    </row>
    <row r="25" spans="1:10" ht="30.75" customHeight="1">
      <c r="A25" s="72">
        <v>8</v>
      </c>
      <c r="B25" s="44" t="s">
        <v>62</v>
      </c>
      <c r="C25" s="85" t="s">
        <v>105</v>
      </c>
      <c r="D25" s="44"/>
      <c r="E25" s="44"/>
      <c r="F25" s="44"/>
      <c r="G25" s="44" t="s">
        <v>106</v>
      </c>
      <c r="H25" s="74">
        <v>155000</v>
      </c>
      <c r="I25" s="75">
        <v>4</v>
      </c>
      <c r="J25" s="76">
        <f t="shared" si="0"/>
        <v>620000</v>
      </c>
    </row>
    <row r="26" spans="1:10" ht="30" customHeight="1">
      <c r="A26" s="72">
        <v>9</v>
      </c>
      <c r="B26" s="44" t="s">
        <v>59</v>
      </c>
      <c r="C26" s="85" t="s">
        <v>60</v>
      </c>
      <c r="D26" s="44"/>
      <c r="E26" s="44"/>
      <c r="F26" s="44"/>
      <c r="G26" s="44" t="s">
        <v>61</v>
      </c>
      <c r="H26" s="74">
        <v>49500</v>
      </c>
      <c r="I26" s="75">
        <v>20</v>
      </c>
      <c r="J26" s="76">
        <f t="shared" si="0"/>
        <v>990000</v>
      </c>
    </row>
    <row r="27" spans="1:10" ht="31.5" customHeight="1">
      <c r="A27" s="72">
        <v>10</v>
      </c>
      <c r="B27" s="44" t="s">
        <v>67</v>
      </c>
      <c r="C27" s="115" t="s">
        <v>68</v>
      </c>
      <c r="D27" s="115"/>
      <c r="E27" s="115"/>
      <c r="F27" s="115"/>
      <c r="G27" s="72" t="s">
        <v>61</v>
      </c>
      <c r="H27" s="74">
        <v>100000</v>
      </c>
      <c r="I27" s="86">
        <v>10</v>
      </c>
      <c r="J27" s="76">
        <f t="shared" si="0"/>
        <v>1000000</v>
      </c>
    </row>
    <row r="28" spans="1:10" ht="31.5" customHeight="1">
      <c r="A28" s="72">
        <v>11</v>
      </c>
      <c r="B28" s="87" t="s">
        <v>107</v>
      </c>
      <c r="C28" s="83" t="s">
        <v>108</v>
      </c>
      <c r="D28" s="116" t="s">
        <v>109</v>
      </c>
      <c r="E28" s="116"/>
      <c r="F28" s="116"/>
      <c r="G28" s="88" t="s">
        <v>36</v>
      </c>
      <c r="H28" s="80">
        <v>275000</v>
      </c>
      <c r="I28" s="86">
        <v>3</v>
      </c>
      <c r="J28" s="76">
        <f t="shared" si="0"/>
        <v>825000</v>
      </c>
    </row>
    <row r="29" spans="1:10" ht="39" customHeight="1">
      <c r="A29" s="89"/>
      <c r="B29" s="117" t="s">
        <v>110</v>
      </c>
      <c r="C29" s="117"/>
      <c r="D29" s="117"/>
      <c r="E29" s="117"/>
      <c r="F29" s="117"/>
      <c r="G29" s="117"/>
      <c r="H29" s="112" t="s">
        <v>90</v>
      </c>
      <c r="I29" s="112"/>
      <c r="J29" s="90">
        <f>SUM(J18:J28)</f>
        <v>18005000</v>
      </c>
    </row>
    <row r="30" spans="1:10" ht="39" customHeight="1">
      <c r="A30" s="89"/>
      <c r="B30" s="117" t="s">
        <v>111</v>
      </c>
      <c r="C30" s="117"/>
      <c r="D30" s="117"/>
      <c r="E30" s="117"/>
      <c r="F30" s="117"/>
      <c r="G30" s="117"/>
      <c r="H30" s="118" t="s">
        <v>90</v>
      </c>
      <c r="I30" s="118"/>
      <c r="J30" s="91">
        <f>J16+J29</f>
        <v>26255000</v>
      </c>
    </row>
    <row r="31" spans="1:10" ht="105" customHeight="1">
      <c r="A31" s="119" t="s">
        <v>112</v>
      </c>
      <c r="B31" s="119"/>
      <c r="C31" s="119"/>
      <c r="D31" s="119"/>
      <c r="E31" s="119"/>
      <c r="F31" s="119"/>
      <c r="G31" s="119"/>
      <c r="H31" s="119"/>
      <c r="I31" s="119"/>
      <c r="J31" s="119"/>
    </row>
    <row r="32" spans="1:10">
      <c r="A32" s="92"/>
      <c r="B32" s="92"/>
      <c r="C32" s="93"/>
      <c r="D32" s="93"/>
      <c r="E32" s="93"/>
      <c r="F32" s="93"/>
      <c r="G32" s="92"/>
      <c r="H32" s="93"/>
      <c r="I32" s="92"/>
      <c r="J32" s="29"/>
    </row>
    <row r="33" spans="1:10">
      <c r="A33" s="92"/>
      <c r="B33" s="92"/>
      <c r="C33" s="93"/>
      <c r="D33" s="93"/>
      <c r="E33" s="93"/>
      <c r="F33" s="93"/>
      <c r="G33" s="92"/>
      <c r="H33" s="93"/>
      <c r="I33" s="92"/>
      <c r="J33" s="29"/>
    </row>
    <row r="34" spans="1:10">
      <c r="A34" s="92"/>
      <c r="B34" s="92"/>
      <c r="C34" s="93"/>
      <c r="D34" s="93"/>
      <c r="E34" s="93"/>
      <c r="F34" s="93"/>
      <c r="G34" s="92"/>
      <c r="H34" s="93"/>
      <c r="I34" s="92"/>
      <c r="J34" s="29"/>
    </row>
    <row r="35" spans="1:10">
      <c r="A35" s="92"/>
      <c r="B35" s="92"/>
      <c r="C35" s="93"/>
      <c r="D35" s="93"/>
      <c r="E35" s="93"/>
      <c r="F35" s="93"/>
      <c r="G35" s="92"/>
      <c r="H35" s="93"/>
      <c r="I35" s="92"/>
      <c r="J35" s="29"/>
    </row>
    <row r="36" spans="1:10">
      <c r="A36" s="92"/>
      <c r="B36" s="92"/>
      <c r="C36" s="93"/>
      <c r="D36" s="93"/>
      <c r="E36" s="93"/>
      <c r="F36" s="93"/>
      <c r="G36" s="92"/>
      <c r="H36" s="93"/>
      <c r="I36" s="92"/>
      <c r="J36" s="29"/>
    </row>
  </sheetData>
  <mergeCells count="30">
    <mergeCell ref="B29:G29"/>
    <mergeCell ref="H29:I29"/>
    <mergeCell ref="B30:G30"/>
    <mergeCell ref="H30:I30"/>
    <mergeCell ref="A31:J31"/>
    <mergeCell ref="D21:F21"/>
    <mergeCell ref="D22:F22"/>
    <mergeCell ref="D23:F23"/>
    <mergeCell ref="C27:F27"/>
    <mergeCell ref="D28:F28"/>
    <mergeCell ref="B14:J14"/>
    <mergeCell ref="B16:G16"/>
    <mergeCell ref="H16:I16"/>
    <mergeCell ref="B17:J17"/>
    <mergeCell ref="D20:F20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A1:B5"/>
    <mergeCell ref="C1:J1"/>
    <mergeCell ref="C2:J2"/>
    <mergeCell ref="C3:J3"/>
    <mergeCell ref="C4:J4"/>
    <mergeCell ref="C5:J5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Truong Van Huy</cp:lastModifiedBy>
  <cp:revision>18</cp:revision>
  <dcterms:modified xsi:type="dcterms:W3CDTF">2023-10-16T17:12:46Z</dcterms:modified>
  <dc:language>en-US</dc:language>
</cp:coreProperties>
</file>