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me\Laravel\GitHub CLONE\meachu\public\"/>
    </mc:Choice>
  </mc:AlternateContent>
  <bookViews>
    <workbookView xWindow="0" yWindow="0" windowWidth="20490" windowHeight="7905" activeTab="3"/>
  </bookViews>
  <sheets>
    <sheet name="M2-Round" sheetId="1" r:id="rId1"/>
    <sheet name="M2-Coil" sheetId="2" r:id="rId2"/>
    <sheet name="M2-Flat" sheetId="3" r:id="rId3"/>
    <sheet name="M2-She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K8" i="4" s="1"/>
  <c r="C8" i="4"/>
  <c r="K7" i="4"/>
  <c r="J7" i="4"/>
  <c r="C7" i="4"/>
  <c r="J6" i="4"/>
  <c r="K6" i="4" s="1"/>
  <c r="C6" i="4"/>
  <c r="J5" i="4"/>
  <c r="K5" i="4" s="1"/>
  <c r="C5" i="4"/>
  <c r="J4" i="4"/>
  <c r="K4" i="4" s="1"/>
  <c r="C4" i="4"/>
  <c r="K3" i="4"/>
  <c r="J3" i="4"/>
  <c r="C3" i="4"/>
  <c r="J2" i="4"/>
  <c r="K2" i="4" s="1"/>
  <c r="J8" i="3"/>
  <c r="K8" i="3" s="1"/>
  <c r="C8" i="3"/>
  <c r="K7" i="3"/>
  <c r="J7" i="3"/>
  <c r="C7" i="3"/>
  <c r="J6" i="3"/>
  <c r="K6" i="3" s="1"/>
  <c r="C6" i="3"/>
  <c r="J5" i="3"/>
  <c r="K5" i="3" s="1"/>
  <c r="C5" i="3"/>
  <c r="J4" i="3"/>
  <c r="K4" i="3" s="1"/>
  <c r="C4" i="3"/>
  <c r="K3" i="3"/>
  <c r="J3" i="3"/>
  <c r="C3" i="3"/>
  <c r="J2" i="3"/>
  <c r="K2" i="3" s="1"/>
  <c r="J8" i="2"/>
  <c r="K8" i="2" s="1"/>
  <c r="C8" i="2"/>
  <c r="K7" i="2"/>
  <c r="J7" i="2"/>
  <c r="C7" i="2"/>
  <c r="J6" i="2"/>
  <c r="K6" i="2" s="1"/>
  <c r="C6" i="2"/>
  <c r="J5" i="2"/>
  <c r="K5" i="2" s="1"/>
  <c r="C5" i="2"/>
  <c r="J4" i="2"/>
  <c r="K4" i="2" s="1"/>
  <c r="C4" i="2"/>
  <c r="K3" i="2"/>
  <c r="J3" i="2"/>
  <c r="C3" i="2"/>
  <c r="J2" i="2"/>
  <c r="K2" i="2" s="1"/>
  <c r="K8" i="1"/>
  <c r="K7" i="1"/>
  <c r="K6" i="1"/>
  <c r="K5" i="1"/>
  <c r="K4" i="1"/>
  <c r="K3" i="1"/>
  <c r="K2" i="1"/>
  <c r="J8" i="1"/>
  <c r="J7" i="1"/>
  <c r="J6" i="1"/>
  <c r="J5" i="1"/>
  <c r="J4" i="1"/>
  <c r="J3" i="1"/>
  <c r="J2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<sst xmlns="http://schemas.openxmlformats.org/spreadsheetml/2006/main" count="80" uniqueCount="17">
  <si>
    <t>SIZE</t>
  </si>
  <si>
    <t>LENGTH</t>
  </si>
  <si>
    <t>USD PRICE</t>
  </si>
  <si>
    <t>EXCHANGE PRICE</t>
  </si>
  <si>
    <t>TOTAL</t>
  </si>
  <si>
    <t>CONT-NO</t>
  </si>
  <si>
    <t>BPP</t>
  </si>
  <si>
    <t>QTY_GRAND_TOTAL</t>
  </si>
  <si>
    <t>INVOICE</t>
  </si>
  <si>
    <t xml:space="preserve">twelve_percentage </t>
  </si>
  <si>
    <t>rupee_basic_rate</t>
  </si>
  <si>
    <t>APPROX_QTY</t>
  </si>
  <si>
    <t>HEAT_ NO</t>
  </si>
  <si>
    <t>1005-95/26-8-22/816-817</t>
  </si>
  <si>
    <t>1005-50/12-10-21/743</t>
  </si>
  <si>
    <t>1005-72/25-1-22/786-787</t>
  </si>
  <si>
    <t>1005-93/3-8-22/813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</si>
</sst>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 * #,##0.00_ ;_ * \-#,##0.00_ ;_ * &quot;-&quot;??_ ;_ @_ "/>
    <numFmt numFmtId="166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16" sqref="F16"/>
    </sheetView>
  </sheetViews>
  <sheetFormatPr defaultRowHeight="15" x14ac:dyDescent="0.25"/>
  <cols>
    <col min="1" max="1" width="5.7109375" bestFit="1" customWidth="1"/>
    <col min="2" max="2" width="5.28515625" bestFit="1" customWidth="1"/>
    <col min="3" max="3" width="14.42578125" bestFit="1" customWidth="1"/>
    <col min="4" max="4" width="21.42578125" bestFit="1" customWidth="1"/>
    <col min="5" max="5" width="9.7109375" bestFit="1" customWidth="1"/>
    <col min="6" max="6" width="11.28515625" bestFit="1" customWidth="1"/>
    <col min="7" max="7" width="12" bestFit="1" customWidth="1"/>
    <col min="8" max="8" width="20.42578125" bestFit="1" customWidth="1"/>
    <col min="9" max="9" width="19.28515625" bestFit="1" customWidth="1"/>
    <col min="10" max="10" width="20.42578125" bestFit="1" customWidth="1"/>
    <col min="11" max="11" width="9.140625" bestFit="1" customWidth="1"/>
    <col min="12" max="12" width="22.28515625" customWidth="1"/>
    <col min="13" max="13" width="10.85546875" bestFit="1" customWidth="1"/>
  </cols>
  <sheetData>
    <row r="1" spans="1:13" ht="15.75" x14ac:dyDescent="0.25">
      <c r="A1" s="1" t="s">
        <v>0</v>
      </c>
      <c r="B1" s="1" t="s">
        <v>6</v>
      </c>
      <c r="C1" s="2" t="s">
        <v>11</v>
      </c>
      <c r="D1" s="2" t="s">
        <v>7</v>
      </c>
      <c r="E1" s="2" t="s">
        <v>1</v>
      </c>
      <c r="F1" s="1" t="s">
        <v>12</v>
      </c>
      <c r="G1" s="3" t="s">
        <v>2</v>
      </c>
      <c r="H1" s="4" t="s">
        <v>3</v>
      </c>
      <c r="I1" s="4" t="s">
        <v>10</v>
      </c>
      <c r="J1" s="5" t="s">
        <v>9</v>
      </c>
      <c r="K1" s="4" t="s">
        <v>4</v>
      </c>
      <c r="L1" s="3" t="s">
        <v>5</v>
      </c>
      <c r="M1" s="6" t="s">
        <v>8</v>
      </c>
    </row>
    <row r="2" spans="1:13" x14ac:dyDescent="0.25">
      <c r="A2" s="7">
        <v>2</v>
      </c>
      <c r="B2" s="9">
        <v>11</v>
      </c>
      <c r="C2" s="12">
        <v>557</v>
      </c>
      <c r="D2" s="12">
        <v>557</v>
      </c>
      <c r="E2" s="9">
        <v>11</v>
      </c>
      <c r="F2" s="9">
        <v>8822010012</v>
      </c>
      <c r="G2" s="7">
        <v>9.6999999999999993</v>
      </c>
      <c r="H2" s="15">
        <v>82.76</v>
      </c>
      <c r="I2" s="15">
        <v>82.76</v>
      </c>
      <c r="J2" s="16">
        <f t="shared" ref="J2" si="0">I2*12%</f>
        <v>9.9312000000000005</v>
      </c>
      <c r="K2" s="16">
        <f t="shared" ref="K2" si="1">I2+J2</f>
        <v>92.691200000000009</v>
      </c>
      <c r="L2" s="14" t="s">
        <v>13</v>
      </c>
      <c r="M2" s="9">
        <v>8822010012</v>
      </c>
    </row>
    <row r="3" spans="1:13" x14ac:dyDescent="0.25">
      <c r="A3" s="8">
        <v>2.2999999999999998</v>
      </c>
      <c r="B3" s="10">
        <v>1</v>
      </c>
      <c r="C3" s="13">
        <f>278-3</f>
        <v>275</v>
      </c>
      <c r="D3" s="13">
        <v>275</v>
      </c>
      <c r="E3" s="10">
        <v>1</v>
      </c>
      <c r="F3" s="10">
        <v>8821073702</v>
      </c>
      <c r="G3" s="13">
        <v>7.3449999999999998</v>
      </c>
      <c r="H3" s="15">
        <v>82.76</v>
      </c>
      <c r="I3" s="15">
        <v>82.76</v>
      </c>
      <c r="J3" s="17">
        <f>I3*12%</f>
        <v>9.9312000000000005</v>
      </c>
      <c r="K3" s="17">
        <f>I3+J3</f>
        <v>92.691200000000009</v>
      </c>
      <c r="L3" s="10" t="s">
        <v>14</v>
      </c>
      <c r="M3" s="10">
        <v>8821073702</v>
      </c>
    </row>
    <row r="4" spans="1:13" x14ac:dyDescent="0.25">
      <c r="A4" s="8">
        <v>2.4300000000000002</v>
      </c>
      <c r="B4" s="10">
        <v>2</v>
      </c>
      <c r="C4" s="13">
        <f>411-2</f>
        <v>409</v>
      </c>
      <c r="D4" s="13">
        <v>409</v>
      </c>
      <c r="E4" s="10">
        <v>2</v>
      </c>
      <c r="F4" s="10">
        <v>8821115588</v>
      </c>
      <c r="G4" s="13">
        <v>9.3209999999999997</v>
      </c>
      <c r="H4" s="15">
        <v>82.76</v>
      </c>
      <c r="I4" s="15">
        <v>82.76</v>
      </c>
      <c r="J4" s="16">
        <f>I4*12%</f>
        <v>9.9312000000000005</v>
      </c>
      <c r="K4" s="16">
        <f>I4+J4</f>
        <v>92.691200000000009</v>
      </c>
      <c r="L4" s="10" t="s">
        <v>15</v>
      </c>
      <c r="M4" s="10">
        <v>8821115588</v>
      </c>
    </row>
    <row r="5" spans="1:13" x14ac:dyDescent="0.25">
      <c r="A5" s="7">
        <v>2.5499999999999998</v>
      </c>
      <c r="B5" s="9">
        <v>18</v>
      </c>
      <c r="C5" s="12">
        <f>924-200-114.3</f>
        <v>609.70000000000005</v>
      </c>
      <c r="D5" s="12">
        <v>609.70000000000005</v>
      </c>
      <c r="E5" s="9">
        <v>18</v>
      </c>
      <c r="F5" s="9">
        <v>8822030763</v>
      </c>
      <c r="G5" s="7">
        <v>9.6999999999999993</v>
      </c>
      <c r="H5" s="15">
        <v>82.76</v>
      </c>
      <c r="I5" s="15">
        <v>82.76</v>
      </c>
      <c r="J5" s="16">
        <f t="shared" ref="J5:J8" si="2">I5*12%</f>
        <v>9.9312000000000005</v>
      </c>
      <c r="K5" s="16">
        <f t="shared" ref="K5:K8" si="3">I5+J5</f>
        <v>92.691200000000009</v>
      </c>
      <c r="L5" s="14" t="s">
        <v>13</v>
      </c>
      <c r="M5" s="9">
        <v>8822030763</v>
      </c>
    </row>
    <row r="6" spans="1:13" x14ac:dyDescent="0.25">
      <c r="A6" s="7">
        <v>2.75</v>
      </c>
      <c r="B6" s="11">
        <v>57</v>
      </c>
      <c r="C6" s="12">
        <f>3259-30.2</f>
        <v>3228.8</v>
      </c>
      <c r="D6" s="12">
        <v>3228.8</v>
      </c>
      <c r="E6" s="11">
        <v>57</v>
      </c>
      <c r="F6" s="14">
        <v>8822030720</v>
      </c>
      <c r="G6" s="7">
        <v>9.6999999999999993</v>
      </c>
      <c r="H6" s="15">
        <v>82.76</v>
      </c>
      <c r="I6" s="15">
        <v>82.76</v>
      </c>
      <c r="J6" s="16">
        <f>I6*12%</f>
        <v>9.9312000000000005</v>
      </c>
      <c r="K6" s="16">
        <f>I6+J6</f>
        <v>92.691200000000009</v>
      </c>
      <c r="L6" s="14" t="s">
        <v>16</v>
      </c>
      <c r="M6" s="14">
        <v>8822030720</v>
      </c>
    </row>
    <row r="7" spans="1:13" x14ac:dyDescent="0.25">
      <c r="A7" s="7">
        <v>2.75</v>
      </c>
      <c r="B7" s="9">
        <v>48</v>
      </c>
      <c r="C7" s="12">
        <f>2850-151</f>
        <v>2699</v>
      </c>
      <c r="D7" s="12">
        <v>2699</v>
      </c>
      <c r="E7" s="9">
        <v>48</v>
      </c>
      <c r="F7" s="9">
        <v>8822030720</v>
      </c>
      <c r="G7" s="7">
        <v>9.6999999999999993</v>
      </c>
      <c r="H7" s="15">
        <v>82.76</v>
      </c>
      <c r="I7" s="15">
        <v>82.76</v>
      </c>
      <c r="J7" s="16">
        <f t="shared" si="2"/>
        <v>9.9312000000000005</v>
      </c>
      <c r="K7" s="16">
        <f t="shared" si="3"/>
        <v>92.691200000000009</v>
      </c>
      <c r="L7" s="14" t="s">
        <v>13</v>
      </c>
      <c r="M7" s="9">
        <v>8822030720</v>
      </c>
    </row>
    <row r="8" spans="1:13" x14ac:dyDescent="0.25">
      <c r="A8" s="7">
        <v>3.05</v>
      </c>
      <c r="B8" s="9">
        <v>47</v>
      </c>
      <c r="C8" s="12">
        <f>2878-100.2</f>
        <v>2777.8</v>
      </c>
      <c r="D8" s="12">
        <v>2777.8</v>
      </c>
      <c r="E8" s="9">
        <v>47</v>
      </c>
      <c r="F8" s="9">
        <v>8822030698</v>
      </c>
      <c r="G8" s="7">
        <v>9.6999999999999993</v>
      </c>
      <c r="H8" s="15">
        <v>82.76</v>
      </c>
      <c r="I8" s="15">
        <v>82.76</v>
      </c>
      <c r="J8" s="16">
        <f t="shared" si="2"/>
        <v>9.9312000000000005</v>
      </c>
      <c r="K8" s="16">
        <f t="shared" si="3"/>
        <v>92.691200000000009</v>
      </c>
      <c r="L8" s="14" t="s">
        <v>13</v>
      </c>
      <c r="M8" s="9">
        <v>8822030698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12" sqref="A1:XFD1048576"/>
    </sheetView>
  </sheetViews>
  <sheetFormatPr defaultRowHeight="15" x14ac:dyDescent="0.25"/>
  <cols>
    <col min="1" max="1" width="5.7109375" bestFit="1" customWidth="1"/>
    <col min="2" max="2" width="5.28515625" bestFit="1" customWidth="1"/>
    <col min="3" max="3" width="14.42578125" bestFit="1" customWidth="1"/>
    <col min="4" max="4" width="21.42578125" bestFit="1" customWidth="1"/>
    <col min="5" max="5" width="9.7109375" bestFit="1" customWidth="1"/>
    <col min="6" max="6" width="11.28515625" bestFit="1" customWidth="1"/>
    <col min="7" max="7" width="12" bestFit="1" customWidth="1"/>
    <col min="8" max="8" width="20.42578125" bestFit="1" customWidth="1"/>
    <col min="9" max="9" width="19.28515625" bestFit="1" customWidth="1"/>
    <col min="10" max="10" width="20.42578125" bestFit="1" customWidth="1"/>
    <col min="12" max="12" width="23" bestFit="1" customWidth="1"/>
    <col min="13" max="13" width="11" bestFit="1" customWidth="1"/>
  </cols>
  <sheetData>
    <row r="1" spans="1:13" ht="15.75" x14ac:dyDescent="0.25">
      <c r="A1" s="1" t="s">
        <v>0</v>
      </c>
      <c r="B1" s="1" t="s">
        <v>6</v>
      </c>
      <c r="C1" s="2" t="s">
        <v>11</v>
      </c>
      <c r="D1" s="2" t="s">
        <v>7</v>
      </c>
      <c r="E1" s="2" t="s">
        <v>1</v>
      </c>
      <c r="F1" s="1" t="s">
        <v>12</v>
      </c>
      <c r="G1" s="3" t="s">
        <v>2</v>
      </c>
      <c r="H1" s="4" t="s">
        <v>3</v>
      </c>
      <c r="I1" s="4" t="s">
        <v>10</v>
      </c>
      <c r="J1" s="5" t="s">
        <v>9</v>
      </c>
      <c r="K1" s="4" t="s">
        <v>4</v>
      </c>
      <c r="L1" s="3" t="s">
        <v>5</v>
      </c>
      <c r="M1" s="6" t="s">
        <v>8</v>
      </c>
    </row>
    <row r="2" spans="1:13" x14ac:dyDescent="0.25">
      <c r="A2" s="7">
        <v>2</v>
      </c>
      <c r="B2" s="9">
        <v>11</v>
      </c>
      <c r="C2" s="12">
        <v>557</v>
      </c>
      <c r="D2" s="12">
        <v>557</v>
      </c>
      <c r="E2" s="9">
        <v>11</v>
      </c>
      <c r="F2" s="9">
        <v>8822010012</v>
      </c>
      <c r="G2" s="7">
        <v>9.6999999999999993</v>
      </c>
      <c r="H2" s="15">
        <v>82.76</v>
      </c>
      <c r="I2" s="15">
        <v>82.76</v>
      </c>
      <c r="J2" s="16">
        <f t="shared" ref="J2" si="0">I2*12%</f>
        <v>9.9312000000000005</v>
      </c>
      <c r="K2" s="16">
        <f t="shared" ref="K2" si="1">I2+J2</f>
        <v>92.691200000000009</v>
      </c>
      <c r="L2" s="14" t="s">
        <v>13</v>
      </c>
      <c r="M2" s="9">
        <v>8822010012</v>
      </c>
    </row>
    <row r="3" spans="1:13" x14ac:dyDescent="0.25">
      <c r="A3" s="8">
        <v>2.2999999999999998</v>
      </c>
      <c r="B3" s="10">
        <v>1</v>
      </c>
      <c r="C3" s="13">
        <f>278-3</f>
        <v>275</v>
      </c>
      <c r="D3" s="13">
        <v>275</v>
      </c>
      <c r="E3" s="10">
        <v>1</v>
      </c>
      <c r="F3" s="10">
        <v>8821073702</v>
      </c>
      <c r="G3" s="13">
        <v>7.3449999999999998</v>
      </c>
      <c r="H3" s="15">
        <v>82.76</v>
      </c>
      <c r="I3" s="15">
        <v>82.76</v>
      </c>
      <c r="J3" s="17">
        <f>I3*12%</f>
        <v>9.9312000000000005</v>
      </c>
      <c r="K3" s="17">
        <f>I3+J3</f>
        <v>92.691200000000009</v>
      </c>
      <c r="L3" s="10" t="s">
        <v>14</v>
      </c>
      <c r="M3" s="10">
        <v>8821073702</v>
      </c>
    </row>
    <row r="4" spans="1:13" x14ac:dyDescent="0.25">
      <c r="A4" s="8">
        <v>2.4300000000000002</v>
      </c>
      <c r="B4" s="10">
        <v>2</v>
      </c>
      <c r="C4" s="13">
        <f>411-2</f>
        <v>409</v>
      </c>
      <c r="D4" s="13">
        <v>409</v>
      </c>
      <c r="E4" s="10">
        <v>2</v>
      </c>
      <c r="F4" s="10">
        <v>8821115588</v>
      </c>
      <c r="G4" s="13">
        <v>9.3209999999999997</v>
      </c>
      <c r="H4" s="15">
        <v>82.76</v>
      </c>
      <c r="I4" s="15">
        <v>82.76</v>
      </c>
      <c r="J4" s="16">
        <f>I4*12%</f>
        <v>9.9312000000000005</v>
      </c>
      <c r="K4" s="16">
        <f>I4+J4</f>
        <v>92.691200000000009</v>
      </c>
      <c r="L4" s="10" t="s">
        <v>15</v>
      </c>
      <c r="M4" s="10">
        <v>8821115588</v>
      </c>
    </row>
    <row r="5" spans="1:13" x14ac:dyDescent="0.25">
      <c r="A5" s="7">
        <v>2.5499999999999998</v>
      </c>
      <c r="B5" s="9">
        <v>18</v>
      </c>
      <c r="C5" s="12">
        <f>924-200-114.3</f>
        <v>609.70000000000005</v>
      </c>
      <c r="D5" s="12">
        <v>609.70000000000005</v>
      </c>
      <c r="E5" s="9">
        <v>18</v>
      </c>
      <c r="F5" s="9">
        <v>8822030763</v>
      </c>
      <c r="G5" s="7">
        <v>9.6999999999999993</v>
      </c>
      <c r="H5" s="15">
        <v>82.76</v>
      </c>
      <c r="I5" s="15">
        <v>82.76</v>
      </c>
      <c r="J5" s="16">
        <f t="shared" ref="J5:J8" si="2">I5*12%</f>
        <v>9.9312000000000005</v>
      </c>
      <c r="K5" s="16">
        <f t="shared" ref="K5:K8" si="3">I5+J5</f>
        <v>92.691200000000009</v>
      </c>
      <c r="L5" s="14" t="s">
        <v>13</v>
      </c>
      <c r="M5" s="9">
        <v>8822030763</v>
      </c>
    </row>
    <row r="6" spans="1:13" x14ac:dyDescent="0.25">
      <c r="A6" s="7">
        <v>2.75</v>
      </c>
      <c r="B6" s="11">
        <v>57</v>
      </c>
      <c r="C6" s="12">
        <f>3259-30.2</f>
        <v>3228.8</v>
      </c>
      <c r="D6" s="12">
        <v>3228.8</v>
      </c>
      <c r="E6" s="11">
        <v>57</v>
      </c>
      <c r="F6" s="14">
        <v>8822030720</v>
      </c>
      <c r="G6" s="7">
        <v>9.6999999999999993</v>
      </c>
      <c r="H6" s="15">
        <v>82.76</v>
      </c>
      <c r="I6" s="15">
        <v>82.76</v>
      </c>
      <c r="J6" s="16">
        <f>I6*12%</f>
        <v>9.9312000000000005</v>
      </c>
      <c r="K6" s="16">
        <f>I6+J6</f>
        <v>92.691200000000009</v>
      </c>
      <c r="L6" s="14" t="s">
        <v>16</v>
      </c>
      <c r="M6" s="14">
        <v>8822030720</v>
      </c>
    </row>
    <row r="7" spans="1:13" x14ac:dyDescent="0.25">
      <c r="A7" s="7">
        <v>2.75</v>
      </c>
      <c r="B7" s="9">
        <v>48</v>
      </c>
      <c r="C7" s="12">
        <f>2850-151</f>
        <v>2699</v>
      </c>
      <c r="D7" s="12">
        <v>2699</v>
      </c>
      <c r="E7" s="9">
        <v>48</v>
      </c>
      <c r="F7" s="9">
        <v>8822030720</v>
      </c>
      <c r="G7" s="7">
        <v>9.6999999999999993</v>
      </c>
      <c r="H7" s="15">
        <v>82.76</v>
      </c>
      <c r="I7" s="15">
        <v>82.76</v>
      </c>
      <c r="J7" s="16">
        <f t="shared" si="2"/>
        <v>9.9312000000000005</v>
      </c>
      <c r="K7" s="16">
        <f t="shared" si="3"/>
        <v>92.691200000000009</v>
      </c>
      <c r="L7" s="14" t="s">
        <v>13</v>
      </c>
      <c r="M7" s="9">
        <v>8822030720</v>
      </c>
    </row>
    <row r="8" spans="1:13" x14ac:dyDescent="0.25">
      <c r="A8" s="7">
        <v>3.05</v>
      </c>
      <c r="B8" s="9">
        <v>47</v>
      </c>
      <c r="C8" s="12">
        <f>2878-100.2</f>
        <v>2777.8</v>
      </c>
      <c r="D8" s="12">
        <v>2777.8</v>
      </c>
      <c r="E8" s="9">
        <v>47</v>
      </c>
      <c r="F8" s="9">
        <v>8822030698</v>
      </c>
      <c r="G8" s="7">
        <v>9.6999999999999993</v>
      </c>
      <c r="H8" s="15">
        <v>82.76</v>
      </c>
      <c r="I8" s="15">
        <v>82.76</v>
      </c>
      <c r="J8" s="16">
        <f t="shared" si="2"/>
        <v>9.9312000000000005</v>
      </c>
      <c r="K8" s="16">
        <f t="shared" si="3"/>
        <v>92.691200000000009</v>
      </c>
      <c r="L8" s="14" t="s">
        <v>13</v>
      </c>
      <c r="M8" s="9">
        <v>8822030698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14" sqref="A1:XFD1048576"/>
    </sheetView>
  </sheetViews>
  <sheetFormatPr defaultRowHeight="15" x14ac:dyDescent="0.25"/>
  <cols>
    <col min="1" max="1" width="5.7109375" bestFit="1" customWidth="1"/>
    <col min="2" max="2" width="5.28515625" bestFit="1" customWidth="1"/>
    <col min="3" max="3" width="14.42578125" bestFit="1" customWidth="1"/>
    <col min="4" max="4" width="21.42578125" bestFit="1" customWidth="1"/>
    <col min="5" max="5" width="9.7109375" bestFit="1" customWidth="1"/>
    <col min="6" max="6" width="11.28515625" bestFit="1" customWidth="1"/>
    <col min="7" max="7" width="12" bestFit="1" customWidth="1"/>
    <col min="8" max="8" width="20.42578125" bestFit="1" customWidth="1"/>
    <col min="9" max="9" width="19.28515625" bestFit="1" customWidth="1"/>
    <col min="10" max="10" width="20.42578125" bestFit="1" customWidth="1"/>
    <col min="12" max="12" width="23" bestFit="1" customWidth="1"/>
    <col min="13" max="13" width="11" bestFit="1" customWidth="1"/>
  </cols>
  <sheetData>
    <row r="1" spans="1:13" ht="15.75" x14ac:dyDescent="0.25">
      <c r="A1" s="1" t="s">
        <v>0</v>
      </c>
      <c r="B1" s="1" t="s">
        <v>6</v>
      </c>
      <c r="C1" s="2" t="s">
        <v>11</v>
      </c>
      <c r="D1" s="2" t="s">
        <v>7</v>
      </c>
      <c r="E1" s="2" t="s">
        <v>1</v>
      </c>
      <c r="F1" s="1" t="s">
        <v>12</v>
      </c>
      <c r="G1" s="3" t="s">
        <v>2</v>
      </c>
      <c r="H1" s="4" t="s">
        <v>3</v>
      </c>
      <c r="I1" s="4" t="s">
        <v>10</v>
      </c>
      <c r="J1" s="5" t="s">
        <v>9</v>
      </c>
      <c r="K1" s="4" t="s">
        <v>4</v>
      </c>
      <c r="L1" s="3" t="s">
        <v>5</v>
      </c>
      <c r="M1" s="6" t="s">
        <v>8</v>
      </c>
    </row>
    <row r="2" spans="1:13" x14ac:dyDescent="0.25">
      <c r="A2" s="7">
        <v>2</v>
      </c>
      <c r="B2" s="9">
        <v>11</v>
      </c>
      <c r="C2" s="12">
        <v>557</v>
      </c>
      <c r="D2" s="12">
        <v>557</v>
      </c>
      <c r="E2" s="9">
        <v>11</v>
      </c>
      <c r="F2" s="9">
        <v>8822010012</v>
      </c>
      <c r="G2" s="7">
        <v>9.6999999999999993</v>
      </c>
      <c r="H2" s="15">
        <v>82.76</v>
      </c>
      <c r="I2" s="15">
        <v>82.76</v>
      </c>
      <c r="J2" s="16">
        <f t="shared" ref="J2" si="0">I2*12%</f>
        <v>9.9312000000000005</v>
      </c>
      <c r="K2" s="16">
        <f t="shared" ref="K2" si="1">I2+J2</f>
        <v>92.691200000000009</v>
      </c>
      <c r="L2" s="14" t="s">
        <v>13</v>
      </c>
      <c r="M2" s="9">
        <v>8822010012</v>
      </c>
    </row>
    <row r="3" spans="1:13" x14ac:dyDescent="0.25">
      <c r="A3" s="8">
        <v>2.2999999999999998</v>
      </c>
      <c r="B3" s="10">
        <v>1</v>
      </c>
      <c r="C3" s="13">
        <f>278-3</f>
        <v>275</v>
      </c>
      <c r="D3" s="13">
        <v>275</v>
      </c>
      <c r="E3" s="10">
        <v>1</v>
      </c>
      <c r="F3" s="10">
        <v>8821073702</v>
      </c>
      <c r="G3" s="13">
        <v>7.3449999999999998</v>
      </c>
      <c r="H3" s="15">
        <v>82.76</v>
      </c>
      <c r="I3" s="15">
        <v>82.76</v>
      </c>
      <c r="J3" s="17">
        <f>I3*12%</f>
        <v>9.9312000000000005</v>
      </c>
      <c r="K3" s="17">
        <f>I3+J3</f>
        <v>92.691200000000009</v>
      </c>
      <c r="L3" s="10" t="s">
        <v>14</v>
      </c>
      <c r="M3" s="10">
        <v>8821073702</v>
      </c>
    </row>
    <row r="4" spans="1:13" x14ac:dyDescent="0.25">
      <c r="A4" s="8">
        <v>2.4300000000000002</v>
      </c>
      <c r="B4" s="10">
        <v>2</v>
      </c>
      <c r="C4" s="13">
        <f>411-2</f>
        <v>409</v>
      </c>
      <c r="D4" s="13">
        <v>409</v>
      </c>
      <c r="E4" s="10">
        <v>2</v>
      </c>
      <c r="F4" s="10">
        <v>8821115588</v>
      </c>
      <c r="G4" s="13">
        <v>9.3209999999999997</v>
      </c>
      <c r="H4" s="15">
        <v>82.76</v>
      </c>
      <c r="I4" s="15">
        <v>82.76</v>
      </c>
      <c r="J4" s="16">
        <f>I4*12%</f>
        <v>9.9312000000000005</v>
      </c>
      <c r="K4" s="16">
        <f>I4+J4</f>
        <v>92.691200000000009</v>
      </c>
      <c r="L4" s="10" t="s">
        <v>15</v>
      </c>
      <c r="M4" s="10">
        <v>8821115588</v>
      </c>
    </row>
    <row r="5" spans="1:13" x14ac:dyDescent="0.25">
      <c r="A5" s="7">
        <v>2.5499999999999998</v>
      </c>
      <c r="B5" s="9">
        <v>18</v>
      </c>
      <c r="C5" s="12">
        <f>924-200-114.3</f>
        <v>609.70000000000005</v>
      </c>
      <c r="D5" s="12">
        <v>609.70000000000005</v>
      </c>
      <c r="E5" s="9">
        <v>18</v>
      </c>
      <c r="F5" s="9">
        <v>8822030763</v>
      </c>
      <c r="G5" s="7">
        <v>9.6999999999999993</v>
      </c>
      <c r="H5" s="15">
        <v>82.76</v>
      </c>
      <c r="I5" s="15">
        <v>82.76</v>
      </c>
      <c r="J5" s="16">
        <f t="shared" ref="J5:J8" si="2">I5*12%</f>
        <v>9.9312000000000005</v>
      </c>
      <c r="K5" s="16">
        <f t="shared" ref="K5:K8" si="3">I5+J5</f>
        <v>92.691200000000009</v>
      </c>
      <c r="L5" s="14" t="s">
        <v>13</v>
      </c>
      <c r="M5" s="9">
        <v>8822030763</v>
      </c>
    </row>
    <row r="6" spans="1:13" x14ac:dyDescent="0.25">
      <c r="A6" s="7">
        <v>2.75</v>
      </c>
      <c r="B6" s="11">
        <v>57</v>
      </c>
      <c r="C6" s="12">
        <f>3259-30.2</f>
        <v>3228.8</v>
      </c>
      <c r="D6" s="12">
        <v>3228.8</v>
      </c>
      <c r="E6" s="11">
        <v>57</v>
      </c>
      <c r="F6" s="14">
        <v>8822030720</v>
      </c>
      <c r="G6" s="7">
        <v>9.6999999999999993</v>
      </c>
      <c r="H6" s="15">
        <v>82.76</v>
      </c>
      <c r="I6" s="15">
        <v>82.76</v>
      </c>
      <c r="J6" s="16">
        <f>I6*12%</f>
        <v>9.9312000000000005</v>
      </c>
      <c r="K6" s="16">
        <f>I6+J6</f>
        <v>92.691200000000009</v>
      </c>
      <c r="L6" s="14" t="s">
        <v>16</v>
      </c>
      <c r="M6" s="14">
        <v>8822030720</v>
      </c>
    </row>
    <row r="7" spans="1:13" x14ac:dyDescent="0.25">
      <c r="A7" s="7">
        <v>2.75</v>
      </c>
      <c r="B7" s="9">
        <v>48</v>
      </c>
      <c r="C7" s="12">
        <f>2850-151</f>
        <v>2699</v>
      </c>
      <c r="D7" s="12">
        <v>2699</v>
      </c>
      <c r="E7" s="9">
        <v>48</v>
      </c>
      <c r="F7" s="9">
        <v>8822030720</v>
      </c>
      <c r="G7" s="7">
        <v>9.6999999999999993</v>
      </c>
      <c r="H7" s="15">
        <v>82.76</v>
      </c>
      <c r="I7" s="15">
        <v>82.76</v>
      </c>
      <c r="J7" s="16">
        <f t="shared" si="2"/>
        <v>9.9312000000000005</v>
      </c>
      <c r="K7" s="16">
        <f t="shared" si="3"/>
        <v>92.691200000000009</v>
      </c>
      <c r="L7" s="14" t="s">
        <v>13</v>
      </c>
      <c r="M7" s="9">
        <v>8822030720</v>
      </c>
    </row>
    <row r="8" spans="1:13" x14ac:dyDescent="0.25">
      <c r="A8" s="7">
        <v>3.05</v>
      </c>
      <c r="B8" s="9">
        <v>47</v>
      </c>
      <c r="C8" s="12">
        <f>2878-100.2</f>
        <v>2777.8</v>
      </c>
      <c r="D8" s="12">
        <v>2777.8</v>
      </c>
      <c r="E8" s="9">
        <v>47</v>
      </c>
      <c r="F8" s="9">
        <v>8822030698</v>
      </c>
      <c r="G8" s="7">
        <v>9.6999999999999993</v>
      </c>
      <c r="H8" s="15">
        <v>82.76</v>
      </c>
      <c r="I8" s="15">
        <v>82.76</v>
      </c>
      <c r="J8" s="16">
        <f t="shared" si="2"/>
        <v>9.9312000000000005</v>
      </c>
      <c r="K8" s="16">
        <f t="shared" si="3"/>
        <v>92.691200000000009</v>
      </c>
      <c r="L8" s="14" t="s">
        <v>13</v>
      </c>
      <c r="M8" s="9">
        <v>8822030698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14" sqref="H14"/>
    </sheetView>
  </sheetViews>
  <sheetFormatPr defaultRowHeight="15" x14ac:dyDescent="0.25"/>
  <cols>
    <col min="1" max="1" width="5.7109375" bestFit="1" customWidth="1"/>
    <col min="2" max="2" width="5.28515625" bestFit="1" customWidth="1"/>
    <col min="3" max="3" width="14.42578125" bestFit="1" customWidth="1"/>
    <col min="4" max="4" width="21.42578125" bestFit="1" customWidth="1"/>
    <col min="5" max="5" width="9.7109375" bestFit="1" customWidth="1"/>
    <col min="6" max="6" width="11.28515625" bestFit="1" customWidth="1"/>
    <col min="7" max="7" width="12" bestFit="1" customWidth="1"/>
    <col min="8" max="8" width="20.42578125" bestFit="1" customWidth="1"/>
    <col min="9" max="9" width="19.28515625" bestFit="1" customWidth="1"/>
    <col min="10" max="10" width="20.42578125" bestFit="1" customWidth="1"/>
    <col min="12" max="12" width="23" bestFit="1" customWidth="1"/>
    <col min="13" max="13" width="11" bestFit="1" customWidth="1"/>
  </cols>
  <sheetData>
    <row r="1" spans="1:13" ht="15.75" x14ac:dyDescent="0.25">
      <c r="A1" s="1" t="s">
        <v>0</v>
      </c>
      <c r="B1" s="1" t="s">
        <v>6</v>
      </c>
      <c r="C1" s="2" t="s">
        <v>11</v>
      </c>
      <c r="D1" s="2" t="s">
        <v>7</v>
      </c>
      <c r="E1" s="2" t="s">
        <v>1</v>
      </c>
      <c r="F1" s="1" t="s">
        <v>12</v>
      </c>
      <c r="G1" s="3" t="s">
        <v>2</v>
      </c>
      <c r="H1" s="4" t="s">
        <v>3</v>
      </c>
      <c r="I1" s="4" t="s">
        <v>10</v>
      </c>
      <c r="J1" s="5" t="s">
        <v>9</v>
      </c>
      <c r="K1" s="4" t="s">
        <v>4</v>
      </c>
      <c r="L1" s="3" t="s">
        <v>5</v>
      </c>
      <c r="M1" s="6" t="s">
        <v>8</v>
      </c>
    </row>
    <row r="2" spans="1:13" x14ac:dyDescent="0.25">
      <c r="A2" s="7">
        <v>2</v>
      </c>
      <c r="B2" s="9">
        <v>11</v>
      </c>
      <c r="C2" s="12">
        <v>557</v>
      </c>
      <c r="D2" s="12">
        <v>557</v>
      </c>
      <c r="E2" s="9">
        <v>11</v>
      </c>
      <c r="F2" s="9">
        <v>8822010012</v>
      </c>
      <c r="G2" s="7">
        <v>9.6999999999999993</v>
      </c>
      <c r="H2" s="15">
        <v>82.76</v>
      </c>
      <c r="I2" s="15">
        <v>82.76</v>
      </c>
      <c r="J2" s="16">
        <f t="shared" ref="J2" si="0">I2*12%</f>
        <v>9.9312000000000005</v>
      </c>
      <c r="K2" s="16">
        <f t="shared" ref="K2" si="1">I2+J2</f>
        <v>92.691200000000009</v>
      </c>
      <c r="L2" s="14" t="s">
        <v>13</v>
      </c>
      <c r="M2" s="9">
        <v>8822010012</v>
      </c>
    </row>
    <row r="3" spans="1:13" x14ac:dyDescent="0.25">
      <c r="A3" s="8">
        <v>2.2999999999999998</v>
      </c>
      <c r="B3" s="10">
        <v>1</v>
      </c>
      <c r="C3" s="13">
        <f>278-3</f>
        <v>275</v>
      </c>
      <c r="D3" s="13">
        <v>275</v>
      </c>
      <c r="E3" s="10">
        <v>1</v>
      </c>
      <c r="F3" s="10">
        <v>8821073702</v>
      </c>
      <c r="G3" s="13">
        <v>7.3449999999999998</v>
      </c>
      <c r="H3" s="15">
        <v>82.76</v>
      </c>
      <c r="I3" s="15">
        <v>82.76</v>
      </c>
      <c r="J3" s="17">
        <f>I3*12%</f>
        <v>9.9312000000000005</v>
      </c>
      <c r="K3" s="17">
        <f>I3+J3</f>
        <v>92.691200000000009</v>
      </c>
      <c r="L3" s="10" t="s">
        <v>14</v>
      </c>
      <c r="M3" s="10">
        <v>8821073702</v>
      </c>
    </row>
    <row r="4" spans="1:13" x14ac:dyDescent="0.25">
      <c r="A4" s="8">
        <v>2.4300000000000002</v>
      </c>
      <c r="B4" s="10">
        <v>2</v>
      </c>
      <c r="C4" s="13">
        <f>411-2</f>
        <v>409</v>
      </c>
      <c r="D4" s="13">
        <v>409</v>
      </c>
      <c r="E4" s="10">
        <v>2</v>
      </c>
      <c r="F4" s="10">
        <v>8821115588</v>
      </c>
      <c r="G4" s="13">
        <v>9.3209999999999997</v>
      </c>
      <c r="H4" s="15">
        <v>82.76</v>
      </c>
      <c r="I4" s="15">
        <v>82.76</v>
      </c>
      <c r="J4" s="16">
        <f>I4*12%</f>
        <v>9.9312000000000005</v>
      </c>
      <c r="K4" s="16">
        <f>I4+J4</f>
        <v>92.691200000000009</v>
      </c>
      <c r="L4" s="10" t="s">
        <v>15</v>
      </c>
      <c r="M4" s="10">
        <v>8821115588</v>
      </c>
    </row>
    <row r="5" spans="1:13" x14ac:dyDescent="0.25">
      <c r="A5" s="7">
        <v>2.5499999999999998</v>
      </c>
      <c r="B5" s="9">
        <v>18</v>
      </c>
      <c r="C5" s="12">
        <f>924-200-114.3</f>
        <v>609.70000000000005</v>
      </c>
      <c r="D5" s="12">
        <v>609.70000000000005</v>
      </c>
      <c r="E5" s="9">
        <v>18</v>
      </c>
      <c r="F5" s="9">
        <v>8822030763</v>
      </c>
      <c r="G5" s="7">
        <v>9.6999999999999993</v>
      </c>
      <c r="H5" s="15">
        <v>82.76</v>
      </c>
      <c r="I5" s="15">
        <v>82.76</v>
      </c>
      <c r="J5" s="16">
        <f t="shared" ref="J5:J8" si="2">I5*12%</f>
        <v>9.9312000000000005</v>
      </c>
      <c r="K5" s="16">
        <f t="shared" ref="K5:K8" si="3">I5+J5</f>
        <v>92.691200000000009</v>
      </c>
      <c r="L5" s="14" t="s">
        <v>13</v>
      </c>
      <c r="M5" s="9">
        <v>8822030763</v>
      </c>
    </row>
    <row r="6" spans="1:13" x14ac:dyDescent="0.25">
      <c r="A6" s="7">
        <v>2.75</v>
      </c>
      <c r="B6" s="11">
        <v>57</v>
      </c>
      <c r="C6" s="12">
        <f>3259-30.2</f>
        <v>3228.8</v>
      </c>
      <c r="D6" s="12">
        <v>3228.8</v>
      </c>
      <c r="E6" s="11">
        <v>57</v>
      </c>
      <c r="F6" s="14">
        <v>8822030720</v>
      </c>
      <c r="G6" s="7">
        <v>9.6999999999999993</v>
      </c>
      <c r="H6" s="15">
        <v>82.76</v>
      </c>
      <c r="I6" s="15">
        <v>82.76</v>
      </c>
      <c r="J6" s="16">
        <f>I6*12%</f>
        <v>9.9312000000000005</v>
      </c>
      <c r="K6" s="16">
        <f>I6+J6</f>
        <v>92.691200000000009</v>
      </c>
      <c r="L6" s="14" t="s">
        <v>16</v>
      </c>
      <c r="M6" s="14">
        <v>8822030720</v>
      </c>
    </row>
    <row r="7" spans="1:13" x14ac:dyDescent="0.25">
      <c r="A7" s="7">
        <v>2.75</v>
      </c>
      <c r="B7" s="9">
        <v>48</v>
      </c>
      <c r="C7" s="12">
        <f>2850-151</f>
        <v>2699</v>
      </c>
      <c r="D7" s="12">
        <v>2699</v>
      </c>
      <c r="E7" s="9">
        <v>48</v>
      </c>
      <c r="F7" s="9">
        <v>8822030720</v>
      </c>
      <c r="G7" s="7">
        <v>9.6999999999999993</v>
      </c>
      <c r="H7" s="15">
        <v>82.76</v>
      </c>
      <c r="I7" s="15">
        <v>82.76</v>
      </c>
      <c r="J7" s="16">
        <f t="shared" si="2"/>
        <v>9.9312000000000005</v>
      </c>
      <c r="K7" s="16">
        <f t="shared" si="3"/>
        <v>92.691200000000009</v>
      </c>
      <c r="L7" s="14" t="s">
        <v>13</v>
      </c>
      <c r="M7" s="9">
        <v>8822030720</v>
      </c>
    </row>
    <row r="8" spans="1:13" x14ac:dyDescent="0.25">
      <c r="A8" s="7">
        <v>3.05</v>
      </c>
      <c r="B8" s="9">
        <v>47</v>
      </c>
      <c r="C8" s="12">
        <f>2878-100.2</f>
        <v>2777.8</v>
      </c>
      <c r="D8" s="12">
        <v>2777.8</v>
      </c>
      <c r="E8" s="9">
        <v>47</v>
      </c>
      <c r="F8" s="9">
        <v>8822030698</v>
      </c>
      <c r="G8" s="7">
        <v>9.6999999999999993</v>
      </c>
      <c r="H8" s="15">
        <v>82.76</v>
      </c>
      <c r="I8" s="15">
        <v>82.76</v>
      </c>
      <c r="J8" s="16">
        <f t="shared" si="2"/>
        <v>9.9312000000000005</v>
      </c>
      <c r="K8" s="16">
        <f t="shared" si="3"/>
        <v>92.691200000000009</v>
      </c>
      <c r="L8" s="14" t="s">
        <v>13</v>
      </c>
      <c r="M8" s="9">
        <v>8822030698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M2-Round</vt:lpstr>
      <vt:lpstr>M2-Coil</vt:lpstr>
      <vt:lpstr>M2-Flat</vt:lpstr>
      <vt:lpstr>M2-Sheet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ujwal. 502264</dc:creator>
  <cp:lastModifiedBy>ujwal. 502264</cp:lastModifiedBy>
  <dcterms:created xsi:type="dcterms:W3CDTF">2023-02-25T15:38:26Z</dcterms:created>
  <dcterms:modified xsi:type="dcterms:W3CDTF">2023-02-25T15:59:03Z</dcterms:modified>
</cp:coreProperties>
</file>