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三墩地铁站店" sheetId="1" r:id="rId1"/>
  </sheets>
  <definedNames>
    <definedName name="本次消费">浙江杭州三墩地铁站店!$B$19</definedName>
    <definedName name="当前费率">浙江杭州三墩地铁站店!#REF!</definedName>
    <definedName name="服务编号">浙江杭州三墩地铁站店!$B$12</definedName>
    <definedName name="服务费率">浙江杭州三墩地铁站店!$C$3</definedName>
    <definedName name="服务门店">浙江杭州三墩地铁站店!$B$11</definedName>
    <definedName name="卡上余额">浙江杭州三墩地铁站店!$D$19</definedName>
    <definedName name="平台服务费">浙江杭州三墩地铁站店!$D$18</definedName>
    <definedName name="区域费率">浙江杭州三墩地铁站店!$E$12</definedName>
    <definedName name="区域类型">浙江杭州三墩地铁站店!$E$11</definedName>
    <definedName name="上机时间">浙江杭州三墩地铁站店!$B$14</definedName>
    <definedName name="上机时长_分">浙江杭州三墩地铁站店!$F$15</definedName>
    <definedName name="上机时长_秒">浙江杭州三墩地铁站店!$G$15</definedName>
    <definedName name="上机时长_年">浙江杭州三墩地铁站店!$B$15</definedName>
    <definedName name="上机时长_日">浙江杭州三墩地铁站店!$D$15</definedName>
    <definedName name="上机时长_时">浙江杭州三墩地铁站店!$E$15</definedName>
    <definedName name="上机时长_月">浙江杭州三墩地铁站店!$C$15</definedName>
    <definedName name="上网费用">浙江杭州三墩地铁站店!$B$18</definedName>
    <definedName name="下机时间">浙江杭州三墩地铁站店!$B$16</definedName>
    <definedName name="用户卡号">浙江杭州三墩地铁站店!$B$1</definedName>
    <definedName name="用户姓名">浙江杭州三墩地铁站店!$E$1</definedName>
    <definedName name="鱼乐卡等级">浙江杭州三墩地铁站店!$G$11</definedName>
    <definedName name="鱼乐卡权益">浙江杭州三墩地铁站店!$F$18</definedName>
    <definedName name="鱼乐卡折扣">浙江杭州三墩地铁站店!$G$12</definedName>
    <definedName name="总金额">浙江杭州三墩地铁站店!$G$1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G12" i="1"/>
  <c r="E12" i="1" l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<sst xmlns="http://schemas.openxmlformats.org/spreadsheetml/2006/main" count="38" uniqueCount="35">
  <si>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</si>
  <si>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</si>
  <si>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</si>
  <si>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</si>
  <si>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</si>
  <si>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</si>
  <si>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</si>
  <si>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</si>
  <si>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</si>
  <si>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</si>
  <si>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</si>
  <si>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</si>
  <si>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</si>
  <si>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</si>
  <si>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</si>
  <si>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</si>
  <si>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</si>
  <si>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</si>
  <si>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</si>
  <si>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</si>
  <si>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</si>
  <si>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</si>
  <si>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</si>
  <si>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</si>
  <si>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</si>
  <si>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</si>
  <si>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</si>
  <si>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</si>
  <si>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</si>
  <si>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</si>
  <si>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</si>
  <si>
    <t>鱼乐卡等级</t>
    <phoneticPr fontId="2" type="noConversion"/>
  </si>
  <si>
    <t>鱼乐卡折扣</t>
    <phoneticPr fontId="2" type="noConversion"/>
  </si>
  <si>
    <t>区域费率_高级_平时</t>
    <phoneticPr fontId="2" type="noConversion"/>
  </si>
  <si>
    <t>区域费率_高级_假期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</si>
</sst>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9" fontId="1" fillId="0" borderId="0" xfId="1" applyFont="1" applyAlignment="1">
      <alignment horizontal="left" vertical="center"/>
    </xf>
    <xf numFmtId="182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180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183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83" fontId="1" fillId="0" borderId="0" xfId="1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8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14.25" x14ac:dyDescent="0.2"/>
  <cols>
    <col min="1" max="5" width="9" style="11"/>
    <col min="6" max="7" width="9" style="11" customWidth="1"/>
    <col min="8" max="16384" width="9" style="11"/>
  </cols>
  <sheetData>
    <row r="1" spans="1:7" x14ac:dyDescent="0.2">
      <c r="A1" s="11" t="s">
        <v>8</v>
      </c>
      <c r="B1" s="15" t="s">
        <v>13</v>
      </c>
      <c r="C1" s="15"/>
      <c r="D1" s="10" t="s">
        <v>9</v>
      </c>
      <c r="E1" s="11" t="s">
        <v>25</v>
      </c>
      <c r="F1" s="11" t="s">
        <v>26</v>
      </c>
      <c r="G1" s="9">
        <v>91.51</v>
      </c>
    </row>
    <row r="3" spans="1:7" x14ac:dyDescent="0.2">
      <c r="A3" s="17" t="s">
        <v>4</v>
      </c>
      <c r="B3" s="17"/>
      <c r="C3" s="1">
        <v>0.1</v>
      </c>
      <c r="D3" s="1"/>
    </row>
    <row r="4" spans="1:7" x14ac:dyDescent="0.2">
      <c r="A4" s="17" t="s">
        <v>31</v>
      </c>
      <c r="B4" s="17"/>
      <c r="C4" s="11" t="s">
        <v>11</v>
      </c>
      <c r="D4" s="11" t="s">
        <v>16</v>
      </c>
      <c r="E4" s="11" t="s">
        <v>17</v>
      </c>
      <c r="F4" s="11" t="s">
        <v>18</v>
      </c>
    </row>
    <row r="5" spans="1:7" x14ac:dyDescent="0.2">
      <c r="A5" s="18" t="s">
        <v>32</v>
      </c>
      <c r="B5" s="18"/>
      <c r="C5" s="8">
        <v>1</v>
      </c>
      <c r="D5" s="8">
        <v>0.95</v>
      </c>
      <c r="E5" s="8">
        <v>0.92</v>
      </c>
      <c r="F5" s="8">
        <v>0.88</v>
      </c>
    </row>
    <row r="6" spans="1:7" x14ac:dyDescent="0.2">
      <c r="A6" s="18" t="s">
        <v>5</v>
      </c>
      <c r="B6" s="18"/>
      <c r="C6" s="11" t="s">
        <v>19</v>
      </c>
      <c r="D6" s="11" t="s">
        <v>20</v>
      </c>
      <c r="E6" s="11" t="s">
        <v>21</v>
      </c>
      <c r="F6" s="11" t="s">
        <v>22</v>
      </c>
      <c r="G6" s="11" t="s">
        <v>23</v>
      </c>
    </row>
    <row r="7" spans="1:7" x14ac:dyDescent="0.2">
      <c r="A7" s="18" t="s">
        <v>12</v>
      </c>
      <c r="B7" s="18"/>
      <c r="C7" s="11">
        <v>14</v>
      </c>
      <c r="D7" s="11">
        <v>20</v>
      </c>
      <c r="E7" s="11">
        <v>24</v>
      </c>
      <c r="F7" s="11">
        <v>28</v>
      </c>
      <c r="G7" s="11">
        <v>36</v>
      </c>
    </row>
    <row r="8" spans="1:7" x14ac:dyDescent="0.2">
      <c r="A8" s="18" t="s">
        <v>33</v>
      </c>
      <c r="B8" s="18"/>
      <c r="C8" s="11">
        <v>6</v>
      </c>
      <c r="D8" s="11">
        <v>9</v>
      </c>
      <c r="E8" s="11">
        <v>11</v>
      </c>
      <c r="F8" s="11">
        <v>13</v>
      </c>
      <c r="G8" s="11">
        <v>16</v>
      </c>
    </row>
    <row r="9" spans="1:7" x14ac:dyDescent="0.2">
      <c r="A9" s="18" t="s">
        <v>34</v>
      </c>
      <c r="B9" s="18"/>
      <c r="C9" s="11">
        <v>7</v>
      </c>
      <c r="D9" s="11">
        <v>10</v>
      </c>
      <c r="E9" s="11">
        <v>12</v>
      </c>
      <c r="F9" s="11">
        <v>15</v>
      </c>
      <c r="G9" s="11">
        <v>18</v>
      </c>
    </row>
    <row r="11" spans="1:7" x14ac:dyDescent="0.2">
      <c r="A11" s="11" t="s">
        <v>7</v>
      </c>
      <c r="B11" s="17" t="s">
        <v>24</v>
      </c>
      <c r="C11" s="17"/>
      <c r="D11" s="11" t="s">
        <v>5</v>
      </c>
      <c r="E11" s="11" t="s">
        <v>14</v>
      </c>
      <c r="F11" s="11" t="s">
        <v>31</v>
      </c>
      <c r="G11" s="11" t="s">
        <v>15</v>
      </c>
    </row>
    <row r="12" spans="1:7" x14ac:dyDescent="0.2">
      <c r="A12" s="12" t="s">
        <v>10</v>
      </c>
      <c r="B12" s="18">
        <v>2372</v>
      </c>
      <c r="C12" s="18"/>
      <c r="D12" s="11" t="s">
        <v>6</v>
      </c>
      <c r="E12" s="11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7</v>
      </c>
      <c r="F12" s="11" t="s">
        <v>32</v>
      </c>
      <c r="G12" s="1">
        <f>HLOOKUP(鱼乐卡等级,C4:F5,2,0)</f>
        <v>0.95</v>
      </c>
    </row>
    <row r="14" spans="1:7" x14ac:dyDescent="0.2">
      <c r="A14" s="11" t="s">
        <v>0</v>
      </c>
      <c r="B14" s="16">
        <v>45450.363946759258</v>
      </c>
      <c r="C14" s="16"/>
      <c r="D14" s="16"/>
      <c r="E14" s="16"/>
      <c r="F14" s="16"/>
      <c r="G14" s="16"/>
    </row>
    <row r="15" spans="1:7" x14ac:dyDescent="0.2">
      <c r="A15" s="11" t="s">
        <v>1</v>
      </c>
      <c r="B15" s="2">
        <v>0</v>
      </c>
      <c r="C15" s="3">
        <v>0</v>
      </c>
      <c r="D15" s="4">
        <v>0</v>
      </c>
      <c r="E15" s="5">
        <v>3</v>
      </c>
      <c r="F15" s="6">
        <v>9</v>
      </c>
      <c r="G15" s="7">
        <v>0</v>
      </c>
    </row>
    <row r="16" spans="1:7" x14ac:dyDescent="0.2">
      <c r="A16" s="11" t="s">
        <v>2</v>
      </c>
      <c r="B16" s="17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2024-06-07 11:53:05</v>
      </c>
      <c r="C16" s="17"/>
      <c r="D16" s="17"/>
      <c r="E16" s="17"/>
      <c r="F16" s="17"/>
      <c r="G16" s="17"/>
    </row>
    <row r="17" spans="1:7" x14ac:dyDescent="0.2">
      <c r="B17" s="1"/>
    </row>
    <row r="18" spans="1:7" x14ac:dyDescent="0.2">
      <c r="A18" s="11" t="s">
        <v>28</v>
      </c>
      <c r="B18" s="9">
        <f>TEXT(下机时间-上机时间,"[ss]")/3600*区域费率+服务费率</f>
        <v>22.150000000000002</v>
      </c>
      <c r="C18" s="13" t="s">
        <v>29</v>
      </c>
      <c r="D18" s="9">
        <f>上网费用*服务费率</f>
        <v>2.2150000000000003</v>
      </c>
      <c r="E18" s="11" t="s">
        <v>30</v>
      </c>
      <c r="F18" s="14">
        <f>-(上网费用-(上网费用*鱼乐卡折扣))</f>
        <v>-1.1075000000000017</v>
      </c>
      <c r="G18" s="13"/>
    </row>
    <row r="19" spans="1:7" x14ac:dyDescent="0.2">
      <c r="A19" s="11" t="s">
        <v>3</v>
      </c>
      <c r="B19" s="9">
        <f>上网费用+平台服务费+鱼乐卡权益</f>
        <v>23.2575</v>
      </c>
      <c r="C19" s="11" t="s">
        <v>27</v>
      </c>
      <c r="D19" s="9">
        <f>总金额-本次消费</f>
        <v>68.252499999999998</v>
      </c>
      <c r="E19" s="13"/>
      <c r="F19" s="13"/>
      <c r="G19" s="13"/>
    </row>
    <row r="21" spans="1:7" x14ac:dyDescent="0.2">
      <c r="B21" s="1"/>
    </row>
  </sheetData>
  <dataConsolidate link="1"/>
  <mergeCells count="12">
    <mergeCell ref="B1:C1"/>
    <mergeCell ref="B14:G14"/>
    <mergeCell ref="B16:G16"/>
    <mergeCell ref="B11:C11"/>
    <mergeCell ref="B12:C12"/>
    <mergeCell ref="A3:B3"/>
    <mergeCell ref="A4:B4"/>
    <mergeCell ref="A5:B5"/>
    <mergeCell ref="A6:B6"/>
    <mergeCell ref="A7:B7"/>
    <mergeCell ref="A8:B8"/>
    <mergeCell ref="A9:B9"/>
  </mergeCells>
  <phoneticPr fontId="2" type="noConversion"/>
  <dataValidations count="2">
    <dataValidation type="list" allowBlank="1" showInputMessage="1" showErrorMessage="1" sqref="E11">
      <formula1>$C$6:$G$6</formula1>
    </dataValidation>
    <dataValidation type="list" allowBlank="1" showInputMessage="1" showErrorMessage="1" sqref="G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orientation="portrait" r:id="rId1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23</vt:i4>
      </vt:variant>
    </vt:vector>
  </HeadingPairs>
  <TitlesOfParts>
    <vt:vector size="24" baseType="lpstr">
      <vt:lpstr>浙江杭州三墩地铁站店</vt:lpstr>
      <vt:lpstr>本次消费</vt:lpstr>
      <vt:lpstr>服务编号</vt:lpstr>
      <vt:lpstr>服务费率</vt:lpstr>
      <vt:lpstr>服务门店</vt:lpstr>
      <vt:lpstr>卡上余额</vt:lpstr>
      <vt:lpstr>平台服务费</vt:lpstr>
      <vt:lpstr>区域费率</vt:lpstr>
      <vt:lpstr>区域类型</vt:lpstr>
      <vt:lpstr>上机时间</vt:lpstr>
      <vt:lpstr>上机时长_分</vt:lpstr>
      <vt:lpstr>上机时长_秒</vt:lpstr>
      <vt:lpstr>上机时长_年</vt:lpstr>
      <vt:lpstr>上机时长_日</vt:lpstr>
      <vt:lpstr>上机时长_时</vt:lpstr>
      <vt:lpstr>上机时长_月</vt:lpstr>
      <vt:lpstr>上网费用</vt:lpstr>
      <vt:lpstr>下机时间</vt:lpstr>
      <vt:lpstr>用户卡号</vt:lpstr>
      <vt:lpstr>用户姓名</vt:lpstr>
      <vt:lpstr>鱼乐卡等级</vt:lpstr>
      <vt:lpstr>鱼乐卡权益</vt:lpstr>
      <vt:lpstr>鱼乐卡折扣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2024-05-26T23:16:37Z</cp:lastPrinted>
  <dcterms:created xsi:type="dcterms:W3CDTF">2024-05-26T07:57:39Z</dcterms:created>
  <dcterms:modified xsi:type="dcterms:W3CDTF">2024-06-07T03:52:55Z</dcterms:modified>
</cp:coreProperties>
</file>