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浙江杭州三墩地铁站店!$B$19</definedName>
    <definedName name="当前费率">浙江杭州三墩地铁站店!#REF!</definedName>
    <definedName name="服务编号">浙江杭州三墩地铁站店!$B$12</definedName>
    <definedName name="服务费率">浙江杭州三墩地铁站店!$C$3</definedName>
    <definedName name="服务门店">浙江杭州三墩地铁站店!$B$11</definedName>
    <definedName name="卡上余额">浙江杭州三墩地铁站店!$D$19</definedName>
    <definedName name="平台服务费">浙江杭州三墩地铁站店!$D$18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上网费用">浙江杭州三墩地铁站店!$B$18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鱼乐卡等级">浙江杭州三墩地铁站店!$G$11</definedName>
    <definedName name="鱼乐卡权益">浙江杭州三墩地铁站店!$F$18</definedName>
    <definedName name="鱼乐卡折扣">浙江杭州三墩地铁站店!$G$12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<sst xmlns="http://schemas.openxmlformats.org/spreadsheetml/2006/main" count="38" uniqueCount="35">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</sst>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9" fontId="1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1" width="9.5" style="2" bestFit="1" customWidth="1"/>
    <col min="2" max="2" width="22.75" style="2" bestFit="1" customWidth="1"/>
    <col min="3" max="3" width="11.625" style="2" bestFit="1" customWidth="1"/>
    <col min="4" max="4" width="9.5" style="2" bestFit="1" customWidth="1"/>
    <col min="5" max="6" width="11.625" style="2" bestFit="1" customWidth="1"/>
    <col min="7" max="7" width="8.5" style="2" bestFit="1" customWidth="1"/>
    <col min="8" max="16384" width="9" style="2"/>
  </cols>
  <sheetData>
    <row r="1" spans="1:7" x14ac:dyDescent="0.2">
      <c r="A1" s="4" t="s">
        <v>8</v>
      </c>
      <c r="B1" s="5" t="s">
        <v>13</v>
      </c>
      <c r="C1" s="5"/>
      <c r="D1" s="5" t="s">
        <v>9</v>
      </c>
      <c r="E1" s="4" t="s">
        <v>25</v>
      </c>
      <c r="F1" s="4" t="s">
        <v>26</v>
      </c>
      <c r="G1" s="6">
        <v>91.51</v>
      </c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B3" s="3" t="s">
        <v>4</v>
      </c>
      <c r="C3" s="8">
        <v>0.1</v>
      </c>
      <c r="D3" s="8"/>
      <c r="E3" s="3"/>
      <c r="F3" s="3"/>
      <c r="G3" s="3"/>
    </row>
    <row r="4" spans="1:7" x14ac:dyDescent="0.2">
      <c r="B4" s="3" t="s">
        <v>31</v>
      </c>
      <c r="C4" s="3" t="s">
        <v>11</v>
      </c>
      <c r="D4" s="3" t="s">
        <v>16</v>
      </c>
      <c r="E4" s="3" t="s">
        <v>17</v>
      </c>
      <c r="F4" s="3" t="s">
        <v>18</v>
      </c>
      <c r="G4" s="3"/>
    </row>
    <row r="5" spans="1:7" x14ac:dyDescent="0.2">
      <c r="B5" s="3" t="s">
        <v>32</v>
      </c>
      <c r="C5" s="9">
        <v>1</v>
      </c>
      <c r="D5" s="9">
        <v>0.95</v>
      </c>
      <c r="E5" s="9">
        <v>0.92</v>
      </c>
      <c r="F5" s="9">
        <v>0.88</v>
      </c>
      <c r="G5" s="3"/>
    </row>
    <row r="6" spans="1:7" x14ac:dyDescent="0.2">
      <c r="B6" s="3" t="s">
        <v>5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</row>
    <row r="7" spans="1:7" x14ac:dyDescent="0.2">
      <c r="B7" s="3" t="s">
        <v>12</v>
      </c>
      <c r="C7" s="3">
        <v>14</v>
      </c>
      <c r="D7" s="3">
        <v>20</v>
      </c>
      <c r="E7" s="3">
        <v>24</v>
      </c>
      <c r="F7" s="3">
        <v>28</v>
      </c>
      <c r="G7" s="3">
        <v>36</v>
      </c>
    </row>
    <row r="8" spans="1:7" x14ac:dyDescent="0.2">
      <c r="B8" s="3" t="s">
        <v>33</v>
      </c>
      <c r="C8" s="3">
        <v>6</v>
      </c>
      <c r="D8" s="3">
        <v>9</v>
      </c>
      <c r="E8" s="3">
        <v>11</v>
      </c>
      <c r="F8" s="3">
        <v>13</v>
      </c>
      <c r="G8" s="3">
        <v>16</v>
      </c>
    </row>
    <row r="9" spans="1:7" x14ac:dyDescent="0.2">
      <c r="A9" s="4"/>
      <c r="B9" s="4" t="s">
        <v>34</v>
      </c>
      <c r="C9" s="4">
        <v>7</v>
      </c>
      <c r="D9" s="4">
        <v>10</v>
      </c>
      <c r="E9" s="4">
        <v>12</v>
      </c>
      <c r="F9" s="4">
        <v>15</v>
      </c>
      <c r="G9" s="4">
        <v>18</v>
      </c>
    </row>
    <row r="10" spans="1:7" x14ac:dyDescent="0.2">
      <c r="A10" s="3"/>
      <c r="B10" s="3"/>
      <c r="C10" s="3"/>
      <c r="D10" s="3"/>
      <c r="E10" s="3"/>
      <c r="F10" s="3"/>
      <c r="G10" s="3"/>
    </row>
    <row r="11" spans="1:7" x14ac:dyDescent="0.2">
      <c r="A11" s="3" t="s">
        <v>7</v>
      </c>
      <c r="B11" s="3" t="s">
        <v>24</v>
      </c>
      <c r="C11" s="3"/>
      <c r="D11" s="3" t="s">
        <v>5</v>
      </c>
      <c r="E11" s="3" t="s">
        <v>14</v>
      </c>
      <c r="F11" s="3" t="s">
        <v>31</v>
      </c>
      <c r="G11" s="3" t="s">
        <v>15</v>
      </c>
    </row>
    <row r="12" spans="1:7" x14ac:dyDescent="0.2">
      <c r="A12" s="4" t="s">
        <v>10</v>
      </c>
      <c r="B12" s="4">
        <v>2372</v>
      </c>
      <c r="C12" s="4"/>
      <c r="D12" s="4" t="s">
        <v>6</v>
      </c>
      <c r="E12" s="4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7</v>
      </c>
      <c r="F12" s="4" t="s">
        <v>32</v>
      </c>
      <c r="G12" s="18">
        <f>HLOOKUP(鱼乐卡等级,C4:F5,2,0)</f>
        <v>0.95</v>
      </c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 t="s">
        <v>0</v>
      </c>
      <c r="B14" s="20">
        <v>45450.363946759258</v>
      </c>
      <c r="C14" s="20"/>
      <c r="D14" s="20"/>
      <c r="E14" s="20"/>
      <c r="F14" s="20"/>
      <c r="G14" s="20"/>
    </row>
    <row r="15" spans="1:7" x14ac:dyDescent="0.2">
      <c r="A15" s="3" t="s">
        <v>1</v>
      </c>
      <c r="B15" s="10">
        <v>0</v>
      </c>
      <c r="C15" s="11">
        <v>0</v>
      </c>
      <c r="D15" s="12">
        <v>0</v>
      </c>
      <c r="E15" s="13">
        <v>4</v>
      </c>
      <c r="F15" s="14">
        <v>1</v>
      </c>
      <c r="G15" s="15">
        <v>59</v>
      </c>
    </row>
    <row r="16" spans="1:7" x14ac:dyDescent="0.2">
      <c r="A16" s="4" t="s">
        <v>2</v>
      </c>
      <c r="B16" s="4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2024-06-07 12:46:04</v>
      </c>
      <c r="C16" s="4"/>
      <c r="D16" s="4"/>
      <c r="E16" s="4"/>
      <c r="F16" s="4"/>
      <c r="G16" s="4"/>
    </row>
    <row r="17" spans="1:7" x14ac:dyDescent="0.2">
      <c r="A17" s="3"/>
      <c r="B17" s="8"/>
      <c r="C17" s="3"/>
      <c r="D17" s="3"/>
      <c r="E17" s="3"/>
      <c r="F17" s="3"/>
      <c r="G17" s="3"/>
    </row>
    <row r="18" spans="1:7" x14ac:dyDescent="0.2">
      <c r="A18" s="3" t="s">
        <v>28</v>
      </c>
      <c r="B18" s="7">
        <f>TEXT(下机时间-上机时间,"[ss]")/3600*区域费率+服务费率</f>
        <v>28.331388888888888</v>
      </c>
      <c r="C18" s="16" t="s">
        <v>29</v>
      </c>
      <c r="D18" s="7">
        <f>上网费用*服务费率</f>
        <v>2.8331388888888891</v>
      </c>
      <c r="E18" s="3" t="s">
        <v>30</v>
      </c>
      <c r="F18" s="17">
        <f>-(上网费用-(上网费用*鱼乐卡折扣))</f>
        <v>-1.4165694444444448</v>
      </c>
      <c r="G18" s="16"/>
    </row>
    <row r="19" spans="1:7" x14ac:dyDescent="0.2">
      <c r="A19" s="4" t="s">
        <v>3</v>
      </c>
      <c r="B19" s="6">
        <f>上网费用+平台服务费+鱼乐卡权益</f>
        <v>29.747958333333333</v>
      </c>
      <c r="C19" s="4" t="s">
        <v>27</v>
      </c>
      <c r="D19" s="6">
        <f>总金额-本次消费</f>
        <v>61.762041666666676</v>
      </c>
      <c r="E19" s="19"/>
      <c r="F19" s="19"/>
      <c r="G19" s="19"/>
    </row>
    <row r="21" spans="1:7" x14ac:dyDescent="0.2">
      <c r="B21" s="1"/>
    </row>
  </sheetData>
  <dataConsolidate link="1"/>
  <phoneticPr fontId="2" type="noConversion"/>
  <dataValidations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95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24" baseType="lpstr">
      <vt:lpstr>浙江杭州三墩地铁站店</vt:lpstr>
      <vt:lpstr>本次消费</vt:lpstr>
      <vt:lpstr>服务编号</vt:lpstr>
      <vt:lpstr>服务费率</vt:lpstr>
      <vt:lpstr>服务门店</vt:lpstr>
      <vt:lpstr>卡上余额</vt:lpstr>
      <vt:lpstr>平台服务费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上网费用</vt:lpstr>
      <vt:lpstr>下机时间</vt:lpstr>
      <vt:lpstr>用户卡号</vt:lpstr>
      <vt:lpstr>用户姓名</vt:lpstr>
      <vt:lpstr>鱼乐卡等级</vt:lpstr>
      <vt:lpstr>鱼乐卡权益</vt:lpstr>
      <vt:lpstr>鱼乐卡折扣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2024-06-07T04:42:07Z</cp:lastPrinted>
  <dcterms:created xsi:type="dcterms:W3CDTF">2024-05-26T07:57:39Z</dcterms:created>
  <dcterms:modified xsi:type="dcterms:W3CDTF">2024-06-07T04:45:30Z</dcterms:modified>
</cp:coreProperties>
</file>