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own-pypxeserver\"/>
    </mc:Choice>
  </mc:AlternateContent>
  <bookViews>
    <workbookView xWindow="0" yWindow="0" windowWidth="28800" windowHeight="12210"/>
  </bookViews>
  <sheets>
    <sheet name="浙江杭州滨江中南乐游城店_原始凭证" sheetId="3" r:id="rId1"/>
    <sheet name="浙江杭州三墩地铁站店_原始凭证" sheetId="1" r:id="rId2"/>
  </sheets>
  <definedNames>
    <definedName name="本次消费" localSheetId="0">浙江杭州滨江中南乐游城店_原始凭证!$B$19</definedName>
    <definedName name="本次消费">浙江杭州三墩地铁站店_原始凭证!$B$19</definedName>
    <definedName name="当前费率" localSheetId="0">浙江杭州滨江中南乐游城店_原始凭证!#REF!</definedName>
    <definedName name="当前费率">浙江杭州三墩地铁站店_原始凭证!#REF!</definedName>
    <definedName name="服务编号" localSheetId="0">浙江杭州滨江中南乐游城店_原始凭证!$B$12</definedName>
    <definedName name="服务编号">浙江杭州三墩地铁站店_原始凭证!$B$12</definedName>
    <definedName name="服务费率" localSheetId="0">浙江杭州滨江中南乐游城店_原始凭证!$C$3</definedName>
    <definedName name="服务费率">浙江杭州三墩地铁站店_原始凭证!$C$3</definedName>
    <definedName name="服务门店" localSheetId="0">浙江杭州滨江中南乐游城店_原始凭证!$B$11</definedName>
    <definedName name="服务门店">浙江杭州三墩地铁站店_原始凭证!$B$11</definedName>
    <definedName name="卡上余额" localSheetId="0">浙江杭州滨江中南乐游城店_原始凭证!$D$19</definedName>
    <definedName name="卡上余额">浙江杭州三墩地铁站店_原始凭证!$D$19</definedName>
    <definedName name="平台服务费" localSheetId="0">浙江杭州滨江中南乐游城店_原始凭证!$D$18</definedName>
    <definedName name="平台服务费">浙江杭州三墩地铁站店_原始凭证!$D$18</definedName>
    <definedName name="区域费率" localSheetId="0">浙江杭州滨江中南乐游城店_原始凭证!$D$12</definedName>
    <definedName name="区域费率">浙江杭州三墩地铁站店_原始凭证!$D$12</definedName>
    <definedName name="区域类型" localSheetId="0">浙江杭州滨江中南乐游城店_原始凭证!$D$11</definedName>
    <definedName name="区域类型">浙江杭州三墩地铁站店_原始凭证!$D$11</definedName>
    <definedName name="上机时间" localSheetId="0">浙江杭州滨江中南乐游城店_原始凭证!$B$14</definedName>
    <definedName name="上机时间">浙江杭州三墩地铁站店_原始凭证!$B$14</definedName>
    <definedName name="上机时长_分" localSheetId="0">浙江杭州滨江中南乐游城店_原始凭证!$F$15</definedName>
    <definedName name="上机时长_分">浙江杭州三墩地铁站店_原始凭证!$F$15</definedName>
    <definedName name="上机时长_秒" localSheetId="0">浙江杭州滨江中南乐游城店_原始凭证!$G$15</definedName>
    <definedName name="上机时长_秒">浙江杭州三墩地铁站店_原始凭证!$G$15</definedName>
    <definedName name="上机时长_年" localSheetId="0">浙江杭州滨江中南乐游城店_原始凭证!$B$15</definedName>
    <definedName name="上机时长_年">浙江杭州三墩地铁站店_原始凭证!$B$15</definedName>
    <definedName name="上机时长_日" localSheetId="0">浙江杭州滨江中南乐游城店_原始凭证!$D$15</definedName>
    <definedName name="上机时长_日">浙江杭州三墩地铁站店_原始凭证!$D$15</definedName>
    <definedName name="上机时长_时" localSheetId="0">浙江杭州滨江中南乐游城店_原始凭证!$E$15</definedName>
    <definedName name="上机时长_时">浙江杭州三墩地铁站店_原始凭证!$E$15</definedName>
    <definedName name="上机时长_月" localSheetId="0">浙江杭州滨江中南乐游城店_原始凭证!$C$15</definedName>
    <definedName name="上机时长_月">浙江杭州三墩地铁站店_原始凭证!$C$15</definedName>
    <definedName name="上网费用" localSheetId="0">浙江杭州滨江中南乐游城店_原始凭证!$B$18</definedName>
    <definedName name="上网费用">浙江杭州三墩地铁站店_原始凭证!$B$18</definedName>
    <definedName name="下机时间" localSheetId="0">浙江杭州滨江中南乐游城店_原始凭证!$B$16</definedName>
    <definedName name="下机时间">浙江杭州三墩地铁站店_原始凭证!$B$16</definedName>
    <definedName name="用户卡号" localSheetId="0">浙江杭州滨江中南乐游城店_原始凭证!$B$1</definedName>
    <definedName name="用户卡号">浙江杭州三墩地铁站店_原始凭证!$B$1</definedName>
    <definedName name="用户姓名" localSheetId="0">浙江杭州滨江中南乐游城店_原始凭证!$D$1</definedName>
    <definedName name="用户姓名">浙江杭州三墩地铁站店_原始凭证!$D$1</definedName>
    <definedName name="鱼乐卡等级" localSheetId="0">浙江杭州滨江中南乐游城店_原始凭证!$F$11</definedName>
    <definedName name="鱼乐卡等级">浙江杭州三墩地铁站店_原始凭证!$F$11</definedName>
    <definedName name="鱼乐卡权益" localSheetId="0">浙江杭州滨江中南乐游城店_原始凭证!$F$18</definedName>
    <definedName name="鱼乐卡权益">浙江杭州三墩地铁站店_原始凭证!$F$18</definedName>
    <definedName name="鱼乐卡折扣" localSheetId="0">浙江杭州滨江中南乐游城店_原始凭证!$F$12</definedName>
    <definedName name="鱼乐卡折扣">浙江杭州三墩地铁站店_原始凭证!$F$12</definedName>
    <definedName name="总金额" localSheetId="0">浙江杭州滨江中南乐游城店_原始凭证!$F$1</definedName>
    <definedName name="总金额">浙江杭州三墩地铁站店_原始凭证!$F$1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F12" i="3"/>
  <c r="D12" i="3" l="1"/>
  <c r="B18" i="3" s="1"/>
  <c r="D18" i="3" l="1"/>
  <c r="F18" i="3"/>
  <c r="B16" i="1"/>
  <c r="F12" i="1"/>
  <c r="B19" i="3" l="1"/>
  <c r="D19" i="3" s="1"/>
  <c r="D12" i="1"/>
  <c r="B18" i="1" l="1"/>
  <c r="F18" i="1" l="1"/>
  <c r="D18" i="1"/>
  <c r="B19" i="1" l="1"/>
  <c r="D19" i="1" s="1"/>
</calcChain>
</file>

<file path=xl/sharedStrings.xml><?xml version="1.0" encoding="utf-8"?>
<sst xmlns="http://schemas.openxmlformats.org/spreadsheetml/2006/main" count="76" uniqueCount="38">
  <si>
    <t>上机时间</t>
    <phoneticPr fontId="2" type="noConversion"/>
  </si>
  <si>
    <t>上机时长</t>
    <phoneticPr fontId="2" type="noConversion"/>
  </si>
  <si>
    <t>下机时间</t>
    <phoneticPr fontId="2" type="noConversion"/>
  </si>
  <si>
    <t>本次消费</t>
    <phoneticPr fontId="2" type="noConversion"/>
  </si>
  <si>
    <t>服务费率</t>
    <phoneticPr fontId="2" type="noConversion"/>
  </si>
  <si>
    <t>区域类型</t>
    <phoneticPr fontId="2" type="noConversion"/>
  </si>
  <si>
    <t>区域费率</t>
    <phoneticPr fontId="2" type="noConversion"/>
  </si>
  <si>
    <t>服务门店</t>
    <phoneticPr fontId="2" type="noConversion"/>
  </si>
  <si>
    <t>用户卡号</t>
    <phoneticPr fontId="2" type="noConversion"/>
  </si>
  <si>
    <t>用户姓名</t>
    <phoneticPr fontId="2" type="noConversion"/>
  </si>
  <si>
    <t>服务编号</t>
    <phoneticPr fontId="2" type="noConversion"/>
  </si>
  <si>
    <t>普通</t>
    <phoneticPr fontId="2" type="noConversion"/>
  </si>
  <si>
    <t>区域费率_普通_全时</t>
    <phoneticPr fontId="2" type="noConversion"/>
  </si>
  <si>
    <t>210202199702194932</t>
  </si>
  <si>
    <t>大厅</t>
  </si>
  <si>
    <t>黄金</t>
  </si>
  <si>
    <t>黄金</t>
    <phoneticPr fontId="2" type="noConversion"/>
  </si>
  <si>
    <t>铂金</t>
    <phoneticPr fontId="2" type="noConversion"/>
  </si>
  <si>
    <t>钻石</t>
  </si>
  <si>
    <t>大厅</t>
    <phoneticPr fontId="2" type="noConversion"/>
  </si>
  <si>
    <t>高端大厅</t>
    <phoneticPr fontId="2" type="noConversion"/>
  </si>
  <si>
    <t>多人包</t>
    <phoneticPr fontId="2" type="noConversion"/>
  </si>
  <si>
    <t>高端多人包</t>
    <phoneticPr fontId="2" type="noConversion"/>
  </si>
  <si>
    <t>单双包</t>
  </si>
  <si>
    <t>浙江杭州三墩地铁站店</t>
    <phoneticPr fontId="2" type="noConversion"/>
  </si>
  <si>
    <t>唐铭泽</t>
    <phoneticPr fontId="2" type="noConversion"/>
  </si>
  <si>
    <t>总金额</t>
    <phoneticPr fontId="2" type="noConversion"/>
  </si>
  <si>
    <t>卡上余额</t>
    <phoneticPr fontId="2" type="noConversion"/>
  </si>
  <si>
    <t>上网费用</t>
    <phoneticPr fontId="2" type="noConversion"/>
  </si>
  <si>
    <t>平台服务费</t>
    <phoneticPr fontId="2" type="noConversion"/>
  </si>
  <si>
    <t>鱼乐卡权益</t>
    <phoneticPr fontId="2" type="noConversion"/>
  </si>
  <si>
    <t>鱼乐卡等级</t>
    <phoneticPr fontId="2" type="noConversion"/>
  </si>
  <si>
    <t>鱼乐卡折扣</t>
    <phoneticPr fontId="2" type="noConversion"/>
  </si>
  <si>
    <t>区域费率_高级_平时</t>
    <phoneticPr fontId="2" type="noConversion"/>
  </si>
  <si>
    <t>区域费率_高级_假期</t>
    <phoneticPr fontId="2" type="noConversion"/>
  </si>
  <si>
    <t>浙江杭州滨江中南乐游城店</t>
  </si>
  <si>
    <t>高端单人包</t>
  </si>
  <si>
    <t>高端单人包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</si>
</sst>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\ &quot;月&quot;"/>
    <numFmt numFmtId="177" formatCode="00\ &quot;日&quot;"/>
    <numFmt numFmtId="178" formatCode="00\ &quot;时&quot;"/>
    <numFmt numFmtId="179" formatCode="00\ &quot;分&quot;"/>
    <numFmt numFmtId="180" formatCode="00\ &quot;秒&quot;"/>
    <numFmt numFmtId="181" formatCode="yyyy\-mm\-dd\ hh:mm:ss"/>
    <numFmt numFmtId="182" formatCode="00\ &quot;年&quot;"/>
    <numFmt numFmtId="183" formatCode="&quot;¥&quot;\ #,##0.00;\(&quot;¥&quot;\ #,##0.00\)"/>
  </numFmts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83" fontId="1" fillId="0" borderId="0" xfId="0" applyNumberFormat="1" applyFont="1" applyBorder="1" applyAlignment="1">
      <alignment horizontal="left" vertical="center"/>
    </xf>
    <xf numFmtId="9" fontId="1" fillId="0" borderId="0" xfId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182" fontId="1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7" fontId="1" fillId="0" borderId="0" xfId="0" applyNumberFormat="1" applyFont="1" applyBorder="1" applyAlignment="1">
      <alignment horizontal="left" vertical="center"/>
    </xf>
    <xf numFmtId="178" fontId="1" fillId="0" borderId="0" xfId="0" applyNumberFormat="1" applyFont="1" applyBorder="1" applyAlignment="1">
      <alignment horizontal="left" vertical="center"/>
    </xf>
    <xf numFmtId="179" fontId="1" fillId="0" borderId="0" xfId="0" applyNumberFormat="1" applyFont="1" applyBorder="1" applyAlignment="1">
      <alignment horizontal="left" vertical="center"/>
    </xf>
    <xf numFmtId="18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183" fontId="1" fillId="0" borderId="0" xfId="1" applyNumberFormat="1" applyFont="1" applyBorder="1" applyAlignment="1">
      <alignment horizontal="left" vertical="center"/>
    </xf>
    <xf numFmtId="9" fontId="1" fillId="0" borderId="1" xfId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181" fontId="1" fillId="0" borderId="0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83" fontId="1" fillId="0" borderId="2" xfId="0" applyNumberFormat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view="pageBreakPreview" zoomScaleNormal="100" zoomScaleSheetLayoutView="100" workbookViewId="0"/>
  </sheetViews>
  <sheetFormatPr defaultRowHeight="20.100000000000001" customHeight="1" x14ac:dyDescent="0.2"/>
  <cols>
    <col min="1" max="1" width="9.5" style="1" bestFit="1" customWidth="1"/>
    <col min="2" max="2" width="27.25" style="1" bestFit="1" customWidth="1"/>
    <col min="3" max="5" width="11.625" style="1" bestFit="1" customWidth="1"/>
    <col min="6" max="6" width="9.5" style="1" bestFit="1" customWidth="1"/>
    <col min="7" max="7" width="11.625" style="1" bestFit="1" customWidth="1"/>
    <col min="8" max="16384" width="9" style="1"/>
  </cols>
  <sheetData>
    <row r="1" spans="1:7" ht="20.100000000000001" customHeight="1" thickBot="1" x14ac:dyDescent="0.25">
      <c r="A1" s="2" t="s">
        <v>8</v>
      </c>
      <c r="B1" s="3" t="s">
        <v>13</v>
      </c>
      <c r="C1" s="3" t="s">
        <v>9</v>
      </c>
      <c r="D1" s="2" t="s">
        <v>25</v>
      </c>
      <c r="E1" s="18" t="s">
        <v>26</v>
      </c>
      <c r="F1" s="19">
        <v>108.43</v>
      </c>
      <c r="G1" s="2"/>
    </row>
    <row r="2" spans="1:7" ht="20.100000000000001" customHeight="1" thickTop="1" x14ac:dyDescent="0.2"/>
    <row r="3" spans="1:7" ht="20.100000000000001" customHeight="1" x14ac:dyDescent="0.2">
      <c r="B3" s="1" t="s">
        <v>4</v>
      </c>
      <c r="C3" s="5">
        <v>0.1</v>
      </c>
      <c r="D3" s="5"/>
    </row>
    <row r="4" spans="1:7" ht="20.100000000000001" customHeight="1" x14ac:dyDescent="0.2">
      <c r="B4" s="1" t="s">
        <v>31</v>
      </c>
      <c r="C4" s="1" t="s">
        <v>11</v>
      </c>
      <c r="D4" s="1" t="s">
        <v>16</v>
      </c>
      <c r="E4" s="1" t="s">
        <v>17</v>
      </c>
      <c r="F4" s="1" t="s">
        <v>18</v>
      </c>
    </row>
    <row r="5" spans="1:7" ht="20.100000000000001" customHeight="1" x14ac:dyDescent="0.2">
      <c r="B5" s="1" t="s">
        <v>32</v>
      </c>
      <c r="C5" s="6">
        <v>1</v>
      </c>
      <c r="D5" s="6">
        <v>0.95</v>
      </c>
      <c r="E5" s="6">
        <v>0.92</v>
      </c>
      <c r="F5" s="6">
        <v>0.88</v>
      </c>
    </row>
    <row r="6" spans="1:7" ht="20.100000000000001" customHeight="1" x14ac:dyDescent="0.2">
      <c r="B6" s="1" t="s">
        <v>5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37</v>
      </c>
    </row>
    <row r="7" spans="1:7" ht="20.100000000000001" customHeight="1" x14ac:dyDescent="0.2">
      <c r="B7" s="1" t="s">
        <v>12</v>
      </c>
      <c r="C7" s="1">
        <v>12</v>
      </c>
      <c r="D7" s="1">
        <v>20</v>
      </c>
      <c r="E7" s="1">
        <v>24</v>
      </c>
      <c r="F7" s="1">
        <v>32</v>
      </c>
      <c r="G7" s="1">
        <v>32</v>
      </c>
    </row>
    <row r="8" spans="1:7" ht="20.100000000000001" customHeight="1" x14ac:dyDescent="0.2">
      <c r="B8" s="1" t="s">
        <v>33</v>
      </c>
      <c r="C8" s="1">
        <v>4</v>
      </c>
      <c r="D8" s="1">
        <v>9</v>
      </c>
      <c r="E8" s="1">
        <v>12</v>
      </c>
      <c r="F8" s="1">
        <v>15</v>
      </c>
      <c r="G8" s="1">
        <v>16</v>
      </c>
    </row>
    <row r="9" spans="1:7" ht="20.100000000000001" customHeight="1" x14ac:dyDescent="0.2">
      <c r="A9" s="2"/>
      <c r="B9" s="2" t="s">
        <v>34</v>
      </c>
      <c r="C9" s="2">
        <v>4</v>
      </c>
      <c r="D9" s="2">
        <v>9</v>
      </c>
      <c r="E9" s="2">
        <v>12</v>
      </c>
      <c r="F9" s="2">
        <v>15</v>
      </c>
      <c r="G9" s="2">
        <v>16</v>
      </c>
    </row>
    <row r="11" spans="1:7" ht="20.100000000000001" customHeight="1" x14ac:dyDescent="0.2">
      <c r="A11" s="1" t="s">
        <v>7</v>
      </c>
      <c r="B11" s="1" t="s">
        <v>35</v>
      </c>
      <c r="C11" s="1" t="s">
        <v>5</v>
      </c>
      <c r="D11" s="1" t="s">
        <v>36</v>
      </c>
      <c r="E11" s="1" t="s">
        <v>31</v>
      </c>
      <c r="F11" s="1" t="s">
        <v>15</v>
      </c>
    </row>
    <row r="12" spans="1:7" ht="20.100000000000001" customHeight="1" x14ac:dyDescent="0.2">
      <c r="A12" s="2" t="s">
        <v>10</v>
      </c>
      <c r="B12" s="2">
        <v>2882</v>
      </c>
      <c r="C12" s="2" t="s">
        <v>6</v>
      </c>
      <c r="D12" s="2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16</v>
      </c>
      <c r="E12" s="2" t="s">
        <v>32</v>
      </c>
      <c r="F12" s="15">
        <f>HLOOKUP(鱼乐卡等级,C4:F5,2,0)</f>
        <v>0.95</v>
      </c>
      <c r="G12" s="2"/>
    </row>
    <row r="14" spans="1:7" ht="20.100000000000001" customHeight="1" x14ac:dyDescent="0.2">
      <c r="A14" s="1" t="s">
        <v>0</v>
      </c>
      <c r="B14" s="17">
        <v>45453.467997685184</v>
      </c>
      <c r="C14" s="17"/>
      <c r="D14" s="17"/>
      <c r="E14" s="17"/>
      <c r="F14" s="17"/>
      <c r="G14" s="17"/>
    </row>
    <row r="15" spans="1:7" ht="20.100000000000001" customHeight="1" x14ac:dyDescent="0.2">
      <c r="A15" s="1" t="s">
        <v>1</v>
      </c>
      <c r="B15" s="7">
        <v>0</v>
      </c>
      <c r="C15" s="8">
        <v>0</v>
      </c>
      <c r="D15" s="9">
        <v>0</v>
      </c>
      <c r="E15" s="10">
        <v>1</v>
      </c>
      <c r="F15" s="11">
        <v>41</v>
      </c>
      <c r="G15" s="12">
        <v>59</v>
      </c>
    </row>
    <row r="16" spans="1:7" ht="20.100000000000001" customHeight="1" x14ac:dyDescent="0.2">
      <c r="A16" s="2" t="s">
        <v>2</v>
      </c>
      <c r="B16" s="2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2024-06-10 12:55:54</v>
      </c>
      <c r="C16" s="2"/>
      <c r="D16" s="2"/>
      <c r="E16" s="2"/>
      <c r="F16" s="2"/>
      <c r="G16" s="2"/>
    </row>
    <row r="17" spans="1:7" ht="20.100000000000001" customHeight="1" x14ac:dyDescent="0.2">
      <c r="B17" s="5"/>
    </row>
    <row r="18" spans="1:7" ht="20.100000000000001" customHeight="1" x14ac:dyDescent="0.2">
      <c r="A18" s="1" t="s">
        <v>28</v>
      </c>
      <c r="B18" s="4">
        <f>TEXT(下机时间-上机时间,"[ss]")/3600*区域费率+服务费率</f>
        <v>27.295555555555556</v>
      </c>
      <c r="C18" s="13" t="s">
        <v>29</v>
      </c>
      <c r="D18" s="4">
        <f>上网费用*服务费率</f>
        <v>2.7295555555555557</v>
      </c>
      <c r="E18" s="1" t="s">
        <v>30</v>
      </c>
      <c r="F18" s="14">
        <f>-(上网费用-(上网费用*鱼乐卡折扣))</f>
        <v>-1.3647777777777783</v>
      </c>
      <c r="G18" s="13"/>
    </row>
    <row r="19" spans="1:7" ht="20.100000000000001" customHeight="1" thickBot="1" x14ac:dyDescent="0.25">
      <c r="A19" s="18" t="s">
        <v>3</v>
      </c>
      <c r="B19" s="19">
        <f>上网费用+平台服务费+鱼乐卡权益</f>
        <v>28.660333333333334</v>
      </c>
      <c r="C19" s="18" t="s">
        <v>27</v>
      </c>
      <c r="D19" s="19">
        <f>总金额-本次消费</f>
        <v>79.769666666666666</v>
      </c>
      <c r="E19" s="16"/>
      <c r="F19" s="16"/>
      <c r="G19" s="16"/>
    </row>
    <row r="20" spans="1:7" ht="20.100000000000001" customHeight="1" thickTop="1" x14ac:dyDescent="0.2"/>
    <row r="21" spans="1:7" ht="20.100000000000001" customHeight="1" x14ac:dyDescent="0.2">
      <c r="B21" s="5"/>
    </row>
  </sheetData>
  <dataConsolidate link="1"/>
  <phoneticPr fontId="2" type="noConversion"/>
  <dataValidations count="2">
    <dataValidation type="list" allowBlank="1" showInputMessage="1" showErrorMessage="1" sqref="F11">
      <formula1>$C$4:$F$4</formula1>
    </dataValidation>
    <dataValidation type="list" allowBlank="1" showInputMessage="1" showErrorMessage="1" sqref="D11">
      <formula1>$C$6:$G$6</formula1>
    </dataValidation>
  </dataValidations>
  <pageMargins left="0.78740157480314965" right="0.78740157480314965" top="0.78740157480314965" bottom="0.78740157480314965" header="0.39370078740157483" footer="0.39370078740157483"/>
  <pageSetup paperSize="9" scale="90" orientation="portrait" r:id="rId1"/>
  <headerFooter>
    <oddHeader>&amp;L&amp;"宋体,常规"&amp;12&amp;A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view="pageBreakPreview" zoomScaleNormal="100" zoomScaleSheetLayoutView="100" workbookViewId="0"/>
  </sheetViews>
  <sheetFormatPr defaultRowHeight="14.25" x14ac:dyDescent="0.2"/>
  <cols>
    <col min="1" max="1" width="9.5" style="1" bestFit="1" customWidth="1"/>
    <col min="2" max="2" width="22.75" style="1" bestFit="1" customWidth="1"/>
    <col min="3" max="3" width="11.625" style="1" bestFit="1" customWidth="1"/>
    <col min="4" max="4" width="9.5" style="1" bestFit="1" customWidth="1"/>
    <col min="5" max="6" width="11.625" style="1" bestFit="1" customWidth="1"/>
    <col min="7" max="7" width="7.5" style="1" bestFit="1" customWidth="1"/>
    <col min="8" max="16384" width="9" style="1"/>
  </cols>
  <sheetData>
    <row r="1" spans="1:7" ht="20.100000000000001" customHeight="1" thickBot="1" x14ac:dyDescent="0.25">
      <c r="A1" s="2" t="s">
        <v>8</v>
      </c>
      <c r="B1" s="3" t="s">
        <v>13</v>
      </c>
      <c r="C1" s="3" t="s">
        <v>9</v>
      </c>
      <c r="D1" s="2" t="s">
        <v>25</v>
      </c>
      <c r="E1" s="18" t="s">
        <v>26</v>
      </c>
      <c r="F1" s="19">
        <v>108.43</v>
      </c>
      <c r="G1" s="2"/>
    </row>
    <row r="2" spans="1:7" ht="20.100000000000001" customHeight="1" thickTop="1" x14ac:dyDescent="0.2"/>
    <row r="3" spans="1:7" ht="20.100000000000001" customHeight="1" x14ac:dyDescent="0.2">
      <c r="B3" s="1" t="s">
        <v>4</v>
      </c>
      <c r="C3" s="5">
        <v>0.1</v>
      </c>
      <c r="D3" s="5"/>
    </row>
    <row r="4" spans="1:7" ht="20.100000000000001" customHeight="1" x14ac:dyDescent="0.2">
      <c r="B4" s="1" t="s">
        <v>31</v>
      </c>
      <c r="C4" s="1" t="s">
        <v>11</v>
      </c>
      <c r="D4" s="1" t="s">
        <v>16</v>
      </c>
      <c r="E4" s="1" t="s">
        <v>17</v>
      </c>
      <c r="F4" s="1" t="s">
        <v>18</v>
      </c>
    </row>
    <row r="5" spans="1:7" ht="20.100000000000001" customHeight="1" x14ac:dyDescent="0.2">
      <c r="B5" s="1" t="s">
        <v>32</v>
      </c>
      <c r="C5" s="6">
        <v>1</v>
      </c>
      <c r="D5" s="6">
        <v>0.95</v>
      </c>
      <c r="E5" s="6">
        <v>0.92</v>
      </c>
      <c r="F5" s="6">
        <v>0.88</v>
      </c>
    </row>
    <row r="6" spans="1:7" ht="20.100000000000001" customHeight="1" x14ac:dyDescent="0.2">
      <c r="B6" s="1" t="s">
        <v>5</v>
      </c>
      <c r="C6" s="1" t="s">
        <v>19</v>
      </c>
      <c r="D6" s="1" t="s">
        <v>20</v>
      </c>
      <c r="E6" s="1" t="s">
        <v>21</v>
      </c>
      <c r="F6" s="1" t="s">
        <v>22</v>
      </c>
      <c r="G6" s="1" t="s">
        <v>23</v>
      </c>
    </row>
    <row r="7" spans="1:7" ht="20.100000000000001" customHeight="1" x14ac:dyDescent="0.2">
      <c r="B7" s="1" t="s">
        <v>12</v>
      </c>
      <c r="C7" s="1">
        <v>14</v>
      </c>
      <c r="D7" s="1">
        <v>20</v>
      </c>
      <c r="E7" s="1">
        <v>24</v>
      </c>
      <c r="F7" s="1">
        <v>28</v>
      </c>
      <c r="G7" s="1">
        <v>36</v>
      </c>
    </row>
    <row r="8" spans="1:7" ht="20.100000000000001" customHeight="1" x14ac:dyDescent="0.2">
      <c r="B8" s="1" t="s">
        <v>33</v>
      </c>
      <c r="C8" s="1">
        <v>6</v>
      </c>
      <c r="D8" s="1">
        <v>9</v>
      </c>
      <c r="E8" s="1">
        <v>11</v>
      </c>
      <c r="F8" s="1">
        <v>13</v>
      </c>
      <c r="G8" s="1">
        <v>16</v>
      </c>
    </row>
    <row r="9" spans="1:7" ht="20.100000000000001" customHeight="1" x14ac:dyDescent="0.2">
      <c r="A9" s="2"/>
      <c r="B9" s="2" t="s">
        <v>34</v>
      </c>
      <c r="C9" s="2">
        <v>7</v>
      </c>
      <c r="D9" s="2">
        <v>10</v>
      </c>
      <c r="E9" s="2">
        <v>12</v>
      </c>
      <c r="F9" s="2">
        <v>15</v>
      </c>
      <c r="G9" s="2">
        <v>18</v>
      </c>
    </row>
    <row r="10" spans="1:7" ht="20.100000000000001" customHeight="1" x14ac:dyDescent="0.2"/>
    <row r="11" spans="1:7" ht="20.100000000000001" customHeight="1" x14ac:dyDescent="0.2">
      <c r="A11" s="1" t="s">
        <v>7</v>
      </c>
      <c r="B11" s="1" t="s">
        <v>24</v>
      </c>
      <c r="C11" s="1" t="s">
        <v>5</v>
      </c>
      <c r="D11" s="1" t="s">
        <v>14</v>
      </c>
      <c r="E11" s="1" t="s">
        <v>31</v>
      </c>
      <c r="F11" s="1" t="s">
        <v>15</v>
      </c>
    </row>
    <row r="12" spans="1:7" ht="20.100000000000001" customHeight="1" x14ac:dyDescent="0.2">
      <c r="A12" s="2" t="s">
        <v>10</v>
      </c>
      <c r="B12" s="2">
        <v>2372</v>
      </c>
      <c r="C12" s="2" t="s">
        <v>6</v>
      </c>
      <c r="D12" s="2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6</v>
      </c>
      <c r="E12" s="2" t="s">
        <v>32</v>
      </c>
      <c r="F12" s="15">
        <f>HLOOKUP(鱼乐卡等级,C4:F5,2,0)</f>
        <v>0.95</v>
      </c>
      <c r="G12" s="2"/>
    </row>
    <row r="13" spans="1:7" ht="20.100000000000001" customHeight="1" x14ac:dyDescent="0.2"/>
    <row r="14" spans="1:7" ht="20.100000000000001" customHeight="1" x14ac:dyDescent="0.2">
      <c r="A14" s="1" t="s">
        <v>0</v>
      </c>
      <c r="B14" s="17">
        <v>45453.467997685184</v>
      </c>
      <c r="C14" s="17"/>
      <c r="D14" s="17"/>
      <c r="E14" s="17"/>
      <c r="F14" s="17"/>
      <c r="G14" s="17"/>
    </row>
    <row r="15" spans="1:7" ht="20.100000000000001" customHeight="1" x14ac:dyDescent="0.2">
      <c r="A15" s="1" t="s">
        <v>1</v>
      </c>
      <c r="B15" s="7">
        <v>0</v>
      </c>
      <c r="C15" s="8">
        <v>0</v>
      </c>
      <c r="D15" s="9">
        <v>0</v>
      </c>
      <c r="E15" s="10">
        <v>1</v>
      </c>
      <c r="F15" s="11">
        <v>41</v>
      </c>
      <c r="G15" s="12">
        <v>59</v>
      </c>
    </row>
    <row r="16" spans="1:7" ht="20.100000000000001" customHeight="1" x14ac:dyDescent="0.2">
      <c r="A16" s="2" t="s">
        <v>2</v>
      </c>
      <c r="B16" s="2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2024-06-10 12:55:54</v>
      </c>
      <c r="C16" s="2"/>
      <c r="D16" s="2"/>
      <c r="E16" s="2"/>
      <c r="F16" s="2"/>
      <c r="G16" s="2"/>
    </row>
    <row r="17" spans="1:7" ht="20.100000000000001" customHeight="1" x14ac:dyDescent="0.2">
      <c r="B17" s="5"/>
    </row>
    <row r="18" spans="1:7" ht="20.100000000000001" customHeight="1" x14ac:dyDescent="0.2">
      <c r="A18" s="1" t="s">
        <v>28</v>
      </c>
      <c r="B18" s="4">
        <f>TEXT(下机时间-上机时间,"[ss]")/3600*区域费率+服务费率</f>
        <v>10.298333333333332</v>
      </c>
      <c r="C18" s="13" t="s">
        <v>29</v>
      </c>
      <c r="D18" s="4">
        <f>上网费用*服务费率</f>
        <v>1.0298333333333332</v>
      </c>
      <c r="E18" s="1" t="s">
        <v>30</v>
      </c>
      <c r="F18" s="14">
        <f>-(上网费用-(上网费用*鱼乐卡折扣))</f>
        <v>-0.51491666666666625</v>
      </c>
      <c r="G18" s="13"/>
    </row>
    <row r="19" spans="1:7" ht="20.100000000000001" customHeight="1" thickBot="1" x14ac:dyDescent="0.25">
      <c r="A19" s="18" t="s">
        <v>3</v>
      </c>
      <c r="B19" s="19">
        <f>上网费用+平台服务费+鱼乐卡权益</f>
        <v>10.813249999999998</v>
      </c>
      <c r="C19" s="18" t="s">
        <v>27</v>
      </c>
      <c r="D19" s="19">
        <f>总金额-本次消费</f>
        <v>97.61675000000001</v>
      </c>
      <c r="E19" s="16"/>
      <c r="F19" s="16"/>
      <c r="G19" s="16"/>
    </row>
    <row r="20" spans="1:7" ht="15" thickTop="1" x14ac:dyDescent="0.2"/>
    <row r="21" spans="1:7" x14ac:dyDescent="0.2">
      <c r="B21" s="5"/>
    </row>
  </sheetData>
  <dataConsolidate link="1"/>
  <phoneticPr fontId="2" type="noConversion"/>
  <dataValidations count="2">
    <dataValidation type="list" allowBlank="1" showInputMessage="1" showErrorMessage="1" sqref="D11">
      <formula1>$C$6:$G$6</formula1>
    </dataValidation>
    <dataValidation type="list" allowBlank="1" showInputMessage="1" showErrorMessage="1" sqref="F11">
      <formula1>$C$4:$F$4</formula1>
    </dataValidation>
  </dataValidations>
  <pageMargins left="0.78740157480314965" right="0.78740157480314965" top="0.78740157480314965" bottom="0.78740157480314965" header="0.39370078740157483" footer="0.39370078740157483"/>
  <pageSetup paperSize="9" scale="90" orientation="portrait" r:id="rId1"/>
  <headerFooter>
    <oddHeader>&amp;L&amp;"宋体,常规"&amp;12&amp;A</oddHeader>
  </headerFooter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46</vt:i4>
      </vt:variant>
    </vt:vector>
  </HeadingPairs>
  <TitlesOfParts>
    <vt:vector size="48" baseType="lpstr">
      <vt:lpstr>浙江杭州滨江中南乐游城店_原始凭证</vt:lpstr>
      <vt:lpstr>浙江杭州三墩地铁站店_原始凭证</vt:lpstr>
      <vt:lpstr>浙江杭州滨江中南乐游城店_原始凭证!本次消费</vt:lpstr>
      <vt:lpstr>本次消费</vt:lpstr>
      <vt:lpstr>浙江杭州滨江中南乐游城店_原始凭证!服务编号</vt:lpstr>
      <vt:lpstr>服务编号</vt:lpstr>
      <vt:lpstr>浙江杭州滨江中南乐游城店_原始凭证!服务费率</vt:lpstr>
      <vt:lpstr>服务费率</vt:lpstr>
      <vt:lpstr>浙江杭州滨江中南乐游城店_原始凭证!服务门店</vt:lpstr>
      <vt:lpstr>服务门店</vt:lpstr>
      <vt:lpstr>浙江杭州滨江中南乐游城店_原始凭证!卡上余额</vt:lpstr>
      <vt:lpstr>卡上余额</vt:lpstr>
      <vt:lpstr>浙江杭州滨江中南乐游城店_原始凭证!平台服务费</vt:lpstr>
      <vt:lpstr>平台服务费</vt:lpstr>
      <vt:lpstr>浙江杭州滨江中南乐游城店_原始凭证!区域费率</vt:lpstr>
      <vt:lpstr>区域费率</vt:lpstr>
      <vt:lpstr>浙江杭州滨江中南乐游城店_原始凭证!区域类型</vt:lpstr>
      <vt:lpstr>区域类型</vt:lpstr>
      <vt:lpstr>浙江杭州滨江中南乐游城店_原始凭证!上机时间</vt:lpstr>
      <vt:lpstr>上机时间</vt:lpstr>
      <vt:lpstr>浙江杭州滨江中南乐游城店_原始凭证!上机时长_分</vt:lpstr>
      <vt:lpstr>上机时长_分</vt:lpstr>
      <vt:lpstr>浙江杭州滨江中南乐游城店_原始凭证!上机时长_秒</vt:lpstr>
      <vt:lpstr>上机时长_秒</vt:lpstr>
      <vt:lpstr>浙江杭州滨江中南乐游城店_原始凭证!上机时长_年</vt:lpstr>
      <vt:lpstr>上机时长_年</vt:lpstr>
      <vt:lpstr>浙江杭州滨江中南乐游城店_原始凭证!上机时长_日</vt:lpstr>
      <vt:lpstr>上机时长_日</vt:lpstr>
      <vt:lpstr>浙江杭州滨江中南乐游城店_原始凭证!上机时长_时</vt:lpstr>
      <vt:lpstr>上机时长_时</vt:lpstr>
      <vt:lpstr>浙江杭州滨江中南乐游城店_原始凭证!上机时长_月</vt:lpstr>
      <vt:lpstr>上机时长_月</vt:lpstr>
      <vt:lpstr>浙江杭州滨江中南乐游城店_原始凭证!上网费用</vt:lpstr>
      <vt:lpstr>上网费用</vt:lpstr>
      <vt:lpstr>浙江杭州滨江中南乐游城店_原始凭证!下机时间</vt:lpstr>
      <vt:lpstr>下机时间</vt:lpstr>
      <vt:lpstr>浙江杭州滨江中南乐游城店_原始凭证!用户卡号</vt:lpstr>
      <vt:lpstr>用户卡号</vt:lpstr>
      <vt:lpstr>浙江杭州滨江中南乐游城店_原始凭证!用户姓名</vt:lpstr>
      <vt:lpstr>用户姓名</vt:lpstr>
      <vt:lpstr>浙江杭州滨江中南乐游城店_原始凭证!鱼乐卡等级</vt:lpstr>
      <vt:lpstr>鱼乐卡等级</vt:lpstr>
      <vt:lpstr>浙江杭州滨江中南乐游城店_原始凭证!鱼乐卡权益</vt:lpstr>
      <vt:lpstr>鱼乐卡权益</vt:lpstr>
      <vt:lpstr>浙江杭州滨江中南乐游城店_原始凭证!鱼乐卡折扣</vt:lpstr>
      <vt:lpstr>鱼乐卡折扣</vt:lpstr>
      <vt:lpstr>浙江杭州滨江中南乐游城店_原始凭证!总金额</vt:lpstr>
      <vt:lpstr>总金额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2024-06-10T05:20:25Z</cp:lastPrinted>
  <dcterms:created xsi:type="dcterms:W3CDTF">2024-05-26T07:57:39Z</dcterms:created>
  <dcterms:modified xsi:type="dcterms:W3CDTF">2024-06-10T05:21:12Z</dcterms:modified>
</cp:coreProperties>
</file>