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210"/>
  </bookViews>
  <sheets>
    <sheet name="浙江杭州三墩地铁站店" sheetId="1" r:id="rId1"/>
  </sheets>
  <definedNames>
    <definedName name="本次消费">浙江杭州三墩地铁站店!$B$18</definedName>
    <definedName name="当前费率">浙江杭州三墩地铁站店!#REF!</definedName>
    <definedName name="服务编号">浙江杭州三墩地铁站店!$B$11</definedName>
    <definedName name="服务费率">浙江杭州三墩地铁站店!$C$3</definedName>
    <definedName name="服务门店">浙江杭州三墩地铁站店!$B$12</definedName>
    <definedName name="会员等级">浙江杭州三墩地铁站店!$G$11</definedName>
    <definedName name="会员折扣">浙江杭州三墩地铁站店!$G$12</definedName>
    <definedName name="卡上金额">浙江杭州三墩地铁站店!$B$19</definedName>
    <definedName name="区域费率">浙江杭州三墩地铁站店!$E$12</definedName>
    <definedName name="区域类型">浙江杭州三墩地铁站店!$E$11</definedName>
    <definedName name="上机时间">浙江杭州三墩地铁站店!$B$14</definedName>
    <definedName name="上机时长_分">浙江杭州三墩地铁站店!$F$15</definedName>
    <definedName name="上机时长_秒">浙江杭州三墩地铁站店!$G$15</definedName>
    <definedName name="上机时长_年">浙江杭州三墩地铁站店!$B$15</definedName>
    <definedName name="上机时长_日">浙江杭州三墩地铁站店!$D$15</definedName>
    <definedName name="上机时长_时">浙江杭州三墩地铁站店!$E$15</definedName>
    <definedName name="上机时长_月">浙江杭州三墩地铁站店!$C$15</definedName>
    <definedName name="下机时间">浙江杭州三墩地铁站店!$B$16</definedName>
    <definedName name="用户卡号">浙江杭州三墩地铁站店!$B$1</definedName>
    <definedName name="用户姓名">浙江杭州三墩地铁站店!$E$1</definedName>
    <definedName name="总金额">浙江杭州三墩地铁站店!$G$1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G12" i="1"/>
  <c r="E12" i="1" l="1"/>
  <c r="B18" i="1" l="1"/>
  <c r="B19" i="1" s="1"/>
</calcChain>
</file>

<file path=xl/sharedStrings.xml><?xml version="1.0" encoding="utf-8"?>
<sst xmlns="http://schemas.openxmlformats.org/spreadsheetml/2006/main" count="35" uniqueCount="32">
  <si>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</si>
  <si>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</si>
  <si>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</si>
  <si>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</si>
  <si>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</si>
  <si>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会员等级</t>
    <phoneticPr fontId="2" type="noConversion"/>
  </si>
  <si>
    <t>会员折扣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</si>
  <si>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</si>
  <si>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</si>
  <si>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</si>
  <si>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</si>
  <si>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卡上金额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</si>
  <si>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</si>
  <si>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</si>
  <si>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</si>
  <si>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区域费率_会员_平时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</si>
  <si>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</si>
  <si>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</si>
  <si>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</si>
  <si>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</si>
  <si>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区域费率_会员_假期</t>
    <phoneticPr fontId="2" type="noConversion"/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</si>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</sst>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83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9" fontId="1" fillId="0" borderId="0" xfId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82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180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8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83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14.25" x14ac:dyDescent="0.2"/>
  <cols>
    <col min="1" max="6" width="9" style="1"/>
    <col min="7" max="7" width="9" style="1" customWidth="1"/>
    <col min="8" max="16384" width="9" style="1"/>
  </cols>
  <sheetData>
    <row r="1" spans="1:7" x14ac:dyDescent="0.2">
      <c r="A1" s="1" t="s">
        <v>10</v>
      </c>
      <c r="B1" s="14" t="s">
        <v>17</v>
      </c>
      <c r="C1" s="14"/>
      <c r="D1" s="5" t="s">
        <v>12</v>
      </c>
      <c r="E1" s="1" t="s">
        <v>30</v>
      </c>
      <c r="F1" s="1" t="s">
        <v>31</v>
      </c>
      <c r="G1" s="2">
        <v>124.3</v>
      </c>
    </row>
    <row r="3" spans="1:7" x14ac:dyDescent="0.2">
      <c r="A3" s="16" t="s">
        <v>4</v>
      </c>
      <c r="B3" s="16"/>
      <c r="C3" s="4">
        <v>0.1</v>
      </c>
      <c r="D3" s="4"/>
    </row>
    <row r="4" spans="1:7" x14ac:dyDescent="0.2">
      <c r="A4" s="16" t="s">
        <v>5</v>
      </c>
      <c r="B4" s="16"/>
      <c r="C4" s="1" t="s">
        <v>14</v>
      </c>
      <c r="D4" s="1" t="s">
        <v>21</v>
      </c>
      <c r="E4" s="1" t="s">
        <v>22</v>
      </c>
      <c r="F4" s="1" t="s">
        <v>23</v>
      </c>
    </row>
    <row r="5" spans="1:7" x14ac:dyDescent="0.2">
      <c r="A5" s="18" t="s">
        <v>6</v>
      </c>
      <c r="B5" s="18"/>
      <c r="C5" s="12">
        <v>1</v>
      </c>
      <c r="D5" s="12">
        <v>0.95</v>
      </c>
      <c r="E5" s="12">
        <v>0.92</v>
      </c>
      <c r="F5" s="12">
        <v>0.88</v>
      </c>
    </row>
    <row r="6" spans="1:7" x14ac:dyDescent="0.2">
      <c r="A6" s="18" t="s">
        <v>7</v>
      </c>
      <c r="B6" s="18"/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</row>
    <row r="7" spans="1:7" x14ac:dyDescent="0.2">
      <c r="A7" s="18" t="s">
        <v>16</v>
      </c>
      <c r="B7" s="18"/>
      <c r="C7" s="1">
        <v>14</v>
      </c>
      <c r="D7" s="1">
        <v>20</v>
      </c>
      <c r="E7" s="1">
        <v>24</v>
      </c>
      <c r="F7" s="1">
        <v>28</v>
      </c>
      <c r="G7" s="1">
        <v>36</v>
      </c>
    </row>
    <row r="8" spans="1:7" x14ac:dyDescent="0.2">
      <c r="A8" s="18" t="s">
        <v>15</v>
      </c>
      <c r="B8" s="18"/>
      <c r="C8" s="1">
        <v>6</v>
      </c>
      <c r="D8" s="1">
        <v>9</v>
      </c>
      <c r="E8" s="1">
        <v>11</v>
      </c>
      <c r="F8" s="1">
        <v>13</v>
      </c>
      <c r="G8" s="1">
        <v>16</v>
      </c>
    </row>
    <row r="9" spans="1:7" x14ac:dyDescent="0.2">
      <c r="A9" s="18" t="s">
        <v>20</v>
      </c>
      <c r="B9" s="18"/>
      <c r="C9" s="1">
        <v>7</v>
      </c>
      <c r="D9" s="1">
        <v>10</v>
      </c>
      <c r="E9" s="1">
        <v>12</v>
      </c>
      <c r="F9" s="1">
        <v>15</v>
      </c>
      <c r="G9" s="1">
        <v>18</v>
      </c>
    </row>
    <row r="11" spans="1:7" x14ac:dyDescent="0.2">
      <c r="A11" s="3" t="s">
        <v>13</v>
      </c>
      <c r="B11" s="18">
        <v>2372</v>
      </c>
      <c r="C11" s="18"/>
      <c r="D11" s="1" t="s">
        <v>7</v>
      </c>
      <c r="E11" s="1" t="s">
        <v>18</v>
      </c>
      <c r="F11" s="1" t="s">
        <v>5</v>
      </c>
      <c r="G11" s="1" t="s">
        <v>19</v>
      </c>
    </row>
    <row r="12" spans="1:7" x14ac:dyDescent="0.2">
      <c r="A12" s="1" t="s">
        <v>9</v>
      </c>
      <c r="B12" s="16" t="s">
        <v>29</v>
      </c>
      <c r="C12" s="16"/>
      <c r="D12" s="1" t="s">
        <v>8</v>
      </c>
      <c r="E12" s="1">
        <f>IF(OR(WEEKDAY(下机时间)-1=5,WEEKDAY(下机时间)-1=6,WEEKDAY(下机时间)-1=0),IF(会员等级="普通",HLOOKUP(区域类型,C6:G9,2,0),HLOOKUP(区域类型,C6:G9,4,0)),IF(会员等级="普通",HLOOKUP(区域类型,C6:G9,2,0),HLOOKUP(区域类型,C6:G9,3,0)))</f>
        <v>6</v>
      </c>
      <c r="F12" s="1" t="s">
        <v>6</v>
      </c>
      <c r="G12" s="4">
        <f>HLOOKUP(会员等级,C4:F5,2,0)</f>
        <v>0.95</v>
      </c>
    </row>
    <row r="14" spans="1:7" x14ac:dyDescent="0.2">
      <c r="A14" s="1" t="s">
        <v>0</v>
      </c>
      <c r="B14" s="15">
        <v>45448.397974537038</v>
      </c>
      <c r="C14" s="15"/>
      <c r="D14" s="15"/>
      <c r="E14" s="15"/>
      <c r="F14" s="15"/>
      <c r="G14" s="15"/>
    </row>
    <row r="15" spans="1:7" x14ac:dyDescent="0.2">
      <c r="A15" s="1" t="s">
        <v>1</v>
      </c>
      <c r="B15" s="6">
        <v>0</v>
      </c>
      <c r="C15" s="7">
        <v>0</v>
      </c>
      <c r="D15" s="8">
        <v>0</v>
      </c>
      <c r="E15" s="9">
        <v>0</v>
      </c>
      <c r="F15" s="10">
        <v>10</v>
      </c>
      <c r="G15" s="11">
        <v>0</v>
      </c>
    </row>
    <row r="16" spans="1:7" x14ac:dyDescent="0.2">
      <c r="A16" s="1" t="s">
        <v>2</v>
      </c>
      <c r="B16" s="16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2024-06-05 09:43:05</v>
      </c>
      <c r="C16" s="16"/>
      <c r="D16" s="16"/>
      <c r="E16" s="16"/>
      <c r="F16" s="16"/>
      <c r="G16" s="16"/>
    </row>
    <row r="17" spans="1:7" x14ac:dyDescent="0.2">
      <c r="B17" s="4"/>
    </row>
    <row r="18" spans="1:7" x14ac:dyDescent="0.2">
      <c r="A18" s="1" t="s">
        <v>3</v>
      </c>
      <c r="B18" s="17">
        <f>(1+服务费率)*_xlfn.CEILING.MATH(TEXT(下机时间-上机时间,"[ss]")/3600*区域费率*会员折扣)</f>
        <v>1.1000000000000001</v>
      </c>
      <c r="C18" s="17"/>
      <c r="D18" s="17"/>
      <c r="E18" s="17"/>
      <c r="F18" s="17"/>
      <c r="G18" s="17"/>
    </row>
    <row r="19" spans="1:7" x14ac:dyDescent="0.2">
      <c r="A19" s="13" t="s">
        <v>11</v>
      </c>
      <c r="B19" s="17">
        <f>总金额-本次消费</f>
        <v>123.2</v>
      </c>
      <c r="C19" s="17"/>
      <c r="D19" s="17"/>
      <c r="E19" s="17"/>
      <c r="F19" s="17"/>
      <c r="G19" s="17"/>
    </row>
    <row r="21" spans="1:7" x14ac:dyDescent="0.2">
      <c r="B21" s="4"/>
    </row>
  </sheetData>
  <dataConsolidate link="1"/>
  <mergeCells count="14">
    <mergeCell ref="B19:G19"/>
    <mergeCell ref="B1:C1"/>
    <mergeCell ref="B14:G14"/>
    <mergeCell ref="B16:G16"/>
    <mergeCell ref="B18:G18"/>
    <mergeCell ref="B12:C12"/>
    <mergeCell ref="B11:C11"/>
    <mergeCell ref="A3:B3"/>
    <mergeCell ref="A4:B4"/>
    <mergeCell ref="A5:B5"/>
    <mergeCell ref="A6:B6"/>
    <mergeCell ref="A7:B7"/>
    <mergeCell ref="A8:B8"/>
    <mergeCell ref="A9:B9"/>
  </mergeCells>
  <phoneticPr fontId="2" type="noConversion"/>
  <dataValidations disablePrompts="1" count="2">
    <dataValidation type="list" allowBlank="1" showInputMessage="1" showErrorMessage="1" sqref="E11">
      <formula1>$C$6:$G$6</formula1>
    </dataValidation>
    <dataValidation type="list" allowBlank="1" showInputMessage="1" showErrorMessage="1" sqref="G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orientation="portrait" r:id="rId1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20</vt:i4>
      </vt:variant>
    </vt:vector>
  </HeadingPairs>
  <TitlesOfParts>
    <vt:vector size="21" baseType="lpstr">
      <vt:lpstr>浙江杭州三墩地铁站店</vt:lpstr>
      <vt:lpstr>本次消费</vt:lpstr>
      <vt:lpstr>服务编号</vt:lpstr>
      <vt:lpstr>服务费率</vt:lpstr>
      <vt:lpstr>服务门店</vt:lpstr>
      <vt:lpstr>会员等级</vt:lpstr>
      <vt:lpstr>会员折扣</vt:lpstr>
      <vt:lpstr>卡上金额</vt:lpstr>
      <vt:lpstr>区域费率</vt:lpstr>
      <vt:lpstr>区域类型</vt:lpstr>
      <vt:lpstr>上机时间</vt:lpstr>
      <vt:lpstr>上机时长_分</vt:lpstr>
      <vt:lpstr>上机时长_秒</vt:lpstr>
      <vt:lpstr>上机时长_年</vt:lpstr>
      <vt:lpstr>上机时长_日</vt:lpstr>
      <vt:lpstr>上机时长_时</vt:lpstr>
      <vt:lpstr>上机时长_月</vt:lpstr>
      <vt:lpstr>下机时间</vt:lpstr>
      <vt:lpstr>用户卡号</vt:lpstr>
      <vt:lpstr>用户姓名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2024-05-26T23:16:37Z</cp:lastPrinted>
  <dcterms:created xsi:type="dcterms:W3CDTF">2024-05-26T07:57:39Z</dcterms:created>
  <dcterms:modified xsi:type="dcterms:W3CDTF">2024-06-05T05:28:50Z</dcterms:modified>
</cp:coreProperties>
</file>