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35" activeTab="1"/>
  </bookViews>
  <sheets>
    <sheet name="Schedule" sheetId="1" r:id="rId1"/>
    <sheet name="Burndown_SRS" sheetId="2" r:id="rId2"/>
    <sheet name="Burndown_SDD" sheetId="3" r:id="rId3"/>
    <sheet name="Burndown_Prototype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A2" i="4"/>
  <c r="A3" i="4" s="1"/>
  <c r="A4" i="4" s="1"/>
  <c r="A5" i="4" s="1"/>
  <c r="A6" i="4" s="1"/>
  <c r="A7" i="4" s="1"/>
  <c r="A8" i="4" s="1"/>
  <c r="A2" i="3"/>
  <c r="A2" i="2"/>
  <c r="B6" i="4"/>
  <c r="B7" i="4"/>
  <c r="B4" i="4"/>
  <c r="B5" i="4" s="1"/>
  <c r="B3" i="4"/>
  <c r="B5" i="3"/>
  <c r="B6" i="3" s="1"/>
  <c r="B7" i="3" s="1"/>
  <c r="B8" i="3" s="1"/>
  <c r="B9" i="3" s="1"/>
  <c r="B4" i="3"/>
  <c r="B3" i="3"/>
  <c r="A4" i="3"/>
  <c r="A5" i="3" s="1"/>
  <c r="A6" i="3" s="1"/>
  <c r="A7" i="3" s="1"/>
  <c r="A8" i="3" s="1"/>
  <c r="A9" i="3" s="1"/>
  <c r="A3" i="3"/>
  <c r="B3" i="2"/>
  <c r="B4" i="2" s="1"/>
  <c r="B5" i="2" s="1"/>
  <c r="B6" i="2" s="1"/>
  <c r="B7" i="2" s="1"/>
  <c r="B8" i="2" s="1"/>
  <c r="B9" i="2" s="1"/>
  <c r="B10" i="2" s="1"/>
  <c r="A3" i="2"/>
  <c r="A4" i="2" s="1"/>
  <c r="A5" i="2" s="1"/>
  <c r="A6" i="2" s="1"/>
  <c r="A7" i="2" s="1"/>
  <c r="A8" i="2" s="1"/>
  <c r="A9" i="2" s="1"/>
  <c r="A10" i="2" s="1"/>
  <c r="B8" i="4" l="1"/>
</calcChain>
</file>

<file path=xl/sharedStrings.xml><?xml version="1.0" encoding="utf-8"?>
<sst xmlns="http://schemas.openxmlformats.org/spreadsheetml/2006/main" count="37" uniqueCount="30">
  <si>
    <t>Deliverable</t>
  </si>
  <si>
    <t>Total Weight</t>
  </si>
  <si>
    <t>Internal Weighting</t>
  </si>
  <si>
    <t>Dependencies</t>
  </si>
  <si>
    <t>ROM</t>
  </si>
  <si>
    <t>SRS</t>
  </si>
  <si>
    <t>SDP</t>
  </si>
  <si>
    <t>SDD</t>
  </si>
  <si>
    <t>STP</t>
  </si>
  <si>
    <t>CMP</t>
  </si>
  <si>
    <t>Prototypes</t>
  </si>
  <si>
    <t>None</t>
  </si>
  <si>
    <t>Start Date</t>
  </si>
  <si>
    <t>End Date</t>
  </si>
  <si>
    <t>Before SDD</t>
  </si>
  <si>
    <t>Duration (Days)</t>
  </si>
  <si>
    <t>Date</t>
  </si>
  <si>
    <t>Remaining Reqt's To Go</t>
  </si>
  <si>
    <t>Remaining Screens To Go</t>
  </si>
  <si>
    <t>*1 additional screen this week</t>
  </si>
  <si>
    <t>Per Screen (est. 20 screens so 5% each screen)</t>
  </si>
  <si>
    <t>Per Req't (est. 50 req'ts = 2% each)</t>
  </si>
  <si>
    <t>Per Req't Design (est. 50 req'ts = 2% each)</t>
  </si>
  <si>
    <t>*1 additional req't this week</t>
  </si>
  <si>
    <t>*According to master schedule, this week will be less busy and so I added two additional req'ts here</t>
  </si>
  <si>
    <t>Need CM for docs</t>
  </si>
  <si>
    <t>Actual Reqt's To Go</t>
  </si>
  <si>
    <t>Actual Screens To Go</t>
  </si>
  <si>
    <t>Remaining Features To Go</t>
  </si>
  <si>
    <t>Actual Features 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</si>
</sst>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0" fillId="0" borderId="0" xfId="0" applyNumberFormat="1" applyAlignment="1">
      <alignment horizontal="right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Schedule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Schedule!$E$1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0"/>
          <c:cat>
            <c:strRef>
              <c:f>Schedule!$A$2:$A$8</c:f>
              <c:strCache>
                <c:ptCount val="7"/>
                <c:pt idx="0">
                  <c:v>ROM</c:v>
                </c:pt>
                <c:pt idx="1">
                  <c:v>SRS</c:v>
                </c:pt>
                <c:pt idx="2">
                  <c:v>SDP</c:v>
                </c:pt>
                <c:pt idx="3">
                  <c:v>SDD</c:v>
                </c:pt>
                <c:pt idx="4">
                  <c:v>STP</c:v>
                </c:pt>
                <c:pt idx="5">
                  <c:v>CMP</c:v>
                </c:pt>
                <c:pt idx="6">
                  <c:v>Prototypes</c:v>
                </c:pt>
              </c:strCache>
            </c:strRef>
          </c:cat>
          <c:val>
            <c:numRef>
              <c:f>Schedule!$E$2:$E$8</c:f>
              <c:numCache>
                <c:formatCode>m/d;@</c:formatCode>
                <c:ptCount val="7"/>
                <c:pt idx="0">
                  <c:v>42261</c:v>
                </c:pt>
                <c:pt idx="1">
                  <c:v>42261</c:v>
                </c:pt>
                <c:pt idx="2">
                  <c:v>42275</c:v>
                </c:pt>
                <c:pt idx="3">
                  <c:v>42296</c:v>
                </c:pt>
                <c:pt idx="4">
                  <c:v>42282</c:v>
                </c:pt>
                <c:pt idx="5">
                  <c:v>42261</c:v>
                </c:pt>
                <c:pt idx="6">
                  <c:v>42310</c:v>
                </c:pt>
              </c:numCache>
            </c:numRef>
          </c:val>
        </c:ser>
        <c:ser>
          <c:idx val="1"/>
          <c:order val="1"/>
          <c:tx>
            <c:strRef>
              <c:f>Schedule!$F$1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rgbClr val="00B050"/>
                </a:gs>
                <a:gs pos="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Schedule!$A$2:$A$8</c:f>
              <c:strCache>
                <c:ptCount val="7"/>
                <c:pt idx="0">
                  <c:v>ROM</c:v>
                </c:pt>
                <c:pt idx="1">
                  <c:v>SRS</c:v>
                </c:pt>
                <c:pt idx="2">
                  <c:v>SDP</c:v>
                </c:pt>
                <c:pt idx="3">
                  <c:v>SDD</c:v>
                </c:pt>
                <c:pt idx="4">
                  <c:v>STP</c:v>
                </c:pt>
                <c:pt idx="5">
                  <c:v>CMP</c:v>
                </c:pt>
                <c:pt idx="6">
                  <c:v>Prototypes</c:v>
                </c:pt>
              </c:strCache>
            </c:strRef>
          </c:cat>
          <c:val>
            <c:numRef>
              <c:f>Schedule!$F$2:$F$8</c:f>
              <c:numCache>
                <c:formatCode>General</c:formatCode>
                <c:ptCount val="7"/>
                <c:pt idx="0">
                  <c:v>14</c:v>
                </c:pt>
                <c:pt idx="1">
                  <c:v>56</c:v>
                </c:pt>
                <c:pt idx="2">
                  <c:v>30</c:v>
                </c:pt>
                <c:pt idx="3">
                  <c:v>49</c:v>
                </c:pt>
                <c:pt idx="4">
                  <c:v>30</c:v>
                </c:pt>
                <c:pt idx="5">
                  <c:v>21</c:v>
                </c:pt>
                <c:pt idx="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00832"/>
        <c:axId val="45402368"/>
      </c:barChart>
      <c:catAx>
        <c:axId val="45400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368"/>
        <c:crosses val="autoZero"/>
        <c:auto val="1"/>
        <c:lblAlgn val="ctr"/>
        <c:lblOffset val="100"/>
        <c:noMultiLvlLbl val="0"/>
      </c:catAx>
      <c:valAx>
        <c:axId val="45402368"/>
        <c:scaling>
          <c:orientation val="minMax"/>
          <c:max val="42345"/>
          <c:min val="4226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083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SRS Burn</a:t>
            </a:r>
            <a:r>
              <a:rPr lang="en-US" baseline="0"/>
              <a:t>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Burndown_SRS!$B$1</c:f>
              <c:strCache>
                <c:ptCount val="1"/>
                <c:pt idx="0">
                  <c:v>Remaining Reqt's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Burndown_SRS!$A$2:$A$10</c:f>
              <c:numCache>
                <c:formatCode>d\-mmm</c:formatCode>
                <c:ptCount val="9"/>
                <c:pt idx="0">
                  <c:v>42261</c:v>
                </c:pt>
                <c:pt idx="1">
                  <c:v>42268</c:v>
                </c:pt>
                <c:pt idx="2">
                  <c:v>42275</c:v>
                </c:pt>
                <c:pt idx="3">
                  <c:v>42282</c:v>
                </c:pt>
                <c:pt idx="4">
                  <c:v>42289</c:v>
                </c:pt>
                <c:pt idx="5">
                  <c:v>42296</c:v>
                </c:pt>
                <c:pt idx="6">
                  <c:v>42303</c:v>
                </c:pt>
                <c:pt idx="7">
                  <c:v>42310</c:v>
                </c:pt>
                <c:pt idx="8">
                  <c:v>42317</c:v>
                </c:pt>
              </c:numCache>
            </c:numRef>
          </c:cat>
          <c:val>
            <c:numRef>
              <c:f>Burndown_SRS!$B$2:$B$10</c:f>
              <c:numCache>
                <c:formatCode>General</c:formatCode>
                <c:ptCount val="9"/>
                <c:pt idx="0">
                  <c:v>100</c:v>
                </c:pt>
                <c:pt idx="1">
                  <c:v>88</c:v>
                </c:pt>
                <c:pt idx="2">
                  <c:v>76</c:v>
                </c:pt>
                <c:pt idx="3">
                  <c:v>64</c:v>
                </c:pt>
                <c:pt idx="4">
                  <c:v>50</c:v>
                </c:pt>
                <c:pt idx="5">
                  <c:v>38</c:v>
                </c:pt>
                <c:pt idx="6">
                  <c:v>26</c:v>
                </c:pt>
                <c:pt idx="7">
                  <c:v>14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Burndown_SRS!$C$1</c:f>
              <c:strCache>
                <c:ptCount val="1"/>
                <c:pt idx="0">
                  <c:v>Actual Reqt's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Burndown_SRS!$C$2:$C$10</c:f>
              <c:numCache>
                <c:formatCode>General</c:formatCode>
                <c:ptCount val="9"/>
                <c:pt idx="0">
                  <c:v>100</c:v>
                </c:pt>
                <c:pt idx="1">
                  <c:v>80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2960"/>
        <c:axId val="46002944"/>
      </c:lineChart>
      <c:dateAx>
        <c:axId val="459929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2944"/>
        <c:crosses val="autoZero"/>
        <c:auto val="1"/>
        <c:lblOffset val="100"/>
        <c:baseTimeUnit val="days"/>
      </c:dateAx>
      <c:valAx>
        <c:axId val="46002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SDD Burn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Burndown_SDD!$B$1</c:f>
              <c:strCache>
                <c:ptCount val="1"/>
                <c:pt idx="0">
                  <c:v>Remaining Features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Burndown_SDD!$A$2:$A$9</c:f>
              <c:numCache>
                <c:formatCode>d\-mmm</c:formatCode>
                <c:ptCount val="8"/>
                <c:pt idx="0">
                  <c:v>42296</c:v>
                </c:pt>
                <c:pt idx="1">
                  <c:v>42303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42345</c:v>
                </c:pt>
              </c:numCache>
            </c:numRef>
          </c:cat>
          <c:val>
            <c:numRef>
              <c:f>Burndown_SDD!$B$2:$B$9</c:f>
              <c:numCache>
                <c:formatCode>General</c:formatCode>
                <c:ptCount val="8"/>
                <c:pt idx="0">
                  <c:v>50</c:v>
                </c:pt>
                <c:pt idx="1">
                  <c:v>43</c:v>
                </c:pt>
                <c:pt idx="2">
                  <c:v>36</c:v>
                </c:pt>
                <c:pt idx="3">
                  <c:v>28</c:v>
                </c:pt>
                <c:pt idx="4">
                  <c:v>21</c:v>
                </c:pt>
                <c:pt idx="5">
                  <c:v>14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Burndown_SDD!$C$1</c:f>
              <c:strCache>
                <c:ptCount val="1"/>
                <c:pt idx="0">
                  <c:v>Actual Features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Burndown_SDD!$C$2:$C$9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9696"/>
        <c:axId val="46431232"/>
      </c:lineChart>
      <c:dateAx>
        <c:axId val="464296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232"/>
        <c:crosses val="autoZero"/>
        <c:auto val="1"/>
        <c:lblOffset val="100"/>
        <c:baseTimeUnit val="days"/>
      </c:dateAx>
      <c:valAx>
        <c:axId val="464312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Burn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Burndown_Prototypes!$B$1</c:f>
              <c:strCache>
                <c:ptCount val="1"/>
                <c:pt idx="0">
                  <c:v>Remaining Screens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Burndown_Prototypes!$A$2:$A$8</c:f>
              <c:numCache>
                <c:formatCode>d\-mmm</c:formatCode>
                <c:ptCount val="7"/>
                <c:pt idx="0">
                  <c:v>42310</c:v>
                </c:pt>
                <c:pt idx="1">
                  <c:v>42317</c:v>
                </c:pt>
                <c:pt idx="2">
                  <c:v>42324</c:v>
                </c:pt>
                <c:pt idx="3">
                  <c:v>42331</c:v>
                </c:pt>
                <c:pt idx="4">
                  <c:v>42338</c:v>
                </c:pt>
                <c:pt idx="5">
                  <c:v>42345</c:v>
                </c:pt>
                <c:pt idx="6">
                  <c:v>42352</c:v>
                </c:pt>
              </c:numCache>
            </c:numRef>
          </c:cat>
          <c:val>
            <c:numRef>
              <c:f>Burndown_Prototypes!$B$2:$B$8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Burndown_Prototypes!$C$1</c:f>
              <c:strCache>
                <c:ptCount val="1"/>
                <c:pt idx="0">
                  <c:v>Actual Screens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Burndown_Prototypes!$C$2:$C$8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9328"/>
        <c:axId val="46500864"/>
      </c:lineChart>
      <c:dateAx>
        <c:axId val="464993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0864"/>
        <c:crosses val="autoZero"/>
        <c:auto val="1"/>
        <c:lblOffset val="100"/>
        <c:baseTimeUnit val="days"/>
        <c:majorUnit val="7"/>
        <c:majorTimeUnit val="days"/>
      </c:dateAx>
      <c:valAx>
        <c:axId val="4650086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938212</xdr:colOff>
      <xdr:row>11</xdr:row>
      <xdr:rowOff>19049</xdr:rowOff>
    </xdr:from>
    <xdr:to>
      <xdr:col>6</xdr:col>
      <xdr:colOff>704850</xdr:colOff>
      <xdr:row>29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23812</xdr:rowOff>
    </xdr:from>
    <xdr:to>
      <xdr:col>4</xdr:col>
      <xdr:colOff>0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11</xdr:row>
      <xdr:rowOff>14287</xdr:rowOff>
    </xdr:from>
    <xdr:to>
      <xdr:col>3</xdr:col>
      <xdr:colOff>490537</xdr:colOff>
      <xdr:row>25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10</xdr:row>
      <xdr:rowOff>4762</xdr:rowOff>
    </xdr:from>
    <xdr:to>
      <xdr:col>3</xdr:col>
      <xdr:colOff>481012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K23" sqref="K23"/>
    </sheetView>
  </sheetViews>
  <sheetFormatPr defaultRowHeight="15" x14ac:dyDescent="0.25"/>
  <cols>
    <col min="1" max="1" width="15.85546875" customWidth="1"/>
    <col min="2" max="2" width="17.5703125" style="10" customWidth="1"/>
    <col min="3" max="3" width="44.28515625" style="1" customWidth="1"/>
    <col min="4" max="4" width="28.42578125" style="1" customWidth="1"/>
    <col min="5" max="5" width="12.7109375" style="4" customWidth="1"/>
    <col min="6" max="6" width="16.140625" style="3" customWidth="1"/>
    <col min="7" max="7" width="12.7109375" style="4" customWidth="1"/>
  </cols>
  <sheetData>
    <row r="1" spans="1:7" x14ac:dyDescent="0.25">
      <c r="A1" s="5" t="s">
        <v>0</v>
      </c>
      <c r="B1" s="9" t="s">
        <v>1</v>
      </c>
      <c r="C1" s="8" t="s">
        <v>2</v>
      </c>
      <c r="D1" s="8" t="s">
        <v>3</v>
      </c>
      <c r="E1" s="6" t="s">
        <v>12</v>
      </c>
      <c r="F1" s="7" t="s">
        <v>15</v>
      </c>
      <c r="G1" s="6" t="s">
        <v>13</v>
      </c>
    </row>
    <row r="2" spans="1:7" ht="15" customHeight="1" x14ac:dyDescent="0.25">
      <c r="A2" t="s">
        <v>4</v>
      </c>
      <c r="B2" s="10">
        <v>0.05</v>
      </c>
      <c r="C2" s="1" t="s">
        <v>11</v>
      </c>
      <c r="E2" s="4">
        <v>42261</v>
      </c>
      <c r="F2" s="3">
        <v>14</v>
      </c>
      <c r="G2" s="4">
        <f>E2+F2</f>
        <v>42275</v>
      </c>
    </row>
    <row r="3" spans="1:7" ht="15" customHeight="1" x14ac:dyDescent="0.25">
      <c r="A3" t="s">
        <v>5</v>
      </c>
      <c r="B3" s="10">
        <v>0.3</v>
      </c>
      <c r="C3" s="1" t="s">
        <v>21</v>
      </c>
      <c r="E3" s="4">
        <v>42261</v>
      </c>
      <c r="F3" s="3">
        <v>56</v>
      </c>
      <c r="G3" s="4">
        <f t="shared" ref="G3:G8" si="0">E3+F3</f>
        <v>42317</v>
      </c>
    </row>
    <row r="4" spans="1:7" ht="15" customHeight="1" x14ac:dyDescent="0.25">
      <c r="A4" t="s">
        <v>6</v>
      </c>
      <c r="B4" s="10">
        <v>0.05</v>
      </c>
      <c r="C4" s="1" t="s">
        <v>11</v>
      </c>
      <c r="D4" s="1" t="s">
        <v>14</v>
      </c>
      <c r="E4" s="4">
        <v>42275</v>
      </c>
      <c r="F4" s="3">
        <v>30</v>
      </c>
      <c r="G4" s="4">
        <f t="shared" si="0"/>
        <v>42305</v>
      </c>
    </row>
    <row r="5" spans="1:7" ht="15" customHeight="1" x14ac:dyDescent="0.25">
      <c r="A5" t="s">
        <v>7</v>
      </c>
      <c r="B5" s="10">
        <v>0.25</v>
      </c>
      <c r="C5" s="1" t="s">
        <v>22</v>
      </c>
      <c r="E5" s="4">
        <v>42296</v>
      </c>
      <c r="F5" s="3">
        <v>49</v>
      </c>
      <c r="G5" s="4">
        <f t="shared" si="0"/>
        <v>42345</v>
      </c>
    </row>
    <row r="6" spans="1:7" ht="15" customHeight="1" x14ac:dyDescent="0.25">
      <c r="A6" t="s">
        <v>8</v>
      </c>
      <c r="B6" s="10">
        <v>0.05</v>
      </c>
      <c r="C6" s="1" t="s">
        <v>11</v>
      </c>
      <c r="D6" s="1" t="s">
        <v>14</v>
      </c>
      <c r="E6" s="4">
        <v>42282</v>
      </c>
      <c r="F6" s="3">
        <v>30</v>
      </c>
      <c r="G6" s="4">
        <f t="shared" si="0"/>
        <v>42312</v>
      </c>
    </row>
    <row r="7" spans="1:7" ht="15" customHeight="1" x14ac:dyDescent="0.25">
      <c r="A7" t="s">
        <v>9</v>
      </c>
      <c r="B7" s="10">
        <v>0.1</v>
      </c>
      <c r="C7" s="1" t="s">
        <v>11</v>
      </c>
      <c r="D7" s="2" t="s">
        <v>25</v>
      </c>
      <c r="E7" s="4">
        <v>42261</v>
      </c>
      <c r="F7" s="3">
        <v>21</v>
      </c>
      <c r="G7" s="4">
        <f t="shared" si="0"/>
        <v>42282</v>
      </c>
    </row>
    <row r="8" spans="1:7" ht="15" customHeight="1" x14ac:dyDescent="0.25">
      <c r="A8" t="s">
        <v>10</v>
      </c>
      <c r="B8" s="10">
        <v>0.2</v>
      </c>
      <c r="C8" s="1" t="s">
        <v>20</v>
      </c>
      <c r="E8" s="4">
        <v>42310</v>
      </c>
      <c r="F8" s="3">
        <v>35</v>
      </c>
      <c r="G8" s="4">
        <f t="shared" si="0"/>
        <v>42345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7" sqref="C7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17</v>
      </c>
      <c r="C1" s="5" t="s">
        <v>26</v>
      </c>
    </row>
    <row r="2" spans="1:4" x14ac:dyDescent="0.25">
      <c r="A2" s="11">
        <f>Schedule!E3</f>
        <v>42261</v>
      </c>
      <c r="B2">
        <v>100</v>
      </c>
      <c r="C2">
        <v>100</v>
      </c>
    </row>
    <row r="3" spans="1:4" x14ac:dyDescent="0.25">
      <c r="A3" s="11">
        <f>A2+7</f>
        <v>42268</v>
      </c>
      <c r="B3">
        <f>B2-CEILING($B$2/9,2)</f>
        <v>88</v>
      </c>
      <c r="C3">
        <v>80</v>
      </c>
    </row>
    <row r="4" spans="1:4" x14ac:dyDescent="0.25">
      <c r="A4" s="11">
        <f t="shared" ref="A4:A10" si="0">A3+7</f>
        <v>42275</v>
      </c>
      <c r="B4">
        <f t="shared" ref="B4:B10" si="1">B3-CEILING($B$2/9,2)</f>
        <v>76</v>
      </c>
      <c r="C4">
        <v>53</v>
      </c>
    </row>
    <row r="5" spans="1:4" x14ac:dyDescent="0.25">
      <c r="A5" s="11">
        <f t="shared" si="0"/>
        <v>42282</v>
      </c>
      <c r="B5">
        <f t="shared" si="1"/>
        <v>64</v>
      </c>
      <c r="C5">
        <v>53</v>
      </c>
    </row>
    <row r="6" spans="1:4" x14ac:dyDescent="0.25">
      <c r="A6" s="11">
        <f t="shared" si="0"/>
        <v>42289</v>
      </c>
      <c r="B6">
        <f>B5-CEILING($B$2/9,2)-2</f>
        <v>50</v>
      </c>
      <c r="C6">
        <v>53</v>
      </c>
      <c r="D6" s="12" t="s">
        <v>24</v>
      </c>
    </row>
    <row r="7" spans="1:4" x14ac:dyDescent="0.25">
      <c r="A7" s="11">
        <f t="shared" si="0"/>
        <v>42296</v>
      </c>
      <c r="B7">
        <f t="shared" si="1"/>
        <v>38</v>
      </c>
    </row>
    <row r="8" spans="1:4" x14ac:dyDescent="0.25">
      <c r="A8" s="11">
        <f>A7+7</f>
        <v>42303</v>
      </c>
      <c r="B8">
        <f t="shared" si="1"/>
        <v>26</v>
      </c>
    </row>
    <row r="9" spans="1:4" x14ac:dyDescent="0.25">
      <c r="A9" s="11">
        <f t="shared" si="0"/>
        <v>42310</v>
      </c>
      <c r="B9">
        <f t="shared" si="1"/>
        <v>14</v>
      </c>
    </row>
    <row r="10" spans="1:4" x14ac:dyDescent="0.25">
      <c r="A10" s="11">
        <f t="shared" si="0"/>
        <v>42317</v>
      </c>
      <c r="B10">
        <f t="shared" si="1"/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28</v>
      </c>
      <c r="C1" s="5" t="s">
        <v>29</v>
      </c>
    </row>
    <row r="2" spans="1:4" x14ac:dyDescent="0.25">
      <c r="A2" s="11">
        <f>Schedule!E5</f>
        <v>42296</v>
      </c>
      <c r="B2">
        <v>50</v>
      </c>
    </row>
    <row r="3" spans="1:4" x14ac:dyDescent="0.25">
      <c r="A3" s="11">
        <f>A2+7</f>
        <v>42303</v>
      </c>
      <c r="B3">
        <f>CEILING(B2-$B$2/7,1)</f>
        <v>43</v>
      </c>
    </row>
    <row r="4" spans="1:4" x14ac:dyDescent="0.25">
      <c r="A4" s="11">
        <f t="shared" ref="A4:A9" si="0">A3+7</f>
        <v>42310</v>
      </c>
      <c r="B4">
        <f t="shared" ref="B4:B9" si="1">CEILING(B3-$B$2/7,1)</f>
        <v>36</v>
      </c>
    </row>
    <row r="5" spans="1:4" x14ac:dyDescent="0.25">
      <c r="A5" s="11">
        <f t="shared" si="0"/>
        <v>42317</v>
      </c>
      <c r="B5">
        <f>CEILING(B4-$B$2/7,1)-1</f>
        <v>28</v>
      </c>
      <c r="D5" s="12" t="s">
        <v>23</v>
      </c>
    </row>
    <row r="6" spans="1:4" x14ac:dyDescent="0.25">
      <c r="A6" s="11">
        <f t="shared" si="0"/>
        <v>42324</v>
      </c>
      <c r="B6">
        <f t="shared" si="1"/>
        <v>21</v>
      </c>
    </row>
    <row r="7" spans="1:4" x14ac:dyDescent="0.25">
      <c r="A7" s="11">
        <f t="shared" si="0"/>
        <v>42331</v>
      </c>
      <c r="B7">
        <f t="shared" si="1"/>
        <v>14</v>
      </c>
    </row>
    <row r="8" spans="1:4" x14ac:dyDescent="0.25">
      <c r="A8" s="11">
        <f t="shared" si="0"/>
        <v>42338</v>
      </c>
      <c r="B8">
        <f t="shared" si="1"/>
        <v>7</v>
      </c>
    </row>
    <row r="9" spans="1:4" x14ac:dyDescent="0.25">
      <c r="A9" s="11">
        <f t="shared" si="0"/>
        <v>42345</v>
      </c>
      <c r="B9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18</v>
      </c>
      <c r="C1" s="5" t="s">
        <v>27</v>
      </c>
    </row>
    <row r="2" spans="1:4" x14ac:dyDescent="0.25">
      <c r="A2" s="11">
        <f>Schedule!E8</f>
        <v>42310</v>
      </c>
      <c r="B2">
        <v>20</v>
      </c>
    </row>
    <row r="3" spans="1:4" x14ac:dyDescent="0.25">
      <c r="A3" s="11">
        <f>A2+7</f>
        <v>42317</v>
      </c>
      <c r="B3">
        <f>CEILING(B2-CEILING($B$2/7,1),1)</f>
        <v>17</v>
      </c>
    </row>
    <row r="4" spans="1:4" x14ac:dyDescent="0.25">
      <c r="A4" s="11">
        <f t="shared" ref="A4:A8" si="0">A3+7</f>
        <v>42324</v>
      </c>
      <c r="B4">
        <f t="shared" ref="B4:B8" si="1">CEILING(B3-CEILING($B$2/7,1),1)</f>
        <v>14</v>
      </c>
    </row>
    <row r="5" spans="1:4" x14ac:dyDescent="0.25">
      <c r="A5" s="11">
        <f t="shared" si="0"/>
        <v>42331</v>
      </c>
      <c r="B5">
        <f t="shared" si="1"/>
        <v>11</v>
      </c>
    </row>
    <row r="6" spans="1:4" x14ac:dyDescent="0.25">
      <c r="A6" s="11">
        <f t="shared" si="0"/>
        <v>42338</v>
      </c>
      <c r="B6">
        <f>CEILING(B5-CEILING($B$2/7,1),1)-1</f>
        <v>7</v>
      </c>
      <c r="D6" s="12" t="s">
        <v>19</v>
      </c>
    </row>
    <row r="7" spans="1:4" x14ac:dyDescent="0.25">
      <c r="A7" s="11">
        <f t="shared" si="0"/>
        <v>42345</v>
      </c>
      <c r="B7">
        <f>CEILING(B6-CEILING($B$2/7,1),1)-1</f>
        <v>3</v>
      </c>
      <c r="D7" s="12" t="s">
        <v>19</v>
      </c>
    </row>
    <row r="8" spans="1:4" x14ac:dyDescent="0.25">
      <c r="A8" s="11">
        <f t="shared" si="0"/>
        <v>42352</v>
      </c>
      <c r="B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Burndown_SRS</vt:lpstr>
      <vt:lpstr>Burndown_SDD</vt:lpstr>
      <vt:lpstr>Burndown_Prototypes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Duggan</cp:lastModifiedBy>
  <dcterms:created xsi:type="dcterms:W3CDTF">2015-09-15T12:16:31Z</dcterms:created>
  <dcterms:modified xsi:type="dcterms:W3CDTF">2015-10-11T23:21:41Z</dcterms:modified>
</cp:coreProperties>
</file>