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iMX6ULL-Demo-Board\doc\iMX6\"/>
    </mc:Choice>
  </mc:AlternateContent>
  <bookViews>
    <workbookView xWindow="0" yWindow="0" windowWidth="30345" windowHeight="14430" activeTab="1"/>
  </bookViews>
  <sheets>
    <sheet name="Foglio1" sheetId="1" r:id="rId1"/>
    <sheet name="Foglio2" sheetId="2" r:id="rId2"/>
    <sheet name="Foglio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3" i="3" l="1"/>
  <c r="G173" i="3" s="1"/>
  <c r="F173" i="3"/>
  <c r="C190" i="3"/>
  <c r="H190" i="3"/>
  <c r="I190" i="3"/>
  <c r="E191" i="3"/>
  <c r="I191" i="3"/>
  <c r="J191" i="3"/>
  <c r="K191" i="3"/>
  <c r="G192" i="3"/>
  <c r="K192" i="3"/>
  <c r="L192" i="3"/>
  <c r="C193" i="3"/>
  <c r="I193" i="3"/>
  <c r="K194" i="3"/>
  <c r="C196" i="3"/>
  <c r="G196" i="3"/>
  <c r="H196" i="3"/>
  <c r="I196" i="3"/>
  <c r="E197" i="3"/>
  <c r="I197" i="3"/>
  <c r="J197" i="3"/>
  <c r="K197" i="3"/>
  <c r="A190" i="3"/>
  <c r="B190" i="3"/>
  <c r="D190" i="3" s="1"/>
  <c r="A191" i="3"/>
  <c r="B191" i="3"/>
  <c r="D191" i="3" s="1"/>
  <c r="A192" i="3"/>
  <c r="B192" i="3"/>
  <c r="F192" i="3" s="1"/>
  <c r="A193" i="3"/>
  <c r="B193" i="3"/>
  <c r="H193" i="3" s="1"/>
  <c r="A194" i="3"/>
  <c r="B194" i="3"/>
  <c r="J194" i="3" s="1"/>
  <c r="A195" i="3"/>
  <c r="B195" i="3"/>
  <c r="L195" i="3" s="1"/>
  <c r="A196" i="3"/>
  <c r="B196" i="3"/>
  <c r="D196" i="3" s="1"/>
  <c r="A197" i="3"/>
  <c r="B197" i="3"/>
  <c r="D197" i="3" s="1"/>
  <c r="A162" i="3"/>
  <c r="B162" i="3"/>
  <c r="I162" i="3" s="1"/>
  <c r="A163" i="3"/>
  <c r="B163" i="3"/>
  <c r="K163" i="3" s="1"/>
  <c r="A164" i="3"/>
  <c r="B164" i="3"/>
  <c r="C164" i="3" s="1"/>
  <c r="A165" i="3"/>
  <c r="B165" i="3"/>
  <c r="C165" i="3" s="1"/>
  <c r="A166" i="3"/>
  <c r="B166" i="3"/>
  <c r="E166" i="3" s="1"/>
  <c r="A167" i="3"/>
  <c r="B167" i="3"/>
  <c r="G167" i="3" s="1"/>
  <c r="A168" i="3"/>
  <c r="B168" i="3"/>
  <c r="I168" i="3" s="1"/>
  <c r="A169" i="3"/>
  <c r="B169" i="3"/>
  <c r="K169" i="3" s="1"/>
  <c r="A170" i="3"/>
  <c r="B170" i="3"/>
  <c r="C170" i="3" s="1"/>
  <c r="A171" i="3"/>
  <c r="B171" i="3"/>
  <c r="C171" i="3" s="1"/>
  <c r="A172" i="3"/>
  <c r="B172" i="3"/>
  <c r="E172" i="3" s="1"/>
  <c r="A173" i="3"/>
  <c r="A174" i="3"/>
  <c r="B174" i="3"/>
  <c r="F174" i="3" s="1"/>
  <c r="A175" i="3"/>
  <c r="B175" i="3"/>
  <c r="H175" i="3" s="1"/>
  <c r="A176" i="3"/>
  <c r="B176" i="3"/>
  <c r="J176" i="3" s="1"/>
  <c r="A177" i="3"/>
  <c r="B177" i="3"/>
  <c r="L177" i="3" s="1"/>
  <c r="A178" i="3"/>
  <c r="B178" i="3"/>
  <c r="C178" i="3" s="1"/>
  <c r="A179" i="3"/>
  <c r="B179" i="3"/>
  <c r="D179" i="3" s="1"/>
  <c r="A180" i="3"/>
  <c r="B180" i="3"/>
  <c r="F180" i="3" s="1"/>
  <c r="A181" i="3"/>
  <c r="B181" i="3"/>
  <c r="H181" i="3" s="1"/>
  <c r="A182" i="3"/>
  <c r="B182" i="3"/>
  <c r="J182" i="3" s="1"/>
  <c r="A183" i="3"/>
  <c r="B183" i="3"/>
  <c r="L183" i="3" s="1"/>
  <c r="A184" i="3"/>
  <c r="B184" i="3"/>
  <c r="C184" i="3" s="1"/>
  <c r="A185" i="3"/>
  <c r="B185" i="3"/>
  <c r="D185" i="3" s="1"/>
  <c r="A186" i="3"/>
  <c r="B186" i="3"/>
  <c r="F186" i="3" s="1"/>
  <c r="A187" i="3"/>
  <c r="B187" i="3"/>
  <c r="H187" i="3" s="1"/>
  <c r="A188" i="3"/>
  <c r="B188" i="3"/>
  <c r="J188" i="3" s="1"/>
  <c r="A189" i="3"/>
  <c r="B189" i="3"/>
  <c r="L189" i="3" s="1"/>
  <c r="A136" i="3"/>
  <c r="B136" i="3"/>
  <c r="E136" i="3" s="1"/>
  <c r="A137" i="3"/>
  <c r="B137" i="3"/>
  <c r="G137" i="3" s="1"/>
  <c r="A138" i="3"/>
  <c r="B138" i="3"/>
  <c r="I138" i="3" s="1"/>
  <c r="A139" i="3"/>
  <c r="B139" i="3"/>
  <c r="K139" i="3" s="1"/>
  <c r="A140" i="3"/>
  <c r="B140" i="3"/>
  <c r="C140" i="3" s="1"/>
  <c r="A141" i="3"/>
  <c r="B141" i="3"/>
  <c r="C141" i="3" s="1"/>
  <c r="A142" i="3"/>
  <c r="B142" i="3"/>
  <c r="E142" i="3" s="1"/>
  <c r="A143" i="3"/>
  <c r="B143" i="3"/>
  <c r="G143" i="3" s="1"/>
  <c r="A144" i="3"/>
  <c r="B144" i="3"/>
  <c r="I144" i="3" s="1"/>
  <c r="A145" i="3"/>
  <c r="B145" i="3"/>
  <c r="K145" i="3" s="1"/>
  <c r="A146" i="3"/>
  <c r="B146" i="3"/>
  <c r="C146" i="3" s="1"/>
  <c r="A147" i="3"/>
  <c r="B147" i="3"/>
  <c r="C147" i="3" s="1"/>
  <c r="A148" i="3"/>
  <c r="B148" i="3"/>
  <c r="E148" i="3" s="1"/>
  <c r="A149" i="3"/>
  <c r="B149" i="3"/>
  <c r="G149" i="3" s="1"/>
  <c r="A150" i="3"/>
  <c r="B150" i="3"/>
  <c r="I150" i="3" s="1"/>
  <c r="A151" i="3"/>
  <c r="B151" i="3"/>
  <c r="K151" i="3" s="1"/>
  <c r="A152" i="3"/>
  <c r="B152" i="3"/>
  <c r="C152" i="3" s="1"/>
  <c r="A153" i="3"/>
  <c r="B153" i="3"/>
  <c r="C153" i="3" s="1"/>
  <c r="A154" i="3"/>
  <c r="B154" i="3"/>
  <c r="E154" i="3" s="1"/>
  <c r="A155" i="3"/>
  <c r="B155" i="3"/>
  <c r="G155" i="3" s="1"/>
  <c r="A156" i="3"/>
  <c r="B156" i="3"/>
  <c r="I156" i="3" s="1"/>
  <c r="A157" i="3"/>
  <c r="B157" i="3"/>
  <c r="K157" i="3" s="1"/>
  <c r="A158" i="3"/>
  <c r="B158" i="3"/>
  <c r="C158" i="3" s="1"/>
  <c r="A159" i="3"/>
  <c r="B159" i="3"/>
  <c r="C159" i="3" s="1"/>
  <c r="A160" i="3"/>
  <c r="B160" i="3"/>
  <c r="E160" i="3" s="1"/>
  <c r="A161" i="3"/>
  <c r="B161" i="3"/>
  <c r="G161" i="3" s="1"/>
  <c r="A103" i="3"/>
  <c r="B103" i="3"/>
  <c r="A104" i="3"/>
  <c r="B104" i="3"/>
  <c r="H104" i="3" s="1"/>
  <c r="A105" i="3"/>
  <c r="B105" i="3"/>
  <c r="C105" i="3" s="1"/>
  <c r="A106" i="3"/>
  <c r="B106" i="3"/>
  <c r="E106" i="3" s="1"/>
  <c r="A107" i="3"/>
  <c r="B107" i="3"/>
  <c r="G107" i="3" s="1"/>
  <c r="A108" i="3"/>
  <c r="B108" i="3"/>
  <c r="I108" i="3" s="1"/>
  <c r="A109" i="3"/>
  <c r="B109" i="3"/>
  <c r="K109" i="3" s="1"/>
  <c r="A110" i="3"/>
  <c r="B110" i="3"/>
  <c r="A111" i="3"/>
  <c r="B111" i="3"/>
  <c r="C111" i="3" s="1"/>
  <c r="A112" i="3"/>
  <c r="B112" i="3"/>
  <c r="E112" i="3" s="1"/>
  <c r="A113" i="3"/>
  <c r="B113" i="3"/>
  <c r="G113" i="3" s="1"/>
  <c r="A114" i="3"/>
  <c r="B114" i="3"/>
  <c r="I114" i="3" s="1"/>
  <c r="A115" i="3"/>
  <c r="B115" i="3"/>
  <c r="K115" i="3" s="1"/>
  <c r="A116" i="3"/>
  <c r="B116" i="3"/>
  <c r="A117" i="3"/>
  <c r="B117" i="3"/>
  <c r="C117" i="3" s="1"/>
  <c r="A118" i="3"/>
  <c r="B118" i="3"/>
  <c r="E118" i="3" s="1"/>
  <c r="A119" i="3"/>
  <c r="B119" i="3"/>
  <c r="G119" i="3" s="1"/>
  <c r="A120" i="3"/>
  <c r="B120" i="3"/>
  <c r="I120" i="3" s="1"/>
  <c r="A121" i="3"/>
  <c r="B121" i="3"/>
  <c r="K121" i="3" s="1"/>
  <c r="A122" i="3"/>
  <c r="B122" i="3"/>
  <c r="A123" i="3"/>
  <c r="B123" i="3"/>
  <c r="C123" i="3" s="1"/>
  <c r="A124" i="3"/>
  <c r="B124" i="3"/>
  <c r="E124" i="3" s="1"/>
  <c r="A125" i="3"/>
  <c r="B125" i="3"/>
  <c r="G125" i="3" s="1"/>
  <c r="A126" i="3"/>
  <c r="B126" i="3"/>
  <c r="I126" i="3" s="1"/>
  <c r="A127" i="3"/>
  <c r="B127" i="3"/>
  <c r="K127" i="3" s="1"/>
  <c r="A128" i="3"/>
  <c r="B128" i="3"/>
  <c r="A129" i="3"/>
  <c r="B129" i="3"/>
  <c r="C129" i="3" s="1"/>
  <c r="A130" i="3"/>
  <c r="B130" i="3"/>
  <c r="E130" i="3" s="1"/>
  <c r="A131" i="3"/>
  <c r="B131" i="3"/>
  <c r="G131" i="3" s="1"/>
  <c r="A132" i="3"/>
  <c r="B132" i="3"/>
  <c r="I132" i="3" s="1"/>
  <c r="A133" i="3"/>
  <c r="B133" i="3"/>
  <c r="K133" i="3" s="1"/>
  <c r="A134" i="3"/>
  <c r="B134" i="3"/>
  <c r="A135" i="3"/>
  <c r="B135" i="3"/>
  <c r="C135" i="3" s="1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F100" i="3" s="1"/>
  <c r="A101" i="3"/>
  <c r="B101" i="3"/>
  <c r="A102" i="3"/>
  <c r="B102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B2" i="3"/>
  <c r="A2" i="3"/>
  <c r="E29" i="3" l="1"/>
  <c r="F29" i="3"/>
  <c r="G29" i="3"/>
  <c r="H29" i="3"/>
  <c r="I29" i="3"/>
  <c r="J29" i="3"/>
  <c r="K29" i="3"/>
  <c r="L29" i="3"/>
  <c r="C29" i="3"/>
  <c r="D29" i="3"/>
  <c r="E17" i="3"/>
  <c r="F17" i="3"/>
  <c r="G17" i="3"/>
  <c r="H17" i="3"/>
  <c r="I17" i="3"/>
  <c r="J17" i="3"/>
  <c r="K17" i="3"/>
  <c r="L17" i="3"/>
  <c r="C17" i="3"/>
  <c r="D17" i="3"/>
  <c r="C40" i="3"/>
  <c r="D40" i="3"/>
  <c r="E40" i="3"/>
  <c r="F40" i="3"/>
  <c r="G40" i="3"/>
  <c r="H40" i="3"/>
  <c r="I40" i="3"/>
  <c r="J40" i="3"/>
  <c r="K40" i="3"/>
  <c r="L40" i="3"/>
  <c r="C34" i="3"/>
  <c r="D34" i="3"/>
  <c r="E34" i="3"/>
  <c r="F34" i="3"/>
  <c r="G34" i="3"/>
  <c r="H34" i="3"/>
  <c r="I34" i="3"/>
  <c r="J34" i="3"/>
  <c r="K34" i="3"/>
  <c r="L34" i="3"/>
  <c r="C28" i="3"/>
  <c r="D28" i="3"/>
  <c r="E28" i="3"/>
  <c r="F28" i="3"/>
  <c r="G28" i="3"/>
  <c r="H28" i="3"/>
  <c r="I28" i="3"/>
  <c r="J28" i="3"/>
  <c r="K28" i="3"/>
  <c r="L28" i="3"/>
  <c r="C22" i="3"/>
  <c r="D22" i="3"/>
  <c r="E22" i="3"/>
  <c r="F22" i="3"/>
  <c r="G22" i="3"/>
  <c r="H22" i="3"/>
  <c r="I22" i="3"/>
  <c r="J22" i="3"/>
  <c r="K22" i="3"/>
  <c r="L22" i="3"/>
  <c r="C16" i="3"/>
  <c r="D16" i="3"/>
  <c r="E16" i="3"/>
  <c r="F16" i="3"/>
  <c r="G16" i="3"/>
  <c r="H16" i="3"/>
  <c r="I16" i="3"/>
  <c r="J16" i="3"/>
  <c r="K16" i="3"/>
  <c r="L16" i="3"/>
  <c r="C10" i="3"/>
  <c r="D10" i="3"/>
  <c r="E10" i="3"/>
  <c r="F10" i="3"/>
  <c r="G10" i="3"/>
  <c r="H10" i="3"/>
  <c r="I10" i="3"/>
  <c r="J10" i="3"/>
  <c r="K10" i="3"/>
  <c r="L10" i="3"/>
  <c r="C21" i="3"/>
  <c r="D21" i="3"/>
  <c r="E21" i="3"/>
  <c r="F21" i="3"/>
  <c r="G21" i="3"/>
  <c r="H21" i="3"/>
  <c r="I21" i="3"/>
  <c r="J21" i="3"/>
  <c r="K21" i="3"/>
  <c r="L21" i="3"/>
  <c r="C27" i="3"/>
  <c r="D27" i="3"/>
  <c r="E27" i="3"/>
  <c r="F27" i="3"/>
  <c r="G27" i="3"/>
  <c r="H27" i="3"/>
  <c r="I27" i="3"/>
  <c r="J27" i="3"/>
  <c r="K27" i="3"/>
  <c r="L27" i="3"/>
  <c r="C15" i="3"/>
  <c r="D15" i="3"/>
  <c r="E15" i="3"/>
  <c r="F15" i="3"/>
  <c r="G15" i="3"/>
  <c r="H15" i="3"/>
  <c r="I15" i="3"/>
  <c r="J15" i="3"/>
  <c r="K15" i="3"/>
  <c r="L15" i="3"/>
  <c r="C9" i="3"/>
  <c r="D9" i="3"/>
  <c r="E9" i="3"/>
  <c r="F9" i="3"/>
  <c r="G9" i="3"/>
  <c r="H9" i="3"/>
  <c r="I9" i="3"/>
  <c r="J9" i="3"/>
  <c r="K9" i="3"/>
  <c r="L9" i="3"/>
  <c r="C3" i="3"/>
  <c r="D3" i="3"/>
  <c r="E3" i="3"/>
  <c r="F3" i="3"/>
  <c r="G3" i="3"/>
  <c r="H3" i="3"/>
  <c r="I3" i="3"/>
  <c r="J3" i="3"/>
  <c r="K3" i="3"/>
  <c r="L3" i="3"/>
  <c r="K68" i="3"/>
  <c r="L68" i="3"/>
  <c r="C68" i="3"/>
  <c r="D68" i="3"/>
  <c r="E68" i="3"/>
  <c r="F68" i="3"/>
  <c r="G68" i="3"/>
  <c r="H68" i="3"/>
  <c r="I68" i="3"/>
  <c r="J68" i="3"/>
  <c r="K62" i="3"/>
  <c r="L62" i="3"/>
  <c r="C62" i="3"/>
  <c r="D62" i="3"/>
  <c r="E62" i="3"/>
  <c r="F62" i="3"/>
  <c r="G62" i="3"/>
  <c r="H62" i="3"/>
  <c r="I62" i="3"/>
  <c r="J62" i="3"/>
  <c r="E23" i="3"/>
  <c r="F23" i="3"/>
  <c r="G23" i="3"/>
  <c r="H23" i="3"/>
  <c r="I23" i="3"/>
  <c r="J23" i="3"/>
  <c r="K23" i="3"/>
  <c r="L23" i="3"/>
  <c r="C23" i="3"/>
  <c r="D23" i="3"/>
  <c r="K38" i="3"/>
  <c r="L38" i="3"/>
  <c r="C38" i="3"/>
  <c r="D38" i="3"/>
  <c r="E38" i="3"/>
  <c r="F38" i="3"/>
  <c r="G38" i="3"/>
  <c r="H38" i="3"/>
  <c r="I38" i="3"/>
  <c r="J38" i="3"/>
  <c r="K32" i="3"/>
  <c r="L32" i="3"/>
  <c r="C32" i="3"/>
  <c r="D32" i="3"/>
  <c r="E32" i="3"/>
  <c r="F32" i="3"/>
  <c r="G32" i="3"/>
  <c r="H32" i="3"/>
  <c r="I32" i="3"/>
  <c r="J32" i="3"/>
  <c r="K26" i="3"/>
  <c r="L26" i="3"/>
  <c r="C26" i="3"/>
  <c r="D26" i="3"/>
  <c r="E26" i="3"/>
  <c r="F26" i="3"/>
  <c r="G26" i="3"/>
  <c r="H26" i="3"/>
  <c r="I26" i="3"/>
  <c r="J26" i="3"/>
  <c r="K20" i="3"/>
  <c r="L20" i="3"/>
  <c r="C20" i="3"/>
  <c r="D20" i="3"/>
  <c r="E20" i="3"/>
  <c r="F20" i="3"/>
  <c r="G20" i="3"/>
  <c r="H20" i="3"/>
  <c r="I20" i="3"/>
  <c r="J20" i="3"/>
  <c r="K14" i="3"/>
  <c r="L14" i="3"/>
  <c r="C14" i="3"/>
  <c r="D14" i="3"/>
  <c r="E14" i="3"/>
  <c r="F14" i="3"/>
  <c r="G14" i="3"/>
  <c r="H14" i="3"/>
  <c r="I14" i="3"/>
  <c r="J14" i="3"/>
  <c r="K8" i="3"/>
  <c r="L8" i="3"/>
  <c r="C8" i="3"/>
  <c r="D8" i="3"/>
  <c r="E8" i="3"/>
  <c r="F8" i="3"/>
  <c r="G8" i="3"/>
  <c r="H8" i="3"/>
  <c r="I8" i="3"/>
  <c r="J8" i="3"/>
  <c r="J73" i="3"/>
  <c r="C73" i="3"/>
  <c r="K73" i="3"/>
  <c r="L73" i="3"/>
  <c r="D73" i="3"/>
  <c r="E73" i="3"/>
  <c r="M73" i="3" s="1"/>
  <c r="F73" i="3"/>
  <c r="G73" i="3"/>
  <c r="H73" i="3"/>
  <c r="I73" i="3"/>
  <c r="I67" i="3"/>
  <c r="J67" i="3"/>
  <c r="K67" i="3"/>
  <c r="L67" i="3"/>
  <c r="C67" i="3"/>
  <c r="D67" i="3"/>
  <c r="E67" i="3"/>
  <c r="F67" i="3"/>
  <c r="G67" i="3"/>
  <c r="H67" i="3"/>
  <c r="I61" i="3"/>
  <c r="J61" i="3"/>
  <c r="K61" i="3"/>
  <c r="L61" i="3"/>
  <c r="C61" i="3"/>
  <c r="D61" i="3"/>
  <c r="E61" i="3"/>
  <c r="F61" i="3"/>
  <c r="G61" i="3"/>
  <c r="H61" i="3"/>
  <c r="I55" i="3"/>
  <c r="J55" i="3"/>
  <c r="K55" i="3"/>
  <c r="L55" i="3"/>
  <c r="C55" i="3"/>
  <c r="D55" i="3"/>
  <c r="E55" i="3"/>
  <c r="F55" i="3"/>
  <c r="G55" i="3"/>
  <c r="H55" i="3"/>
  <c r="I49" i="3"/>
  <c r="J49" i="3"/>
  <c r="M49" i="3" s="1"/>
  <c r="K49" i="3"/>
  <c r="L49" i="3"/>
  <c r="C49" i="3"/>
  <c r="D49" i="3"/>
  <c r="E49" i="3"/>
  <c r="F49" i="3"/>
  <c r="G49" i="3"/>
  <c r="H49" i="3"/>
  <c r="I102" i="3"/>
  <c r="D102" i="3"/>
  <c r="F102" i="3"/>
  <c r="C102" i="3"/>
  <c r="E102" i="3"/>
  <c r="G102" i="3"/>
  <c r="H102" i="3"/>
  <c r="J102" i="3"/>
  <c r="K102" i="3"/>
  <c r="L102" i="3"/>
  <c r="H96" i="3"/>
  <c r="I96" i="3"/>
  <c r="J96" i="3"/>
  <c r="K96" i="3"/>
  <c r="L96" i="3"/>
  <c r="C96" i="3"/>
  <c r="D96" i="3"/>
  <c r="E96" i="3"/>
  <c r="F96" i="3"/>
  <c r="G96" i="3"/>
  <c r="H90" i="3"/>
  <c r="I90" i="3"/>
  <c r="J90" i="3"/>
  <c r="K90" i="3"/>
  <c r="L90" i="3"/>
  <c r="C90" i="3"/>
  <c r="D90" i="3"/>
  <c r="E90" i="3"/>
  <c r="M90" i="3" s="1"/>
  <c r="F90" i="3"/>
  <c r="G90" i="3"/>
  <c r="H84" i="3"/>
  <c r="I84" i="3"/>
  <c r="J84" i="3"/>
  <c r="K84" i="3"/>
  <c r="L84" i="3"/>
  <c r="C84" i="3"/>
  <c r="D84" i="3"/>
  <c r="E84" i="3"/>
  <c r="F84" i="3"/>
  <c r="G84" i="3"/>
  <c r="H78" i="3"/>
  <c r="I78" i="3"/>
  <c r="J78" i="3"/>
  <c r="K78" i="3"/>
  <c r="L78" i="3"/>
  <c r="C78" i="3"/>
  <c r="D78" i="3"/>
  <c r="E78" i="3"/>
  <c r="F78" i="3"/>
  <c r="G78" i="3"/>
  <c r="C134" i="3"/>
  <c r="D134" i="3"/>
  <c r="E134" i="3"/>
  <c r="F134" i="3"/>
  <c r="G134" i="3"/>
  <c r="H134" i="3"/>
  <c r="I134" i="3"/>
  <c r="J134" i="3"/>
  <c r="K134" i="3"/>
  <c r="L134" i="3"/>
  <c r="C128" i="3"/>
  <c r="D128" i="3"/>
  <c r="E128" i="3"/>
  <c r="F128" i="3"/>
  <c r="G128" i="3"/>
  <c r="H128" i="3"/>
  <c r="I128" i="3"/>
  <c r="J128" i="3"/>
  <c r="K128" i="3"/>
  <c r="L128" i="3"/>
  <c r="C122" i="3"/>
  <c r="D122" i="3"/>
  <c r="E122" i="3"/>
  <c r="F122" i="3"/>
  <c r="G122" i="3"/>
  <c r="H122" i="3"/>
  <c r="M122" i="3" s="1"/>
  <c r="I122" i="3"/>
  <c r="J122" i="3"/>
  <c r="K122" i="3"/>
  <c r="L122" i="3"/>
  <c r="C116" i="3"/>
  <c r="D116" i="3"/>
  <c r="E116" i="3"/>
  <c r="F116" i="3"/>
  <c r="G116" i="3"/>
  <c r="H116" i="3"/>
  <c r="I116" i="3"/>
  <c r="J116" i="3"/>
  <c r="M116" i="3" s="1"/>
  <c r="K116" i="3"/>
  <c r="L116" i="3"/>
  <c r="C110" i="3"/>
  <c r="D110" i="3"/>
  <c r="E110" i="3"/>
  <c r="F110" i="3"/>
  <c r="G110" i="3"/>
  <c r="H110" i="3"/>
  <c r="I110" i="3"/>
  <c r="J110" i="3"/>
  <c r="K110" i="3"/>
  <c r="L110" i="3"/>
  <c r="M110" i="3" s="1"/>
  <c r="C33" i="3"/>
  <c r="D33" i="3"/>
  <c r="E33" i="3"/>
  <c r="F33" i="3"/>
  <c r="G33" i="3"/>
  <c r="H33" i="3"/>
  <c r="I33" i="3"/>
  <c r="J33" i="3"/>
  <c r="K33" i="3"/>
  <c r="L33" i="3"/>
  <c r="I37" i="3"/>
  <c r="J37" i="3"/>
  <c r="M37" i="3" s="1"/>
  <c r="K37" i="3"/>
  <c r="L37" i="3"/>
  <c r="C37" i="3"/>
  <c r="D37" i="3"/>
  <c r="E37" i="3"/>
  <c r="F37" i="3"/>
  <c r="G37" i="3"/>
  <c r="H37" i="3"/>
  <c r="I31" i="3"/>
  <c r="J31" i="3"/>
  <c r="K31" i="3"/>
  <c r="L31" i="3"/>
  <c r="M31" i="3" s="1"/>
  <c r="C31" i="3"/>
  <c r="D31" i="3"/>
  <c r="E31" i="3"/>
  <c r="F31" i="3"/>
  <c r="G31" i="3"/>
  <c r="H31" i="3"/>
  <c r="I19" i="3"/>
  <c r="J19" i="3"/>
  <c r="K19" i="3"/>
  <c r="L19" i="3"/>
  <c r="C19" i="3"/>
  <c r="D19" i="3"/>
  <c r="M19" i="3" s="1"/>
  <c r="E19" i="3"/>
  <c r="F19" i="3"/>
  <c r="G19" i="3"/>
  <c r="H19" i="3"/>
  <c r="G66" i="3"/>
  <c r="H66" i="3"/>
  <c r="I66" i="3"/>
  <c r="J66" i="3"/>
  <c r="K66" i="3"/>
  <c r="L66" i="3"/>
  <c r="C66" i="3"/>
  <c r="D66" i="3"/>
  <c r="M66" i="3" s="1"/>
  <c r="E66" i="3"/>
  <c r="F66" i="3"/>
  <c r="C39" i="3"/>
  <c r="D39" i="3"/>
  <c r="E39" i="3"/>
  <c r="F39" i="3"/>
  <c r="G39" i="3"/>
  <c r="H39" i="3"/>
  <c r="I39" i="3"/>
  <c r="J39" i="3"/>
  <c r="K39" i="3"/>
  <c r="L39" i="3"/>
  <c r="M39" i="3" s="1"/>
  <c r="I2" i="3"/>
  <c r="H2" i="3"/>
  <c r="G2" i="3"/>
  <c r="F2" i="3"/>
  <c r="E2" i="3"/>
  <c r="C2" i="3"/>
  <c r="D2" i="3"/>
  <c r="L2" i="3"/>
  <c r="K2" i="3"/>
  <c r="J2" i="3"/>
  <c r="I43" i="3"/>
  <c r="J43" i="3"/>
  <c r="M43" i="3" s="1"/>
  <c r="K43" i="3"/>
  <c r="L43" i="3"/>
  <c r="C43" i="3"/>
  <c r="D43" i="3"/>
  <c r="E43" i="3"/>
  <c r="F43" i="3"/>
  <c r="G43" i="3"/>
  <c r="H43" i="3"/>
  <c r="I25" i="3"/>
  <c r="J25" i="3"/>
  <c r="K25" i="3"/>
  <c r="L25" i="3"/>
  <c r="M25" i="3" s="1"/>
  <c r="C25" i="3"/>
  <c r="D25" i="3"/>
  <c r="E25" i="3"/>
  <c r="F25" i="3"/>
  <c r="G25" i="3"/>
  <c r="H25" i="3"/>
  <c r="I13" i="3"/>
  <c r="J13" i="3"/>
  <c r="K13" i="3"/>
  <c r="L13" i="3"/>
  <c r="C13" i="3"/>
  <c r="D13" i="3"/>
  <c r="M13" i="3" s="1"/>
  <c r="E13" i="3"/>
  <c r="F13" i="3"/>
  <c r="G13" i="3"/>
  <c r="H13" i="3"/>
  <c r="I7" i="3"/>
  <c r="J7" i="3"/>
  <c r="K7" i="3"/>
  <c r="L7" i="3"/>
  <c r="C7" i="3"/>
  <c r="D7" i="3"/>
  <c r="E7" i="3"/>
  <c r="F7" i="3"/>
  <c r="M7" i="3" s="1"/>
  <c r="G7" i="3"/>
  <c r="H7" i="3"/>
  <c r="G72" i="3"/>
  <c r="H72" i="3"/>
  <c r="I72" i="3"/>
  <c r="J72" i="3"/>
  <c r="K72" i="3"/>
  <c r="L72" i="3"/>
  <c r="C72" i="3"/>
  <c r="D72" i="3"/>
  <c r="E72" i="3"/>
  <c r="F72" i="3"/>
  <c r="M72" i="3" s="1"/>
  <c r="G60" i="3"/>
  <c r="H60" i="3"/>
  <c r="I60" i="3"/>
  <c r="J60" i="3"/>
  <c r="K60" i="3"/>
  <c r="L60" i="3"/>
  <c r="C60" i="3"/>
  <c r="D60" i="3"/>
  <c r="E60" i="3"/>
  <c r="F60" i="3"/>
  <c r="G54" i="3"/>
  <c r="H54" i="3"/>
  <c r="M54" i="3" s="1"/>
  <c r="I54" i="3"/>
  <c r="J54" i="3"/>
  <c r="K54" i="3"/>
  <c r="L54" i="3"/>
  <c r="C54" i="3"/>
  <c r="D54" i="3"/>
  <c r="E54" i="3"/>
  <c r="F54" i="3"/>
  <c r="G48" i="3"/>
  <c r="H48" i="3"/>
  <c r="I48" i="3"/>
  <c r="J48" i="3"/>
  <c r="M48" i="3" s="1"/>
  <c r="K48" i="3"/>
  <c r="L48" i="3"/>
  <c r="C48" i="3"/>
  <c r="D48" i="3"/>
  <c r="E48" i="3"/>
  <c r="F48" i="3"/>
  <c r="E35" i="3"/>
  <c r="F35" i="3"/>
  <c r="G35" i="3"/>
  <c r="H35" i="3"/>
  <c r="I35" i="3"/>
  <c r="J35" i="3"/>
  <c r="M35" i="3" s="1"/>
  <c r="K35" i="3"/>
  <c r="L35" i="3"/>
  <c r="C35" i="3"/>
  <c r="D35" i="3"/>
  <c r="G42" i="3"/>
  <c r="H42" i="3"/>
  <c r="I42" i="3"/>
  <c r="J42" i="3"/>
  <c r="K42" i="3"/>
  <c r="L42" i="3"/>
  <c r="C42" i="3"/>
  <c r="D42" i="3"/>
  <c r="M42" i="3" s="1"/>
  <c r="E42" i="3"/>
  <c r="F42" i="3"/>
  <c r="E41" i="3"/>
  <c r="F41" i="3"/>
  <c r="G41" i="3"/>
  <c r="H41" i="3"/>
  <c r="I41" i="3"/>
  <c r="J41" i="3"/>
  <c r="K41" i="3"/>
  <c r="L41" i="3"/>
  <c r="C41" i="3"/>
  <c r="D41" i="3"/>
  <c r="M41" i="3" s="1"/>
  <c r="G36" i="3"/>
  <c r="H36" i="3"/>
  <c r="I36" i="3"/>
  <c r="J36" i="3"/>
  <c r="K36" i="3"/>
  <c r="L36" i="3"/>
  <c r="C36" i="3"/>
  <c r="D36" i="3"/>
  <c r="E36" i="3"/>
  <c r="F36" i="3"/>
  <c r="G30" i="3"/>
  <c r="H30" i="3"/>
  <c r="M30" i="3" s="1"/>
  <c r="I30" i="3"/>
  <c r="J30" i="3"/>
  <c r="K30" i="3"/>
  <c r="L30" i="3"/>
  <c r="C30" i="3"/>
  <c r="D30" i="3"/>
  <c r="E30" i="3"/>
  <c r="F30" i="3"/>
  <c r="G24" i="3"/>
  <c r="H24" i="3"/>
  <c r="I24" i="3"/>
  <c r="J24" i="3"/>
  <c r="M24" i="3" s="1"/>
  <c r="K24" i="3"/>
  <c r="L24" i="3"/>
  <c r="C24" i="3"/>
  <c r="D24" i="3"/>
  <c r="E24" i="3"/>
  <c r="F24" i="3"/>
  <c r="G18" i="3"/>
  <c r="H18" i="3"/>
  <c r="I18" i="3"/>
  <c r="J18" i="3"/>
  <c r="K18" i="3"/>
  <c r="L18" i="3"/>
  <c r="C18" i="3"/>
  <c r="D18" i="3"/>
  <c r="E18" i="3"/>
  <c r="F18" i="3"/>
  <c r="G12" i="3"/>
  <c r="H12" i="3"/>
  <c r="I12" i="3"/>
  <c r="J12" i="3"/>
  <c r="K12" i="3"/>
  <c r="L12" i="3"/>
  <c r="C12" i="3"/>
  <c r="D12" i="3"/>
  <c r="E12" i="3"/>
  <c r="F12" i="3"/>
  <c r="G101" i="3"/>
  <c r="D101" i="3"/>
  <c r="F95" i="3"/>
  <c r="G95" i="3"/>
  <c r="H95" i="3"/>
  <c r="I95" i="3"/>
  <c r="J95" i="3"/>
  <c r="K95" i="3"/>
  <c r="L95" i="3"/>
  <c r="C95" i="3"/>
  <c r="D95" i="3"/>
  <c r="E95" i="3"/>
  <c r="F89" i="3"/>
  <c r="G89" i="3"/>
  <c r="H89" i="3"/>
  <c r="I89" i="3"/>
  <c r="J89" i="3"/>
  <c r="K89" i="3"/>
  <c r="L89" i="3"/>
  <c r="C89" i="3"/>
  <c r="D89" i="3"/>
  <c r="E89" i="3"/>
  <c r="M89" i="3" s="1"/>
  <c r="F83" i="3"/>
  <c r="G83" i="3"/>
  <c r="H83" i="3"/>
  <c r="I83" i="3"/>
  <c r="J83" i="3"/>
  <c r="K83" i="3"/>
  <c r="L83" i="3"/>
  <c r="C83" i="3"/>
  <c r="D83" i="3"/>
  <c r="E83" i="3"/>
  <c r="F77" i="3"/>
  <c r="G77" i="3"/>
  <c r="M77" i="3" s="1"/>
  <c r="H77" i="3"/>
  <c r="I77" i="3"/>
  <c r="J77" i="3"/>
  <c r="K77" i="3"/>
  <c r="L77" i="3"/>
  <c r="C77" i="3"/>
  <c r="D77" i="3"/>
  <c r="E77" i="3"/>
  <c r="K103" i="3"/>
  <c r="F103" i="3"/>
  <c r="C197" i="3"/>
  <c r="K195" i="3"/>
  <c r="I194" i="3"/>
  <c r="G193" i="3"/>
  <c r="E192" i="3"/>
  <c r="C191" i="3"/>
  <c r="K189" i="3"/>
  <c r="I188" i="3"/>
  <c r="G187" i="3"/>
  <c r="E186" i="3"/>
  <c r="C185" i="3"/>
  <c r="K183" i="3"/>
  <c r="I182" i="3"/>
  <c r="G181" i="3"/>
  <c r="E180" i="3"/>
  <c r="C179" i="3"/>
  <c r="K177" i="3"/>
  <c r="I176" i="3"/>
  <c r="G175" i="3"/>
  <c r="E174" i="3"/>
  <c r="D172" i="3"/>
  <c r="L170" i="3"/>
  <c r="J169" i="3"/>
  <c r="H168" i="3"/>
  <c r="F167" i="3"/>
  <c r="D166" i="3"/>
  <c r="M166" i="3" s="1"/>
  <c r="L164" i="3"/>
  <c r="J163" i="3"/>
  <c r="H162" i="3"/>
  <c r="F161" i="3"/>
  <c r="D160" i="3"/>
  <c r="L158" i="3"/>
  <c r="J157" i="3"/>
  <c r="H156" i="3"/>
  <c r="F155" i="3"/>
  <c r="D154" i="3"/>
  <c r="L152" i="3"/>
  <c r="J151" i="3"/>
  <c r="M151" i="3" s="1"/>
  <c r="H150" i="3"/>
  <c r="F149" i="3"/>
  <c r="D148" i="3"/>
  <c r="L146" i="3"/>
  <c r="J145" i="3"/>
  <c r="H144" i="3"/>
  <c r="F143" i="3"/>
  <c r="D142" i="3"/>
  <c r="L140" i="3"/>
  <c r="J139" i="3"/>
  <c r="H138" i="3"/>
  <c r="F137" i="3"/>
  <c r="M137" i="3" s="1"/>
  <c r="D136" i="3"/>
  <c r="J133" i="3"/>
  <c r="H132" i="3"/>
  <c r="F131" i="3"/>
  <c r="D130" i="3"/>
  <c r="J127" i="3"/>
  <c r="H126" i="3"/>
  <c r="F125" i="3"/>
  <c r="D124" i="3"/>
  <c r="J121" i="3"/>
  <c r="H120" i="3"/>
  <c r="F119" i="3"/>
  <c r="M119" i="3" s="1"/>
  <c r="D118" i="3"/>
  <c r="J115" i="3"/>
  <c r="H114" i="3"/>
  <c r="F113" i="3"/>
  <c r="D112" i="3"/>
  <c r="J109" i="3"/>
  <c r="H108" i="3"/>
  <c r="F107" i="3"/>
  <c r="D106" i="3"/>
  <c r="L104" i="3"/>
  <c r="H103" i="3"/>
  <c r="L101" i="3"/>
  <c r="G100" i="3"/>
  <c r="L196" i="3"/>
  <c r="J195" i="3"/>
  <c r="H194" i="3"/>
  <c r="F193" i="3"/>
  <c r="D192" i="3"/>
  <c r="L190" i="3"/>
  <c r="J189" i="3"/>
  <c r="H188" i="3"/>
  <c r="F187" i="3"/>
  <c r="D186" i="3"/>
  <c r="L184" i="3"/>
  <c r="J183" i="3"/>
  <c r="H182" i="3"/>
  <c r="F181" i="3"/>
  <c r="D180" i="3"/>
  <c r="L178" i="3"/>
  <c r="J177" i="3"/>
  <c r="H176" i="3"/>
  <c r="F175" i="3"/>
  <c r="D174" i="3"/>
  <c r="C172" i="3"/>
  <c r="K170" i="3"/>
  <c r="I169" i="3"/>
  <c r="M169" i="3" s="1"/>
  <c r="G168" i="3"/>
  <c r="E167" i="3"/>
  <c r="C166" i="3"/>
  <c r="K164" i="3"/>
  <c r="I163" i="3"/>
  <c r="G162" i="3"/>
  <c r="E161" i="3"/>
  <c r="C160" i="3"/>
  <c r="K158" i="3"/>
  <c r="I157" i="3"/>
  <c r="G156" i="3"/>
  <c r="E155" i="3"/>
  <c r="M155" i="3" s="1"/>
  <c r="C154" i="3"/>
  <c r="K152" i="3"/>
  <c r="I151" i="3"/>
  <c r="G150" i="3"/>
  <c r="E149" i="3"/>
  <c r="C148" i="3"/>
  <c r="K146" i="3"/>
  <c r="I145" i="3"/>
  <c r="G144" i="3"/>
  <c r="E143" i="3"/>
  <c r="C142" i="3"/>
  <c r="K140" i="3"/>
  <c r="M140" i="3" s="1"/>
  <c r="I139" i="3"/>
  <c r="G138" i="3"/>
  <c r="E137" i="3"/>
  <c r="C136" i="3"/>
  <c r="I133" i="3"/>
  <c r="G132" i="3"/>
  <c r="E131" i="3"/>
  <c r="C130" i="3"/>
  <c r="I127" i="3"/>
  <c r="G126" i="3"/>
  <c r="E125" i="3"/>
  <c r="C124" i="3"/>
  <c r="I121" i="3"/>
  <c r="G120" i="3"/>
  <c r="E119" i="3"/>
  <c r="C118" i="3"/>
  <c r="I115" i="3"/>
  <c r="G114" i="3"/>
  <c r="E113" i="3"/>
  <c r="C112" i="3"/>
  <c r="I109" i="3"/>
  <c r="G108" i="3"/>
  <c r="E107" i="3"/>
  <c r="C106" i="3"/>
  <c r="K104" i="3"/>
  <c r="G103" i="3"/>
  <c r="K101" i="3"/>
  <c r="G6" i="3"/>
  <c r="H6" i="3"/>
  <c r="I6" i="3"/>
  <c r="J6" i="3"/>
  <c r="K6" i="3"/>
  <c r="L6" i="3"/>
  <c r="C6" i="3"/>
  <c r="D6" i="3"/>
  <c r="E6" i="3"/>
  <c r="F6" i="3"/>
  <c r="E71" i="3"/>
  <c r="F71" i="3"/>
  <c r="G71" i="3"/>
  <c r="H71" i="3"/>
  <c r="I71" i="3"/>
  <c r="J71" i="3"/>
  <c r="K71" i="3"/>
  <c r="L71" i="3"/>
  <c r="C71" i="3"/>
  <c r="D71" i="3"/>
  <c r="E65" i="3"/>
  <c r="M65" i="3" s="1"/>
  <c r="F65" i="3"/>
  <c r="G65" i="3"/>
  <c r="H65" i="3"/>
  <c r="I65" i="3"/>
  <c r="J65" i="3"/>
  <c r="K65" i="3"/>
  <c r="L65" i="3"/>
  <c r="C65" i="3"/>
  <c r="D65" i="3"/>
  <c r="E59" i="3"/>
  <c r="F59" i="3"/>
  <c r="G59" i="3"/>
  <c r="H59" i="3"/>
  <c r="I59" i="3"/>
  <c r="J59" i="3"/>
  <c r="K59" i="3"/>
  <c r="L59" i="3"/>
  <c r="C59" i="3"/>
  <c r="D59" i="3"/>
  <c r="E53" i="3"/>
  <c r="F53" i="3"/>
  <c r="G53" i="3"/>
  <c r="H53" i="3"/>
  <c r="I53" i="3"/>
  <c r="J53" i="3"/>
  <c r="K53" i="3"/>
  <c r="L53" i="3"/>
  <c r="C53" i="3"/>
  <c r="D53" i="3"/>
  <c r="E47" i="3"/>
  <c r="F47" i="3"/>
  <c r="G47" i="3"/>
  <c r="H47" i="3"/>
  <c r="I47" i="3"/>
  <c r="J47" i="3"/>
  <c r="K47" i="3"/>
  <c r="L47" i="3"/>
  <c r="C47" i="3"/>
  <c r="D47" i="3"/>
  <c r="E100" i="3"/>
  <c r="L100" i="3"/>
  <c r="D94" i="3"/>
  <c r="E94" i="3"/>
  <c r="F94" i="3"/>
  <c r="G94" i="3"/>
  <c r="H94" i="3"/>
  <c r="I94" i="3"/>
  <c r="J94" i="3"/>
  <c r="M94" i="3" s="1"/>
  <c r="K94" i="3"/>
  <c r="L94" i="3"/>
  <c r="C94" i="3"/>
  <c r="D88" i="3"/>
  <c r="E88" i="3"/>
  <c r="F88" i="3"/>
  <c r="G88" i="3"/>
  <c r="H88" i="3"/>
  <c r="I88" i="3"/>
  <c r="J88" i="3"/>
  <c r="K88" i="3"/>
  <c r="L88" i="3"/>
  <c r="M88" i="3" s="1"/>
  <c r="C88" i="3"/>
  <c r="D82" i="3"/>
  <c r="E82" i="3"/>
  <c r="F82" i="3"/>
  <c r="G82" i="3"/>
  <c r="H82" i="3"/>
  <c r="I82" i="3"/>
  <c r="J82" i="3"/>
  <c r="K82" i="3"/>
  <c r="L82" i="3"/>
  <c r="C82" i="3"/>
  <c r="D76" i="3"/>
  <c r="M76" i="3" s="1"/>
  <c r="E76" i="3"/>
  <c r="F76" i="3"/>
  <c r="G76" i="3"/>
  <c r="H76" i="3"/>
  <c r="I76" i="3"/>
  <c r="J76" i="3"/>
  <c r="K76" i="3"/>
  <c r="L76" i="3"/>
  <c r="C76" i="3"/>
  <c r="K196" i="3"/>
  <c r="I195" i="3"/>
  <c r="G194" i="3"/>
  <c r="E193" i="3"/>
  <c r="C192" i="3"/>
  <c r="K190" i="3"/>
  <c r="I189" i="3"/>
  <c r="G188" i="3"/>
  <c r="E187" i="3"/>
  <c r="C186" i="3"/>
  <c r="K184" i="3"/>
  <c r="I183" i="3"/>
  <c r="G182" i="3"/>
  <c r="E181" i="3"/>
  <c r="C180" i="3"/>
  <c r="K178" i="3"/>
  <c r="I177" i="3"/>
  <c r="G176" i="3"/>
  <c r="E175" i="3"/>
  <c r="C174" i="3"/>
  <c r="L171" i="3"/>
  <c r="J170" i="3"/>
  <c r="H169" i="3"/>
  <c r="F168" i="3"/>
  <c r="D167" i="3"/>
  <c r="L165" i="3"/>
  <c r="J164" i="3"/>
  <c r="M164" i="3" s="1"/>
  <c r="H163" i="3"/>
  <c r="F162" i="3"/>
  <c r="D161" i="3"/>
  <c r="L159" i="3"/>
  <c r="J158" i="3"/>
  <c r="H157" i="3"/>
  <c r="F156" i="3"/>
  <c r="D155" i="3"/>
  <c r="L153" i="3"/>
  <c r="J152" i="3"/>
  <c r="H151" i="3"/>
  <c r="F150" i="3"/>
  <c r="M150" i="3" s="1"/>
  <c r="D149" i="3"/>
  <c r="L147" i="3"/>
  <c r="J146" i="3"/>
  <c r="H145" i="3"/>
  <c r="F144" i="3"/>
  <c r="D143" i="3"/>
  <c r="L141" i="3"/>
  <c r="J140" i="3"/>
  <c r="H139" i="3"/>
  <c r="F138" i="3"/>
  <c r="D137" i="3"/>
  <c r="L135" i="3"/>
  <c r="H133" i="3"/>
  <c r="F132" i="3"/>
  <c r="D131" i="3"/>
  <c r="L129" i="3"/>
  <c r="H127" i="3"/>
  <c r="F126" i="3"/>
  <c r="D125" i="3"/>
  <c r="L123" i="3"/>
  <c r="H121" i="3"/>
  <c r="F120" i="3"/>
  <c r="D119" i="3"/>
  <c r="L117" i="3"/>
  <c r="M117" i="3" s="1"/>
  <c r="H115" i="3"/>
  <c r="F114" i="3"/>
  <c r="D113" i="3"/>
  <c r="L111" i="3"/>
  <c r="H109" i="3"/>
  <c r="F108" i="3"/>
  <c r="D107" i="3"/>
  <c r="L105" i="3"/>
  <c r="J104" i="3"/>
  <c r="E103" i="3"/>
  <c r="J101" i="3"/>
  <c r="D100" i="3"/>
  <c r="M100" i="3" s="1"/>
  <c r="L197" i="3"/>
  <c r="J196" i="3"/>
  <c r="H195" i="3"/>
  <c r="F194" i="3"/>
  <c r="D193" i="3"/>
  <c r="L191" i="3"/>
  <c r="J190" i="3"/>
  <c r="H189" i="3"/>
  <c r="F188" i="3"/>
  <c r="D187" i="3"/>
  <c r="L185" i="3"/>
  <c r="J184" i="3"/>
  <c r="M184" i="3" s="1"/>
  <c r="H183" i="3"/>
  <c r="F182" i="3"/>
  <c r="D181" i="3"/>
  <c r="L179" i="3"/>
  <c r="J178" i="3"/>
  <c r="H177" i="3"/>
  <c r="F176" i="3"/>
  <c r="D175" i="3"/>
  <c r="K171" i="3"/>
  <c r="I170" i="3"/>
  <c r="G169" i="3"/>
  <c r="E168" i="3"/>
  <c r="M168" i="3" s="1"/>
  <c r="C167" i="3"/>
  <c r="K165" i="3"/>
  <c r="I164" i="3"/>
  <c r="G163" i="3"/>
  <c r="E162" i="3"/>
  <c r="C161" i="3"/>
  <c r="K159" i="3"/>
  <c r="I158" i="3"/>
  <c r="G157" i="3"/>
  <c r="E156" i="3"/>
  <c r="C155" i="3"/>
  <c r="K153" i="3"/>
  <c r="I152" i="3"/>
  <c r="G151" i="3"/>
  <c r="E150" i="3"/>
  <c r="C149" i="3"/>
  <c r="K147" i="3"/>
  <c r="I146" i="3"/>
  <c r="G145" i="3"/>
  <c r="E144" i="3"/>
  <c r="C143" i="3"/>
  <c r="K141" i="3"/>
  <c r="I140" i="3"/>
  <c r="G139" i="3"/>
  <c r="M139" i="3" s="1"/>
  <c r="E138" i="3"/>
  <c r="C137" i="3"/>
  <c r="K135" i="3"/>
  <c r="G133" i="3"/>
  <c r="E132" i="3"/>
  <c r="C131" i="3"/>
  <c r="K129" i="3"/>
  <c r="G127" i="3"/>
  <c r="E126" i="3"/>
  <c r="C125" i="3"/>
  <c r="K123" i="3"/>
  <c r="G121" i="3"/>
  <c r="M121" i="3" s="1"/>
  <c r="E120" i="3"/>
  <c r="C119" i="3"/>
  <c r="K117" i="3"/>
  <c r="G115" i="3"/>
  <c r="E114" i="3"/>
  <c r="C113" i="3"/>
  <c r="K111" i="3"/>
  <c r="G109" i="3"/>
  <c r="E108" i="3"/>
  <c r="C107" i="3"/>
  <c r="K105" i="3"/>
  <c r="I104" i="3"/>
  <c r="M104" i="3" s="1"/>
  <c r="D103" i="3"/>
  <c r="I101" i="3"/>
  <c r="C100" i="3"/>
  <c r="E11" i="3"/>
  <c r="F11" i="3"/>
  <c r="G11" i="3"/>
  <c r="H11" i="3"/>
  <c r="I11" i="3"/>
  <c r="J11" i="3"/>
  <c r="K11" i="3"/>
  <c r="L11" i="3"/>
  <c r="C11" i="3"/>
  <c r="D11" i="3"/>
  <c r="E5" i="3"/>
  <c r="F5" i="3"/>
  <c r="G5" i="3"/>
  <c r="H5" i="3"/>
  <c r="I5" i="3"/>
  <c r="J5" i="3"/>
  <c r="K5" i="3"/>
  <c r="L5" i="3"/>
  <c r="C5" i="3"/>
  <c r="D5" i="3"/>
  <c r="C70" i="3"/>
  <c r="D70" i="3"/>
  <c r="E70" i="3"/>
  <c r="F70" i="3"/>
  <c r="G70" i="3"/>
  <c r="H70" i="3"/>
  <c r="I70" i="3"/>
  <c r="J70" i="3"/>
  <c r="K70" i="3"/>
  <c r="L70" i="3"/>
  <c r="C64" i="3"/>
  <c r="D64" i="3"/>
  <c r="E64" i="3"/>
  <c r="F64" i="3"/>
  <c r="G64" i="3"/>
  <c r="H64" i="3"/>
  <c r="I64" i="3"/>
  <c r="J64" i="3"/>
  <c r="K64" i="3"/>
  <c r="L64" i="3"/>
  <c r="C58" i="3"/>
  <c r="D58" i="3"/>
  <c r="E58" i="3"/>
  <c r="F58" i="3"/>
  <c r="G58" i="3"/>
  <c r="M58" i="3" s="1"/>
  <c r="H58" i="3"/>
  <c r="I58" i="3"/>
  <c r="J58" i="3"/>
  <c r="K58" i="3"/>
  <c r="L58" i="3"/>
  <c r="C52" i="3"/>
  <c r="D52" i="3"/>
  <c r="E52" i="3"/>
  <c r="F52" i="3"/>
  <c r="G52" i="3"/>
  <c r="H52" i="3"/>
  <c r="I52" i="3"/>
  <c r="M52" i="3" s="1"/>
  <c r="J52" i="3"/>
  <c r="K52" i="3"/>
  <c r="L52" i="3"/>
  <c r="C46" i="3"/>
  <c r="D46" i="3"/>
  <c r="E46" i="3"/>
  <c r="F46" i="3"/>
  <c r="G46" i="3"/>
  <c r="H46" i="3"/>
  <c r="I46" i="3"/>
  <c r="J46" i="3"/>
  <c r="K46" i="3"/>
  <c r="M46" i="3" s="1"/>
  <c r="L46" i="3"/>
  <c r="C99" i="3"/>
  <c r="D99" i="3"/>
  <c r="J99" i="3"/>
  <c r="L99" i="3"/>
  <c r="C93" i="3"/>
  <c r="D93" i="3"/>
  <c r="E93" i="3"/>
  <c r="F93" i="3"/>
  <c r="G93" i="3"/>
  <c r="H93" i="3"/>
  <c r="I93" i="3"/>
  <c r="M93" i="3" s="1"/>
  <c r="J93" i="3"/>
  <c r="K93" i="3"/>
  <c r="L93" i="3"/>
  <c r="C87" i="3"/>
  <c r="D87" i="3"/>
  <c r="E87" i="3"/>
  <c r="F87" i="3"/>
  <c r="G87" i="3"/>
  <c r="H87" i="3"/>
  <c r="I87" i="3"/>
  <c r="J87" i="3"/>
  <c r="K87" i="3"/>
  <c r="M87" i="3" s="1"/>
  <c r="L87" i="3"/>
  <c r="C81" i="3"/>
  <c r="D81" i="3"/>
  <c r="E81" i="3"/>
  <c r="F81" i="3"/>
  <c r="G81" i="3"/>
  <c r="H81" i="3"/>
  <c r="I81" i="3"/>
  <c r="J81" i="3"/>
  <c r="K81" i="3"/>
  <c r="L81" i="3"/>
  <c r="C75" i="3"/>
  <c r="D75" i="3"/>
  <c r="E75" i="3"/>
  <c r="F75" i="3"/>
  <c r="G75" i="3"/>
  <c r="H75" i="3"/>
  <c r="I75" i="3"/>
  <c r="J75" i="3"/>
  <c r="K75" i="3"/>
  <c r="L75" i="3"/>
  <c r="G195" i="3"/>
  <c r="E194" i="3"/>
  <c r="G189" i="3"/>
  <c r="M189" i="3" s="1"/>
  <c r="E188" i="3"/>
  <c r="C187" i="3"/>
  <c r="K185" i="3"/>
  <c r="I184" i="3"/>
  <c r="G183" i="3"/>
  <c r="E182" i="3"/>
  <c r="C181" i="3"/>
  <c r="K179" i="3"/>
  <c r="I178" i="3"/>
  <c r="G177" i="3"/>
  <c r="E176" i="3"/>
  <c r="C175" i="3"/>
  <c r="L172" i="3"/>
  <c r="J171" i="3"/>
  <c r="H170" i="3"/>
  <c r="F169" i="3"/>
  <c r="D168" i="3"/>
  <c r="L166" i="3"/>
  <c r="J165" i="3"/>
  <c r="H164" i="3"/>
  <c r="F163" i="3"/>
  <c r="D162" i="3"/>
  <c r="L160" i="3"/>
  <c r="J159" i="3"/>
  <c r="H158" i="3"/>
  <c r="F157" i="3"/>
  <c r="D156" i="3"/>
  <c r="L154" i="3"/>
  <c r="J153" i="3"/>
  <c r="H152" i="3"/>
  <c r="F151" i="3"/>
  <c r="D150" i="3"/>
  <c r="L148" i="3"/>
  <c r="J147" i="3"/>
  <c r="H146" i="3"/>
  <c r="F145" i="3"/>
  <c r="M145" i="3" s="1"/>
  <c r="D144" i="3"/>
  <c r="L142" i="3"/>
  <c r="J141" i="3"/>
  <c r="H140" i="3"/>
  <c r="F139" i="3"/>
  <c r="D138" i="3"/>
  <c r="L136" i="3"/>
  <c r="J135" i="3"/>
  <c r="F133" i="3"/>
  <c r="D132" i="3"/>
  <c r="L130" i="3"/>
  <c r="J129" i="3"/>
  <c r="F127" i="3"/>
  <c r="D126" i="3"/>
  <c r="L124" i="3"/>
  <c r="J123" i="3"/>
  <c r="F121" i="3"/>
  <c r="D120" i="3"/>
  <c r="L118" i="3"/>
  <c r="J117" i="3"/>
  <c r="F115" i="3"/>
  <c r="D114" i="3"/>
  <c r="L112" i="3"/>
  <c r="J111" i="3"/>
  <c r="M111" i="3" s="1"/>
  <c r="F109" i="3"/>
  <c r="D108" i="3"/>
  <c r="L106" i="3"/>
  <c r="J105" i="3"/>
  <c r="G104" i="3"/>
  <c r="C103" i="3"/>
  <c r="H101" i="3"/>
  <c r="K99" i="3"/>
  <c r="F195" i="3"/>
  <c r="D194" i="3"/>
  <c r="F189" i="3"/>
  <c r="D188" i="3"/>
  <c r="M188" i="3" s="1"/>
  <c r="L186" i="3"/>
  <c r="J185" i="3"/>
  <c r="H184" i="3"/>
  <c r="F183" i="3"/>
  <c r="D182" i="3"/>
  <c r="L180" i="3"/>
  <c r="J179" i="3"/>
  <c r="H178" i="3"/>
  <c r="F177" i="3"/>
  <c r="D176" i="3"/>
  <c r="L174" i="3"/>
  <c r="K172" i="3"/>
  <c r="I171" i="3"/>
  <c r="G170" i="3"/>
  <c r="E169" i="3"/>
  <c r="C168" i="3"/>
  <c r="K166" i="3"/>
  <c r="I165" i="3"/>
  <c r="G164" i="3"/>
  <c r="E163" i="3"/>
  <c r="C162" i="3"/>
  <c r="K160" i="3"/>
  <c r="I159" i="3"/>
  <c r="G158" i="3"/>
  <c r="E157" i="3"/>
  <c r="C156" i="3"/>
  <c r="K154" i="3"/>
  <c r="I153" i="3"/>
  <c r="G152" i="3"/>
  <c r="E151" i="3"/>
  <c r="C150" i="3"/>
  <c r="K148" i="3"/>
  <c r="I147" i="3"/>
  <c r="G146" i="3"/>
  <c r="E145" i="3"/>
  <c r="C144" i="3"/>
  <c r="K142" i="3"/>
  <c r="I141" i="3"/>
  <c r="G140" i="3"/>
  <c r="E139" i="3"/>
  <c r="C138" i="3"/>
  <c r="K136" i="3"/>
  <c r="I135" i="3"/>
  <c r="E133" i="3"/>
  <c r="C132" i="3"/>
  <c r="K130" i="3"/>
  <c r="I129" i="3"/>
  <c r="E127" i="3"/>
  <c r="C126" i="3"/>
  <c r="K124" i="3"/>
  <c r="I123" i="3"/>
  <c r="E121" i="3"/>
  <c r="C120" i="3"/>
  <c r="K118" i="3"/>
  <c r="I117" i="3"/>
  <c r="E115" i="3"/>
  <c r="C114" i="3"/>
  <c r="K112" i="3"/>
  <c r="I111" i="3"/>
  <c r="E109" i="3"/>
  <c r="C108" i="3"/>
  <c r="K106" i="3"/>
  <c r="I105" i="3"/>
  <c r="F104" i="3"/>
  <c r="F101" i="3"/>
  <c r="I99" i="3"/>
  <c r="C4" i="3"/>
  <c r="D4" i="3"/>
  <c r="E4" i="3"/>
  <c r="F4" i="3"/>
  <c r="G4" i="3"/>
  <c r="H4" i="3"/>
  <c r="I4" i="3"/>
  <c r="J4" i="3"/>
  <c r="K4" i="3"/>
  <c r="L4" i="3"/>
  <c r="C69" i="3"/>
  <c r="D69" i="3"/>
  <c r="E69" i="3"/>
  <c r="F69" i="3"/>
  <c r="G69" i="3"/>
  <c r="H69" i="3"/>
  <c r="I69" i="3"/>
  <c r="J69" i="3"/>
  <c r="M69" i="3" s="1"/>
  <c r="K69" i="3"/>
  <c r="L69" i="3"/>
  <c r="C63" i="3"/>
  <c r="D63" i="3"/>
  <c r="E63" i="3"/>
  <c r="F63" i="3"/>
  <c r="G63" i="3"/>
  <c r="H63" i="3"/>
  <c r="I63" i="3"/>
  <c r="J63" i="3"/>
  <c r="K63" i="3"/>
  <c r="L63" i="3"/>
  <c r="M63" i="3" s="1"/>
  <c r="C57" i="3"/>
  <c r="D57" i="3"/>
  <c r="E57" i="3"/>
  <c r="F57" i="3"/>
  <c r="G57" i="3"/>
  <c r="H57" i="3"/>
  <c r="I57" i="3"/>
  <c r="J57" i="3"/>
  <c r="K57" i="3"/>
  <c r="L57" i="3"/>
  <c r="C51" i="3"/>
  <c r="D51" i="3"/>
  <c r="M51" i="3" s="1"/>
  <c r="E51" i="3"/>
  <c r="F51" i="3"/>
  <c r="G51" i="3"/>
  <c r="H51" i="3"/>
  <c r="I51" i="3"/>
  <c r="J51" i="3"/>
  <c r="K51" i="3"/>
  <c r="L51" i="3"/>
  <c r="C45" i="3"/>
  <c r="D45" i="3"/>
  <c r="E45" i="3"/>
  <c r="F45" i="3"/>
  <c r="M45" i="3" s="1"/>
  <c r="G45" i="3"/>
  <c r="H45" i="3"/>
  <c r="I45" i="3"/>
  <c r="J45" i="3"/>
  <c r="K45" i="3"/>
  <c r="L45" i="3"/>
  <c r="L98" i="3"/>
  <c r="C98" i="3"/>
  <c r="D98" i="3"/>
  <c r="F98" i="3"/>
  <c r="G98" i="3"/>
  <c r="H98" i="3"/>
  <c r="M98" i="3" s="1"/>
  <c r="I98" i="3"/>
  <c r="J98" i="3"/>
  <c r="K98" i="3"/>
  <c r="L92" i="3"/>
  <c r="C92" i="3"/>
  <c r="D92" i="3"/>
  <c r="E92" i="3"/>
  <c r="F92" i="3"/>
  <c r="G92" i="3"/>
  <c r="H92" i="3"/>
  <c r="I92" i="3"/>
  <c r="J92" i="3"/>
  <c r="K92" i="3"/>
  <c r="L86" i="3"/>
  <c r="C86" i="3"/>
  <c r="D86" i="3"/>
  <c r="E86" i="3"/>
  <c r="F86" i="3"/>
  <c r="G86" i="3"/>
  <c r="H86" i="3"/>
  <c r="I86" i="3"/>
  <c r="J86" i="3"/>
  <c r="K86" i="3"/>
  <c r="L80" i="3"/>
  <c r="M80" i="3" s="1"/>
  <c r="C80" i="3"/>
  <c r="D80" i="3"/>
  <c r="E80" i="3"/>
  <c r="F80" i="3"/>
  <c r="G80" i="3"/>
  <c r="H80" i="3"/>
  <c r="I80" i="3"/>
  <c r="J80" i="3"/>
  <c r="K80" i="3"/>
  <c r="L74" i="3"/>
  <c r="C74" i="3"/>
  <c r="D74" i="3"/>
  <c r="M74" i="3" s="1"/>
  <c r="E74" i="3"/>
  <c r="F74" i="3"/>
  <c r="G74" i="3"/>
  <c r="H74" i="3"/>
  <c r="I74" i="3"/>
  <c r="J74" i="3"/>
  <c r="K74" i="3"/>
  <c r="E195" i="3"/>
  <c r="C194" i="3"/>
  <c r="G190" i="3"/>
  <c r="E189" i="3"/>
  <c r="C188" i="3"/>
  <c r="K186" i="3"/>
  <c r="I185" i="3"/>
  <c r="G184" i="3"/>
  <c r="E183" i="3"/>
  <c r="C182" i="3"/>
  <c r="K180" i="3"/>
  <c r="I179" i="3"/>
  <c r="G178" i="3"/>
  <c r="E177" i="3"/>
  <c r="C176" i="3"/>
  <c r="K174" i="3"/>
  <c r="J172" i="3"/>
  <c r="M172" i="3" s="1"/>
  <c r="H171" i="3"/>
  <c r="F170" i="3"/>
  <c r="D169" i="3"/>
  <c r="L167" i="3"/>
  <c r="J166" i="3"/>
  <c r="H165" i="3"/>
  <c r="F164" i="3"/>
  <c r="D163" i="3"/>
  <c r="L161" i="3"/>
  <c r="J160" i="3"/>
  <c r="H159" i="3"/>
  <c r="F158" i="3"/>
  <c r="M158" i="3" s="1"/>
  <c r="D157" i="3"/>
  <c r="L155" i="3"/>
  <c r="J154" i="3"/>
  <c r="H153" i="3"/>
  <c r="F152" i="3"/>
  <c r="D151" i="3"/>
  <c r="L149" i="3"/>
  <c r="J148" i="3"/>
  <c r="H147" i="3"/>
  <c r="F146" i="3"/>
  <c r="D145" i="3"/>
  <c r="L143" i="3"/>
  <c r="J142" i="3"/>
  <c r="H141" i="3"/>
  <c r="F140" i="3"/>
  <c r="D139" i="3"/>
  <c r="L137" i="3"/>
  <c r="J136" i="3"/>
  <c r="H135" i="3"/>
  <c r="D133" i="3"/>
  <c r="L131" i="3"/>
  <c r="J130" i="3"/>
  <c r="H129" i="3"/>
  <c r="D127" i="3"/>
  <c r="M127" i="3" s="1"/>
  <c r="L125" i="3"/>
  <c r="J124" i="3"/>
  <c r="H123" i="3"/>
  <c r="D121" i="3"/>
  <c r="L119" i="3"/>
  <c r="J118" i="3"/>
  <c r="H117" i="3"/>
  <c r="D115" i="3"/>
  <c r="L113" i="3"/>
  <c r="J112" i="3"/>
  <c r="H111" i="3"/>
  <c r="D109" i="3"/>
  <c r="L107" i="3"/>
  <c r="J106" i="3"/>
  <c r="H105" i="3"/>
  <c r="E104" i="3"/>
  <c r="E101" i="3"/>
  <c r="H99" i="3"/>
  <c r="H197" i="3"/>
  <c r="F196" i="3"/>
  <c r="D195" i="3"/>
  <c r="M195" i="3" s="1"/>
  <c r="L193" i="3"/>
  <c r="J192" i="3"/>
  <c r="H191" i="3"/>
  <c r="F190" i="3"/>
  <c r="D189" i="3"/>
  <c r="L187" i="3"/>
  <c r="J186" i="3"/>
  <c r="H185" i="3"/>
  <c r="F184" i="3"/>
  <c r="D183" i="3"/>
  <c r="L181" i="3"/>
  <c r="J180" i="3"/>
  <c r="H179" i="3"/>
  <c r="F178" i="3"/>
  <c r="D177" i="3"/>
  <c r="M177" i="3" s="1"/>
  <c r="L175" i="3"/>
  <c r="J174" i="3"/>
  <c r="I172" i="3"/>
  <c r="G171" i="3"/>
  <c r="E170" i="3"/>
  <c r="C169" i="3"/>
  <c r="K167" i="3"/>
  <c r="I166" i="3"/>
  <c r="G165" i="3"/>
  <c r="E164" i="3"/>
  <c r="C163" i="3"/>
  <c r="K161" i="3"/>
  <c r="I160" i="3"/>
  <c r="G159" i="3"/>
  <c r="E158" i="3"/>
  <c r="C157" i="3"/>
  <c r="K155" i="3"/>
  <c r="I154" i="3"/>
  <c r="G153" i="3"/>
  <c r="E152" i="3"/>
  <c r="C151" i="3"/>
  <c r="K149" i="3"/>
  <c r="I148" i="3"/>
  <c r="G147" i="3"/>
  <c r="E146" i="3"/>
  <c r="C145" i="3"/>
  <c r="K143" i="3"/>
  <c r="I142" i="3"/>
  <c r="G141" i="3"/>
  <c r="E140" i="3"/>
  <c r="C139" i="3"/>
  <c r="K137" i="3"/>
  <c r="I136" i="3"/>
  <c r="G135" i="3"/>
  <c r="C133" i="3"/>
  <c r="K131" i="3"/>
  <c r="I130" i="3"/>
  <c r="G129" i="3"/>
  <c r="C127" i="3"/>
  <c r="K125" i="3"/>
  <c r="I124" i="3"/>
  <c r="G123" i="3"/>
  <c r="C121" i="3"/>
  <c r="K119" i="3"/>
  <c r="I118" i="3"/>
  <c r="G117" i="3"/>
  <c r="C115" i="3"/>
  <c r="K113" i="3"/>
  <c r="I112" i="3"/>
  <c r="G111" i="3"/>
  <c r="C109" i="3"/>
  <c r="K107" i="3"/>
  <c r="I106" i="3"/>
  <c r="G105" i="3"/>
  <c r="D104" i="3"/>
  <c r="C101" i="3"/>
  <c r="G99" i="3"/>
  <c r="M99" i="3" s="1"/>
  <c r="K56" i="3"/>
  <c r="L56" i="3"/>
  <c r="C56" i="3"/>
  <c r="D56" i="3"/>
  <c r="M56" i="3" s="1"/>
  <c r="E56" i="3"/>
  <c r="F56" i="3"/>
  <c r="G56" i="3"/>
  <c r="H56" i="3"/>
  <c r="I56" i="3"/>
  <c r="J56" i="3"/>
  <c r="K50" i="3"/>
  <c r="L50" i="3"/>
  <c r="C50" i="3"/>
  <c r="D50" i="3"/>
  <c r="E50" i="3"/>
  <c r="M50" i="3" s="1"/>
  <c r="F50" i="3"/>
  <c r="G50" i="3"/>
  <c r="H50" i="3"/>
  <c r="I50" i="3"/>
  <c r="J50" i="3"/>
  <c r="K44" i="3"/>
  <c r="L44" i="3"/>
  <c r="C44" i="3"/>
  <c r="D44" i="3"/>
  <c r="E44" i="3"/>
  <c r="F44" i="3"/>
  <c r="G44" i="3"/>
  <c r="H44" i="3"/>
  <c r="I44" i="3"/>
  <c r="J44" i="3"/>
  <c r="J97" i="3"/>
  <c r="K97" i="3"/>
  <c r="L97" i="3"/>
  <c r="C97" i="3"/>
  <c r="D97" i="3"/>
  <c r="E97" i="3"/>
  <c r="M97" i="3" s="1"/>
  <c r="F97" i="3"/>
  <c r="G97" i="3"/>
  <c r="H97" i="3"/>
  <c r="I97" i="3"/>
  <c r="J91" i="3"/>
  <c r="K91" i="3"/>
  <c r="L91" i="3"/>
  <c r="C91" i="3"/>
  <c r="D91" i="3"/>
  <c r="E91" i="3"/>
  <c r="F91" i="3"/>
  <c r="G91" i="3"/>
  <c r="M91" i="3" s="1"/>
  <c r="H91" i="3"/>
  <c r="I91" i="3"/>
  <c r="J85" i="3"/>
  <c r="K85" i="3"/>
  <c r="L85" i="3"/>
  <c r="C85" i="3"/>
  <c r="D85" i="3"/>
  <c r="E85" i="3"/>
  <c r="F85" i="3"/>
  <c r="G85" i="3"/>
  <c r="H85" i="3"/>
  <c r="I85" i="3"/>
  <c r="M85" i="3" s="1"/>
  <c r="J79" i="3"/>
  <c r="K79" i="3"/>
  <c r="L79" i="3"/>
  <c r="C79" i="3"/>
  <c r="D79" i="3"/>
  <c r="M79" i="3" s="1"/>
  <c r="E79" i="3"/>
  <c r="F79" i="3"/>
  <c r="G79" i="3"/>
  <c r="H79" i="3"/>
  <c r="I79" i="3"/>
  <c r="G197" i="3"/>
  <c r="E196" i="3"/>
  <c r="C195" i="3"/>
  <c r="K193" i="3"/>
  <c r="I192" i="3"/>
  <c r="G191" i="3"/>
  <c r="M191" i="3" s="1"/>
  <c r="E190" i="3"/>
  <c r="C189" i="3"/>
  <c r="K187" i="3"/>
  <c r="I186" i="3"/>
  <c r="G185" i="3"/>
  <c r="E184" i="3"/>
  <c r="C183" i="3"/>
  <c r="K181" i="3"/>
  <c r="I180" i="3"/>
  <c r="G179" i="3"/>
  <c r="E178" i="3"/>
  <c r="C177" i="3"/>
  <c r="K175" i="3"/>
  <c r="I174" i="3"/>
  <c r="H172" i="3"/>
  <c r="F171" i="3"/>
  <c r="D170" i="3"/>
  <c r="L168" i="3"/>
  <c r="J167" i="3"/>
  <c r="H166" i="3"/>
  <c r="F165" i="3"/>
  <c r="D164" i="3"/>
  <c r="L162" i="3"/>
  <c r="J161" i="3"/>
  <c r="H160" i="3"/>
  <c r="F159" i="3"/>
  <c r="D158" i="3"/>
  <c r="L156" i="3"/>
  <c r="J155" i="3"/>
  <c r="H154" i="3"/>
  <c r="F153" i="3"/>
  <c r="D152" i="3"/>
  <c r="L150" i="3"/>
  <c r="J149" i="3"/>
  <c r="H148" i="3"/>
  <c r="F147" i="3"/>
  <c r="D146" i="3"/>
  <c r="M146" i="3" s="1"/>
  <c r="L144" i="3"/>
  <c r="J143" i="3"/>
  <c r="H142" i="3"/>
  <c r="F141" i="3"/>
  <c r="D140" i="3"/>
  <c r="L138" i="3"/>
  <c r="J137" i="3"/>
  <c r="H136" i="3"/>
  <c r="F135" i="3"/>
  <c r="L132" i="3"/>
  <c r="J131" i="3"/>
  <c r="M131" i="3" s="1"/>
  <c r="H130" i="3"/>
  <c r="F129" i="3"/>
  <c r="L126" i="3"/>
  <c r="J125" i="3"/>
  <c r="H124" i="3"/>
  <c r="F123" i="3"/>
  <c r="L120" i="3"/>
  <c r="J119" i="3"/>
  <c r="H118" i="3"/>
  <c r="F117" i="3"/>
  <c r="L114" i="3"/>
  <c r="J113" i="3"/>
  <c r="M113" i="3" s="1"/>
  <c r="H112" i="3"/>
  <c r="F111" i="3"/>
  <c r="L108" i="3"/>
  <c r="J107" i="3"/>
  <c r="H106" i="3"/>
  <c r="F105" i="3"/>
  <c r="C104" i="3"/>
  <c r="K100" i="3"/>
  <c r="F99" i="3"/>
  <c r="F197" i="3"/>
  <c r="L194" i="3"/>
  <c r="M194" i="3" s="1"/>
  <c r="J193" i="3"/>
  <c r="M193" i="3" s="1"/>
  <c r="H192" i="3"/>
  <c r="M192" i="3" s="1"/>
  <c r="F191" i="3"/>
  <c r="L188" i="3"/>
  <c r="J187" i="3"/>
  <c r="H186" i="3"/>
  <c r="F185" i="3"/>
  <c r="D184" i="3"/>
  <c r="L182" i="3"/>
  <c r="M182" i="3" s="1"/>
  <c r="J181" i="3"/>
  <c r="H180" i="3"/>
  <c r="F179" i="3"/>
  <c r="D178" i="3"/>
  <c r="M178" i="3" s="1"/>
  <c r="L176" i="3"/>
  <c r="J175" i="3"/>
  <c r="H174" i="3"/>
  <c r="G172" i="3"/>
  <c r="E171" i="3"/>
  <c r="K168" i="3"/>
  <c r="I167" i="3"/>
  <c r="G166" i="3"/>
  <c r="E165" i="3"/>
  <c r="K162" i="3"/>
  <c r="I161" i="3"/>
  <c r="G160" i="3"/>
  <c r="M160" i="3" s="1"/>
  <c r="E159" i="3"/>
  <c r="M159" i="3" s="1"/>
  <c r="K156" i="3"/>
  <c r="I155" i="3"/>
  <c r="G154" i="3"/>
  <c r="E153" i="3"/>
  <c r="K150" i="3"/>
  <c r="I149" i="3"/>
  <c r="G148" i="3"/>
  <c r="E147" i="3"/>
  <c r="K144" i="3"/>
  <c r="I143" i="3"/>
  <c r="M143" i="3" s="1"/>
  <c r="G142" i="3"/>
  <c r="M142" i="3" s="1"/>
  <c r="E141" i="3"/>
  <c r="K138" i="3"/>
  <c r="I137" i="3"/>
  <c r="G136" i="3"/>
  <c r="E135" i="3"/>
  <c r="K132" i="3"/>
  <c r="I131" i="3"/>
  <c r="G130" i="3"/>
  <c r="E129" i="3"/>
  <c r="K126" i="3"/>
  <c r="I125" i="3"/>
  <c r="M125" i="3" s="1"/>
  <c r="G124" i="3"/>
  <c r="E123" i="3"/>
  <c r="M123" i="3" s="1"/>
  <c r="K120" i="3"/>
  <c r="I119" i="3"/>
  <c r="G118" i="3"/>
  <c r="E117" i="3"/>
  <c r="K114" i="3"/>
  <c r="I113" i="3"/>
  <c r="G112" i="3"/>
  <c r="M112" i="3" s="1"/>
  <c r="E111" i="3"/>
  <c r="K108" i="3"/>
  <c r="I107" i="3"/>
  <c r="G106" i="3"/>
  <c r="E105" i="3"/>
  <c r="L103" i="3"/>
  <c r="J100" i="3"/>
  <c r="E99" i="3"/>
  <c r="K188" i="3"/>
  <c r="I187" i="3"/>
  <c r="G186" i="3"/>
  <c r="E185" i="3"/>
  <c r="K182" i="3"/>
  <c r="I181" i="3"/>
  <c r="G180" i="3"/>
  <c r="M180" i="3" s="1"/>
  <c r="E179" i="3"/>
  <c r="K176" i="3"/>
  <c r="M176" i="3" s="1"/>
  <c r="I175" i="3"/>
  <c r="G174" i="3"/>
  <c r="M174" i="3" s="1"/>
  <c r="F172" i="3"/>
  <c r="D171" i="3"/>
  <c r="L169" i="3"/>
  <c r="J168" i="3"/>
  <c r="H167" i="3"/>
  <c r="F166" i="3"/>
  <c r="D165" i="3"/>
  <c r="L163" i="3"/>
  <c r="M163" i="3" s="1"/>
  <c r="J162" i="3"/>
  <c r="M162" i="3" s="1"/>
  <c r="H161" i="3"/>
  <c r="M161" i="3" s="1"/>
  <c r="F160" i="3"/>
  <c r="D159" i="3"/>
  <c r="L157" i="3"/>
  <c r="J156" i="3"/>
  <c r="H155" i="3"/>
  <c r="F154" i="3"/>
  <c r="D153" i="3"/>
  <c r="M153" i="3" s="1"/>
  <c r="L151" i="3"/>
  <c r="J150" i="3"/>
  <c r="H149" i="3"/>
  <c r="M149" i="3" s="1"/>
  <c r="F148" i="3"/>
  <c r="M148" i="3" s="1"/>
  <c r="D147" i="3"/>
  <c r="L145" i="3"/>
  <c r="J144" i="3"/>
  <c r="M144" i="3" s="1"/>
  <c r="H143" i="3"/>
  <c r="F142" i="3"/>
  <c r="D141" i="3"/>
  <c r="L139" i="3"/>
  <c r="J138" i="3"/>
  <c r="M138" i="3" s="1"/>
  <c r="H137" i="3"/>
  <c r="F136" i="3"/>
  <c r="D135" i="3"/>
  <c r="M135" i="3" s="1"/>
  <c r="L133" i="3"/>
  <c r="M133" i="3" s="1"/>
  <c r="J132" i="3"/>
  <c r="M132" i="3" s="1"/>
  <c r="H131" i="3"/>
  <c r="F130" i="3"/>
  <c r="D129" i="3"/>
  <c r="M129" i="3" s="1"/>
  <c r="L127" i="3"/>
  <c r="J126" i="3"/>
  <c r="H125" i="3"/>
  <c r="F124" i="3"/>
  <c r="D123" i="3"/>
  <c r="L121" i="3"/>
  <c r="J120" i="3"/>
  <c r="M120" i="3" s="1"/>
  <c r="H119" i="3"/>
  <c r="F118" i="3"/>
  <c r="D117" i="3"/>
  <c r="L115" i="3"/>
  <c r="J114" i="3"/>
  <c r="M114" i="3" s="1"/>
  <c r="H113" i="3"/>
  <c r="F112" i="3"/>
  <c r="D111" i="3"/>
  <c r="L109" i="3"/>
  <c r="J108" i="3"/>
  <c r="H107" i="3"/>
  <c r="F106" i="3"/>
  <c r="M106" i="3" s="1"/>
  <c r="D105" i="3"/>
  <c r="M105" i="3" s="1"/>
  <c r="J103" i="3"/>
  <c r="I100" i="3"/>
  <c r="E98" i="3"/>
  <c r="I103" i="3"/>
  <c r="H100" i="3"/>
  <c r="E173" i="3"/>
  <c r="D173" i="3"/>
  <c r="C173" i="3"/>
  <c r="L173" i="3"/>
  <c r="K173" i="3"/>
  <c r="J173" i="3"/>
  <c r="I173" i="3"/>
  <c r="H173" i="3"/>
  <c r="M60" i="3"/>
  <c r="M36" i="3"/>
  <c r="M18" i="3"/>
  <c r="M12" i="3"/>
  <c r="M6" i="3"/>
  <c r="M156" i="3"/>
  <c r="M108" i="3"/>
  <c r="M96" i="3"/>
  <c r="M84" i="3"/>
  <c r="M2" i="3"/>
  <c r="M170" i="3"/>
  <c r="M152" i="3"/>
  <c r="M134" i="3"/>
  <c r="M128" i="3"/>
  <c r="M186" i="3"/>
  <c r="M126" i="3"/>
  <c r="M102" i="3"/>
  <c r="M78" i="3"/>
  <c r="M67" i="3"/>
  <c r="M61" i="3"/>
  <c r="M55" i="3"/>
  <c r="M187" i="3"/>
  <c r="M181" i="3"/>
  <c r="M175" i="3"/>
  <c r="M157" i="3"/>
  <c r="M115" i="3"/>
  <c r="M109" i="3"/>
  <c r="M103" i="3"/>
  <c r="M68" i="3"/>
  <c r="M62" i="3"/>
  <c r="M44" i="3"/>
  <c r="M38" i="3"/>
  <c r="M32" i="3"/>
  <c r="M26" i="3"/>
  <c r="M20" i="3"/>
  <c r="M14" i="3"/>
  <c r="M8" i="3"/>
  <c r="M92" i="3"/>
  <c r="M86" i="3"/>
  <c r="M57" i="3"/>
  <c r="M33" i="3"/>
  <c r="M27" i="3"/>
  <c r="M21" i="3"/>
  <c r="M15" i="3"/>
  <c r="M9" i="3"/>
  <c r="M3" i="3"/>
  <c r="M183" i="3"/>
  <c r="M171" i="3"/>
  <c r="M165" i="3"/>
  <c r="M147" i="3"/>
  <c r="M141" i="3"/>
  <c r="M81" i="3"/>
  <c r="M75" i="3"/>
  <c r="M70" i="3"/>
  <c r="M64" i="3"/>
  <c r="M40" i="3"/>
  <c r="M34" i="3"/>
  <c r="M28" i="3"/>
  <c r="M22" i="3"/>
  <c r="M16" i="3"/>
  <c r="M10" i="3"/>
  <c r="M4" i="3"/>
  <c r="M196" i="3"/>
  <c r="M190" i="3"/>
  <c r="M154" i="3"/>
  <c r="M136" i="3"/>
  <c r="M130" i="3"/>
  <c r="M124" i="3"/>
  <c r="M118" i="3"/>
  <c r="M82" i="3"/>
  <c r="M71" i="3"/>
  <c r="M59" i="3"/>
  <c r="M53" i="3"/>
  <c r="M47" i="3"/>
  <c r="M29" i="3"/>
  <c r="M23" i="3"/>
  <c r="M17" i="3"/>
  <c r="M11" i="3"/>
  <c r="M5" i="3"/>
  <c r="M197" i="3"/>
  <c r="M185" i="3"/>
  <c r="M179" i="3"/>
  <c r="M167" i="3"/>
  <c r="M107" i="3"/>
  <c r="M101" i="3"/>
  <c r="M95" i="3"/>
  <c r="M83" i="3"/>
  <c r="M173" i="3" l="1"/>
</calcChain>
</file>

<file path=xl/sharedStrings.xml><?xml version="1.0" encoding="utf-8"?>
<sst xmlns="http://schemas.openxmlformats.org/spreadsheetml/2006/main" count="3257" uniqueCount="1498">
  <si>
    <t>—</t>
  </si>
  <si>
    <t>R11</t>
  </si>
  <si>
    <t>ADC_VREFH</t>
  </si>
  <si>
    <t>M13</t>
  </si>
  <si>
    <t>DRAM_VREF</t>
  </si>
  <si>
    <t>P4</t>
  </si>
  <si>
    <t>GPANIO</t>
  </si>
  <si>
    <t>R13</t>
  </si>
  <si>
    <t>NGND_KEL0</t>
  </si>
  <si>
    <t>M12</t>
  </si>
  <si>
    <t>NVCC_CSI</t>
  </si>
  <si>
    <t>F4</t>
  </si>
  <si>
    <t>NVCC_DRAM</t>
  </si>
  <si>
    <t>M6</t>
  </si>
  <si>
    <t>NVCC_DRAM_2P5</t>
  </si>
  <si>
    <t>N6</t>
  </si>
  <si>
    <t>NVCC_ENET</t>
  </si>
  <si>
    <t>F13</t>
  </si>
  <si>
    <t>NVCC_GPIO</t>
  </si>
  <si>
    <t>J13</t>
  </si>
  <si>
    <t>NVCC_LCD</t>
  </si>
  <si>
    <t>E13</t>
  </si>
  <si>
    <t>NVCC_NAND</t>
  </si>
  <si>
    <t>E7</t>
  </si>
  <si>
    <t>NVCC_PLL</t>
  </si>
  <si>
    <t>P13</t>
  </si>
  <si>
    <t>NVCC_SD1</t>
  </si>
  <si>
    <t>C4</t>
  </si>
  <si>
    <t>NVCC_UART</t>
  </si>
  <si>
    <t>H13</t>
  </si>
  <si>
    <t>VDD_ARM_CAP</t>
  </si>
  <si>
    <t>H11</t>
  </si>
  <si>
    <t>VDD_HIGH_CAP</t>
  </si>
  <si>
    <t>R15</t>
  </si>
  <si>
    <t>VDD_HIGH_IN</t>
  </si>
  <si>
    <t>N13</t>
  </si>
  <si>
    <t>VDD_SNVS_CAP</t>
  </si>
  <si>
    <t>N12</t>
  </si>
  <si>
    <t>VDD_SNVS_IN</t>
  </si>
  <si>
    <t>P12</t>
  </si>
  <si>
    <t>VDD_SOC_CAP</t>
  </si>
  <si>
    <t>L11</t>
  </si>
  <si>
    <t>VDD_SOC_IN</t>
  </si>
  <si>
    <t>VDD_USB_CAP</t>
  </si>
  <si>
    <t>R12</t>
  </si>
  <si>
    <t>VDDA_ADC_3P3</t>
  </si>
  <si>
    <t>L13</t>
  </si>
  <si>
    <t>VSS</t>
  </si>
  <si>
    <t>U17</t>
  </si>
  <si>
    <t>BOOT_MODE0</t>
  </si>
  <si>
    <t>T10</t>
  </si>
  <si>
    <t>GPIO</t>
  </si>
  <si>
    <t>ALT5</t>
  </si>
  <si>
    <t>GPIO5_IO10</t>
  </si>
  <si>
    <t>Input</t>
  </si>
  <si>
    <t>BOOT_MODE1</t>
  </si>
  <si>
    <t>U10</t>
  </si>
  <si>
    <t>GPIO5_IO11</t>
  </si>
  <si>
    <t>CCM_CLK1_N</t>
  </si>
  <si>
    <t>P16</t>
  </si>
  <si>
    <t>CCM</t>
  </si>
  <si>
    <t>CCM_CLK1_P</t>
  </si>
  <si>
    <t>P17</t>
  </si>
  <si>
    <t>CCM_PMIC_STBY_REQ</t>
  </si>
  <si>
    <t>U9</t>
  </si>
  <si>
    <t>ALT0</t>
  </si>
  <si>
    <t>CCM_PMIC_VSTBY_REQ</t>
  </si>
  <si>
    <t>Output</t>
  </si>
  <si>
    <t>CSI_DATA00</t>
  </si>
  <si>
    <t>E4</t>
  </si>
  <si>
    <t>GPIO4_IO21</t>
  </si>
  <si>
    <t>Keeper</t>
  </si>
  <si>
    <t>CSI_DATA01</t>
  </si>
  <si>
    <t>E3</t>
  </si>
  <si>
    <t>GPIO4_IO22</t>
  </si>
  <si>
    <t>CSI_DATA02</t>
  </si>
  <si>
    <t>E2</t>
  </si>
  <si>
    <t>GPIO4_IO23</t>
  </si>
  <si>
    <t>CSI_DATA03</t>
  </si>
  <si>
    <t>E1</t>
  </si>
  <si>
    <t>GPIO4_IO24</t>
  </si>
  <si>
    <t>CSI_DATA04</t>
  </si>
  <si>
    <t>D4</t>
  </si>
  <si>
    <t>GPIO4_IO25</t>
  </si>
  <si>
    <t>CSI_DATA05</t>
  </si>
  <si>
    <t>D3</t>
  </si>
  <si>
    <t>GPIO4_IO26</t>
  </si>
  <si>
    <t>CSI_DATA06</t>
  </si>
  <si>
    <t>D2</t>
  </si>
  <si>
    <t>GPIO4_IO27</t>
  </si>
  <si>
    <t>CSI_DATA07</t>
  </si>
  <si>
    <t>D1</t>
  </si>
  <si>
    <t>GPIO4_IO28</t>
  </si>
  <si>
    <t>CSI_HSYNC</t>
  </si>
  <si>
    <t>F3</t>
  </si>
  <si>
    <t>GPIO4_IO20</t>
  </si>
  <si>
    <t>CSI_MCLK</t>
  </si>
  <si>
    <t>F5</t>
  </si>
  <si>
    <t>GPIO4_IO17</t>
  </si>
  <si>
    <t>CSI_PIXCLK</t>
  </si>
  <si>
    <t>E5</t>
  </si>
  <si>
    <t>GPIO4_IO18</t>
  </si>
  <si>
    <t>CSI_VSYNC</t>
  </si>
  <si>
    <t>F2</t>
  </si>
  <si>
    <t>GPIO4_IO19</t>
  </si>
  <si>
    <t>DRAM_ADDR00</t>
  </si>
  <si>
    <t>L5</t>
  </si>
  <si>
    <t>MMDC</t>
  </si>
  <si>
    <t>DRAM_ADDR01</t>
  </si>
  <si>
    <t>H2</t>
  </si>
  <si>
    <t>DDR</t>
  </si>
  <si>
    <t>DRAM_ADDR02</t>
  </si>
  <si>
    <t>K1</t>
  </si>
  <si>
    <t>DRAM_ADDR03</t>
  </si>
  <si>
    <t>M2</t>
  </si>
  <si>
    <t>DRAM_ADDR04</t>
  </si>
  <si>
    <t>K4</t>
  </si>
  <si>
    <t>DRAM_ADDR05</t>
  </si>
  <si>
    <t>L1</t>
  </si>
  <si>
    <t>DRAM_ADDR06</t>
  </si>
  <si>
    <t>G2</t>
  </si>
  <si>
    <t>DRAM_ADDR07</t>
  </si>
  <si>
    <t>H4</t>
  </si>
  <si>
    <t>DRAM_ADDR08</t>
  </si>
  <si>
    <t>J4</t>
  </si>
  <si>
    <t>DRAM_ADDR09</t>
  </si>
  <si>
    <t>L2</t>
  </si>
  <si>
    <t>DRAM_ADDR10</t>
  </si>
  <si>
    <t>M4</t>
  </si>
  <si>
    <t>DRAM_ADDR11</t>
  </si>
  <si>
    <t>K3</t>
  </si>
  <si>
    <t>DRAM_ADDR12</t>
  </si>
  <si>
    <t>L4</t>
  </si>
  <si>
    <t>DRAM_ADDR13</t>
  </si>
  <si>
    <t>H3</t>
  </si>
  <si>
    <t>DRAM_ADDR14</t>
  </si>
  <si>
    <t>G1</t>
  </si>
  <si>
    <t>DRAM_ADDR15</t>
  </si>
  <si>
    <t>K5</t>
  </si>
  <si>
    <t>DRAM_CAS_B</t>
  </si>
  <si>
    <t>J2</t>
  </si>
  <si>
    <t>DRAM_CS0_B</t>
  </si>
  <si>
    <t>N2</t>
  </si>
  <si>
    <t>DRAM_CS1_B</t>
  </si>
  <si>
    <t>H5</t>
  </si>
  <si>
    <t>DRAM_DATA00</t>
  </si>
  <si>
    <t>T4</t>
  </si>
  <si>
    <t>DRAM_DATA01</t>
  </si>
  <si>
    <t>U6</t>
  </si>
  <si>
    <t>DRAM_DATA02</t>
  </si>
  <si>
    <t>T6</t>
  </si>
  <si>
    <t>DRAM_DATA03</t>
  </si>
  <si>
    <t>U7</t>
  </si>
  <si>
    <t>DRAM_DATA04</t>
  </si>
  <si>
    <t>U8</t>
  </si>
  <si>
    <t>DRAM_DATA05</t>
  </si>
  <si>
    <t>T8</t>
  </si>
  <si>
    <t>DRAM_DATA06</t>
  </si>
  <si>
    <t>T5</t>
  </si>
  <si>
    <t>DRAM_DATA07</t>
  </si>
  <si>
    <t>U4</t>
  </si>
  <si>
    <t>DRAM_DATA08</t>
  </si>
  <si>
    <t>U2</t>
  </si>
  <si>
    <t>DRAM_DATA09</t>
  </si>
  <si>
    <t>U3</t>
  </si>
  <si>
    <t>DRAM_DATA10</t>
  </si>
  <si>
    <t>U5</t>
  </si>
  <si>
    <t>DRAM_DATA11</t>
  </si>
  <si>
    <t>R4</t>
  </si>
  <si>
    <t>DRAM_DATA12</t>
  </si>
  <si>
    <t>P5</t>
  </si>
  <si>
    <t>DRAM_DATA13</t>
  </si>
  <si>
    <t>P3</t>
  </si>
  <si>
    <t>DRAM_DATA14</t>
  </si>
  <si>
    <t>R2</t>
  </si>
  <si>
    <t>DRAM_DATA15</t>
  </si>
  <si>
    <t>R1</t>
  </si>
  <si>
    <t>DRAM_DQM0</t>
  </si>
  <si>
    <t>T7</t>
  </si>
  <si>
    <t>DRAM_DQM1</t>
  </si>
  <si>
    <t>T3</t>
  </si>
  <si>
    <t>DRAM_ODT0</t>
  </si>
  <si>
    <t>N1</t>
  </si>
  <si>
    <t>DRAM_ODT1</t>
  </si>
  <si>
    <t>F1</t>
  </si>
  <si>
    <t>DRAM_RAS_B</t>
  </si>
  <si>
    <t>M5</t>
  </si>
  <si>
    <t>DRAM_RESET</t>
  </si>
  <si>
    <t>G4</t>
  </si>
  <si>
    <t>DRAM_SDBA0</t>
  </si>
  <si>
    <t>M1</t>
  </si>
  <si>
    <t>DRAM_SDBA1</t>
  </si>
  <si>
    <t>H1</t>
  </si>
  <si>
    <t>DRAM_SDBA2</t>
  </si>
  <si>
    <t>K2</t>
  </si>
  <si>
    <t>DRAM_SDCKE0</t>
  </si>
  <si>
    <t>M3</t>
  </si>
  <si>
    <t>DRAM_SDCKE1</t>
  </si>
  <si>
    <t>J3</t>
  </si>
  <si>
    <t>DRAM_SDCLK0_N</t>
  </si>
  <si>
    <t>P2</t>
  </si>
  <si>
    <t>DRAM_SDCLK0_P</t>
  </si>
  <si>
    <t>P1</t>
  </si>
  <si>
    <t>DRAM_SDQS0_N</t>
  </si>
  <si>
    <t>P7</t>
  </si>
  <si>
    <t>DRAM_SDQS0_P</t>
  </si>
  <si>
    <t>P6</t>
  </si>
  <si>
    <t>DRAM_SDQS1_N</t>
  </si>
  <si>
    <t>T2</t>
  </si>
  <si>
    <t>DRAM_SDQS1_P</t>
  </si>
  <si>
    <t>T1</t>
  </si>
  <si>
    <t>DRAM_SDWE_B</t>
  </si>
  <si>
    <t>J1</t>
  </si>
  <si>
    <t>DRAM_ZQPAD</t>
  </si>
  <si>
    <t>N4</t>
  </si>
  <si>
    <t>ENET1_RX_DATA0</t>
  </si>
  <si>
    <t>F16</t>
  </si>
  <si>
    <t>GPIO2_IO0</t>
  </si>
  <si>
    <t>ENET1_RX_DATA1</t>
  </si>
  <si>
    <t>E17</t>
  </si>
  <si>
    <t>GPIO2_IO1</t>
  </si>
  <si>
    <t>ENET1_RX_EN</t>
  </si>
  <si>
    <t>E16</t>
  </si>
  <si>
    <t>GPIO2_IO2</t>
  </si>
  <si>
    <t>ENET1_RX_ER</t>
  </si>
  <si>
    <t>D15</t>
  </si>
  <si>
    <t>GPIO2_IO7</t>
  </si>
  <si>
    <t>ENET1_TX_CLK</t>
  </si>
  <si>
    <t>F14</t>
  </si>
  <si>
    <t>GPIO2_IO6</t>
  </si>
  <si>
    <t>ENET1_TX_DATA0</t>
  </si>
  <si>
    <t>E15</t>
  </si>
  <si>
    <t>GPIO2_IO3</t>
  </si>
  <si>
    <t>ENET1_TX_DATA1</t>
  </si>
  <si>
    <t>E14</t>
  </si>
  <si>
    <t>GPIO2_IO4</t>
  </si>
  <si>
    <t>ENET1_TX_EN</t>
  </si>
  <si>
    <t>F15</t>
  </si>
  <si>
    <t>GPIO2_IO5</t>
  </si>
  <si>
    <t>ENET2_RX_DATA0</t>
  </si>
  <si>
    <t>C17</t>
  </si>
  <si>
    <t>GPIO2_IO8</t>
  </si>
  <si>
    <t>ENET2_RX_DATA1</t>
  </si>
  <si>
    <t>C16</t>
  </si>
  <si>
    <t>GPIO2_IO9</t>
  </si>
  <si>
    <t>ENET2_RX_EN</t>
  </si>
  <si>
    <t>B17</t>
  </si>
  <si>
    <t>GPIO2_IO10</t>
  </si>
  <si>
    <t>ENET2_RX_ER</t>
  </si>
  <si>
    <t>D16</t>
  </si>
  <si>
    <t>GPIO2_IO15</t>
  </si>
  <si>
    <t>ENET2_TX_CLK</t>
  </si>
  <si>
    <t>D17</t>
  </si>
  <si>
    <t>GPIO2_IO14</t>
  </si>
  <si>
    <t>ENET2_TX_DATA0</t>
  </si>
  <si>
    <t>A15</t>
  </si>
  <si>
    <t>GPIO2_IO11</t>
  </si>
  <si>
    <t>ENET2_TX_DATA1</t>
  </si>
  <si>
    <t>A16</t>
  </si>
  <si>
    <t>GPIO2_IO12</t>
  </si>
  <si>
    <t>ENET2_TX_EN</t>
  </si>
  <si>
    <t>B15</t>
  </si>
  <si>
    <t>GPIO2_IO13</t>
  </si>
  <si>
    <t>GPIO1_IO00</t>
  </si>
  <si>
    <t>K13</t>
  </si>
  <si>
    <t>GPIO1_IO01</t>
  </si>
  <si>
    <t>L15</t>
  </si>
  <si>
    <t>GPIO1_IO02</t>
  </si>
  <si>
    <t>L14</t>
  </si>
  <si>
    <t>GPIO1_IO03</t>
  </si>
  <si>
    <t>L17</t>
  </si>
  <si>
    <t>GPIO1_IO04</t>
  </si>
  <si>
    <t>M16</t>
  </si>
  <si>
    <t>GPIO1_IO05</t>
  </si>
  <si>
    <t>M17</t>
  </si>
  <si>
    <t>GPIO1_IO06</t>
  </si>
  <si>
    <t>K17</t>
  </si>
  <si>
    <t>GPIO1_IO07</t>
  </si>
  <si>
    <t>L16</t>
  </si>
  <si>
    <t>GPIO1_IO08</t>
  </si>
  <si>
    <t>N17</t>
  </si>
  <si>
    <t>GPIO1_IO09</t>
  </si>
  <si>
    <t>M15</t>
  </si>
  <si>
    <t>JTAG_MOD</t>
  </si>
  <si>
    <t>P15</t>
  </si>
  <si>
    <t>SJC</t>
  </si>
  <si>
    <t>SJC_MOD</t>
  </si>
  <si>
    <t>JTAG_TCK</t>
  </si>
  <si>
    <t>M14</t>
  </si>
  <si>
    <t>SJC_TCK</t>
  </si>
  <si>
    <t>JTAG_TDI</t>
  </si>
  <si>
    <t>N16</t>
  </si>
  <si>
    <t>SJC_TDI</t>
  </si>
  <si>
    <t>JTAG_TDO</t>
  </si>
  <si>
    <t>N15</t>
  </si>
  <si>
    <t>SJC_TDO</t>
  </si>
  <si>
    <t>JTAG_TMS</t>
  </si>
  <si>
    <t>P14</t>
  </si>
  <si>
    <t>SJC_TMS</t>
  </si>
  <si>
    <t>JTAG_TRST_B</t>
  </si>
  <si>
    <t>N14</t>
  </si>
  <si>
    <t>SJC_TRSTB</t>
  </si>
  <si>
    <t>LCD_CLK</t>
  </si>
  <si>
    <t>A8</t>
  </si>
  <si>
    <t>GPIO3_IO0</t>
  </si>
  <si>
    <t>LCD_DATA00</t>
  </si>
  <si>
    <t>B9</t>
  </si>
  <si>
    <t>GPIO3_IO5</t>
  </si>
  <si>
    <t>LCD_DATA01</t>
  </si>
  <si>
    <t>A9</t>
  </si>
  <si>
    <t>GPIO3_IO6</t>
  </si>
  <si>
    <t>LCD_DATA02</t>
  </si>
  <si>
    <t>E10</t>
  </si>
  <si>
    <t>GPIO3_IO7</t>
  </si>
  <si>
    <t>LCD_DATA03</t>
  </si>
  <si>
    <t>D10</t>
  </si>
  <si>
    <t>GPIO3_IO8</t>
  </si>
  <si>
    <t>LCD_DATA04</t>
  </si>
  <si>
    <t>C10</t>
  </si>
  <si>
    <t>GPIO3_IO9</t>
  </si>
  <si>
    <t>LCD_DATA05</t>
  </si>
  <si>
    <t>B10</t>
  </si>
  <si>
    <t>GPIO3_IO10</t>
  </si>
  <si>
    <t>LCD_DATA06</t>
  </si>
  <si>
    <t>A10</t>
  </si>
  <si>
    <t>GPIO3_IO11</t>
  </si>
  <si>
    <t>LCD_DATA07</t>
  </si>
  <si>
    <t>D11</t>
  </si>
  <si>
    <t>GPIO3_IO12</t>
  </si>
  <si>
    <t>LCD_DATA08</t>
  </si>
  <si>
    <t>B11</t>
  </si>
  <si>
    <t>GPIO3_IO13</t>
  </si>
  <si>
    <t>LCD_DATA09</t>
  </si>
  <si>
    <t>A11</t>
  </si>
  <si>
    <t>GPIO3_IO14</t>
  </si>
  <si>
    <t>LCD_DATA10</t>
  </si>
  <si>
    <t>E12</t>
  </si>
  <si>
    <t>GPIO3_IO15</t>
  </si>
  <si>
    <t>LCD_DATA11</t>
  </si>
  <si>
    <t>D12</t>
  </si>
  <si>
    <t>GPIO3_IO16</t>
  </si>
  <si>
    <t>LCD_DATA12</t>
  </si>
  <si>
    <t>C12</t>
  </si>
  <si>
    <t>GPIO3_IO17</t>
  </si>
  <si>
    <t>LCD_DATA13</t>
  </si>
  <si>
    <t>B12</t>
  </si>
  <si>
    <t>GPIO3_IO18</t>
  </si>
  <si>
    <t>LCD_DATA14</t>
  </si>
  <si>
    <t>A12</t>
  </si>
  <si>
    <t>GPIO3_IO19</t>
  </si>
  <si>
    <t>LCD_DATA15</t>
  </si>
  <si>
    <t>D13</t>
  </si>
  <si>
    <t>GPIO3_IO20</t>
  </si>
  <si>
    <t>LCD_DATA16</t>
  </si>
  <si>
    <t>C13</t>
  </si>
  <si>
    <t>GPIO3_IO21</t>
  </si>
  <si>
    <t>LCD_DATA17</t>
  </si>
  <si>
    <t>B13</t>
  </si>
  <si>
    <t>GPIO3_IO22</t>
  </si>
  <si>
    <t>LCD_DATA18</t>
  </si>
  <si>
    <t>A13</t>
  </si>
  <si>
    <t>GPIO3_IO23</t>
  </si>
  <si>
    <t>LCD_DATA19</t>
  </si>
  <si>
    <t>D14</t>
  </si>
  <si>
    <t>GPIO3_IO24</t>
  </si>
  <si>
    <t>LCD_DATA20</t>
  </si>
  <si>
    <t>C14</t>
  </si>
  <si>
    <t>GPIO3_IO25</t>
  </si>
  <si>
    <t>LCD_DATA21</t>
  </si>
  <si>
    <t>B14</t>
  </si>
  <si>
    <t>GPIO3_IO26</t>
  </si>
  <si>
    <t>LCD_DATA22</t>
  </si>
  <si>
    <t>A14</t>
  </si>
  <si>
    <t>GPIO3_IO27</t>
  </si>
  <si>
    <t>LCD_DATA23</t>
  </si>
  <si>
    <t>B16</t>
  </si>
  <si>
    <t>GPIO3_IO28</t>
  </si>
  <si>
    <t>LCD_ENABLE</t>
  </si>
  <si>
    <t>B8</t>
  </si>
  <si>
    <t>GPIO3_IO1</t>
  </si>
  <si>
    <t>LCD_HSYNC</t>
  </si>
  <si>
    <t>D9</t>
  </si>
  <si>
    <t>GPIO3_IO2</t>
  </si>
  <si>
    <t>LCD_RESET</t>
  </si>
  <si>
    <t>E9</t>
  </si>
  <si>
    <t>GPIO3_IO4</t>
  </si>
  <si>
    <t>LCD_VSYNC</t>
  </si>
  <si>
    <t>C9</t>
  </si>
  <si>
    <t>GPIO3_IO3</t>
  </si>
  <si>
    <t>NAND_ALE</t>
  </si>
  <si>
    <t>B4</t>
  </si>
  <si>
    <t>GPIO4_IO10</t>
  </si>
  <si>
    <t>NAND_CE0_B</t>
  </si>
  <si>
    <t>C5</t>
  </si>
  <si>
    <t>GPIO4_IO13</t>
  </si>
  <si>
    <t>NAND_CE1_B</t>
  </si>
  <si>
    <t>B5</t>
  </si>
  <si>
    <t>GPIO4_IO14</t>
  </si>
  <si>
    <t>NAND_CLE</t>
  </si>
  <si>
    <t>A4</t>
  </si>
  <si>
    <t>GPIO4_IO15</t>
  </si>
  <si>
    <t>NAND_DATA00</t>
  </si>
  <si>
    <t>D7</t>
  </si>
  <si>
    <t>GPIO4_IO2</t>
  </si>
  <si>
    <t>NAND_DATA01</t>
  </si>
  <si>
    <t>B7</t>
  </si>
  <si>
    <t>GPIO4_IO3</t>
  </si>
  <si>
    <t>NAND_DATA02</t>
  </si>
  <si>
    <t>A7</t>
  </si>
  <si>
    <t>GPIO4_IO4</t>
  </si>
  <si>
    <t>NAND_DATA03</t>
  </si>
  <si>
    <t>D6</t>
  </si>
  <si>
    <t>GPIO4_IO5</t>
  </si>
  <si>
    <t>NAND_DATA04</t>
  </si>
  <si>
    <t>C6</t>
  </si>
  <si>
    <t>GPIO4_IO6</t>
  </si>
  <si>
    <t>NAND_DATA05</t>
  </si>
  <si>
    <t>B6</t>
  </si>
  <si>
    <t>GPIO4_IO7</t>
  </si>
  <si>
    <t>NAND_DATA06</t>
  </si>
  <si>
    <t>A6</t>
  </si>
  <si>
    <t>GPIO4_IO8</t>
  </si>
  <si>
    <t>NAND_DATA07</t>
  </si>
  <si>
    <t>A5</t>
  </si>
  <si>
    <t>GPIO4_IO9</t>
  </si>
  <si>
    <t>NAND_DQS</t>
  </si>
  <si>
    <t>E6</t>
  </si>
  <si>
    <t>GPIO4_IO16</t>
  </si>
  <si>
    <t>NAND_RE_B</t>
  </si>
  <si>
    <t>D8</t>
  </si>
  <si>
    <t>GPIO4_IO0</t>
  </si>
  <si>
    <t>NAND_READY_B</t>
  </si>
  <si>
    <t>A3</t>
  </si>
  <si>
    <t>GPIO4_IO12</t>
  </si>
  <si>
    <t>NAND_WE_B</t>
  </si>
  <si>
    <t>C8</t>
  </si>
  <si>
    <t>GPIO4_IO1</t>
  </si>
  <si>
    <t>NAND_WP_B</t>
  </si>
  <si>
    <t>D5</t>
  </si>
  <si>
    <t>GPIO4_IO11</t>
  </si>
  <si>
    <t>ONOFF</t>
  </si>
  <si>
    <t>R8</t>
  </si>
  <si>
    <t>SRC</t>
  </si>
  <si>
    <t>SRC_RESET_B</t>
  </si>
  <si>
    <t>POR_B</t>
  </si>
  <si>
    <t>P8</t>
  </si>
  <si>
    <t>SRC_POR_B</t>
  </si>
  <si>
    <t>RTC_XTALI</t>
  </si>
  <si>
    <t>T11</t>
  </si>
  <si>
    <t>RTC_XTALO</t>
  </si>
  <si>
    <t>U11</t>
  </si>
  <si>
    <t>SD1_CLK</t>
  </si>
  <si>
    <t>C1</t>
  </si>
  <si>
    <t>NVCC_SD</t>
  </si>
  <si>
    <t>GPIO2_IO17</t>
  </si>
  <si>
    <t>SD1_CMD</t>
  </si>
  <si>
    <t>C2</t>
  </si>
  <si>
    <t>GPIO2_IO16</t>
  </si>
  <si>
    <t>SD1_DATA0</t>
  </si>
  <si>
    <t>B3</t>
  </si>
  <si>
    <t>GPIO2_IO18</t>
  </si>
  <si>
    <t>SD1_DATA1</t>
  </si>
  <si>
    <t>B2</t>
  </si>
  <si>
    <t>GPIO2_IO19</t>
  </si>
  <si>
    <t>SD1_DATA2</t>
  </si>
  <si>
    <t>B1</t>
  </si>
  <si>
    <t>GPIO2_IO20</t>
  </si>
  <si>
    <t>SD1_DATA3</t>
  </si>
  <si>
    <t>A2</t>
  </si>
  <si>
    <t>GPIO2_IO21</t>
  </si>
  <si>
    <t>SNVS_PMIC_ON_REQ</t>
  </si>
  <si>
    <t>T9</t>
  </si>
  <si>
    <t>SNVS_TAMPER0</t>
  </si>
  <si>
    <t>R10</t>
  </si>
  <si>
    <t>SNVS_TAMPER1</t>
  </si>
  <si>
    <t>R9</t>
  </si>
  <si>
    <t>SNVS_TAMPER2</t>
  </si>
  <si>
    <t>P11</t>
  </si>
  <si>
    <t>SNVS_TAMPER3</t>
  </si>
  <si>
    <t>P10</t>
  </si>
  <si>
    <t>SNVS_TAMPER4</t>
  </si>
  <si>
    <t>P9</t>
  </si>
  <si>
    <t>SNVS_TAMPER5</t>
  </si>
  <si>
    <t>N8</t>
  </si>
  <si>
    <t>SNVS_TAMPER6</t>
  </si>
  <si>
    <t>N11</t>
  </si>
  <si>
    <t>SNVS_TAMPER7</t>
  </si>
  <si>
    <t>N10</t>
  </si>
  <si>
    <t>SNVS_TAMPER8</t>
  </si>
  <si>
    <t>N9</t>
  </si>
  <si>
    <t>SNVS_TAMPER9</t>
  </si>
  <si>
    <t>R6</t>
  </si>
  <si>
    <t>TEST_MODE</t>
  </si>
  <si>
    <t>N7</t>
  </si>
  <si>
    <t>TCU</t>
  </si>
  <si>
    <t>TCU_TEST_MODE</t>
  </si>
  <si>
    <t>UART1_CTS_B</t>
  </si>
  <si>
    <t>K15</t>
  </si>
  <si>
    <t>GPIO1_IO18</t>
  </si>
  <si>
    <t>UART1_RTS_B</t>
  </si>
  <si>
    <t>J14</t>
  </si>
  <si>
    <t>GPIO1_IO19</t>
  </si>
  <si>
    <t>UART1_RX_DATA</t>
  </si>
  <si>
    <t>K16</t>
  </si>
  <si>
    <t>GPIO1_IO17</t>
  </si>
  <si>
    <t>UART1_TX_DATA</t>
  </si>
  <si>
    <t>K14</t>
  </si>
  <si>
    <t>GPIO1_IO16</t>
  </si>
  <si>
    <t>UART2_CTS_B</t>
  </si>
  <si>
    <t>J15</t>
  </si>
  <si>
    <t>GPIO1_IO22</t>
  </si>
  <si>
    <t>UART2_RTS_B</t>
  </si>
  <si>
    <t>H14</t>
  </si>
  <si>
    <t>GPIO1_IO23</t>
  </si>
  <si>
    <t>UART2_RX_DATA</t>
  </si>
  <si>
    <t>J16</t>
  </si>
  <si>
    <t>GPIO1_IO21</t>
  </si>
  <si>
    <t>UART2_TX_DATA</t>
  </si>
  <si>
    <t>J17</t>
  </si>
  <si>
    <t>GPIO1_IO20</t>
  </si>
  <si>
    <t>UART3_CTS_B</t>
  </si>
  <si>
    <t>H15</t>
  </si>
  <si>
    <t>GPIO1_IO26</t>
  </si>
  <si>
    <t>UART3_RTS_B</t>
  </si>
  <si>
    <t>G14</t>
  </si>
  <si>
    <t>GPIO1_IO27</t>
  </si>
  <si>
    <t>UART3_RX_DATA</t>
  </si>
  <si>
    <t>H16</t>
  </si>
  <si>
    <t>GPIO1_IO25</t>
  </si>
  <si>
    <t>UART3_TX_DATA</t>
  </si>
  <si>
    <t>H17</t>
  </si>
  <si>
    <t>GPIO1_IO24</t>
  </si>
  <si>
    <t>UART4_RX_DATA</t>
  </si>
  <si>
    <t>G16</t>
  </si>
  <si>
    <t>GPIO1_IO29</t>
  </si>
  <si>
    <t>UART4_TX_DATA</t>
  </si>
  <si>
    <t>G17</t>
  </si>
  <si>
    <t>GPIO1_IO28</t>
  </si>
  <si>
    <t>UART5_RX_DATA</t>
  </si>
  <si>
    <t>G13</t>
  </si>
  <si>
    <t>GPIO1_IO31</t>
  </si>
  <si>
    <t>UART5_TX_DATA</t>
  </si>
  <si>
    <t>F17</t>
  </si>
  <si>
    <t>GPIO1_IO30</t>
  </si>
  <si>
    <t>USB_OTG1_CHD_B</t>
  </si>
  <si>
    <t>U16</t>
  </si>
  <si>
    <t>USB_OTG1_DN</t>
  </si>
  <si>
    <t>T15</t>
  </si>
  <si>
    <t>USB_OTG1_DP</t>
  </si>
  <si>
    <t>U15</t>
  </si>
  <si>
    <t>USB_OTG1_VBUS</t>
  </si>
  <si>
    <t>T12</t>
  </si>
  <si>
    <t>USB_VBUS</t>
  </si>
  <si>
    <t>USB_OTG2_DN</t>
  </si>
  <si>
    <t>T13</t>
  </si>
  <si>
    <t>USB_OTG2_DP</t>
  </si>
  <si>
    <t>U13</t>
  </si>
  <si>
    <t>USB_OTG2_VBUS</t>
  </si>
  <si>
    <t>U12</t>
  </si>
  <si>
    <t>XTALI</t>
  </si>
  <si>
    <t>T16</t>
  </si>
  <si>
    <t>XTALO</t>
  </si>
  <si>
    <t>T17</t>
  </si>
  <si>
    <t>Ball Name</t>
  </si>
  <si>
    <t>Power Group</t>
  </si>
  <si>
    <t>Ball Type</t>
  </si>
  <si>
    <t>Default Mode</t>
  </si>
  <si>
    <t>Default Function</t>
  </si>
  <si>
    <t>Input / Output</t>
  </si>
  <si>
    <t>Value</t>
  </si>
  <si>
    <t>DDRCLK</t>
  </si>
  <si>
    <t>ANALOG</t>
  </si>
  <si>
    <t>GPIO5_IO00/SNVS_TAMPER01</t>
  </si>
  <si>
    <t>GPIO5_IO01/SNVS_TAMPER11</t>
  </si>
  <si>
    <t>GPIO5_IO02/SNVS_TAMPER21</t>
  </si>
  <si>
    <t>GPIO5_IO03/SNVS_TAMPER31</t>
  </si>
  <si>
    <t>GPIO5_IO04/SNVS_TAMPER41</t>
  </si>
  <si>
    <t>GPIO5_IO05/SNVS_TAMPER51</t>
  </si>
  <si>
    <t>GPIO5_IO06/SNVS_TAMPER61</t>
  </si>
  <si>
    <t>GPIO5_IO07/SNVS_TAMPER71</t>
  </si>
  <si>
    <t>GPIO5_IO08/SNVS_TAMPER81</t>
  </si>
  <si>
    <t>GPIO5_IO09/SNVS_TAMPER91</t>
  </si>
  <si>
    <t>VBUS POWER</t>
  </si>
  <si>
    <r>
      <t>100 K</t>
    </r>
    <r>
      <rPr>
        <sz val="11"/>
        <color theme="1"/>
        <rFont val="Calibri"/>
        <family val="2"/>
      </rPr>
      <t>Ω pull-down</t>
    </r>
  </si>
  <si>
    <r>
      <t>100 K</t>
    </r>
    <r>
      <rPr>
        <sz val="11"/>
        <color theme="1"/>
        <rFont val="Calibri"/>
        <family val="2"/>
      </rPr>
      <t>Ω pull-up</t>
    </r>
  </si>
  <si>
    <r>
      <t>47 K</t>
    </r>
    <r>
      <rPr>
        <sz val="11"/>
        <color theme="1"/>
        <rFont val="Calibri"/>
        <family val="2"/>
      </rPr>
      <t>Ω pull-up</t>
    </r>
  </si>
  <si>
    <t>Keeper/Notconnected 1,2</t>
  </si>
  <si>
    <t>OPEN DRAIN</t>
  </si>
  <si>
    <t>Supply Rail Name</t>
  </si>
  <si>
    <t>Ball Position</t>
  </si>
  <si>
    <t>POWER</t>
  </si>
  <si>
    <t>G6</t>
  </si>
  <si>
    <t>H6</t>
  </si>
  <si>
    <t>J6</t>
  </si>
  <si>
    <t>K6</t>
  </si>
  <si>
    <t>L6</t>
  </si>
  <si>
    <t>G9</t>
  </si>
  <si>
    <t>G10</t>
  </si>
  <si>
    <t>G11</t>
  </si>
  <si>
    <t>R14</t>
  </si>
  <si>
    <t>G8</t>
  </si>
  <si>
    <t>H8</t>
  </si>
  <si>
    <t>J8</t>
  </si>
  <si>
    <t>J11</t>
  </si>
  <si>
    <t>K8</t>
  </si>
  <si>
    <t>K11</t>
  </si>
  <si>
    <t>L8</t>
  </si>
  <si>
    <t>L9</t>
  </si>
  <si>
    <t>L10</t>
  </si>
  <si>
    <t>H9</t>
  </si>
  <si>
    <t>H10</t>
  </si>
  <si>
    <t>J9</t>
  </si>
  <si>
    <t>U14</t>
  </si>
  <si>
    <t>U1</t>
  </si>
  <si>
    <t>T14</t>
  </si>
  <si>
    <t>R17</t>
  </si>
  <si>
    <t>R16</t>
  </si>
  <si>
    <t>R7</t>
  </si>
  <si>
    <t>R5</t>
  </si>
  <si>
    <t>R3</t>
  </si>
  <si>
    <t>N5</t>
  </si>
  <si>
    <t>N3</t>
  </si>
  <si>
    <t>M11</t>
  </si>
  <si>
    <t>M10</t>
  </si>
  <si>
    <t>M9</t>
  </si>
  <si>
    <t>M8</t>
  </si>
  <si>
    <t>M7</t>
  </si>
  <si>
    <t>L12</t>
  </si>
  <si>
    <t>L7</t>
  </si>
  <si>
    <t>L3</t>
  </si>
  <si>
    <t>K12</t>
  </si>
  <si>
    <t>K7</t>
  </si>
  <si>
    <t>J12</t>
  </si>
  <si>
    <t>J7</t>
  </si>
  <si>
    <t>J5</t>
  </si>
  <si>
    <t>H12</t>
  </si>
  <si>
    <t>H7</t>
  </si>
  <si>
    <t>G15</t>
  </si>
  <si>
    <t>G12</t>
  </si>
  <si>
    <t>G7</t>
  </si>
  <si>
    <t>G5</t>
  </si>
  <si>
    <t>G3</t>
  </si>
  <si>
    <t>F12</t>
  </si>
  <si>
    <t>F11</t>
  </si>
  <si>
    <t>J10</t>
  </si>
  <si>
    <t>K9</t>
  </si>
  <si>
    <t>A1</t>
  </si>
  <si>
    <t>A17</t>
  </si>
  <si>
    <t>C3</t>
  </si>
  <si>
    <t>C7</t>
  </si>
  <si>
    <t>C11</t>
  </si>
  <si>
    <t>C15</t>
  </si>
  <si>
    <t>E8</t>
  </si>
  <si>
    <t>E11</t>
  </si>
  <si>
    <t>F10</t>
  </si>
  <si>
    <t>F9</t>
  </si>
  <si>
    <t>F8</t>
  </si>
  <si>
    <t>F7</t>
  </si>
  <si>
    <t>F6</t>
  </si>
  <si>
    <t>K10</t>
  </si>
  <si>
    <t>ENET1_CRS_DV</t>
  </si>
  <si>
    <t>ENET2_CRS_DV</t>
  </si>
  <si>
    <t>NAME</t>
  </si>
  <si>
    <t>Default</t>
  </si>
  <si>
    <t>tcu.TEST_MODE</t>
  </si>
  <si>
    <t>src.POR_B</t>
  </si>
  <si>
    <t>src.RESET_B</t>
  </si>
  <si>
    <t>snvs_lp_wrapper.SNVS_WAKEUP_ALARM</t>
  </si>
  <si>
    <t>ccm.PMIC_VSTBY_REQ</t>
  </si>
  <si>
    <t>src.BOOT_MODE[0]</t>
  </si>
  <si>
    <t>src.BOOT_MODE[1]</t>
  </si>
  <si>
    <t>snvs_lp_wrapper.SNVS_TD1</t>
  </si>
  <si>
    <t>sjc.MOD</t>
  </si>
  <si>
    <t>sjc.TMS</t>
  </si>
  <si>
    <t>sjc.TDO</t>
  </si>
  <si>
    <t>sjc.TDI</t>
  </si>
  <si>
    <t>sjc.TCK</t>
  </si>
  <si>
    <t>sjc.TRSTB</t>
  </si>
  <si>
    <t>gpio1.IO[0]</t>
  </si>
  <si>
    <t>gpio1.IO[1]</t>
  </si>
  <si>
    <t>gpio1.IO[2]</t>
  </si>
  <si>
    <t>gpio1.IO[3]</t>
  </si>
  <si>
    <t>gpio1.IO[4]</t>
  </si>
  <si>
    <t>gpio1.IO[5]</t>
  </si>
  <si>
    <t>gpio1.IO[6]</t>
  </si>
  <si>
    <t>gpio1.IO[7]</t>
  </si>
  <si>
    <t>gpio1.IO[8]</t>
  </si>
  <si>
    <t>gpio1.IO[9]</t>
  </si>
  <si>
    <t>gpio1.IO[16]</t>
  </si>
  <si>
    <t>gpio1.IO[17]</t>
  </si>
  <si>
    <t>gpio1.IO[18]</t>
  </si>
  <si>
    <t>gpio1.IO[19]</t>
  </si>
  <si>
    <t>gpio1.IO[20]</t>
  </si>
  <si>
    <t>gpio1.IO[21]</t>
  </si>
  <si>
    <t>gpio1.IO[22]</t>
  </si>
  <si>
    <t>gpio1.IO[23]</t>
  </si>
  <si>
    <t>gpio1.IO[24]</t>
  </si>
  <si>
    <t>gpio1.IO[25]</t>
  </si>
  <si>
    <t>gpio1.IO[26]</t>
  </si>
  <si>
    <t>gpio1.IO[27]</t>
  </si>
  <si>
    <t>gpio1.IO[28]</t>
  </si>
  <si>
    <t>gpio1.IO[29]</t>
  </si>
  <si>
    <t>gpio1.IO[30]</t>
  </si>
  <si>
    <t>gpio1.IO[31]</t>
  </si>
  <si>
    <t>gpio2.IO[0]</t>
  </si>
  <si>
    <t>gpio2.IO[1]</t>
  </si>
  <si>
    <t>gpio2.IO[2]</t>
  </si>
  <si>
    <t>gpio2.IO[3]</t>
  </si>
  <si>
    <t>gpio2.IO[4]</t>
  </si>
  <si>
    <t>gpio2.IO[5]</t>
  </si>
  <si>
    <t>gpio2.IO[6]</t>
  </si>
  <si>
    <t>gpio2.IO[7]</t>
  </si>
  <si>
    <t>gpio2.IO[8]</t>
  </si>
  <si>
    <t>gpio2.IO[9]</t>
  </si>
  <si>
    <t>gpio2.IO[10]</t>
  </si>
  <si>
    <t>gpio2.IO[11]</t>
  </si>
  <si>
    <t>gpio2.IO[12]</t>
  </si>
  <si>
    <t>gpio2.IO[13]</t>
  </si>
  <si>
    <t>gpio2.IO[14]</t>
  </si>
  <si>
    <t>gpio2.IO[15]</t>
  </si>
  <si>
    <t>gpio3.IO[0]</t>
  </si>
  <si>
    <t>gpio3.IO[1]</t>
  </si>
  <si>
    <t>gpio3.IO[2]</t>
  </si>
  <si>
    <t>gpio3.IO[3]</t>
  </si>
  <si>
    <t>gpio3.IO[4]</t>
  </si>
  <si>
    <t>gpio3.IO[5]</t>
  </si>
  <si>
    <t>gpio3.IO[6]</t>
  </si>
  <si>
    <t>gpio3.IO[7]</t>
  </si>
  <si>
    <t>gpio3.IO[8]</t>
  </si>
  <si>
    <t>gpio3.IO[9]</t>
  </si>
  <si>
    <t>gpio3.IO[10]</t>
  </si>
  <si>
    <t>gpio3.IO[11]</t>
  </si>
  <si>
    <t>gpio3.IO[12]</t>
  </si>
  <si>
    <t>gpio3.IO[13]</t>
  </si>
  <si>
    <t>gpio3.IO[14]</t>
  </si>
  <si>
    <t>gpio3.IO[15]</t>
  </si>
  <si>
    <t>gpio3.IO[16]</t>
  </si>
  <si>
    <t>gpio3.IO[17]</t>
  </si>
  <si>
    <t>gpio3.IO[18]</t>
  </si>
  <si>
    <t>gpio3.IO[19]</t>
  </si>
  <si>
    <t>gpio3.IO[20]</t>
  </si>
  <si>
    <t>gpio3.IO[21]</t>
  </si>
  <si>
    <t>gpio3.IO[22]</t>
  </si>
  <si>
    <t>gpio3.IO[23]</t>
  </si>
  <si>
    <t>gpio3.IO[24]</t>
  </si>
  <si>
    <t>gpio3.IO[25]</t>
  </si>
  <si>
    <t>gpio3.IO[26]</t>
  </si>
  <si>
    <t>gpio3.IO[27]</t>
  </si>
  <si>
    <t>gpio3.IO[28]</t>
  </si>
  <si>
    <t>gpio4.IO[0]</t>
  </si>
  <si>
    <t>gpio4.IO[1]</t>
  </si>
  <si>
    <t>gpio4.IO[2]</t>
  </si>
  <si>
    <t>gpio4.IO[3]</t>
  </si>
  <si>
    <t>gpio4.IO[4]</t>
  </si>
  <si>
    <t>gpio4.IO[5]</t>
  </si>
  <si>
    <t>gpio4.IO[6]</t>
  </si>
  <si>
    <t>gpio4.IO[7]</t>
  </si>
  <si>
    <t>gpio4.IO[8]</t>
  </si>
  <si>
    <t>gpio4.IO[9]</t>
  </si>
  <si>
    <t>gpio4.IO[10]</t>
  </si>
  <si>
    <t>gpio4.IO[11]</t>
  </si>
  <si>
    <t>gpio4.IO[12]</t>
  </si>
  <si>
    <t>gpio4.IO[13]</t>
  </si>
  <si>
    <t>gpio4.IO[14]</t>
  </si>
  <si>
    <t>gpio4.IO[15]</t>
  </si>
  <si>
    <t>gpio4.IO[16]</t>
  </si>
  <si>
    <t>gpio2.IO[16]</t>
  </si>
  <si>
    <t>gpio2.IO[17]</t>
  </si>
  <si>
    <t>gpio2.IO[18]</t>
  </si>
  <si>
    <t>gpio2.IO[19]</t>
  </si>
  <si>
    <t>gpio2.IO[20]</t>
  </si>
  <si>
    <t>gpio2.IO[21]</t>
  </si>
  <si>
    <t>gpio4.IO[17]</t>
  </si>
  <si>
    <t>gpio4.IO[18]</t>
  </si>
  <si>
    <t>gpio4.IO[19]</t>
  </si>
  <si>
    <t>gpio4.IO[20]</t>
  </si>
  <si>
    <t>gpio4.IO[21]</t>
  </si>
  <si>
    <t>gpio4.IO[22]</t>
  </si>
  <si>
    <t>gpio4.IO[23]</t>
  </si>
  <si>
    <t>gpio4.IO[24]</t>
  </si>
  <si>
    <t>gpio4.IO[25]</t>
  </si>
  <si>
    <t>gpio4.IO[26]</t>
  </si>
  <si>
    <t>gpio4.IO[27]</t>
  </si>
  <si>
    <t>gpio4.IO[28]</t>
  </si>
  <si>
    <t>snvs_lp_wrapper.PMIC_ON_REQ</t>
  </si>
  <si>
    <t>snvs_lp_wrapper.TAMPER[0]</t>
  </si>
  <si>
    <t>snvs_lp_wrapper.TAMPER[1]</t>
  </si>
  <si>
    <t>snvs_lp_wrapper.TAMPER[2]</t>
  </si>
  <si>
    <t>snvs_lp_wrapper.TAMPER[3]</t>
  </si>
  <si>
    <t>snvs_lp_wrapper.TAMPER[4]</t>
  </si>
  <si>
    <t>snvs_lp_wrapper.TAMPER[5]</t>
  </si>
  <si>
    <t>snvs_lp_wrapper.TAMPER[6]</t>
  </si>
  <si>
    <t>snvs_lp_wrapper.TAMPER[7]</t>
  </si>
  <si>
    <t>snvs_lp_wrapper.TAMPER[8]</t>
  </si>
  <si>
    <t>snvs_lp_wrapper.TAMPER[9]</t>
  </si>
  <si>
    <t>i2c2.SCL</t>
  </si>
  <si>
    <t>i2c2.SDA</t>
  </si>
  <si>
    <t>i2c1.SCL</t>
  </si>
  <si>
    <t>i2c1.SDA</t>
  </si>
  <si>
    <t>anatop.ENET_REF_CLK1</t>
  </si>
  <si>
    <t>anatop.ENET_REF_CLK2</t>
  </si>
  <si>
    <t>enet1.MDIO</t>
  </si>
  <si>
    <t>enet1.MDC</t>
  </si>
  <si>
    <t>pwm1.OUT</t>
  </si>
  <si>
    <t>pwm2.OUT</t>
  </si>
  <si>
    <t>uart1.TX</t>
  </si>
  <si>
    <t>uart1.RX</t>
  </si>
  <si>
    <t>uart1.CTS_B</t>
  </si>
  <si>
    <t>uart1.RTS_B</t>
  </si>
  <si>
    <t>uart2.TX</t>
  </si>
  <si>
    <t>uart2.RX</t>
  </si>
  <si>
    <t>uart2.CTS_B</t>
  </si>
  <si>
    <t>uart2.RTS_B</t>
  </si>
  <si>
    <t>uart3.TX</t>
  </si>
  <si>
    <t>uart3.RX</t>
  </si>
  <si>
    <t>uart3.CTS_B</t>
  </si>
  <si>
    <t>uart3.RTS_B</t>
  </si>
  <si>
    <t>uart4.TX</t>
  </si>
  <si>
    <t>uart4.RX</t>
  </si>
  <si>
    <t>uart5.TX</t>
  </si>
  <si>
    <t>uart5.RX</t>
  </si>
  <si>
    <t>enet1.RDATA[0]</t>
  </si>
  <si>
    <t>enet1.RDATA[1]</t>
  </si>
  <si>
    <t>enet1.RX_EN</t>
  </si>
  <si>
    <t>enet1.TDATA[0]</t>
  </si>
  <si>
    <t>enet1.TDATA[1]</t>
  </si>
  <si>
    <t>enet1.TX_EN</t>
  </si>
  <si>
    <t>enet1.TX_CLK</t>
  </si>
  <si>
    <t>enet1.RX_ER</t>
  </si>
  <si>
    <t>enet2.RDATA[0]</t>
  </si>
  <si>
    <t>enet2.RDATA[1]</t>
  </si>
  <si>
    <t>enet2.RX_EN</t>
  </si>
  <si>
    <t>enet2.TDATA[0]</t>
  </si>
  <si>
    <t>enet2.TDATA[1]</t>
  </si>
  <si>
    <t>enet2.TX_EN</t>
  </si>
  <si>
    <t>enet2.TX_CLK</t>
  </si>
  <si>
    <t>enet2.RX_ER</t>
  </si>
  <si>
    <t>lcdif.CLK</t>
  </si>
  <si>
    <t>lcdif.ENABLE</t>
  </si>
  <si>
    <t>lcdif.HSYNC</t>
  </si>
  <si>
    <t>lcdif.VSYNC</t>
  </si>
  <si>
    <t>lcdif.RESET</t>
  </si>
  <si>
    <t>lcdif.DATA[0]</t>
  </si>
  <si>
    <t>lcdif.DATA[1]</t>
  </si>
  <si>
    <t>lcdif.DATA[2]</t>
  </si>
  <si>
    <t>lcdif.DATA[3]</t>
  </si>
  <si>
    <t>lcdif.DATA[4]</t>
  </si>
  <si>
    <t>lcdif.DATA[5]</t>
  </si>
  <si>
    <t>lcdif.DATA[6]</t>
  </si>
  <si>
    <t>lcdif.DATA[7]</t>
  </si>
  <si>
    <t>lcdif.DATA[8]</t>
  </si>
  <si>
    <t>lcdif.DATA[9]</t>
  </si>
  <si>
    <t>lcdif.DATA[10]</t>
  </si>
  <si>
    <t>lcdif.DATA[11]</t>
  </si>
  <si>
    <t>lcdif.DATA[12]</t>
  </si>
  <si>
    <t>lcdif.DATA[13]</t>
  </si>
  <si>
    <t>lcdif.DATA[14]</t>
  </si>
  <si>
    <t>lcdif.DATA[15]</t>
  </si>
  <si>
    <t>lcdif.DATA[16]</t>
  </si>
  <si>
    <t>lcdif.DATA[17]</t>
  </si>
  <si>
    <t>lcdif.DATA[18]</t>
  </si>
  <si>
    <t>lcdif.DATA[19]</t>
  </si>
  <si>
    <t>lcdif.DATA[20]</t>
  </si>
  <si>
    <t>lcdif.DATA[21]</t>
  </si>
  <si>
    <t>lcdif.DATA[22]</t>
  </si>
  <si>
    <t>lcdif.DATA[23]</t>
  </si>
  <si>
    <t>rawnand.RE_B</t>
  </si>
  <si>
    <t>rawnand.WE_B</t>
  </si>
  <si>
    <t>rawnand.DATA00</t>
  </si>
  <si>
    <t>rawnand.DATA01</t>
  </si>
  <si>
    <t>rawnand.DATA02</t>
  </si>
  <si>
    <t>rawnand.DATA03</t>
  </si>
  <si>
    <t>rawnand.DATA04</t>
  </si>
  <si>
    <t>rawnand.DATA05</t>
  </si>
  <si>
    <t>rawnand.DATA06</t>
  </si>
  <si>
    <t>rawnand.DATA07</t>
  </si>
  <si>
    <t>rawnand.ALE</t>
  </si>
  <si>
    <t>rawnand.WP_B</t>
  </si>
  <si>
    <t>rawnand.READY_B</t>
  </si>
  <si>
    <t>rawnand.CE0_B</t>
  </si>
  <si>
    <t>rawnand.CE1_B</t>
  </si>
  <si>
    <t>rawnand.CLE</t>
  </si>
  <si>
    <t>rawnand.DQS</t>
  </si>
  <si>
    <t>usdhc1.CMD</t>
  </si>
  <si>
    <t>usdhc1.CLK</t>
  </si>
  <si>
    <t>usdhc1.DATA0</t>
  </si>
  <si>
    <t>usdhc1.DATA1</t>
  </si>
  <si>
    <t>usdhc1.DATA2</t>
  </si>
  <si>
    <t>usdhc1.DATA3</t>
  </si>
  <si>
    <t>csi.MCLK</t>
  </si>
  <si>
    <t>csi.PIXCLK</t>
  </si>
  <si>
    <t>csi.VSYNC</t>
  </si>
  <si>
    <t>csi.HSYNC</t>
  </si>
  <si>
    <t>csi.DATA[2]</t>
  </si>
  <si>
    <t>csi.DATA[3]</t>
  </si>
  <si>
    <t>csi.DATA[4]</t>
  </si>
  <si>
    <t>csi.DATA[5]</t>
  </si>
  <si>
    <t>csi.DATA[6]</t>
  </si>
  <si>
    <t>csi.DATA[7]</t>
  </si>
  <si>
    <t>csi.DATA[8]</t>
  </si>
  <si>
    <t>csi.DATA[9]</t>
  </si>
  <si>
    <t>ALT1</t>
  </si>
  <si>
    <t>gpt2.CLK</t>
  </si>
  <si>
    <t>gpt2.CAPTURE1</t>
  </si>
  <si>
    <t>gpt2.CAPTURE2</t>
  </si>
  <si>
    <t>gpt2.COMPARE1</t>
  </si>
  <si>
    <t>gpt2.COMPARE2</t>
  </si>
  <si>
    <t>gpt2.COMPARE3</t>
  </si>
  <si>
    <t>gpt1.CAPTURE1</t>
  </si>
  <si>
    <t>gpt1.COMPARE1</t>
  </si>
  <si>
    <t>gpt1.COMPARE2</t>
  </si>
  <si>
    <t>gpt1.COMPARE3</t>
  </si>
  <si>
    <t>pwm3.OUT</t>
  </si>
  <si>
    <t>pwm4.OUT</t>
  </si>
  <si>
    <t>enet2.MDIO</t>
  </si>
  <si>
    <t>enet2.MDC</t>
  </si>
  <si>
    <t>wdog1.WDOG_B</t>
  </si>
  <si>
    <t>global wdog</t>
  </si>
  <si>
    <t>enet1.RDATA[2]</t>
  </si>
  <si>
    <t>enet1.RDATA[3]</t>
  </si>
  <si>
    <t>enet1.RX_CLK</t>
  </si>
  <si>
    <t>enet1.TX_ER</t>
  </si>
  <si>
    <t>enet1.TDATA[2]</t>
  </si>
  <si>
    <t>enet1.TDATA[3]</t>
  </si>
  <si>
    <t>enet1.CRS</t>
  </si>
  <si>
    <t>enet1.COL</t>
  </si>
  <si>
    <t>enet2.RDATA[2]</t>
  </si>
  <si>
    <t>enet2.RDATA[3]</t>
  </si>
  <si>
    <t>enet2.RX_CLK</t>
  </si>
  <si>
    <t>enet2.TX_ER</t>
  </si>
  <si>
    <t>enet2.TDATA[2]</t>
  </si>
  <si>
    <t>enet2.TDATA[3]</t>
  </si>
  <si>
    <t>enet2.CRS</t>
  </si>
  <si>
    <t>enet2.COL</t>
  </si>
  <si>
    <t>uart4.RTS_B</t>
  </si>
  <si>
    <t>uart4.CTS_B</t>
  </si>
  <si>
    <t>uart5.RTS_B</t>
  </si>
  <si>
    <t>uart5.CTS_B</t>
  </si>
  <si>
    <t>uart6.CTS_B</t>
  </si>
  <si>
    <t>uart6.RTS_B</t>
  </si>
  <si>
    <t>uart7.CTS_B</t>
  </si>
  <si>
    <t>uart7.RTS_B</t>
  </si>
  <si>
    <t>uart6.TX</t>
  </si>
  <si>
    <t>uart6.RX</t>
  </si>
  <si>
    <t>uart7.TX</t>
  </si>
  <si>
    <t>uart7.RX</t>
  </si>
  <si>
    <t>uart8.TX</t>
  </si>
  <si>
    <t>uart8.RX</t>
  </si>
  <si>
    <t>uart8.CTS_B</t>
  </si>
  <si>
    <t>uart8.RTS_B</t>
  </si>
  <si>
    <t>lcdif.WR_RWN</t>
  </si>
  <si>
    <t>lcdif.RD_E</t>
  </si>
  <si>
    <t>lcdif.RS</t>
  </si>
  <si>
    <t>lcdif.BUSY</t>
  </si>
  <si>
    <t>lcdif.CS</t>
  </si>
  <si>
    <t>spdif.IN</t>
  </si>
  <si>
    <t>sai3.MCLK</t>
  </si>
  <si>
    <t>sai3.RX_SYNC</t>
  </si>
  <si>
    <t>sai3.RX_BCLK</t>
  </si>
  <si>
    <t>sai3.TX_SYNC</t>
  </si>
  <si>
    <t>sai3.TX_BCLK</t>
  </si>
  <si>
    <t>sai3.RX_DATA</t>
  </si>
  <si>
    <t>sai3.TX_DATA</t>
  </si>
  <si>
    <t>pwm5.OUT</t>
  </si>
  <si>
    <t>pwm6.OUT</t>
  </si>
  <si>
    <t>mqs.RIGHT</t>
  </si>
  <si>
    <t>mqs.LEFT</t>
  </si>
  <si>
    <t>usdhc2.CLK</t>
  </si>
  <si>
    <t>usdhc2.CMD</t>
  </si>
  <si>
    <t>usdhc2.DATA0</t>
  </si>
  <si>
    <t>usdhc2.DATA1</t>
  </si>
  <si>
    <t>usdhc2.DATA2</t>
  </si>
  <si>
    <t>usdhc2.DATA3</t>
  </si>
  <si>
    <t>usdhc2.DATA4</t>
  </si>
  <si>
    <t>usdhc2.DATA5</t>
  </si>
  <si>
    <t>usdhc2.DATA6</t>
  </si>
  <si>
    <t>usdhc2.DATA7</t>
  </si>
  <si>
    <t>usdhc2.RESET_B</t>
  </si>
  <si>
    <t>usdhc1.RESET_B</t>
  </si>
  <si>
    <t>usdhc1.DATA4</t>
  </si>
  <si>
    <t>usdhc1.DATA5</t>
  </si>
  <si>
    <t>usdhc1.DATA6</t>
  </si>
  <si>
    <t>usdhc1.DATA7</t>
  </si>
  <si>
    <t>csi.FIELD</t>
  </si>
  <si>
    <t>usdhc2.CD_B</t>
  </si>
  <si>
    <t>usdhc2.WP</t>
  </si>
  <si>
    <t>ALT2</t>
  </si>
  <si>
    <t>spdif.OUT</t>
  </si>
  <si>
    <t>sai2.MCLK</t>
  </si>
  <si>
    <t>sai2.TX_SYNC</t>
  </si>
  <si>
    <t>sai2.TX_BCLK</t>
  </si>
  <si>
    <t>sai2.RX_DATA</t>
  </si>
  <si>
    <t>sai2.TX_DATA</t>
  </si>
  <si>
    <t>anatop.OTG1_ID</t>
  </si>
  <si>
    <t>usb.OTG1_OC</t>
  </si>
  <si>
    <t>usb.OTG2_PWR</t>
  </si>
  <si>
    <t>usb.OTG2_OC</t>
  </si>
  <si>
    <t>usb.OTG1_PWR</t>
  </si>
  <si>
    <t>anatop.OTG2_ID</t>
  </si>
  <si>
    <t>usb.OTG_PWR_WAKE</t>
  </si>
  <si>
    <t>usb.OTG_HOST_MODE</t>
  </si>
  <si>
    <t>i2c3.SCL</t>
  </si>
  <si>
    <t>i2c3.SDA</t>
  </si>
  <si>
    <t>usdhc1.WP</t>
  </si>
  <si>
    <t>usdhc1.CD_B</t>
  </si>
  <si>
    <t>i2c4.SCL</t>
  </si>
  <si>
    <t>i2c4.SDA</t>
  </si>
  <si>
    <t>can2.TX</t>
  </si>
  <si>
    <t>can2.RX</t>
  </si>
  <si>
    <t>can1.TX</t>
  </si>
  <si>
    <t>can1.RX</t>
  </si>
  <si>
    <t>osc32k.32K_OUT</t>
  </si>
  <si>
    <t>anatop.24M_OUT</t>
  </si>
  <si>
    <t>pwm7.OUT</t>
  </si>
  <si>
    <t>pwm8.OUT</t>
  </si>
  <si>
    <t>ca7_platform.EVENTI</t>
  </si>
  <si>
    <t>ca7_platform.TRACE[0]</t>
  </si>
  <si>
    <t>ca7_platform.TRACE[1]</t>
  </si>
  <si>
    <t>ca7_platform.TRACE[2]</t>
  </si>
  <si>
    <t>ca7_platform.TRACE[3]</t>
  </si>
  <si>
    <t>ca7_platform.TRACE[4]</t>
  </si>
  <si>
    <t>ca7_platform.TRACE[5]</t>
  </si>
  <si>
    <t>ca7_platform.TRACE[6]</t>
  </si>
  <si>
    <t>ca7_platform.TRACE[7]</t>
  </si>
  <si>
    <t>ca7_platform.TRACE[8]</t>
  </si>
  <si>
    <t>ca7_platform.TRACE[9]</t>
  </si>
  <si>
    <t>ca7_platform.TRACE[10]</t>
  </si>
  <si>
    <t>ca7_platform.TRACE[11]</t>
  </si>
  <si>
    <t>ca7_platform.TRACE[12]</t>
  </si>
  <si>
    <t>ca7_platform.TRACE[13]</t>
  </si>
  <si>
    <t>ca7_platform.TRACE[14]</t>
  </si>
  <si>
    <t>ca7_platform.TRACE[15]</t>
  </si>
  <si>
    <t>ca7_platform.TRACE_CLK</t>
  </si>
  <si>
    <t>ca7_platform.TRACE_CTL</t>
  </si>
  <si>
    <t>ca7_platform.EVENTO</t>
  </si>
  <si>
    <t>ecspi1.SCLK</t>
  </si>
  <si>
    <t>ecspi1.SS0</t>
  </si>
  <si>
    <t>ecspi1.MOSI</t>
  </si>
  <si>
    <t>ecspi1.MISO</t>
  </si>
  <si>
    <t>qspiB_SCLK</t>
  </si>
  <si>
    <t>qspiB_SS0_B</t>
  </si>
  <si>
    <t>qspiB_SS1_B</t>
  </si>
  <si>
    <t>qspiB_DQS</t>
  </si>
  <si>
    <t>qspiB_DATA[0]</t>
  </si>
  <si>
    <t>qspiB_DATA[1]</t>
  </si>
  <si>
    <t>qspiB_DATA[2]</t>
  </si>
  <si>
    <t>qspiB_DATA[3]</t>
  </si>
  <si>
    <t>sai2.RX_BCLK</t>
  </si>
  <si>
    <t>qspiA_SS1_B</t>
  </si>
  <si>
    <t>qspiA_DQS</t>
  </si>
  <si>
    <t>qspiA_SCLK</t>
  </si>
  <si>
    <t>qspiA_DATA[0]</t>
  </si>
  <si>
    <t>qspiA_DATA[1]</t>
  </si>
  <si>
    <t>qspiA_DATA[2]</t>
  </si>
  <si>
    <t>qspiA_DATA[3]</t>
  </si>
  <si>
    <t>qspiA_SS0_B</t>
  </si>
  <si>
    <t>sai2.RX_SYNC</t>
  </si>
  <si>
    <t>rawnand.CE2_B</t>
  </si>
  <si>
    <t>rawnand.CE3_B</t>
  </si>
  <si>
    <t>ALT3</t>
  </si>
  <si>
    <t>anatop.ENET_REF_CLK_25M</t>
  </si>
  <si>
    <t>ccm.CLKO1</t>
  </si>
  <si>
    <t>ccm.CLKO2</t>
  </si>
  <si>
    <t>ccm.OUT0</t>
  </si>
  <si>
    <t>ccm.OUT1</t>
  </si>
  <si>
    <t>ccm.OUT2</t>
  </si>
  <si>
    <t>csi.DATA[1]</t>
  </si>
  <si>
    <t>csi.DATA[0]</t>
  </si>
  <si>
    <t>csi.DATA[10]</t>
  </si>
  <si>
    <t>csi.DATA[11]</t>
  </si>
  <si>
    <t>csi.DATA[12]</t>
  </si>
  <si>
    <t>csi.DATA[13]</t>
  </si>
  <si>
    <t>csi.DATA[14]</t>
  </si>
  <si>
    <t>csi.DATA[15]</t>
  </si>
  <si>
    <t>csi.DATA[16]</t>
  </si>
  <si>
    <t>csi.DATA[17]</t>
  </si>
  <si>
    <t>csi.DATA[18]</t>
  </si>
  <si>
    <t>csi.DATA[19]</t>
  </si>
  <si>
    <t>csi.DATA[20]</t>
  </si>
  <si>
    <t>csi.DATA[21]</t>
  </si>
  <si>
    <t>csi.DATA[22]</t>
  </si>
  <si>
    <t>csi.DATA[23]</t>
  </si>
  <si>
    <t>ecspi4.SCLK</t>
  </si>
  <si>
    <t>ecspi4.MOSI</t>
  </si>
  <si>
    <t>ecspi4.MISO</t>
  </si>
  <si>
    <t>ecspi4.SS0</t>
  </si>
  <si>
    <t>enet1.1588_EVENT2_IN</t>
  </si>
  <si>
    <t>enet1.1588_EVENT2_OUT</t>
  </si>
  <si>
    <t>enet1.1588_EVENT3_IN</t>
  </si>
  <si>
    <t>enet1.1588_EVENT3_OUT</t>
  </si>
  <si>
    <t>enet2.1588_EVENT2_IN</t>
  </si>
  <si>
    <t>enet2.1588_EVENT2_OUT</t>
  </si>
  <si>
    <t>enet2.1588_EVENT3_IN</t>
  </si>
  <si>
    <t>enet2.1588_EVENT3_OUT</t>
  </si>
  <si>
    <t>kpp.ROW[0]</t>
  </si>
  <si>
    <t>kpp.COL[0]</t>
  </si>
  <si>
    <t>kpp.ROW[1]</t>
  </si>
  <si>
    <t>kpp.COL[1]</t>
  </si>
  <si>
    <t>kpp.ROW[2]</t>
  </si>
  <si>
    <t>kpp.COL[2]</t>
  </si>
  <si>
    <t>ecspi3.SS0</t>
  </si>
  <si>
    <t>ecspi3.SCLK</t>
  </si>
  <si>
    <t>ecspi3.MOSI</t>
  </si>
  <si>
    <t>ecspi3.MISO</t>
  </si>
  <si>
    <t>ecspi2.SCLK</t>
  </si>
  <si>
    <t>ecspi2.SS0</t>
  </si>
  <si>
    <t>ecspi2.MOSI</t>
  </si>
  <si>
    <t>ecspi2.MISO</t>
  </si>
  <si>
    <t>ALT4</t>
  </si>
  <si>
    <t>ccm.PMIC_RDY</t>
  </si>
  <si>
    <t>ccm.WAIT</t>
  </si>
  <si>
    <t>ccm.STOP</t>
  </si>
  <si>
    <t>usdhc1.VSELECT</t>
  </si>
  <si>
    <t>usdhc2.VSELECT</t>
  </si>
  <si>
    <t>gpt1.CLK</t>
  </si>
  <si>
    <t>enet2.1588_EVENT1_IN</t>
  </si>
  <si>
    <t>enet2.1588_EVENT1_OUT</t>
  </si>
  <si>
    <t>gpt1.CAPTURE2</t>
  </si>
  <si>
    <t>enet1.1588_EVENT1_IN</t>
  </si>
  <si>
    <t>enet1.1588_EVENT1_OUT</t>
  </si>
  <si>
    <t>csu.CSU_ALARM_AUT[2]</t>
  </si>
  <si>
    <t>csu.CSU_ALARM_AUT[1]</t>
  </si>
  <si>
    <t>csu.CSU_ALARM_AUT[0]</t>
  </si>
  <si>
    <t>csu.CSU_INT_DEB</t>
  </si>
  <si>
    <t>weim.CRE</t>
  </si>
  <si>
    <t>weim.ADDR[26]</t>
  </si>
  <si>
    <t>weim.EB_B[2]</t>
  </si>
  <si>
    <t>weim.EB_B[3]</t>
  </si>
  <si>
    <t>weim.ACLK_FREERUN</t>
  </si>
  <si>
    <t>weim.ADDR[25]</t>
  </si>
  <si>
    <t>weim.CS2_B</t>
  </si>
  <si>
    <t>weim.CS3_B</t>
  </si>
  <si>
    <t>wdog3.WDOG_RST_B_DEB</t>
  </si>
  <si>
    <t>wdog2.WDOG_B</t>
  </si>
  <si>
    <t>spdif.SR_CLK</t>
  </si>
  <si>
    <t>spdif.LOCK</t>
  </si>
  <si>
    <t>spdif.EXT_CLK</t>
  </si>
  <si>
    <t>weim.DATA[0]</t>
  </si>
  <si>
    <t>weim.DATA[1]</t>
  </si>
  <si>
    <t>weim.DATA[2]</t>
  </si>
  <si>
    <t>weim.DATA[3]</t>
  </si>
  <si>
    <t>weim.DATA[4]</t>
  </si>
  <si>
    <t>weim.DATA[5]</t>
  </si>
  <si>
    <t>weim.DATA[6]</t>
  </si>
  <si>
    <t>weim.DATA[7]</t>
  </si>
  <si>
    <t>weim.DATA[8]</t>
  </si>
  <si>
    <t>weim.DATA[9]</t>
  </si>
  <si>
    <t>weim.DATA[10]</t>
  </si>
  <si>
    <t>weim.DATA[11]</t>
  </si>
  <si>
    <t>weim.DATA[12]</t>
  </si>
  <si>
    <t>weim.DATA[13]</t>
  </si>
  <si>
    <t>weim.DATA[14]</t>
  </si>
  <si>
    <t>weim.DATA[15]</t>
  </si>
  <si>
    <t>weim.EB_B[0]</t>
  </si>
  <si>
    <t>weim.EB_B[1]</t>
  </si>
  <si>
    <t>weim.AD[8]</t>
  </si>
  <si>
    <t>weim.AD[9]</t>
  </si>
  <si>
    <t>weim.AD[10]</t>
  </si>
  <si>
    <t>weim.AD[11]</t>
  </si>
  <si>
    <t>weim.AD[12]</t>
  </si>
  <si>
    <t>weim.AD[13]</t>
  </si>
  <si>
    <t>weim.AD[14]</t>
  </si>
  <si>
    <t>weim.AD[15]</t>
  </si>
  <si>
    <t>weim.ADDR[17]</t>
  </si>
  <si>
    <t>weim.BCLK</t>
  </si>
  <si>
    <t>weim.CS1_B</t>
  </si>
  <si>
    <t>weim.DTACK_B</t>
  </si>
  <si>
    <t>weim.ADDR[18]</t>
  </si>
  <si>
    <t>weim.ADDR[16]</t>
  </si>
  <si>
    <t>weim.WAIT</t>
  </si>
  <si>
    <t>weim.ADDR[19]</t>
  </si>
  <si>
    <t>weim.ADDR[20]</t>
  </si>
  <si>
    <t>weim.ADDR[21]</t>
  </si>
  <si>
    <t>weim.ADDR[22]</t>
  </si>
  <si>
    <t>weim.ADDR[23]</t>
  </si>
  <si>
    <t>weim.ADDR[24]</t>
  </si>
  <si>
    <t>weim.CS0_B</t>
  </si>
  <si>
    <t>weim.OE</t>
  </si>
  <si>
    <t>weim.RW</t>
  </si>
  <si>
    <t>weim.LBA_B</t>
  </si>
  <si>
    <t>weim.AD[0]</t>
  </si>
  <si>
    <t>weim.AD[1]</t>
  </si>
  <si>
    <t>weim.AD[2]</t>
  </si>
  <si>
    <t>weim.AD[3]</t>
  </si>
  <si>
    <t>weim.AD[4]</t>
  </si>
  <si>
    <t>weim.AD[5]</t>
  </si>
  <si>
    <t>weim.AD[6]</t>
  </si>
  <si>
    <t>weim.AD[7]</t>
  </si>
  <si>
    <t>gpio5.IO[10]</t>
  </si>
  <si>
    <t>gpio5.IO[11]</t>
  </si>
  <si>
    <t>gpio5.IO[0]</t>
  </si>
  <si>
    <t>gpio5.IO[1]</t>
  </si>
  <si>
    <t>gpio5.IO[2]</t>
  </si>
  <si>
    <t>gpio5.IO[3]</t>
  </si>
  <si>
    <t>gpio5.IO[4]</t>
  </si>
  <si>
    <t>gpio5.IO[5]</t>
  </si>
  <si>
    <t>gpio5.IO[6]</t>
  </si>
  <si>
    <t>gpio5.IO[7]</t>
  </si>
  <si>
    <t>gpio5.IO[8]</t>
  </si>
  <si>
    <t>gpio5.IO[9]</t>
  </si>
  <si>
    <t>gpio1.IO[10]</t>
  </si>
  <si>
    <t>gpio1.IO[11]</t>
  </si>
  <si>
    <t>gpio1.IO[12]</t>
  </si>
  <si>
    <t>gpio1.IO[13]</t>
  </si>
  <si>
    <t>gpio1.IO[14]</t>
  </si>
  <si>
    <t>gpio1.IO[15]</t>
  </si>
  <si>
    <t>ALT6</t>
  </si>
  <si>
    <t>sdma.EXT_EVENT[0]</t>
  </si>
  <si>
    <t>sdma.EXT_EVENT[1]</t>
  </si>
  <si>
    <t>enet1.1588_EVENT0_IN</t>
  </si>
  <si>
    <t>enet1.1588_EVENT0_OUT</t>
  </si>
  <si>
    <t>ccm.DI0_EXT_CLK</t>
  </si>
  <si>
    <t>enet2.1588_EVENT0_IN</t>
  </si>
  <si>
    <t>enet2.1588_EVENT0_OUT</t>
  </si>
  <si>
    <t>anatop.USBPHY1_TSTI_TX_LS_MODE</t>
  </si>
  <si>
    <t>anatop.USBPHY1_TSTI_TX_HS_MODE</t>
  </si>
  <si>
    <t>anatop.USBPHY1_TSTI_TX_DN</t>
  </si>
  <si>
    <t>anatop.USBPHY1_TSTO_RX_SQUELCH</t>
  </si>
  <si>
    <t>anatop.USBPHY1_TSTO_RX_DISCON_DET</t>
  </si>
  <si>
    <t>anatop.USBPHY1_TSTO_RX_HS_RXD</t>
  </si>
  <si>
    <t>anatop.USBPHY2_TSTO_RX_FS_RXD</t>
  </si>
  <si>
    <t>anatop.USBPHY1_TSTO_RX_FS_RXD</t>
  </si>
  <si>
    <t>anatop.USBPHY1_TSTI_TX_DP</t>
  </si>
  <si>
    <t>anatop.USBPHY1_TSTI_TX_EN</t>
  </si>
  <si>
    <t>anatop.USBPHY1_TSTI_TX_HIZ</t>
  </si>
  <si>
    <t>anatop.USBPHY2_TSTO_RX_HS_RXD</t>
  </si>
  <si>
    <t>anatop.USBPHY1_TSTO_PLL_CLK20DIV</t>
  </si>
  <si>
    <t>anatop.USBPHY2_TSTO_PLL_CLK20DIV</t>
  </si>
  <si>
    <t>anatop.USBPHY2_TSTO_RX_SQUELCH</t>
  </si>
  <si>
    <t>anatop.USBPHY2_TSTO_RX_DISCON_DET</t>
  </si>
  <si>
    <t>kpp.ROW[3]</t>
  </si>
  <si>
    <t>kpp.COL[3]</t>
  </si>
  <si>
    <t>kpp.ROW[4]</t>
  </si>
  <si>
    <t>kpp.COL[4]</t>
  </si>
  <si>
    <t>kpp.ROW[5]</t>
  </si>
  <si>
    <t>kpp.COL[5]</t>
  </si>
  <si>
    <t>kpp.ROW[6]</t>
  </si>
  <si>
    <t>kpp.COL[6]</t>
  </si>
  <si>
    <t>kpp.ROW[7]</t>
  </si>
  <si>
    <t>kpp.COL[7]</t>
  </si>
  <si>
    <t>ocotp_ctrl_wrapper.FUSE_LATCHED</t>
  </si>
  <si>
    <t>anatop.TESTI[0]</t>
  </si>
  <si>
    <t>anatop.TESTI[1]</t>
  </si>
  <si>
    <t>anatop.TESTI[2]</t>
  </si>
  <si>
    <t>anatop.TESTI[3]</t>
  </si>
  <si>
    <t>src.BT_CFG[0]</t>
  </si>
  <si>
    <t>src.BT_CFG[1]</t>
  </si>
  <si>
    <t>src.BT_CFG[2]</t>
  </si>
  <si>
    <t>src.BT_CFG[3]</t>
  </si>
  <si>
    <t>src.BT_CFG[4]</t>
  </si>
  <si>
    <t>src.BT_CFG[5]</t>
  </si>
  <si>
    <t>src.BT_CFG[6]</t>
  </si>
  <si>
    <t>src.BT_CFG[7]</t>
  </si>
  <si>
    <t>src.BT_CFG[8]</t>
  </si>
  <si>
    <t>src.BT_CFG[9]</t>
  </si>
  <si>
    <t>src.BT_CFG[10]</t>
  </si>
  <si>
    <t>src.BT_CFG[11]</t>
  </si>
  <si>
    <t>src.BT_CFG[12]</t>
  </si>
  <si>
    <t>src.BT_CFG[13]</t>
  </si>
  <si>
    <t>src.BT_CFG[14]</t>
  </si>
  <si>
    <t>src.BT_CFG[15]</t>
  </si>
  <si>
    <t>src.BT_CFG[24]</t>
  </si>
  <si>
    <t>src.BT_CFG[25]</t>
  </si>
  <si>
    <t>src.BT_CFG[26]</t>
  </si>
  <si>
    <t>src.BT_CFG[27]</t>
  </si>
  <si>
    <t>src.BT_CFG[28]</t>
  </si>
  <si>
    <t>src.BT_CFG[29]</t>
  </si>
  <si>
    <t>src.BT_CFG[30]</t>
  </si>
  <si>
    <t>src.BT_CFG[31]</t>
  </si>
  <si>
    <t>anatop.TESTO[0]</t>
  </si>
  <si>
    <t>anatop.TESTO[1]</t>
  </si>
  <si>
    <t>anatop.TESTO[2]</t>
  </si>
  <si>
    <t>anatop.TESTO[3]</t>
  </si>
  <si>
    <t>anatop.TESTO[4]</t>
  </si>
  <si>
    <t>anatop.TESTO[5]</t>
  </si>
  <si>
    <t>anatop.TESTO[6]</t>
  </si>
  <si>
    <t>anatop.TESTO[7]</t>
  </si>
  <si>
    <t>anatop.TESTO[8]</t>
  </si>
  <si>
    <t>anatop.TESTO[9]</t>
  </si>
  <si>
    <t>anatop.TESTO[10]</t>
  </si>
  <si>
    <t>anatop.TESTO[11]</t>
  </si>
  <si>
    <t>anatop.TESTO[12]</t>
  </si>
  <si>
    <t>anatop.TESTO[13]</t>
  </si>
  <si>
    <t>anatop.TESTO[14]</t>
  </si>
  <si>
    <t>anatop.TESTO[15]</t>
  </si>
  <si>
    <t>snvs_hp_wrapper.VIO_5_CTL</t>
  </si>
  <si>
    <t>snvs_hp_wrapper.VIO_5</t>
  </si>
  <si>
    <t>src.INT_BOOT</t>
  </si>
  <si>
    <t>sai1.MCLK</t>
  </si>
  <si>
    <t>sai1.RX_SYNC</t>
  </si>
  <si>
    <t>sai1.RX_BCLK</t>
  </si>
  <si>
    <t>sai1.TX_SYNC</t>
  </si>
  <si>
    <t>sai1.TX_BCLK</t>
  </si>
  <si>
    <t>sai1.RX_DATA</t>
  </si>
  <si>
    <t>sai1.TX_DATA</t>
  </si>
  <si>
    <t>src.SYSTEM_RESET</t>
  </si>
  <si>
    <t>src.EARLY_RESET</t>
  </si>
  <si>
    <t>src.ANY_PU_RESET</t>
  </si>
  <si>
    <t>src.TESTER_ACK</t>
  </si>
  <si>
    <t>ccm.PLL2_BYP</t>
  </si>
  <si>
    <t>ccm.PLL3_BYP</t>
  </si>
  <si>
    <t>ccm.REF_EN_B</t>
  </si>
  <si>
    <t>ecspi1.TESTER_TRIGGER</t>
  </si>
  <si>
    <t>ecspi2.TESTER_TRIGGER</t>
  </si>
  <si>
    <t>ecspi3.TESTER_TRIGGER</t>
  </si>
  <si>
    <t>ecspi4.TESTER_TRIGGER</t>
  </si>
  <si>
    <t>usdhc1.TESTER_TRIGGER</t>
  </si>
  <si>
    <t>usdhc2.TESTER_TRIGGER</t>
  </si>
  <si>
    <t>qspi.TESTER_TRIGGER</t>
  </si>
  <si>
    <t>rawnand.TESTER_TRIGGER</t>
  </si>
  <si>
    <t>sjc.DONE</t>
  </si>
  <si>
    <t>sjc.DE_B</t>
  </si>
  <si>
    <t>sjc.FAIL</t>
  </si>
  <si>
    <t>sjc.JTAG_ACT</t>
  </si>
  <si>
    <t>sim_m.HADDR[0]</t>
  </si>
  <si>
    <t>sim_m.HADDR[1]</t>
  </si>
  <si>
    <t>sim_m.HADDR[2]</t>
  </si>
  <si>
    <t>sim_m.HADDR[3]</t>
  </si>
  <si>
    <t>sim_m.HADDR[4]</t>
  </si>
  <si>
    <t>sim_m.HADDR[5]</t>
  </si>
  <si>
    <t>sim_m.HADDR[6]</t>
  </si>
  <si>
    <t>sim_m.HADDR[7]</t>
  </si>
  <si>
    <t>sim_m.HADDR[8]</t>
  </si>
  <si>
    <t>sim_m.HADDR[9]</t>
  </si>
  <si>
    <t>sim_m.HADDR[10]</t>
  </si>
  <si>
    <t>sim_m.HADDR[11]</t>
  </si>
  <si>
    <t>sim_m.HADDR[12]</t>
  </si>
  <si>
    <t>sim_m.HADDR[13]</t>
  </si>
  <si>
    <t>sim_m.HADDR[14]</t>
  </si>
  <si>
    <t>sim_m.HADDR[15]</t>
  </si>
  <si>
    <t>sim_m.HADDR[16]</t>
  </si>
  <si>
    <t>sim_m.HADDR[17]</t>
  </si>
  <si>
    <t>sim_m.HADDR[18]</t>
  </si>
  <si>
    <t>sim_m.HADDR[19]</t>
  </si>
  <si>
    <t>sim_m.HADDR[20]</t>
  </si>
  <si>
    <t>sim_m.HADDR[21]</t>
  </si>
  <si>
    <t>sim_m.HADDR[22]</t>
  </si>
  <si>
    <t>sim_m.HADDR[23]</t>
  </si>
  <si>
    <t>sim_m.HADDR[24]</t>
  </si>
  <si>
    <t>sim_m.HADDR[25]</t>
  </si>
  <si>
    <t>sim_m.HADDR[26]</t>
  </si>
  <si>
    <t>sim_m.HADDR[27]</t>
  </si>
  <si>
    <t>sim_m.HADDR[28]</t>
  </si>
  <si>
    <t>sim_m.HADDR[29]</t>
  </si>
  <si>
    <t>sim_m.HADDR[30]</t>
  </si>
  <si>
    <t>sim_m.HADDR[31]</t>
  </si>
  <si>
    <t>sim_m.HBURST[0]</t>
  </si>
  <si>
    <t>sim_m.HBURST[1]</t>
  </si>
  <si>
    <t>sim_m.HBURST[2]</t>
  </si>
  <si>
    <t>sim_m.HMASTLOCK</t>
  </si>
  <si>
    <t>sim_m.HPROT[0]</t>
  </si>
  <si>
    <t>sim_m.HPROT[1]</t>
  </si>
  <si>
    <t>sim_m.HPROT[2]</t>
  </si>
  <si>
    <t>sim_m.HPROT[3]</t>
  </si>
  <si>
    <t>sim_m.HREADYOUT</t>
  </si>
  <si>
    <t>sim_m.HRESP</t>
  </si>
  <si>
    <t>sim_m.HSIZE[0]</t>
  </si>
  <si>
    <t>sim_m.HSIZE[1]</t>
  </si>
  <si>
    <t>sim_m.HSIZE[2]</t>
  </si>
  <si>
    <t>sim_m.HWRITE</t>
  </si>
  <si>
    <t>tpsmp.CLK</t>
  </si>
  <si>
    <t>tpsmp.HDATA_DIR</t>
  </si>
  <si>
    <t>tpsmp.HTRANS[0]</t>
  </si>
  <si>
    <t>tpsmp.HTRANS[1]</t>
  </si>
  <si>
    <t>tpsmp.HDATA[0]</t>
  </si>
  <si>
    <t>tpsmp.HDATA[1]</t>
  </si>
  <si>
    <t>tpsmp.HDATA[2]</t>
  </si>
  <si>
    <t>tpsmp.HDATA[3]</t>
  </si>
  <si>
    <t>tpsmp.HDATA[4]</t>
  </si>
  <si>
    <t>tpsmp.HDATA[5]</t>
  </si>
  <si>
    <t>tpsmp.HDATA[6]</t>
  </si>
  <si>
    <t>tpsmp.HDATA[7]</t>
  </si>
  <si>
    <t>tpsmp.HDATA[8]</t>
  </si>
  <si>
    <t>tpsmp.HDATA[9]</t>
  </si>
  <si>
    <t>tpsmp.HDATA[10]</t>
  </si>
  <si>
    <t>tpsmp.HDATA[11]</t>
  </si>
  <si>
    <t>tpsmp.HDATA[12]</t>
  </si>
  <si>
    <t>tpsmp.HDATA[13]</t>
  </si>
  <si>
    <t>tpsmp.HDATA[14]</t>
  </si>
  <si>
    <t>tpsmp.HDATA[15]</t>
  </si>
  <si>
    <t>tpsmp.HDATA[16]</t>
  </si>
  <si>
    <t>tpsmp.HDATA[19]</t>
  </si>
  <si>
    <t>tpsmp.HDATA[17]</t>
  </si>
  <si>
    <t>tpsmp.HDATA[18]</t>
  </si>
  <si>
    <t>observe_mux.OUT[0]</t>
  </si>
  <si>
    <t>observe_mux.OUT[1]</t>
  </si>
  <si>
    <t>observe_mux.OUT[2]</t>
  </si>
  <si>
    <t>observe_mux.OUT[3]</t>
  </si>
  <si>
    <t>observe_mux.OUT[4]</t>
  </si>
  <si>
    <t>tpsmp.HDATA[20]</t>
  </si>
  <si>
    <t>tpsmp.HDATA[21]</t>
  </si>
  <si>
    <t>tpsmp.HDATA[22]</t>
  </si>
  <si>
    <t>tpsmp.HDATA[23]</t>
  </si>
  <si>
    <t>tpsmp.HDATA[24]</t>
  </si>
  <si>
    <t>tpsmp.HDATA[25]</t>
  </si>
  <si>
    <t>tpsmp.HDATA[26]</t>
  </si>
  <si>
    <t>tpsmp.HDATA[27]</t>
  </si>
  <si>
    <t>tpsmp.HDATA[28]</t>
  </si>
  <si>
    <t>tpsmp.HDATA[29]</t>
  </si>
  <si>
    <t>tpsmp.HDATA[30]</t>
  </si>
  <si>
    <t>tpsmp.HDATA[31]</t>
  </si>
  <si>
    <t>ALT7</t>
  </si>
  <si>
    <t>ALT8</t>
  </si>
  <si>
    <t>epit1.OUT</t>
  </si>
  <si>
    <t>epit2.OUT</t>
  </si>
  <si>
    <t>wdog3.WDOG_B</t>
  </si>
  <si>
    <t>usdhc1.LCTL</t>
  </si>
  <si>
    <t>usdhc2.LCTL</t>
  </si>
  <si>
    <t>wdog1.WDOG_RST_B_DEB</t>
  </si>
  <si>
    <t>wdog2.WDOG_RST_B_DEB</t>
  </si>
  <si>
    <t>ecspi2.RDY</t>
  </si>
  <si>
    <t>ecspi2.SS1</t>
  </si>
  <si>
    <t>ecspi2.SS2</t>
  </si>
  <si>
    <t>ecspi2.SS3</t>
  </si>
  <si>
    <t>ecspi1.SS1</t>
  </si>
  <si>
    <t>ecspi1.SS2</t>
  </si>
  <si>
    <t>ecspi1.SS3</t>
  </si>
  <si>
    <t>ecspi1.RDY</t>
  </si>
  <si>
    <t>ecspi3.SS2</t>
  </si>
  <si>
    <t>ecspi3.SS3</t>
  </si>
  <si>
    <t>ecspi4.RDY</t>
  </si>
  <si>
    <t>ecspi4.SS1</t>
  </si>
  <si>
    <t>ecspi4.SS2</t>
  </si>
  <si>
    <t>ecspi4.SS3</t>
  </si>
  <si>
    <t>ecspi3.SS1</t>
  </si>
  <si>
    <t>ecspi3.RDY</t>
  </si>
  <si>
    <t>ALT9</t>
  </si>
  <si>
    <t>epdc.PWRCTRL[1]</t>
  </si>
  <si>
    <t>epdc.PWRCTRL[2]</t>
  </si>
  <si>
    <t>epdc.PWRCTRL[3]</t>
  </si>
  <si>
    <t>epdc.SDCE[4]</t>
  </si>
  <si>
    <t>epdc.SDCE[5]</t>
  </si>
  <si>
    <t>epdc.SDCE[6]</t>
  </si>
  <si>
    <t>epdc.SDCE[7]</t>
  </si>
  <si>
    <t>epdc.SDCE[8]</t>
  </si>
  <si>
    <t>epdc.SDCE[9]</t>
  </si>
  <si>
    <t>epdc.SDOED</t>
  </si>
  <si>
    <t>epdc.SDOEZ</t>
  </si>
  <si>
    <t>epdc.SDDO[8]</t>
  </si>
  <si>
    <t>epdc.SDDO[9]</t>
  </si>
  <si>
    <t>epdc.SDDO[10]</t>
  </si>
  <si>
    <t>epdc.SDDO[11]</t>
  </si>
  <si>
    <t>epdc.SDDO[12]</t>
  </si>
  <si>
    <t>epdc.SDDO[13]</t>
  </si>
  <si>
    <t>epdc.SDDO[14]</t>
  </si>
  <si>
    <t>epdc.SDDO[15]</t>
  </si>
  <si>
    <t>epdc.SDCLK</t>
  </si>
  <si>
    <t>epdc.SDLE</t>
  </si>
  <si>
    <t>epdc.SDOE</t>
  </si>
  <si>
    <t>epdc.SDCE[0]</t>
  </si>
  <si>
    <t>epdc.GDOE</t>
  </si>
  <si>
    <t>epdc.SDDO[0]</t>
  </si>
  <si>
    <t>epdc.SDDO[1]</t>
  </si>
  <si>
    <t>epdc.SDDO[2]</t>
  </si>
  <si>
    <t>epdc.SDDO[3]</t>
  </si>
  <si>
    <t>epdc.SDDO[4]</t>
  </si>
  <si>
    <t>epdc.SDDO[5]</t>
  </si>
  <si>
    <t>epdc.SDDO[6]</t>
  </si>
  <si>
    <t>epdc.SDDO[7]</t>
  </si>
  <si>
    <t>epdc.PWRIRQ</t>
  </si>
  <si>
    <t>epdc.PWRWAKE</t>
  </si>
  <si>
    <t>epdc.PWRCOM</t>
  </si>
  <si>
    <t>epdc.PWRSTAT</t>
  </si>
  <si>
    <t>epdc.PWRCTRL[0]</t>
  </si>
  <si>
    <t>epdc.BDR[0]</t>
  </si>
  <si>
    <t>epdc.SDSHR</t>
  </si>
  <si>
    <t>epdc.GDRL</t>
  </si>
  <si>
    <t>epdc.GDCLK</t>
  </si>
  <si>
    <t>epdc.GDSP</t>
  </si>
  <si>
    <t>epdc.BDR[1]</t>
  </si>
  <si>
    <t>epdc.VCOM[0]</t>
  </si>
  <si>
    <t>epdc.VCOM[1]</t>
  </si>
  <si>
    <t>epdc.SDCE[1]</t>
  </si>
  <si>
    <t>epdc.SDCE[2]</t>
  </si>
  <si>
    <t>epdc.SDCE[3]</t>
  </si>
  <si>
    <t>esai.TX3_RX2</t>
  </si>
  <si>
    <t>esai.TX2_RX3</t>
  </si>
  <si>
    <t>esai.TX4_RX1</t>
  </si>
  <si>
    <t>esai.TX1</t>
  </si>
  <si>
    <t>esai.TX_HF_CLK</t>
  </si>
  <si>
    <t>esai.RX_HF_CLK</t>
  </si>
  <si>
    <t>esai.RX_FS</t>
  </si>
  <si>
    <t>esai.RX_CLK</t>
  </si>
  <si>
    <t>esai.TX_FS</t>
  </si>
  <si>
    <t>esai.TX_CLK</t>
  </si>
  <si>
    <t>esai.TX5_RX0</t>
  </si>
  <si>
    <t>esai.TX0</t>
  </si>
  <si>
    <t>PAD DFU</t>
  </si>
  <si>
    <t>100K PU</t>
  </si>
  <si>
    <t>100K PD</t>
  </si>
  <si>
    <t>47K PU</t>
  </si>
  <si>
    <t>LCDIF</t>
  </si>
  <si>
    <t>SAI1</t>
  </si>
  <si>
    <t>eMMC</t>
  </si>
  <si>
    <t>SD</t>
  </si>
  <si>
    <t>QSPI</t>
  </si>
  <si>
    <t>ETH1</t>
  </si>
  <si>
    <t>I2C1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</si>
</sst>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3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3" fillId="3" borderId="0" xfId="0" applyFont="1" applyFill="1" applyAlignment="1">
      <alignment horizontal="center" vertical="center" textRotation="90"/>
    </xf>
    <xf numFmtId="0" fontId="4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9" borderId="0" xfId="0" applyFont="1" applyFill="1" applyAlignment="1">
      <alignment horizontal="center" vertical="center" textRotation="90"/>
    </xf>
    <xf numFmtId="0" fontId="3" fillId="5" borderId="0" xfId="0" applyFont="1" applyFill="1" applyAlignment="1">
      <alignment horizontal="center" vertical="center" textRotation="90"/>
    </xf>
    <xf numFmtId="0" fontId="0" fillId="8" borderId="0" xfId="0" applyFill="1" applyAlignment="1">
      <alignment horizontal="center" vertical="center" textRotation="90"/>
    </xf>
    <xf numFmtId="0" fontId="3" fillId="8" borderId="0" xfId="0" applyFont="1" applyFill="1" applyAlignment="1">
      <alignment horizontal="center" vertical="center" textRotation="90"/>
    </xf>
    <xf numFmtId="0" fontId="3" fillId="2" borderId="0" xfId="0" applyFont="1" applyFill="1" applyAlignment="1">
      <alignment horizontal="center" vertical="center" textRotation="90"/>
    </xf>
    <xf numFmtId="0" fontId="3" fillId="7" borderId="0" xfId="0" applyFont="1" applyFill="1" applyAlignment="1">
      <alignment horizontal="center" vertical="center" textRotation="90"/>
    </xf>
    <xf numFmtId="0" fontId="0" fillId="10" borderId="0" xfId="0" applyFill="1"/>
    <xf numFmtId="0" fontId="5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</cellXfs>
  <cellStyles count="1">
    <cellStyle name="Normale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a1" displayName="Tabella1" ref="A99:H295" totalsRowShown="0" headerRowDxfId="0">
  <autoFilter ref="A99:H295">
    <filterColumn colId="2">
      <filters>
        <filter val="NVCC_NAND"/>
      </filters>
    </filterColumn>
  </autoFilter>
  <tableColumns count="8">
    <tableColumn id="1" name="Ball Position"/>
    <tableColumn id="2" name="Ball Name"/>
    <tableColumn id="3" name="Power Group"/>
    <tableColumn id="10" name="Input / Output"/>
    <tableColumn id="4" name="Ball Type"/>
    <tableColumn id="5" name="Default Mode"/>
    <tableColumn id="6" name="Default Function"/>
    <tableColumn id="8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5"/>
  <sheetViews>
    <sheetView topLeftCell="A76" workbookViewId="0">
      <selection activeCell="A99" sqref="A99:B99"/>
    </sheetView>
  </sheetViews>
  <sheetFormatPr defaultRowHeight="15" x14ac:dyDescent="0.25"/>
  <cols>
    <col min="1" max="1" width="14.140625" customWidth="1"/>
    <col min="2" max="2" width="20.5703125" bestFit="1" customWidth="1"/>
    <col min="3" max="4" width="19" customWidth="1"/>
    <col min="5" max="5" width="14.85546875" customWidth="1"/>
    <col min="6" max="6" width="15.7109375" customWidth="1"/>
    <col min="7" max="7" width="27.85546875" bestFit="1" customWidth="1"/>
    <col min="8" max="8" width="23.85546875" bestFit="1" customWidth="1"/>
    <col min="14" max="14" width="9.7109375" bestFit="1" customWidth="1"/>
  </cols>
  <sheetData>
    <row r="1" spans="1:2" x14ac:dyDescent="0.25">
      <c r="A1" s="2" t="s">
        <v>590</v>
      </c>
      <c r="B1" s="2"/>
    </row>
    <row r="2" spans="1:2" x14ac:dyDescent="0.25">
      <c r="A2" s="1" t="s">
        <v>589</v>
      </c>
      <c r="B2" s="1" t="s">
        <v>588</v>
      </c>
    </row>
    <row r="3" spans="1:2" x14ac:dyDescent="0.25">
      <c r="A3" t="s">
        <v>3</v>
      </c>
      <c r="B3" t="s">
        <v>2</v>
      </c>
    </row>
    <row r="4" spans="1:2" x14ac:dyDescent="0.25">
      <c r="A4" t="s">
        <v>5</v>
      </c>
      <c r="B4" t="s">
        <v>4</v>
      </c>
    </row>
    <row r="5" spans="1:2" x14ac:dyDescent="0.25">
      <c r="A5" t="s">
        <v>7</v>
      </c>
      <c r="B5" t="s">
        <v>6</v>
      </c>
    </row>
    <row r="6" spans="1:2" x14ac:dyDescent="0.25">
      <c r="A6" t="s">
        <v>9</v>
      </c>
      <c r="B6" t="s">
        <v>8</v>
      </c>
    </row>
    <row r="7" spans="1:2" x14ac:dyDescent="0.25">
      <c r="A7" t="s">
        <v>11</v>
      </c>
      <c r="B7" t="s">
        <v>10</v>
      </c>
    </row>
    <row r="8" spans="1:2" x14ac:dyDescent="0.25">
      <c r="A8" t="s">
        <v>591</v>
      </c>
      <c r="B8" t="s">
        <v>12</v>
      </c>
    </row>
    <row r="9" spans="1:2" x14ac:dyDescent="0.25">
      <c r="A9" t="s">
        <v>592</v>
      </c>
      <c r="B9" t="s">
        <v>12</v>
      </c>
    </row>
    <row r="10" spans="1:2" x14ac:dyDescent="0.25">
      <c r="A10" t="s">
        <v>593</v>
      </c>
      <c r="B10" t="s">
        <v>12</v>
      </c>
    </row>
    <row r="11" spans="1:2" x14ac:dyDescent="0.25">
      <c r="A11" t="s">
        <v>594</v>
      </c>
      <c r="B11" t="s">
        <v>12</v>
      </c>
    </row>
    <row r="12" spans="1:2" x14ac:dyDescent="0.25">
      <c r="A12" t="s">
        <v>595</v>
      </c>
      <c r="B12" t="s">
        <v>12</v>
      </c>
    </row>
    <row r="13" spans="1:2" x14ac:dyDescent="0.25">
      <c r="A13" t="s">
        <v>13</v>
      </c>
      <c r="B13" t="s">
        <v>12</v>
      </c>
    </row>
    <row r="14" spans="1:2" x14ac:dyDescent="0.25">
      <c r="A14" t="s">
        <v>15</v>
      </c>
      <c r="B14" t="s">
        <v>14</v>
      </c>
    </row>
    <row r="15" spans="1:2" x14ac:dyDescent="0.25">
      <c r="A15" t="s">
        <v>17</v>
      </c>
      <c r="B15" t="s">
        <v>16</v>
      </c>
    </row>
    <row r="16" spans="1:2" x14ac:dyDescent="0.25">
      <c r="A16" t="s">
        <v>19</v>
      </c>
      <c r="B16" t="s">
        <v>18</v>
      </c>
    </row>
    <row r="17" spans="1:2" x14ac:dyDescent="0.25">
      <c r="A17" t="s">
        <v>21</v>
      </c>
      <c r="B17" t="s">
        <v>20</v>
      </c>
    </row>
    <row r="18" spans="1:2" x14ac:dyDescent="0.25">
      <c r="A18" t="s">
        <v>23</v>
      </c>
      <c r="B18" t="s">
        <v>22</v>
      </c>
    </row>
    <row r="19" spans="1:2" x14ac:dyDescent="0.25">
      <c r="A19" t="s">
        <v>25</v>
      </c>
      <c r="B19" t="s">
        <v>24</v>
      </c>
    </row>
    <row r="20" spans="1:2" x14ac:dyDescent="0.25">
      <c r="A20" t="s">
        <v>27</v>
      </c>
      <c r="B20" t="s">
        <v>26</v>
      </c>
    </row>
    <row r="21" spans="1:2" x14ac:dyDescent="0.25">
      <c r="A21" t="s">
        <v>29</v>
      </c>
      <c r="B21" t="s">
        <v>28</v>
      </c>
    </row>
    <row r="22" spans="1:2" x14ac:dyDescent="0.25">
      <c r="A22" t="s">
        <v>596</v>
      </c>
      <c r="B22" t="s">
        <v>30</v>
      </c>
    </row>
    <row r="23" spans="1:2" x14ac:dyDescent="0.25">
      <c r="A23" t="s">
        <v>597</v>
      </c>
      <c r="B23" t="s">
        <v>30</v>
      </c>
    </row>
    <row r="24" spans="1:2" x14ac:dyDescent="0.25">
      <c r="A24" t="s">
        <v>598</v>
      </c>
      <c r="B24" t="s">
        <v>30</v>
      </c>
    </row>
    <row r="25" spans="1:2" x14ac:dyDescent="0.25">
      <c r="A25" t="s">
        <v>31</v>
      </c>
      <c r="B25" t="s">
        <v>30</v>
      </c>
    </row>
    <row r="26" spans="1:2" x14ac:dyDescent="0.25">
      <c r="A26" t="s">
        <v>599</v>
      </c>
      <c r="B26" t="s">
        <v>32</v>
      </c>
    </row>
    <row r="27" spans="1:2" x14ac:dyDescent="0.25">
      <c r="A27" t="s">
        <v>33</v>
      </c>
      <c r="B27" t="s">
        <v>32</v>
      </c>
    </row>
    <row r="28" spans="1:2" x14ac:dyDescent="0.25">
      <c r="A28" t="s">
        <v>35</v>
      </c>
      <c r="B28" t="s">
        <v>34</v>
      </c>
    </row>
    <row r="29" spans="1:2" x14ac:dyDescent="0.25">
      <c r="A29" t="s">
        <v>37</v>
      </c>
      <c r="B29" t="s">
        <v>36</v>
      </c>
    </row>
    <row r="30" spans="1:2" x14ac:dyDescent="0.25">
      <c r="A30" t="s">
        <v>39</v>
      </c>
      <c r="B30" t="s">
        <v>38</v>
      </c>
    </row>
    <row r="31" spans="1:2" x14ac:dyDescent="0.25">
      <c r="A31" t="s">
        <v>600</v>
      </c>
      <c r="B31" t="s">
        <v>40</v>
      </c>
    </row>
    <row r="32" spans="1:2" x14ac:dyDescent="0.25">
      <c r="A32" t="s">
        <v>601</v>
      </c>
      <c r="B32" t="s">
        <v>40</v>
      </c>
    </row>
    <row r="33" spans="1:2" x14ac:dyDescent="0.25">
      <c r="A33" t="s">
        <v>602</v>
      </c>
      <c r="B33" t="s">
        <v>40</v>
      </c>
    </row>
    <row r="34" spans="1:2" x14ac:dyDescent="0.25">
      <c r="A34" t="s">
        <v>603</v>
      </c>
      <c r="B34" t="s">
        <v>40</v>
      </c>
    </row>
    <row r="35" spans="1:2" x14ac:dyDescent="0.25">
      <c r="A35" t="s">
        <v>604</v>
      </c>
      <c r="B35" t="s">
        <v>40</v>
      </c>
    </row>
    <row r="36" spans="1:2" x14ac:dyDescent="0.25">
      <c r="A36" t="s">
        <v>605</v>
      </c>
      <c r="B36" t="s">
        <v>40</v>
      </c>
    </row>
    <row r="37" spans="1:2" x14ac:dyDescent="0.25">
      <c r="A37" t="s">
        <v>606</v>
      </c>
      <c r="B37" t="s">
        <v>40</v>
      </c>
    </row>
    <row r="38" spans="1:2" x14ac:dyDescent="0.25">
      <c r="A38" t="s">
        <v>607</v>
      </c>
      <c r="B38" t="s">
        <v>40</v>
      </c>
    </row>
    <row r="39" spans="1:2" x14ac:dyDescent="0.25">
      <c r="A39" t="s">
        <v>608</v>
      </c>
      <c r="B39" t="s">
        <v>40</v>
      </c>
    </row>
    <row r="40" spans="1:2" x14ac:dyDescent="0.25">
      <c r="A40" t="s">
        <v>41</v>
      </c>
      <c r="B40" t="s">
        <v>40</v>
      </c>
    </row>
    <row r="41" spans="1:2" x14ac:dyDescent="0.25">
      <c r="A41" t="s">
        <v>609</v>
      </c>
      <c r="B41" t="s">
        <v>42</v>
      </c>
    </row>
    <row r="42" spans="1:2" x14ac:dyDescent="0.25">
      <c r="A42" t="s">
        <v>610</v>
      </c>
      <c r="B42" t="s">
        <v>42</v>
      </c>
    </row>
    <row r="43" spans="1:2" x14ac:dyDescent="0.25">
      <c r="A43" t="s">
        <v>611</v>
      </c>
      <c r="B43" t="s">
        <v>42</v>
      </c>
    </row>
    <row r="44" spans="1:2" x14ac:dyDescent="0.25">
      <c r="A44" t="s">
        <v>644</v>
      </c>
      <c r="B44" t="s">
        <v>42</v>
      </c>
    </row>
    <row r="45" spans="1:2" x14ac:dyDescent="0.25">
      <c r="A45" t="s">
        <v>645</v>
      </c>
      <c r="B45" t="s">
        <v>42</v>
      </c>
    </row>
    <row r="46" spans="1:2" x14ac:dyDescent="0.25">
      <c r="A46" t="s">
        <v>659</v>
      </c>
      <c r="B46" t="s">
        <v>42</v>
      </c>
    </row>
    <row r="47" spans="1:2" x14ac:dyDescent="0.25">
      <c r="A47" t="s">
        <v>44</v>
      </c>
      <c r="B47" t="s">
        <v>43</v>
      </c>
    </row>
    <row r="48" spans="1:2" x14ac:dyDescent="0.25">
      <c r="A48" t="s">
        <v>46</v>
      </c>
      <c r="B48" t="s">
        <v>45</v>
      </c>
    </row>
    <row r="49" spans="1:2" x14ac:dyDescent="0.25">
      <c r="A49" t="s">
        <v>646</v>
      </c>
      <c r="B49" t="s">
        <v>47</v>
      </c>
    </row>
    <row r="50" spans="1:2" x14ac:dyDescent="0.25">
      <c r="A50" t="s">
        <v>647</v>
      </c>
      <c r="B50" t="s">
        <v>47</v>
      </c>
    </row>
    <row r="51" spans="1:2" x14ac:dyDescent="0.25">
      <c r="A51" t="s">
        <v>648</v>
      </c>
      <c r="B51" t="s">
        <v>47</v>
      </c>
    </row>
    <row r="52" spans="1:2" x14ac:dyDescent="0.25">
      <c r="A52" t="s">
        <v>649</v>
      </c>
      <c r="B52" t="s">
        <v>47</v>
      </c>
    </row>
    <row r="53" spans="1:2" x14ac:dyDescent="0.25">
      <c r="A53" t="s">
        <v>650</v>
      </c>
      <c r="B53" t="s">
        <v>47</v>
      </c>
    </row>
    <row r="54" spans="1:2" x14ac:dyDescent="0.25">
      <c r="A54" t="s">
        <v>651</v>
      </c>
      <c r="B54" t="s">
        <v>47</v>
      </c>
    </row>
    <row r="55" spans="1:2" x14ac:dyDescent="0.25">
      <c r="A55" t="s">
        <v>652</v>
      </c>
      <c r="B55" t="s">
        <v>47</v>
      </c>
    </row>
    <row r="56" spans="1:2" x14ac:dyDescent="0.25">
      <c r="A56" t="s">
        <v>653</v>
      </c>
      <c r="B56" t="s">
        <v>47</v>
      </c>
    </row>
    <row r="57" spans="1:2" x14ac:dyDescent="0.25">
      <c r="A57" t="s">
        <v>658</v>
      </c>
      <c r="B57" t="s">
        <v>47</v>
      </c>
    </row>
    <row r="58" spans="1:2" x14ac:dyDescent="0.25">
      <c r="A58" t="s">
        <v>657</v>
      </c>
      <c r="B58" t="s">
        <v>47</v>
      </c>
    </row>
    <row r="59" spans="1:2" x14ac:dyDescent="0.25">
      <c r="A59" t="s">
        <v>656</v>
      </c>
      <c r="B59" t="s">
        <v>47</v>
      </c>
    </row>
    <row r="60" spans="1:2" x14ac:dyDescent="0.25">
      <c r="A60" t="s">
        <v>655</v>
      </c>
      <c r="B60" t="s">
        <v>47</v>
      </c>
    </row>
    <row r="61" spans="1:2" x14ac:dyDescent="0.25">
      <c r="A61" t="s">
        <v>654</v>
      </c>
      <c r="B61" t="s">
        <v>47</v>
      </c>
    </row>
    <row r="62" spans="1:2" x14ac:dyDescent="0.25">
      <c r="A62" t="s">
        <v>643</v>
      </c>
      <c r="B62" t="s">
        <v>47</v>
      </c>
    </row>
    <row r="63" spans="1:2" x14ac:dyDescent="0.25">
      <c r="A63" t="s">
        <v>642</v>
      </c>
      <c r="B63" t="s">
        <v>47</v>
      </c>
    </row>
    <row r="64" spans="1:2" x14ac:dyDescent="0.25">
      <c r="A64" t="s">
        <v>641</v>
      </c>
      <c r="B64" t="s">
        <v>47</v>
      </c>
    </row>
    <row r="65" spans="1:2" x14ac:dyDescent="0.25">
      <c r="A65" t="s">
        <v>640</v>
      </c>
      <c r="B65" t="s">
        <v>47</v>
      </c>
    </row>
    <row r="66" spans="1:2" x14ac:dyDescent="0.25">
      <c r="A66" t="s">
        <v>639</v>
      </c>
      <c r="B66" t="s">
        <v>47</v>
      </c>
    </row>
    <row r="67" spans="1:2" x14ac:dyDescent="0.25">
      <c r="A67" t="s">
        <v>638</v>
      </c>
      <c r="B67" t="s">
        <v>47</v>
      </c>
    </row>
    <row r="68" spans="1:2" x14ac:dyDescent="0.25">
      <c r="A68" t="s">
        <v>637</v>
      </c>
      <c r="B68" t="s">
        <v>47</v>
      </c>
    </row>
    <row r="69" spans="1:2" x14ac:dyDescent="0.25">
      <c r="A69" t="s">
        <v>636</v>
      </c>
      <c r="B69" t="s">
        <v>47</v>
      </c>
    </row>
    <row r="70" spans="1:2" x14ac:dyDescent="0.25">
      <c r="A70" t="s">
        <v>635</v>
      </c>
      <c r="B70" t="s">
        <v>47</v>
      </c>
    </row>
    <row r="71" spans="1:2" x14ac:dyDescent="0.25">
      <c r="A71" t="s">
        <v>634</v>
      </c>
      <c r="B71" t="s">
        <v>47</v>
      </c>
    </row>
    <row r="72" spans="1:2" x14ac:dyDescent="0.25">
      <c r="A72" t="s">
        <v>633</v>
      </c>
      <c r="B72" t="s">
        <v>47</v>
      </c>
    </row>
    <row r="73" spans="1:2" x14ac:dyDescent="0.25">
      <c r="A73" t="s">
        <v>632</v>
      </c>
      <c r="B73" t="s">
        <v>47</v>
      </c>
    </row>
    <row r="74" spans="1:2" x14ac:dyDescent="0.25">
      <c r="A74" t="s">
        <v>631</v>
      </c>
      <c r="B74" t="s">
        <v>47</v>
      </c>
    </row>
    <row r="75" spans="1:2" x14ac:dyDescent="0.25">
      <c r="A75" t="s">
        <v>630</v>
      </c>
      <c r="B75" t="s">
        <v>47</v>
      </c>
    </row>
    <row r="76" spans="1:2" x14ac:dyDescent="0.25">
      <c r="A76" t="s">
        <v>629</v>
      </c>
      <c r="B76" t="s">
        <v>47</v>
      </c>
    </row>
    <row r="77" spans="1:2" x14ac:dyDescent="0.25">
      <c r="A77" t="s">
        <v>628</v>
      </c>
      <c r="B77" t="s">
        <v>47</v>
      </c>
    </row>
    <row r="78" spans="1:2" x14ac:dyDescent="0.25">
      <c r="A78" t="s">
        <v>627</v>
      </c>
      <c r="B78" t="s">
        <v>47</v>
      </c>
    </row>
    <row r="79" spans="1:2" x14ac:dyDescent="0.25">
      <c r="A79" t="s">
        <v>626</v>
      </c>
      <c r="B79" t="s">
        <v>47</v>
      </c>
    </row>
    <row r="80" spans="1:2" x14ac:dyDescent="0.25">
      <c r="A80" t="s">
        <v>625</v>
      </c>
      <c r="B80" t="s">
        <v>47</v>
      </c>
    </row>
    <row r="81" spans="1:2" x14ac:dyDescent="0.25">
      <c r="A81" t="s">
        <v>624</v>
      </c>
      <c r="B81" t="s">
        <v>47</v>
      </c>
    </row>
    <row r="82" spans="1:2" x14ac:dyDescent="0.25">
      <c r="A82" t="s">
        <v>623</v>
      </c>
      <c r="B82" t="s">
        <v>47</v>
      </c>
    </row>
    <row r="83" spans="1:2" x14ac:dyDescent="0.25">
      <c r="A83" t="s">
        <v>622</v>
      </c>
      <c r="B83" t="s">
        <v>47</v>
      </c>
    </row>
    <row r="84" spans="1:2" x14ac:dyDescent="0.25">
      <c r="A84" t="s">
        <v>621</v>
      </c>
      <c r="B84" t="s">
        <v>47</v>
      </c>
    </row>
    <row r="85" spans="1:2" x14ac:dyDescent="0.25">
      <c r="A85" t="s">
        <v>620</v>
      </c>
      <c r="B85" t="s">
        <v>47</v>
      </c>
    </row>
    <row r="86" spans="1:2" x14ac:dyDescent="0.25">
      <c r="A86" t="s">
        <v>619</v>
      </c>
      <c r="B86" t="s">
        <v>47</v>
      </c>
    </row>
    <row r="87" spans="1:2" x14ac:dyDescent="0.25">
      <c r="A87" t="s">
        <v>618</v>
      </c>
      <c r="B87" t="s">
        <v>47</v>
      </c>
    </row>
    <row r="88" spans="1:2" x14ac:dyDescent="0.25">
      <c r="A88" t="s">
        <v>617</v>
      </c>
      <c r="B88" t="s">
        <v>47</v>
      </c>
    </row>
    <row r="89" spans="1:2" x14ac:dyDescent="0.25">
      <c r="A89" t="s">
        <v>1</v>
      </c>
      <c r="B89" t="s">
        <v>47</v>
      </c>
    </row>
    <row r="90" spans="1:2" x14ac:dyDescent="0.25">
      <c r="A90" t="s">
        <v>616</v>
      </c>
      <c r="B90" t="s">
        <v>47</v>
      </c>
    </row>
    <row r="91" spans="1:2" x14ac:dyDescent="0.25">
      <c r="A91" t="s">
        <v>615</v>
      </c>
      <c r="B91" t="s">
        <v>47</v>
      </c>
    </row>
    <row r="92" spans="1:2" x14ac:dyDescent="0.25">
      <c r="A92" t="s">
        <v>614</v>
      </c>
      <c r="B92" t="s">
        <v>47</v>
      </c>
    </row>
    <row r="93" spans="1:2" x14ac:dyDescent="0.25">
      <c r="A93" t="s">
        <v>613</v>
      </c>
      <c r="B93" t="s">
        <v>47</v>
      </c>
    </row>
    <row r="94" spans="1:2" x14ac:dyDescent="0.25">
      <c r="A94" t="s">
        <v>612</v>
      </c>
      <c r="B94" t="s">
        <v>47</v>
      </c>
    </row>
    <row r="95" spans="1:2" x14ac:dyDescent="0.25">
      <c r="A95" t="s">
        <v>48</v>
      </c>
      <c r="B95" t="s">
        <v>47</v>
      </c>
    </row>
    <row r="98" spans="1:8" x14ac:dyDescent="0.25">
      <c r="A98" s="2" t="s">
        <v>51</v>
      </c>
      <c r="B98" s="2"/>
      <c r="C98" s="2"/>
      <c r="D98" s="2"/>
      <c r="E98" s="2"/>
      <c r="F98" s="2"/>
      <c r="G98" s="2"/>
      <c r="H98" s="2"/>
    </row>
    <row r="99" spans="1:8" x14ac:dyDescent="0.25">
      <c r="A99" s="1" t="s">
        <v>589</v>
      </c>
      <c r="B99" s="1" t="s">
        <v>563</v>
      </c>
      <c r="C99" s="1" t="s">
        <v>564</v>
      </c>
      <c r="D99" s="1" t="s">
        <v>568</v>
      </c>
      <c r="E99" s="1" t="s">
        <v>565</v>
      </c>
      <c r="F99" s="1" t="s">
        <v>566</v>
      </c>
      <c r="G99" s="1" t="s">
        <v>567</v>
      </c>
      <c r="H99" s="1" t="s">
        <v>569</v>
      </c>
    </row>
    <row r="100" spans="1:8" hidden="1" x14ac:dyDescent="0.25">
      <c r="A100" t="s">
        <v>50</v>
      </c>
      <c r="B100" t="s">
        <v>49</v>
      </c>
      <c r="C100" t="s">
        <v>38</v>
      </c>
      <c r="D100" t="s">
        <v>54</v>
      </c>
      <c r="E100" t="s">
        <v>51</v>
      </c>
      <c r="F100" t="s">
        <v>52</v>
      </c>
      <c r="G100" t="s">
        <v>53</v>
      </c>
      <c r="H100" t="s">
        <v>583</v>
      </c>
    </row>
    <row r="101" spans="1:8" hidden="1" x14ac:dyDescent="0.25">
      <c r="A101" t="s">
        <v>56</v>
      </c>
      <c r="B101" t="s">
        <v>55</v>
      </c>
      <c r="C101" t="s">
        <v>38</v>
      </c>
      <c r="D101" t="s">
        <v>54</v>
      </c>
      <c r="E101" t="s">
        <v>51</v>
      </c>
      <c r="F101" t="s">
        <v>52</v>
      </c>
      <c r="G101" t="s">
        <v>57</v>
      </c>
      <c r="H101" t="s">
        <v>583</v>
      </c>
    </row>
    <row r="102" spans="1:8" hidden="1" x14ac:dyDescent="0.25">
      <c r="A102" t="s">
        <v>59</v>
      </c>
      <c r="B102" t="s">
        <v>58</v>
      </c>
      <c r="C102" t="s">
        <v>32</v>
      </c>
      <c r="D102" t="s">
        <v>0</v>
      </c>
      <c r="E102" t="s">
        <v>60</v>
      </c>
      <c r="F102" t="s">
        <v>0</v>
      </c>
      <c r="G102" t="s">
        <v>58</v>
      </c>
      <c r="H102" t="s">
        <v>0</v>
      </c>
    </row>
    <row r="103" spans="1:8" hidden="1" x14ac:dyDescent="0.25">
      <c r="A103" t="s">
        <v>62</v>
      </c>
      <c r="B103" t="s">
        <v>61</v>
      </c>
      <c r="C103" t="s">
        <v>32</v>
      </c>
      <c r="D103" t="s">
        <v>0</v>
      </c>
      <c r="E103" t="s">
        <v>60</v>
      </c>
      <c r="F103" t="s">
        <v>0</v>
      </c>
      <c r="G103" t="s">
        <v>61</v>
      </c>
      <c r="H103" t="s">
        <v>0</v>
      </c>
    </row>
    <row r="104" spans="1:8" hidden="1" x14ac:dyDescent="0.25">
      <c r="A104" t="s">
        <v>64</v>
      </c>
      <c r="B104" t="s">
        <v>63</v>
      </c>
      <c r="C104" t="s">
        <v>38</v>
      </c>
      <c r="D104" t="s">
        <v>67</v>
      </c>
      <c r="E104" t="s">
        <v>60</v>
      </c>
      <c r="F104" t="s">
        <v>65</v>
      </c>
      <c r="G104" t="s">
        <v>66</v>
      </c>
      <c r="H104" t="s">
        <v>0</v>
      </c>
    </row>
    <row r="105" spans="1:8" hidden="1" x14ac:dyDescent="0.25">
      <c r="A105" t="s">
        <v>69</v>
      </c>
      <c r="B105" t="s">
        <v>68</v>
      </c>
      <c r="C105" t="s">
        <v>10</v>
      </c>
      <c r="D105" t="s">
        <v>54</v>
      </c>
      <c r="E105" t="s">
        <v>51</v>
      </c>
      <c r="F105" t="s">
        <v>52</v>
      </c>
      <c r="G105" t="s">
        <v>70</v>
      </c>
      <c r="H105" t="s">
        <v>71</v>
      </c>
    </row>
    <row r="106" spans="1:8" hidden="1" x14ac:dyDescent="0.25">
      <c r="A106" t="s">
        <v>73</v>
      </c>
      <c r="B106" t="s">
        <v>72</v>
      </c>
      <c r="C106" t="s">
        <v>10</v>
      </c>
      <c r="D106" t="s">
        <v>54</v>
      </c>
      <c r="E106" t="s">
        <v>51</v>
      </c>
      <c r="F106" t="s">
        <v>52</v>
      </c>
      <c r="G106" t="s">
        <v>74</v>
      </c>
      <c r="H106" t="s">
        <v>71</v>
      </c>
    </row>
    <row r="107" spans="1:8" hidden="1" x14ac:dyDescent="0.25">
      <c r="A107" t="s">
        <v>76</v>
      </c>
      <c r="B107" t="s">
        <v>75</v>
      </c>
      <c r="C107" t="s">
        <v>10</v>
      </c>
      <c r="D107" t="s">
        <v>54</v>
      </c>
      <c r="E107" t="s">
        <v>51</v>
      </c>
      <c r="F107" t="s">
        <v>52</v>
      </c>
      <c r="G107" t="s">
        <v>77</v>
      </c>
      <c r="H107" t="s">
        <v>71</v>
      </c>
    </row>
    <row r="108" spans="1:8" hidden="1" x14ac:dyDescent="0.25">
      <c r="A108" t="s">
        <v>79</v>
      </c>
      <c r="B108" t="s">
        <v>78</v>
      </c>
      <c r="C108" t="s">
        <v>10</v>
      </c>
      <c r="D108" t="s">
        <v>54</v>
      </c>
      <c r="E108" t="s">
        <v>51</v>
      </c>
      <c r="F108" t="s">
        <v>52</v>
      </c>
      <c r="G108" t="s">
        <v>80</v>
      </c>
      <c r="H108" t="s">
        <v>71</v>
      </c>
    </row>
    <row r="109" spans="1:8" hidden="1" x14ac:dyDescent="0.25">
      <c r="A109" t="s">
        <v>82</v>
      </c>
      <c r="B109" t="s">
        <v>81</v>
      </c>
      <c r="C109" t="s">
        <v>10</v>
      </c>
      <c r="D109" t="s">
        <v>54</v>
      </c>
      <c r="E109" t="s">
        <v>51</v>
      </c>
      <c r="F109" t="s">
        <v>52</v>
      </c>
      <c r="G109" t="s">
        <v>83</v>
      </c>
      <c r="H109" t="s">
        <v>71</v>
      </c>
    </row>
    <row r="110" spans="1:8" hidden="1" x14ac:dyDescent="0.25">
      <c r="A110" t="s">
        <v>85</v>
      </c>
      <c r="B110" t="s">
        <v>84</v>
      </c>
      <c r="C110" t="s">
        <v>10</v>
      </c>
      <c r="D110" t="s">
        <v>54</v>
      </c>
      <c r="E110" t="s">
        <v>51</v>
      </c>
      <c r="F110" t="s">
        <v>52</v>
      </c>
      <c r="G110" t="s">
        <v>86</v>
      </c>
      <c r="H110" t="s">
        <v>71</v>
      </c>
    </row>
    <row r="111" spans="1:8" hidden="1" x14ac:dyDescent="0.25">
      <c r="A111" t="s">
        <v>88</v>
      </c>
      <c r="B111" t="s">
        <v>87</v>
      </c>
      <c r="C111" t="s">
        <v>10</v>
      </c>
      <c r="D111" t="s">
        <v>54</v>
      </c>
      <c r="E111" t="s">
        <v>51</v>
      </c>
      <c r="F111" t="s">
        <v>52</v>
      </c>
      <c r="G111" t="s">
        <v>89</v>
      </c>
      <c r="H111" t="s">
        <v>71</v>
      </c>
    </row>
    <row r="112" spans="1:8" hidden="1" x14ac:dyDescent="0.25">
      <c r="A112" t="s">
        <v>91</v>
      </c>
      <c r="B112" t="s">
        <v>90</v>
      </c>
      <c r="C112" t="s">
        <v>10</v>
      </c>
      <c r="D112" t="s">
        <v>54</v>
      </c>
      <c r="E112" t="s">
        <v>51</v>
      </c>
      <c r="F112" t="s">
        <v>52</v>
      </c>
      <c r="G112" t="s">
        <v>92</v>
      </c>
      <c r="H112" t="s">
        <v>71</v>
      </c>
    </row>
    <row r="113" spans="1:8" hidden="1" x14ac:dyDescent="0.25">
      <c r="A113" t="s">
        <v>94</v>
      </c>
      <c r="B113" t="s">
        <v>93</v>
      </c>
      <c r="C113" t="s">
        <v>10</v>
      </c>
      <c r="D113" t="s">
        <v>54</v>
      </c>
      <c r="E113" t="s">
        <v>51</v>
      </c>
      <c r="F113" t="s">
        <v>52</v>
      </c>
      <c r="G113" t="s">
        <v>95</v>
      </c>
      <c r="H113" t="s">
        <v>71</v>
      </c>
    </row>
    <row r="114" spans="1:8" hidden="1" x14ac:dyDescent="0.25">
      <c r="A114" t="s">
        <v>97</v>
      </c>
      <c r="B114" t="s">
        <v>96</v>
      </c>
      <c r="C114" t="s">
        <v>10</v>
      </c>
      <c r="D114" t="s">
        <v>54</v>
      </c>
      <c r="E114" t="s">
        <v>51</v>
      </c>
      <c r="F114" t="s">
        <v>52</v>
      </c>
      <c r="G114" t="s">
        <v>98</v>
      </c>
      <c r="H114" t="s">
        <v>71</v>
      </c>
    </row>
    <row r="115" spans="1:8" hidden="1" x14ac:dyDescent="0.25">
      <c r="A115" t="s">
        <v>100</v>
      </c>
      <c r="B115" t="s">
        <v>99</v>
      </c>
      <c r="C115" t="s">
        <v>10</v>
      </c>
      <c r="D115" t="s">
        <v>54</v>
      </c>
      <c r="E115" t="s">
        <v>51</v>
      </c>
      <c r="F115" t="s">
        <v>52</v>
      </c>
      <c r="G115" t="s">
        <v>101</v>
      </c>
      <c r="H115" t="s">
        <v>71</v>
      </c>
    </row>
    <row r="116" spans="1:8" hidden="1" x14ac:dyDescent="0.25">
      <c r="A116" t="s">
        <v>103</v>
      </c>
      <c r="B116" t="s">
        <v>102</v>
      </c>
      <c r="C116" t="s">
        <v>10</v>
      </c>
      <c r="D116" t="s">
        <v>54</v>
      </c>
      <c r="E116" t="s">
        <v>51</v>
      </c>
      <c r="F116" t="s">
        <v>52</v>
      </c>
      <c r="G116" t="s">
        <v>104</v>
      </c>
      <c r="H116" t="s">
        <v>71</v>
      </c>
    </row>
    <row r="117" spans="1:8" hidden="1" x14ac:dyDescent="0.25">
      <c r="A117" t="s">
        <v>106</v>
      </c>
      <c r="B117" t="s">
        <v>105</v>
      </c>
      <c r="C117" t="s">
        <v>12</v>
      </c>
      <c r="D117" t="s">
        <v>67</v>
      </c>
      <c r="E117" t="s">
        <v>107</v>
      </c>
      <c r="F117" t="s">
        <v>65</v>
      </c>
      <c r="G117" t="s">
        <v>105</v>
      </c>
      <c r="H117" t="s">
        <v>584</v>
      </c>
    </row>
    <row r="118" spans="1:8" hidden="1" x14ac:dyDescent="0.25">
      <c r="A118" t="s">
        <v>109</v>
      </c>
      <c r="B118" t="s">
        <v>108</v>
      </c>
      <c r="C118" t="s">
        <v>12</v>
      </c>
      <c r="D118" t="s">
        <v>67</v>
      </c>
      <c r="E118" t="s">
        <v>110</v>
      </c>
      <c r="F118" t="s">
        <v>65</v>
      </c>
      <c r="G118" t="s">
        <v>108</v>
      </c>
      <c r="H118" t="s">
        <v>584</v>
      </c>
    </row>
    <row r="119" spans="1:8" hidden="1" x14ac:dyDescent="0.25">
      <c r="A119" t="s">
        <v>112</v>
      </c>
      <c r="B119" t="s">
        <v>111</v>
      </c>
      <c r="C119" t="s">
        <v>12</v>
      </c>
      <c r="D119" t="s">
        <v>67</v>
      </c>
      <c r="E119" t="s">
        <v>110</v>
      </c>
      <c r="F119" t="s">
        <v>65</v>
      </c>
      <c r="G119" t="s">
        <v>111</v>
      </c>
      <c r="H119" t="s">
        <v>584</v>
      </c>
    </row>
    <row r="120" spans="1:8" hidden="1" x14ac:dyDescent="0.25">
      <c r="A120" t="s">
        <v>114</v>
      </c>
      <c r="B120" t="s">
        <v>113</v>
      </c>
      <c r="C120" t="s">
        <v>12</v>
      </c>
      <c r="D120" t="s">
        <v>67</v>
      </c>
      <c r="E120" t="s">
        <v>110</v>
      </c>
      <c r="F120" t="s">
        <v>65</v>
      </c>
      <c r="G120" t="s">
        <v>113</v>
      </c>
      <c r="H120" t="s">
        <v>584</v>
      </c>
    </row>
    <row r="121" spans="1:8" hidden="1" x14ac:dyDescent="0.25">
      <c r="A121" t="s">
        <v>116</v>
      </c>
      <c r="B121" t="s">
        <v>115</v>
      </c>
      <c r="C121" t="s">
        <v>12</v>
      </c>
      <c r="D121" t="s">
        <v>67</v>
      </c>
      <c r="E121" t="s">
        <v>110</v>
      </c>
      <c r="F121" t="s">
        <v>65</v>
      </c>
      <c r="G121" t="s">
        <v>115</v>
      </c>
      <c r="H121" t="s">
        <v>584</v>
      </c>
    </row>
    <row r="122" spans="1:8" hidden="1" x14ac:dyDescent="0.25">
      <c r="A122" t="s">
        <v>118</v>
      </c>
      <c r="B122" t="s">
        <v>117</v>
      </c>
      <c r="C122" t="s">
        <v>12</v>
      </c>
      <c r="D122" t="s">
        <v>67</v>
      </c>
      <c r="E122" t="s">
        <v>110</v>
      </c>
      <c r="F122" t="s">
        <v>65</v>
      </c>
      <c r="G122" t="s">
        <v>117</v>
      </c>
      <c r="H122" t="s">
        <v>584</v>
      </c>
    </row>
    <row r="123" spans="1:8" hidden="1" x14ac:dyDescent="0.25">
      <c r="A123" t="s">
        <v>120</v>
      </c>
      <c r="B123" t="s">
        <v>119</v>
      </c>
      <c r="C123" t="s">
        <v>12</v>
      </c>
      <c r="D123" t="s">
        <v>67</v>
      </c>
      <c r="E123" t="s">
        <v>110</v>
      </c>
      <c r="F123" t="s">
        <v>65</v>
      </c>
      <c r="G123" t="s">
        <v>119</v>
      </c>
      <c r="H123" t="s">
        <v>584</v>
      </c>
    </row>
    <row r="124" spans="1:8" hidden="1" x14ac:dyDescent="0.25">
      <c r="A124" t="s">
        <v>122</v>
      </c>
      <c r="B124" t="s">
        <v>121</v>
      </c>
      <c r="C124" t="s">
        <v>12</v>
      </c>
      <c r="D124" t="s">
        <v>67</v>
      </c>
      <c r="E124" t="s">
        <v>110</v>
      </c>
      <c r="F124" t="s">
        <v>65</v>
      </c>
      <c r="G124" t="s">
        <v>121</v>
      </c>
      <c r="H124" t="s">
        <v>584</v>
      </c>
    </row>
    <row r="125" spans="1:8" hidden="1" x14ac:dyDescent="0.25">
      <c r="A125" t="s">
        <v>124</v>
      </c>
      <c r="B125" t="s">
        <v>123</v>
      </c>
      <c r="C125" t="s">
        <v>12</v>
      </c>
      <c r="D125" t="s">
        <v>67</v>
      </c>
      <c r="E125" t="s">
        <v>110</v>
      </c>
      <c r="F125" t="s">
        <v>65</v>
      </c>
      <c r="G125" t="s">
        <v>123</v>
      </c>
      <c r="H125" t="s">
        <v>584</v>
      </c>
    </row>
    <row r="126" spans="1:8" hidden="1" x14ac:dyDescent="0.25">
      <c r="A126" t="s">
        <v>126</v>
      </c>
      <c r="B126" t="s">
        <v>125</v>
      </c>
      <c r="C126" t="s">
        <v>12</v>
      </c>
      <c r="D126" t="s">
        <v>67</v>
      </c>
      <c r="E126" t="s">
        <v>110</v>
      </c>
      <c r="F126" t="s">
        <v>65</v>
      </c>
      <c r="G126" t="s">
        <v>125</v>
      </c>
      <c r="H126" t="s">
        <v>584</v>
      </c>
    </row>
    <row r="127" spans="1:8" hidden="1" x14ac:dyDescent="0.25">
      <c r="A127" t="s">
        <v>128</v>
      </c>
      <c r="B127" t="s">
        <v>127</v>
      </c>
      <c r="C127" t="s">
        <v>12</v>
      </c>
      <c r="D127" t="s">
        <v>67</v>
      </c>
      <c r="E127" t="s">
        <v>110</v>
      </c>
      <c r="F127" t="s">
        <v>65</v>
      </c>
      <c r="G127" t="s">
        <v>127</v>
      </c>
      <c r="H127" t="s">
        <v>584</v>
      </c>
    </row>
    <row r="128" spans="1:8" hidden="1" x14ac:dyDescent="0.25">
      <c r="A128" t="s">
        <v>130</v>
      </c>
      <c r="B128" t="s">
        <v>129</v>
      </c>
      <c r="C128" t="s">
        <v>12</v>
      </c>
      <c r="D128" t="s">
        <v>67</v>
      </c>
      <c r="E128" t="s">
        <v>110</v>
      </c>
      <c r="F128" t="s">
        <v>65</v>
      </c>
      <c r="G128" t="s">
        <v>129</v>
      </c>
      <c r="H128" t="s">
        <v>584</v>
      </c>
    </row>
    <row r="129" spans="1:8" hidden="1" x14ac:dyDescent="0.25">
      <c r="A129" t="s">
        <v>132</v>
      </c>
      <c r="B129" t="s">
        <v>131</v>
      </c>
      <c r="C129" t="s">
        <v>12</v>
      </c>
      <c r="D129" t="s">
        <v>67</v>
      </c>
      <c r="E129" t="s">
        <v>110</v>
      </c>
      <c r="F129" t="s">
        <v>65</v>
      </c>
      <c r="G129" t="s">
        <v>131</v>
      </c>
      <c r="H129" t="s">
        <v>584</v>
      </c>
    </row>
    <row r="130" spans="1:8" hidden="1" x14ac:dyDescent="0.25">
      <c r="A130" t="s">
        <v>134</v>
      </c>
      <c r="B130" t="s">
        <v>133</v>
      </c>
      <c r="C130" t="s">
        <v>12</v>
      </c>
      <c r="D130" t="s">
        <v>67</v>
      </c>
      <c r="E130" t="s">
        <v>110</v>
      </c>
      <c r="F130" t="s">
        <v>65</v>
      </c>
      <c r="G130" t="s">
        <v>133</v>
      </c>
      <c r="H130" t="s">
        <v>584</v>
      </c>
    </row>
    <row r="131" spans="1:8" hidden="1" x14ac:dyDescent="0.25">
      <c r="A131" t="s">
        <v>136</v>
      </c>
      <c r="B131" t="s">
        <v>135</v>
      </c>
      <c r="C131" t="s">
        <v>12</v>
      </c>
      <c r="D131" t="s">
        <v>67</v>
      </c>
      <c r="E131" t="s">
        <v>110</v>
      </c>
      <c r="F131" t="s">
        <v>65</v>
      </c>
      <c r="G131" t="s">
        <v>135</v>
      </c>
      <c r="H131" t="s">
        <v>584</v>
      </c>
    </row>
    <row r="132" spans="1:8" hidden="1" x14ac:dyDescent="0.25">
      <c r="A132" t="s">
        <v>138</v>
      </c>
      <c r="B132" t="s">
        <v>137</v>
      </c>
      <c r="C132" t="s">
        <v>12</v>
      </c>
      <c r="D132" t="s">
        <v>67</v>
      </c>
      <c r="E132" t="s">
        <v>110</v>
      </c>
      <c r="F132" t="s">
        <v>65</v>
      </c>
      <c r="G132" t="s">
        <v>137</v>
      </c>
      <c r="H132" t="s">
        <v>584</v>
      </c>
    </row>
    <row r="133" spans="1:8" hidden="1" x14ac:dyDescent="0.25">
      <c r="A133" t="s">
        <v>140</v>
      </c>
      <c r="B133" t="s">
        <v>139</v>
      </c>
      <c r="C133" t="s">
        <v>12</v>
      </c>
      <c r="D133" t="s">
        <v>67</v>
      </c>
      <c r="E133" t="s">
        <v>110</v>
      </c>
      <c r="F133" t="s">
        <v>65</v>
      </c>
      <c r="G133" t="s">
        <v>139</v>
      </c>
      <c r="H133" t="s">
        <v>584</v>
      </c>
    </row>
    <row r="134" spans="1:8" hidden="1" x14ac:dyDescent="0.25">
      <c r="A134" t="s">
        <v>142</v>
      </c>
      <c r="B134" t="s">
        <v>141</v>
      </c>
      <c r="C134" t="s">
        <v>12</v>
      </c>
      <c r="D134" t="s">
        <v>67</v>
      </c>
      <c r="E134" t="s">
        <v>110</v>
      </c>
      <c r="F134" t="s">
        <v>65</v>
      </c>
      <c r="G134" t="s">
        <v>141</v>
      </c>
      <c r="H134" t="s">
        <v>584</v>
      </c>
    </row>
    <row r="135" spans="1:8" hidden="1" x14ac:dyDescent="0.25">
      <c r="A135" t="s">
        <v>144</v>
      </c>
      <c r="B135" t="s">
        <v>143</v>
      </c>
      <c r="C135" t="s">
        <v>12</v>
      </c>
      <c r="D135" t="s">
        <v>67</v>
      </c>
      <c r="E135" t="s">
        <v>110</v>
      </c>
      <c r="F135" t="s">
        <v>65</v>
      </c>
      <c r="G135" t="s">
        <v>143</v>
      </c>
      <c r="H135" t="s">
        <v>584</v>
      </c>
    </row>
    <row r="136" spans="1:8" hidden="1" x14ac:dyDescent="0.25">
      <c r="A136" t="s">
        <v>146</v>
      </c>
      <c r="B136" t="s">
        <v>145</v>
      </c>
      <c r="C136" t="s">
        <v>12</v>
      </c>
      <c r="D136" t="s">
        <v>54</v>
      </c>
      <c r="E136" t="s">
        <v>110</v>
      </c>
      <c r="F136" t="s">
        <v>65</v>
      </c>
      <c r="G136" t="s">
        <v>145</v>
      </c>
      <c r="H136" t="s">
        <v>584</v>
      </c>
    </row>
    <row r="137" spans="1:8" hidden="1" x14ac:dyDescent="0.25">
      <c r="A137" t="s">
        <v>148</v>
      </c>
      <c r="B137" t="s">
        <v>147</v>
      </c>
      <c r="C137" t="s">
        <v>12</v>
      </c>
      <c r="D137" t="s">
        <v>54</v>
      </c>
      <c r="E137" t="s">
        <v>110</v>
      </c>
      <c r="F137" t="s">
        <v>65</v>
      </c>
      <c r="G137" t="s">
        <v>147</v>
      </c>
      <c r="H137" t="s">
        <v>584</v>
      </c>
    </row>
    <row r="138" spans="1:8" hidden="1" x14ac:dyDescent="0.25">
      <c r="A138" t="s">
        <v>150</v>
      </c>
      <c r="B138" t="s">
        <v>149</v>
      </c>
      <c r="C138" t="s">
        <v>12</v>
      </c>
      <c r="D138" t="s">
        <v>54</v>
      </c>
      <c r="E138" t="s">
        <v>110</v>
      </c>
      <c r="F138" t="s">
        <v>65</v>
      </c>
      <c r="G138" t="s">
        <v>149</v>
      </c>
      <c r="H138" t="s">
        <v>584</v>
      </c>
    </row>
    <row r="139" spans="1:8" hidden="1" x14ac:dyDescent="0.25">
      <c r="A139" t="s">
        <v>152</v>
      </c>
      <c r="B139" t="s">
        <v>151</v>
      </c>
      <c r="C139" t="s">
        <v>12</v>
      </c>
      <c r="D139" t="s">
        <v>54</v>
      </c>
      <c r="E139" t="s">
        <v>110</v>
      </c>
      <c r="F139" t="s">
        <v>65</v>
      </c>
      <c r="G139" t="s">
        <v>151</v>
      </c>
      <c r="H139" t="s">
        <v>584</v>
      </c>
    </row>
    <row r="140" spans="1:8" hidden="1" x14ac:dyDescent="0.25">
      <c r="A140" t="s">
        <v>154</v>
      </c>
      <c r="B140" t="s">
        <v>153</v>
      </c>
      <c r="C140" t="s">
        <v>12</v>
      </c>
      <c r="D140" t="s">
        <v>54</v>
      </c>
      <c r="E140" t="s">
        <v>110</v>
      </c>
      <c r="F140" t="s">
        <v>65</v>
      </c>
      <c r="G140" t="s">
        <v>153</v>
      </c>
      <c r="H140" t="s">
        <v>584</v>
      </c>
    </row>
    <row r="141" spans="1:8" hidden="1" x14ac:dyDescent="0.25">
      <c r="A141" t="s">
        <v>156</v>
      </c>
      <c r="B141" t="s">
        <v>155</v>
      </c>
      <c r="C141" t="s">
        <v>12</v>
      </c>
      <c r="D141" t="s">
        <v>54</v>
      </c>
      <c r="E141" t="s">
        <v>110</v>
      </c>
      <c r="F141" t="s">
        <v>65</v>
      </c>
      <c r="G141" t="s">
        <v>155</v>
      </c>
      <c r="H141" t="s">
        <v>584</v>
      </c>
    </row>
    <row r="142" spans="1:8" hidden="1" x14ac:dyDescent="0.25">
      <c r="A142" t="s">
        <v>158</v>
      </c>
      <c r="B142" t="s">
        <v>157</v>
      </c>
      <c r="C142" t="s">
        <v>12</v>
      </c>
      <c r="D142" t="s">
        <v>54</v>
      </c>
      <c r="E142" t="s">
        <v>110</v>
      </c>
      <c r="F142" t="s">
        <v>65</v>
      </c>
      <c r="G142" t="s">
        <v>157</v>
      </c>
      <c r="H142" t="s">
        <v>584</v>
      </c>
    </row>
    <row r="143" spans="1:8" hidden="1" x14ac:dyDescent="0.25">
      <c r="A143" t="s">
        <v>160</v>
      </c>
      <c r="B143" t="s">
        <v>159</v>
      </c>
      <c r="C143" t="s">
        <v>12</v>
      </c>
      <c r="D143" t="s">
        <v>54</v>
      </c>
      <c r="E143" t="s">
        <v>110</v>
      </c>
      <c r="F143" t="s">
        <v>65</v>
      </c>
      <c r="G143" t="s">
        <v>159</v>
      </c>
      <c r="H143" t="s">
        <v>584</v>
      </c>
    </row>
    <row r="144" spans="1:8" hidden="1" x14ac:dyDescent="0.25">
      <c r="A144" t="s">
        <v>162</v>
      </c>
      <c r="B144" t="s">
        <v>161</v>
      </c>
      <c r="C144" t="s">
        <v>12</v>
      </c>
      <c r="D144" t="s">
        <v>54</v>
      </c>
      <c r="E144" t="s">
        <v>110</v>
      </c>
      <c r="F144" t="s">
        <v>65</v>
      </c>
      <c r="G144" t="s">
        <v>161</v>
      </c>
      <c r="H144" t="s">
        <v>584</v>
      </c>
    </row>
    <row r="145" spans="1:8" hidden="1" x14ac:dyDescent="0.25">
      <c r="A145" t="s">
        <v>164</v>
      </c>
      <c r="B145" t="s">
        <v>163</v>
      </c>
      <c r="C145" t="s">
        <v>12</v>
      </c>
      <c r="D145" t="s">
        <v>54</v>
      </c>
      <c r="E145" t="s">
        <v>110</v>
      </c>
      <c r="F145" t="s">
        <v>65</v>
      </c>
      <c r="G145" t="s">
        <v>163</v>
      </c>
      <c r="H145" t="s">
        <v>584</v>
      </c>
    </row>
    <row r="146" spans="1:8" hidden="1" x14ac:dyDescent="0.25">
      <c r="A146" t="s">
        <v>166</v>
      </c>
      <c r="B146" t="s">
        <v>165</v>
      </c>
      <c r="C146" t="s">
        <v>12</v>
      </c>
      <c r="D146" t="s">
        <v>54</v>
      </c>
      <c r="E146" t="s">
        <v>110</v>
      </c>
      <c r="F146" t="s">
        <v>65</v>
      </c>
      <c r="G146" t="s">
        <v>165</v>
      </c>
      <c r="H146" t="s">
        <v>584</v>
      </c>
    </row>
    <row r="147" spans="1:8" hidden="1" x14ac:dyDescent="0.25">
      <c r="A147" t="s">
        <v>168</v>
      </c>
      <c r="B147" t="s">
        <v>167</v>
      </c>
      <c r="C147" t="s">
        <v>12</v>
      </c>
      <c r="D147" t="s">
        <v>54</v>
      </c>
      <c r="E147" t="s">
        <v>110</v>
      </c>
      <c r="F147" t="s">
        <v>65</v>
      </c>
      <c r="G147" t="s">
        <v>167</v>
      </c>
      <c r="H147" t="s">
        <v>584</v>
      </c>
    </row>
    <row r="148" spans="1:8" hidden="1" x14ac:dyDescent="0.25">
      <c r="A148" t="s">
        <v>170</v>
      </c>
      <c r="B148" t="s">
        <v>169</v>
      </c>
      <c r="C148" t="s">
        <v>12</v>
      </c>
      <c r="D148" t="s">
        <v>54</v>
      </c>
      <c r="E148" t="s">
        <v>110</v>
      </c>
      <c r="F148" t="s">
        <v>65</v>
      </c>
      <c r="G148" t="s">
        <v>169</v>
      </c>
      <c r="H148" t="s">
        <v>584</v>
      </c>
    </row>
    <row r="149" spans="1:8" hidden="1" x14ac:dyDescent="0.25">
      <c r="A149" t="s">
        <v>172</v>
      </c>
      <c r="B149" t="s">
        <v>171</v>
      </c>
      <c r="C149" t="s">
        <v>12</v>
      </c>
      <c r="D149" t="s">
        <v>54</v>
      </c>
      <c r="E149" t="s">
        <v>110</v>
      </c>
      <c r="F149" t="s">
        <v>65</v>
      </c>
      <c r="G149" t="s">
        <v>171</v>
      </c>
      <c r="H149" t="s">
        <v>584</v>
      </c>
    </row>
    <row r="150" spans="1:8" hidden="1" x14ac:dyDescent="0.25">
      <c r="A150" t="s">
        <v>174</v>
      </c>
      <c r="B150" t="s">
        <v>173</v>
      </c>
      <c r="C150" t="s">
        <v>12</v>
      </c>
      <c r="D150" t="s">
        <v>54</v>
      </c>
      <c r="E150" t="s">
        <v>110</v>
      </c>
      <c r="F150" t="s">
        <v>65</v>
      </c>
      <c r="G150" t="s">
        <v>173</v>
      </c>
      <c r="H150" t="s">
        <v>584</v>
      </c>
    </row>
    <row r="151" spans="1:8" hidden="1" x14ac:dyDescent="0.25">
      <c r="A151" t="s">
        <v>176</v>
      </c>
      <c r="B151" t="s">
        <v>175</v>
      </c>
      <c r="C151" t="s">
        <v>12</v>
      </c>
      <c r="D151" t="s">
        <v>54</v>
      </c>
      <c r="E151" t="s">
        <v>110</v>
      </c>
      <c r="F151" t="s">
        <v>65</v>
      </c>
      <c r="G151" t="s">
        <v>175</v>
      </c>
      <c r="H151" t="s">
        <v>584</v>
      </c>
    </row>
    <row r="152" spans="1:8" hidden="1" x14ac:dyDescent="0.25">
      <c r="A152" t="s">
        <v>178</v>
      </c>
      <c r="B152" t="s">
        <v>177</v>
      </c>
      <c r="C152" t="s">
        <v>12</v>
      </c>
      <c r="D152" t="s">
        <v>67</v>
      </c>
      <c r="E152" t="s">
        <v>110</v>
      </c>
      <c r="F152" t="s">
        <v>65</v>
      </c>
      <c r="G152" t="s">
        <v>177</v>
      </c>
      <c r="H152" t="s">
        <v>584</v>
      </c>
    </row>
    <row r="153" spans="1:8" hidden="1" x14ac:dyDescent="0.25">
      <c r="A153" t="s">
        <v>180</v>
      </c>
      <c r="B153" t="s">
        <v>179</v>
      </c>
      <c r="C153" t="s">
        <v>12</v>
      </c>
      <c r="D153" t="s">
        <v>67</v>
      </c>
      <c r="E153" t="s">
        <v>110</v>
      </c>
      <c r="F153" t="s">
        <v>65</v>
      </c>
      <c r="G153" t="s">
        <v>179</v>
      </c>
      <c r="H153" t="s">
        <v>584</v>
      </c>
    </row>
    <row r="154" spans="1:8" hidden="1" x14ac:dyDescent="0.25">
      <c r="A154" t="s">
        <v>182</v>
      </c>
      <c r="B154" t="s">
        <v>181</v>
      </c>
      <c r="C154" t="s">
        <v>12</v>
      </c>
      <c r="D154" t="s">
        <v>67</v>
      </c>
      <c r="E154" t="s">
        <v>110</v>
      </c>
      <c r="F154" t="s">
        <v>65</v>
      </c>
      <c r="G154" t="s">
        <v>181</v>
      </c>
      <c r="H154" t="s">
        <v>583</v>
      </c>
    </row>
    <row r="155" spans="1:8" hidden="1" x14ac:dyDescent="0.25">
      <c r="A155" t="s">
        <v>184</v>
      </c>
      <c r="B155" t="s">
        <v>183</v>
      </c>
      <c r="C155" t="s">
        <v>12</v>
      </c>
      <c r="D155" t="s">
        <v>67</v>
      </c>
      <c r="E155" t="s">
        <v>110</v>
      </c>
      <c r="F155" t="s">
        <v>65</v>
      </c>
      <c r="G155" t="s">
        <v>183</v>
      </c>
      <c r="H155" t="s">
        <v>583</v>
      </c>
    </row>
    <row r="156" spans="1:8" hidden="1" x14ac:dyDescent="0.25">
      <c r="A156" t="s">
        <v>186</v>
      </c>
      <c r="B156" t="s">
        <v>185</v>
      </c>
      <c r="C156" t="s">
        <v>12</v>
      </c>
      <c r="D156" t="s">
        <v>67</v>
      </c>
      <c r="E156" t="s">
        <v>110</v>
      </c>
      <c r="F156" t="s">
        <v>65</v>
      </c>
      <c r="G156" t="s">
        <v>185</v>
      </c>
      <c r="H156" t="s">
        <v>584</v>
      </c>
    </row>
    <row r="157" spans="1:8" hidden="1" x14ac:dyDescent="0.25">
      <c r="A157" t="s">
        <v>188</v>
      </c>
      <c r="B157" t="s">
        <v>187</v>
      </c>
      <c r="C157" t="s">
        <v>12</v>
      </c>
      <c r="D157" t="s">
        <v>67</v>
      </c>
      <c r="E157" t="s">
        <v>110</v>
      </c>
      <c r="F157" t="s">
        <v>65</v>
      </c>
      <c r="G157" t="s">
        <v>187</v>
      </c>
      <c r="H157" t="s">
        <v>583</v>
      </c>
    </row>
    <row r="158" spans="1:8" hidden="1" x14ac:dyDescent="0.25">
      <c r="A158" t="s">
        <v>190</v>
      </c>
      <c r="B158" t="s">
        <v>189</v>
      </c>
      <c r="C158" t="s">
        <v>12</v>
      </c>
      <c r="D158" t="s">
        <v>67</v>
      </c>
      <c r="E158" t="s">
        <v>110</v>
      </c>
      <c r="F158" t="s">
        <v>65</v>
      </c>
      <c r="G158" t="s">
        <v>189</v>
      </c>
      <c r="H158" t="s">
        <v>584</v>
      </c>
    </row>
    <row r="159" spans="1:8" hidden="1" x14ac:dyDescent="0.25">
      <c r="A159" t="s">
        <v>192</v>
      </c>
      <c r="B159" t="s">
        <v>191</v>
      </c>
      <c r="C159" t="s">
        <v>12</v>
      </c>
      <c r="D159" t="s">
        <v>67</v>
      </c>
      <c r="E159" t="s">
        <v>110</v>
      </c>
      <c r="F159" t="s">
        <v>65</v>
      </c>
      <c r="G159" t="s">
        <v>191</v>
      </c>
      <c r="H159" t="s">
        <v>584</v>
      </c>
    </row>
    <row r="160" spans="1:8" hidden="1" x14ac:dyDescent="0.25">
      <c r="A160" t="s">
        <v>194</v>
      </c>
      <c r="B160" t="s">
        <v>193</v>
      </c>
      <c r="C160" t="s">
        <v>12</v>
      </c>
      <c r="D160" t="s">
        <v>67</v>
      </c>
      <c r="E160" t="s">
        <v>110</v>
      </c>
      <c r="F160" t="s">
        <v>65</v>
      </c>
      <c r="G160" t="s">
        <v>193</v>
      </c>
      <c r="H160" t="s">
        <v>584</v>
      </c>
    </row>
    <row r="161" spans="1:8" hidden="1" x14ac:dyDescent="0.25">
      <c r="A161" t="s">
        <v>196</v>
      </c>
      <c r="B161" t="s">
        <v>195</v>
      </c>
      <c r="C161" t="s">
        <v>12</v>
      </c>
      <c r="D161" t="s">
        <v>67</v>
      </c>
      <c r="E161" t="s">
        <v>110</v>
      </c>
      <c r="F161" t="s">
        <v>65</v>
      </c>
      <c r="G161" t="s">
        <v>195</v>
      </c>
      <c r="H161" t="s">
        <v>583</v>
      </c>
    </row>
    <row r="162" spans="1:8" hidden="1" x14ac:dyDescent="0.25">
      <c r="A162" t="s">
        <v>198</v>
      </c>
      <c r="B162" t="s">
        <v>197</v>
      </c>
      <c r="C162" t="s">
        <v>12</v>
      </c>
      <c r="D162" t="s">
        <v>67</v>
      </c>
      <c r="E162" t="s">
        <v>110</v>
      </c>
      <c r="F162" t="s">
        <v>65</v>
      </c>
      <c r="G162" t="s">
        <v>197</v>
      </c>
      <c r="H162" t="s">
        <v>583</v>
      </c>
    </row>
    <row r="163" spans="1:8" hidden="1" x14ac:dyDescent="0.25">
      <c r="A163" t="s">
        <v>200</v>
      </c>
      <c r="B163" t="s">
        <v>199</v>
      </c>
      <c r="C163" t="s">
        <v>12</v>
      </c>
      <c r="D163" t="s">
        <v>54</v>
      </c>
      <c r="E163" t="s">
        <v>570</v>
      </c>
      <c r="F163" t="s">
        <v>65</v>
      </c>
      <c r="G163" t="s">
        <v>199</v>
      </c>
      <c r="H163" t="s">
        <v>584</v>
      </c>
    </row>
    <row r="164" spans="1:8" hidden="1" x14ac:dyDescent="0.25">
      <c r="A164" t="s">
        <v>202</v>
      </c>
      <c r="B164" t="s">
        <v>201</v>
      </c>
      <c r="C164" t="s">
        <v>12</v>
      </c>
      <c r="D164" t="s">
        <v>54</v>
      </c>
      <c r="E164" t="s">
        <v>570</v>
      </c>
      <c r="F164" t="s">
        <v>65</v>
      </c>
      <c r="G164" t="s">
        <v>201</v>
      </c>
      <c r="H164" t="s">
        <v>584</v>
      </c>
    </row>
    <row r="165" spans="1:8" hidden="1" x14ac:dyDescent="0.25">
      <c r="A165" t="s">
        <v>204</v>
      </c>
      <c r="B165" t="s">
        <v>203</v>
      </c>
      <c r="C165" t="s">
        <v>12</v>
      </c>
      <c r="D165" t="s">
        <v>54</v>
      </c>
      <c r="E165" t="s">
        <v>570</v>
      </c>
      <c r="F165" t="s">
        <v>65</v>
      </c>
      <c r="G165" t="s">
        <v>203</v>
      </c>
      <c r="H165" t="s">
        <v>583</v>
      </c>
    </row>
    <row r="166" spans="1:8" hidden="1" x14ac:dyDescent="0.25">
      <c r="A166" t="s">
        <v>206</v>
      </c>
      <c r="B166" t="s">
        <v>205</v>
      </c>
      <c r="C166" t="s">
        <v>12</v>
      </c>
      <c r="D166" t="s">
        <v>54</v>
      </c>
      <c r="E166" t="s">
        <v>570</v>
      </c>
      <c r="F166" t="s">
        <v>65</v>
      </c>
      <c r="G166" t="s">
        <v>205</v>
      </c>
      <c r="H166" t="s">
        <v>583</v>
      </c>
    </row>
    <row r="167" spans="1:8" hidden="1" x14ac:dyDescent="0.25">
      <c r="A167" t="s">
        <v>208</v>
      </c>
      <c r="B167" t="s">
        <v>207</v>
      </c>
      <c r="C167" t="s">
        <v>12</v>
      </c>
      <c r="D167" t="s">
        <v>54</v>
      </c>
      <c r="E167" t="s">
        <v>570</v>
      </c>
      <c r="F167" t="s">
        <v>65</v>
      </c>
      <c r="G167" t="s">
        <v>207</v>
      </c>
      <c r="H167" t="s">
        <v>583</v>
      </c>
    </row>
    <row r="168" spans="1:8" hidden="1" x14ac:dyDescent="0.25">
      <c r="A168" t="s">
        <v>210</v>
      </c>
      <c r="B168" t="s">
        <v>209</v>
      </c>
      <c r="C168" t="s">
        <v>12</v>
      </c>
      <c r="D168" t="s">
        <v>54</v>
      </c>
      <c r="E168" t="s">
        <v>570</v>
      </c>
      <c r="F168" t="s">
        <v>65</v>
      </c>
      <c r="G168" t="s">
        <v>209</v>
      </c>
      <c r="H168" t="s">
        <v>583</v>
      </c>
    </row>
    <row r="169" spans="1:8" hidden="1" x14ac:dyDescent="0.25">
      <c r="A169" t="s">
        <v>212</v>
      </c>
      <c r="B169" t="s">
        <v>211</v>
      </c>
      <c r="C169" t="s">
        <v>12</v>
      </c>
      <c r="D169" t="s">
        <v>67</v>
      </c>
      <c r="E169" t="s">
        <v>110</v>
      </c>
      <c r="F169" t="s">
        <v>65</v>
      </c>
      <c r="G169" t="s">
        <v>211</v>
      </c>
      <c r="H169" t="s">
        <v>584</v>
      </c>
    </row>
    <row r="170" spans="1:8" hidden="1" x14ac:dyDescent="0.25">
      <c r="A170" t="s">
        <v>214</v>
      </c>
      <c r="B170" t="s">
        <v>213</v>
      </c>
      <c r="C170" t="s">
        <v>12</v>
      </c>
      <c r="D170" t="s">
        <v>54</v>
      </c>
      <c r="E170" t="s">
        <v>51</v>
      </c>
      <c r="F170" t="s">
        <v>0</v>
      </c>
      <c r="G170" t="s">
        <v>213</v>
      </c>
      <c r="H170" t="s">
        <v>71</v>
      </c>
    </row>
    <row r="171" spans="1:8" hidden="1" x14ac:dyDescent="0.25">
      <c r="A171" t="s">
        <v>216</v>
      </c>
      <c r="B171" t="s">
        <v>215</v>
      </c>
      <c r="C171" t="s">
        <v>16</v>
      </c>
      <c r="D171" t="s">
        <v>54</v>
      </c>
      <c r="E171" t="s">
        <v>51</v>
      </c>
      <c r="F171" t="s">
        <v>52</v>
      </c>
      <c r="G171" t="s">
        <v>217</v>
      </c>
      <c r="H171" t="s">
        <v>71</v>
      </c>
    </row>
    <row r="172" spans="1:8" hidden="1" x14ac:dyDescent="0.25">
      <c r="A172" t="s">
        <v>219</v>
      </c>
      <c r="B172" t="s">
        <v>218</v>
      </c>
      <c r="C172" t="s">
        <v>16</v>
      </c>
      <c r="D172" t="s">
        <v>54</v>
      </c>
      <c r="E172" t="s">
        <v>51</v>
      </c>
      <c r="F172" t="s">
        <v>52</v>
      </c>
      <c r="G172" t="s">
        <v>220</v>
      </c>
      <c r="H172" t="s">
        <v>71</v>
      </c>
    </row>
    <row r="173" spans="1:8" hidden="1" x14ac:dyDescent="0.25">
      <c r="A173" t="s">
        <v>222</v>
      </c>
      <c r="B173" t="s">
        <v>221</v>
      </c>
      <c r="C173" t="s">
        <v>16</v>
      </c>
      <c r="D173" t="s">
        <v>54</v>
      </c>
      <c r="E173" t="s">
        <v>51</v>
      </c>
      <c r="F173" t="s">
        <v>52</v>
      </c>
      <c r="G173" t="s">
        <v>223</v>
      </c>
      <c r="H173" t="s">
        <v>71</v>
      </c>
    </row>
    <row r="174" spans="1:8" hidden="1" x14ac:dyDescent="0.25">
      <c r="A174" t="s">
        <v>225</v>
      </c>
      <c r="B174" t="s">
        <v>224</v>
      </c>
      <c r="C174" t="s">
        <v>16</v>
      </c>
      <c r="D174" t="s">
        <v>54</v>
      </c>
      <c r="E174" t="s">
        <v>51</v>
      </c>
      <c r="F174" t="s">
        <v>52</v>
      </c>
      <c r="G174" t="s">
        <v>226</v>
      </c>
      <c r="H174" t="s">
        <v>71</v>
      </c>
    </row>
    <row r="175" spans="1:8" hidden="1" x14ac:dyDescent="0.25">
      <c r="A175" t="s">
        <v>228</v>
      </c>
      <c r="B175" t="s">
        <v>227</v>
      </c>
      <c r="C175" t="s">
        <v>16</v>
      </c>
      <c r="D175" t="s">
        <v>54</v>
      </c>
      <c r="E175" t="s">
        <v>51</v>
      </c>
      <c r="F175" t="s">
        <v>52</v>
      </c>
      <c r="G175" t="s">
        <v>229</v>
      </c>
      <c r="H175" t="s">
        <v>71</v>
      </c>
    </row>
    <row r="176" spans="1:8" hidden="1" x14ac:dyDescent="0.25">
      <c r="A176" t="s">
        <v>231</v>
      </c>
      <c r="B176" t="s">
        <v>230</v>
      </c>
      <c r="C176" t="s">
        <v>16</v>
      </c>
      <c r="D176" t="s">
        <v>54</v>
      </c>
      <c r="E176" t="s">
        <v>51</v>
      </c>
      <c r="F176" t="s">
        <v>52</v>
      </c>
      <c r="G176" t="s">
        <v>232</v>
      </c>
      <c r="H176" t="s">
        <v>71</v>
      </c>
    </row>
    <row r="177" spans="1:8" hidden="1" x14ac:dyDescent="0.25">
      <c r="A177" t="s">
        <v>234</v>
      </c>
      <c r="B177" t="s">
        <v>233</v>
      </c>
      <c r="C177" t="s">
        <v>16</v>
      </c>
      <c r="D177" t="s">
        <v>54</v>
      </c>
      <c r="E177" t="s">
        <v>51</v>
      </c>
      <c r="F177" t="s">
        <v>52</v>
      </c>
      <c r="G177" t="s">
        <v>235</v>
      </c>
      <c r="H177" t="s">
        <v>71</v>
      </c>
    </row>
    <row r="178" spans="1:8" hidden="1" x14ac:dyDescent="0.25">
      <c r="A178" t="s">
        <v>237</v>
      </c>
      <c r="B178" t="s">
        <v>236</v>
      </c>
      <c r="C178" t="s">
        <v>16</v>
      </c>
      <c r="D178" t="s">
        <v>54</v>
      </c>
      <c r="E178" t="s">
        <v>51</v>
      </c>
      <c r="F178" t="s">
        <v>52</v>
      </c>
      <c r="G178" t="s">
        <v>238</v>
      </c>
      <c r="H178" t="s">
        <v>71</v>
      </c>
    </row>
    <row r="179" spans="1:8" hidden="1" x14ac:dyDescent="0.25">
      <c r="A179" t="s">
        <v>240</v>
      </c>
      <c r="B179" t="s">
        <v>239</v>
      </c>
      <c r="C179" t="s">
        <v>16</v>
      </c>
      <c r="D179" t="s">
        <v>54</v>
      </c>
      <c r="E179" t="s">
        <v>51</v>
      </c>
      <c r="F179" t="s">
        <v>52</v>
      </c>
      <c r="G179" t="s">
        <v>241</v>
      </c>
      <c r="H179" t="s">
        <v>71</v>
      </c>
    </row>
    <row r="180" spans="1:8" hidden="1" x14ac:dyDescent="0.25">
      <c r="A180" t="s">
        <v>243</v>
      </c>
      <c r="B180" t="s">
        <v>242</v>
      </c>
      <c r="C180" t="s">
        <v>16</v>
      </c>
      <c r="D180" t="s">
        <v>54</v>
      </c>
      <c r="E180" t="s">
        <v>51</v>
      </c>
      <c r="F180" t="s">
        <v>52</v>
      </c>
      <c r="G180" t="s">
        <v>244</v>
      </c>
      <c r="H180" t="s">
        <v>71</v>
      </c>
    </row>
    <row r="181" spans="1:8" hidden="1" x14ac:dyDescent="0.25">
      <c r="A181" t="s">
        <v>246</v>
      </c>
      <c r="B181" t="s">
        <v>245</v>
      </c>
      <c r="C181" t="s">
        <v>16</v>
      </c>
      <c r="D181" t="s">
        <v>54</v>
      </c>
      <c r="E181" t="s">
        <v>51</v>
      </c>
      <c r="F181" t="s">
        <v>52</v>
      </c>
      <c r="G181" t="s">
        <v>247</v>
      </c>
      <c r="H181" t="s">
        <v>71</v>
      </c>
    </row>
    <row r="182" spans="1:8" hidden="1" x14ac:dyDescent="0.25">
      <c r="A182" t="s">
        <v>249</v>
      </c>
      <c r="B182" t="s">
        <v>248</v>
      </c>
      <c r="C182" t="s">
        <v>16</v>
      </c>
      <c r="D182" t="s">
        <v>54</v>
      </c>
      <c r="E182" t="s">
        <v>51</v>
      </c>
      <c r="F182" t="s">
        <v>52</v>
      </c>
      <c r="G182" t="s">
        <v>250</v>
      </c>
      <c r="H182" t="s">
        <v>71</v>
      </c>
    </row>
    <row r="183" spans="1:8" hidden="1" x14ac:dyDescent="0.25">
      <c r="A183" t="s">
        <v>252</v>
      </c>
      <c r="B183" t="s">
        <v>251</v>
      </c>
      <c r="C183" t="s">
        <v>16</v>
      </c>
      <c r="D183" t="s">
        <v>54</v>
      </c>
      <c r="E183" t="s">
        <v>51</v>
      </c>
      <c r="F183" t="s">
        <v>52</v>
      </c>
      <c r="G183" t="s">
        <v>253</v>
      </c>
      <c r="H183" t="s">
        <v>71</v>
      </c>
    </row>
    <row r="184" spans="1:8" hidden="1" x14ac:dyDescent="0.25">
      <c r="A184" t="s">
        <v>255</v>
      </c>
      <c r="B184" t="s">
        <v>254</v>
      </c>
      <c r="C184" t="s">
        <v>16</v>
      </c>
      <c r="D184" t="s">
        <v>54</v>
      </c>
      <c r="E184" t="s">
        <v>51</v>
      </c>
      <c r="F184" t="s">
        <v>52</v>
      </c>
      <c r="G184" t="s">
        <v>256</v>
      </c>
      <c r="H184" t="s">
        <v>71</v>
      </c>
    </row>
    <row r="185" spans="1:8" hidden="1" x14ac:dyDescent="0.25">
      <c r="A185" t="s">
        <v>258</v>
      </c>
      <c r="B185" t="s">
        <v>257</v>
      </c>
      <c r="C185" t="s">
        <v>16</v>
      </c>
      <c r="D185" t="s">
        <v>54</v>
      </c>
      <c r="E185" t="s">
        <v>51</v>
      </c>
      <c r="F185" t="s">
        <v>52</v>
      </c>
      <c r="G185" t="s">
        <v>259</v>
      </c>
      <c r="H185" t="s">
        <v>71</v>
      </c>
    </row>
    <row r="186" spans="1:8" hidden="1" x14ac:dyDescent="0.25">
      <c r="A186" t="s">
        <v>261</v>
      </c>
      <c r="B186" t="s">
        <v>260</v>
      </c>
      <c r="C186" t="s">
        <v>16</v>
      </c>
      <c r="D186" t="s">
        <v>54</v>
      </c>
      <c r="E186" t="s">
        <v>51</v>
      </c>
      <c r="F186" t="s">
        <v>52</v>
      </c>
      <c r="G186" t="s">
        <v>262</v>
      </c>
      <c r="H186" t="s">
        <v>71</v>
      </c>
    </row>
    <row r="187" spans="1:8" hidden="1" x14ac:dyDescent="0.25">
      <c r="A187" t="s">
        <v>264</v>
      </c>
      <c r="B187" t="s">
        <v>263</v>
      </c>
      <c r="C187" t="s">
        <v>18</v>
      </c>
      <c r="D187" t="s">
        <v>54</v>
      </c>
      <c r="E187" t="s">
        <v>51</v>
      </c>
      <c r="F187" t="s">
        <v>52</v>
      </c>
      <c r="G187" t="s">
        <v>263</v>
      </c>
      <c r="H187" t="s">
        <v>71</v>
      </c>
    </row>
    <row r="188" spans="1:8" hidden="1" x14ac:dyDescent="0.25">
      <c r="A188" t="s">
        <v>266</v>
      </c>
      <c r="B188" t="s">
        <v>265</v>
      </c>
      <c r="C188" t="s">
        <v>18</v>
      </c>
      <c r="D188" t="s">
        <v>54</v>
      </c>
      <c r="E188" t="s">
        <v>51</v>
      </c>
      <c r="F188" t="s">
        <v>52</v>
      </c>
      <c r="G188" t="s">
        <v>265</v>
      </c>
      <c r="H188" t="s">
        <v>71</v>
      </c>
    </row>
    <row r="189" spans="1:8" hidden="1" x14ac:dyDescent="0.25">
      <c r="A189" t="s">
        <v>268</v>
      </c>
      <c r="B189" t="s">
        <v>267</v>
      </c>
      <c r="C189" t="s">
        <v>18</v>
      </c>
      <c r="D189" t="s">
        <v>54</v>
      </c>
      <c r="E189" t="s">
        <v>51</v>
      </c>
      <c r="F189" t="s">
        <v>52</v>
      </c>
      <c r="G189" t="s">
        <v>267</v>
      </c>
      <c r="H189" t="s">
        <v>71</v>
      </c>
    </row>
    <row r="190" spans="1:8" hidden="1" x14ac:dyDescent="0.25">
      <c r="A190" t="s">
        <v>270</v>
      </c>
      <c r="B190" t="s">
        <v>269</v>
      </c>
      <c r="C190" t="s">
        <v>18</v>
      </c>
      <c r="D190" t="s">
        <v>54</v>
      </c>
      <c r="E190" t="s">
        <v>51</v>
      </c>
      <c r="F190" t="s">
        <v>52</v>
      </c>
      <c r="G190" t="s">
        <v>269</v>
      </c>
      <c r="H190" t="s">
        <v>71</v>
      </c>
    </row>
    <row r="191" spans="1:8" hidden="1" x14ac:dyDescent="0.25">
      <c r="A191" t="s">
        <v>272</v>
      </c>
      <c r="B191" t="s">
        <v>271</v>
      </c>
      <c r="C191" t="s">
        <v>18</v>
      </c>
      <c r="D191" t="s">
        <v>54</v>
      </c>
      <c r="E191" t="s">
        <v>51</v>
      </c>
      <c r="F191" t="s">
        <v>52</v>
      </c>
      <c r="G191" t="s">
        <v>271</v>
      </c>
      <c r="H191" t="s">
        <v>71</v>
      </c>
    </row>
    <row r="192" spans="1:8" hidden="1" x14ac:dyDescent="0.25">
      <c r="A192" t="s">
        <v>274</v>
      </c>
      <c r="B192" t="s">
        <v>273</v>
      </c>
      <c r="C192" t="s">
        <v>18</v>
      </c>
      <c r="D192" t="s">
        <v>54</v>
      </c>
      <c r="E192" t="s">
        <v>51</v>
      </c>
      <c r="F192" t="s">
        <v>52</v>
      </c>
      <c r="G192" t="s">
        <v>273</v>
      </c>
      <c r="H192" t="s">
        <v>71</v>
      </c>
    </row>
    <row r="193" spans="1:8" hidden="1" x14ac:dyDescent="0.25">
      <c r="A193" t="s">
        <v>276</v>
      </c>
      <c r="B193" t="s">
        <v>275</v>
      </c>
      <c r="C193" t="s">
        <v>18</v>
      </c>
      <c r="D193" t="s">
        <v>54</v>
      </c>
      <c r="E193" t="s">
        <v>51</v>
      </c>
      <c r="F193" t="s">
        <v>52</v>
      </c>
      <c r="G193" t="s">
        <v>275</v>
      </c>
      <c r="H193" t="s">
        <v>71</v>
      </c>
    </row>
    <row r="194" spans="1:8" hidden="1" x14ac:dyDescent="0.25">
      <c r="A194" t="s">
        <v>278</v>
      </c>
      <c r="B194" t="s">
        <v>277</v>
      </c>
      <c r="C194" t="s">
        <v>18</v>
      </c>
      <c r="D194" t="s">
        <v>54</v>
      </c>
      <c r="E194" t="s">
        <v>51</v>
      </c>
      <c r="F194" t="s">
        <v>52</v>
      </c>
      <c r="G194" t="s">
        <v>277</v>
      </c>
      <c r="H194" t="s">
        <v>71</v>
      </c>
    </row>
    <row r="195" spans="1:8" hidden="1" x14ac:dyDescent="0.25">
      <c r="A195" t="s">
        <v>280</v>
      </c>
      <c r="B195" t="s">
        <v>279</v>
      </c>
      <c r="C195" t="s">
        <v>18</v>
      </c>
      <c r="D195" t="s">
        <v>54</v>
      </c>
      <c r="E195" t="s">
        <v>51</v>
      </c>
      <c r="F195" t="s">
        <v>52</v>
      </c>
      <c r="G195" t="s">
        <v>279</v>
      </c>
      <c r="H195" t="s">
        <v>71</v>
      </c>
    </row>
    <row r="196" spans="1:8" hidden="1" x14ac:dyDescent="0.25">
      <c r="A196" t="s">
        <v>282</v>
      </c>
      <c r="B196" t="s">
        <v>281</v>
      </c>
      <c r="C196" t="s">
        <v>18</v>
      </c>
      <c r="D196" t="s">
        <v>54</v>
      </c>
      <c r="E196" t="s">
        <v>51</v>
      </c>
      <c r="F196" t="s">
        <v>52</v>
      </c>
      <c r="G196" t="s">
        <v>281</v>
      </c>
      <c r="H196" t="s">
        <v>71</v>
      </c>
    </row>
    <row r="197" spans="1:8" hidden="1" x14ac:dyDescent="0.25">
      <c r="A197" t="s">
        <v>284</v>
      </c>
      <c r="B197" t="s">
        <v>283</v>
      </c>
      <c r="C197" t="s">
        <v>18</v>
      </c>
      <c r="D197" t="s">
        <v>54</v>
      </c>
      <c r="E197" t="s">
        <v>285</v>
      </c>
      <c r="F197" t="s">
        <v>65</v>
      </c>
      <c r="G197" t="s">
        <v>286</v>
      </c>
      <c r="H197" t="s">
        <v>584</v>
      </c>
    </row>
    <row r="198" spans="1:8" hidden="1" x14ac:dyDescent="0.25">
      <c r="A198" t="s">
        <v>288</v>
      </c>
      <c r="B198" t="s">
        <v>287</v>
      </c>
      <c r="C198" t="s">
        <v>18</v>
      </c>
      <c r="D198" t="s">
        <v>54</v>
      </c>
      <c r="E198" t="s">
        <v>285</v>
      </c>
      <c r="F198" t="s">
        <v>65</v>
      </c>
      <c r="G198" t="s">
        <v>289</v>
      </c>
      <c r="H198" t="s">
        <v>585</v>
      </c>
    </row>
    <row r="199" spans="1:8" hidden="1" x14ac:dyDescent="0.25">
      <c r="A199" t="s">
        <v>291</v>
      </c>
      <c r="B199" t="s">
        <v>290</v>
      </c>
      <c r="C199" t="s">
        <v>18</v>
      </c>
      <c r="D199" t="s">
        <v>54</v>
      </c>
      <c r="E199" t="s">
        <v>285</v>
      </c>
      <c r="F199" t="s">
        <v>65</v>
      </c>
      <c r="G199" t="s">
        <v>292</v>
      </c>
      <c r="H199" t="s">
        <v>585</v>
      </c>
    </row>
    <row r="200" spans="1:8" hidden="1" x14ac:dyDescent="0.25">
      <c r="A200" t="s">
        <v>294</v>
      </c>
      <c r="B200" t="s">
        <v>293</v>
      </c>
      <c r="C200" t="s">
        <v>18</v>
      </c>
      <c r="D200" t="s">
        <v>67</v>
      </c>
      <c r="E200" t="s">
        <v>285</v>
      </c>
      <c r="F200" t="s">
        <v>65</v>
      </c>
      <c r="G200" t="s">
        <v>295</v>
      </c>
      <c r="H200" t="s">
        <v>71</v>
      </c>
    </row>
    <row r="201" spans="1:8" hidden="1" x14ac:dyDescent="0.25">
      <c r="A201" t="s">
        <v>297</v>
      </c>
      <c r="B201" t="s">
        <v>296</v>
      </c>
      <c r="C201" t="s">
        <v>18</v>
      </c>
      <c r="D201" t="s">
        <v>54</v>
      </c>
      <c r="E201" t="s">
        <v>285</v>
      </c>
      <c r="F201" t="s">
        <v>65</v>
      </c>
      <c r="G201" t="s">
        <v>298</v>
      </c>
      <c r="H201" t="s">
        <v>585</v>
      </c>
    </row>
    <row r="202" spans="1:8" hidden="1" x14ac:dyDescent="0.25">
      <c r="A202" t="s">
        <v>300</v>
      </c>
      <c r="B202" t="s">
        <v>299</v>
      </c>
      <c r="C202" t="s">
        <v>18</v>
      </c>
      <c r="D202" t="s">
        <v>54</v>
      </c>
      <c r="E202" t="s">
        <v>285</v>
      </c>
      <c r="F202" t="s">
        <v>65</v>
      </c>
      <c r="G202" t="s">
        <v>301</v>
      </c>
      <c r="H202" t="s">
        <v>585</v>
      </c>
    </row>
    <row r="203" spans="1:8" hidden="1" x14ac:dyDescent="0.25">
      <c r="A203" t="s">
        <v>303</v>
      </c>
      <c r="B203" t="s">
        <v>302</v>
      </c>
      <c r="C203" t="s">
        <v>20</v>
      </c>
      <c r="D203" t="s">
        <v>54</v>
      </c>
      <c r="E203" t="s">
        <v>51</v>
      </c>
      <c r="F203" t="s">
        <v>52</v>
      </c>
      <c r="G203" t="s">
        <v>304</v>
      </c>
      <c r="H203" t="s">
        <v>71</v>
      </c>
    </row>
    <row r="204" spans="1:8" hidden="1" x14ac:dyDescent="0.25">
      <c r="A204" t="s">
        <v>306</v>
      </c>
      <c r="B204" t="s">
        <v>305</v>
      </c>
      <c r="C204" t="s">
        <v>20</v>
      </c>
      <c r="D204" t="s">
        <v>54</v>
      </c>
      <c r="E204" t="s">
        <v>51</v>
      </c>
      <c r="F204" t="s">
        <v>52</v>
      </c>
      <c r="G204" t="s">
        <v>307</v>
      </c>
      <c r="H204" t="s">
        <v>71</v>
      </c>
    </row>
    <row r="205" spans="1:8" hidden="1" x14ac:dyDescent="0.25">
      <c r="A205" t="s">
        <v>309</v>
      </c>
      <c r="B205" t="s">
        <v>308</v>
      </c>
      <c r="C205" t="s">
        <v>20</v>
      </c>
      <c r="D205" t="s">
        <v>54</v>
      </c>
      <c r="E205" t="s">
        <v>51</v>
      </c>
      <c r="F205" t="s">
        <v>52</v>
      </c>
      <c r="G205" t="s">
        <v>310</v>
      </c>
      <c r="H205" t="s">
        <v>71</v>
      </c>
    </row>
    <row r="206" spans="1:8" hidden="1" x14ac:dyDescent="0.25">
      <c r="A206" t="s">
        <v>312</v>
      </c>
      <c r="B206" t="s">
        <v>311</v>
      </c>
      <c r="C206" t="s">
        <v>20</v>
      </c>
      <c r="D206" t="s">
        <v>54</v>
      </c>
      <c r="E206" t="s">
        <v>51</v>
      </c>
      <c r="F206" t="s">
        <v>52</v>
      </c>
      <c r="G206" t="s">
        <v>313</v>
      </c>
      <c r="H206" t="s">
        <v>71</v>
      </c>
    </row>
    <row r="207" spans="1:8" hidden="1" x14ac:dyDescent="0.25">
      <c r="A207" t="s">
        <v>315</v>
      </c>
      <c r="B207" t="s">
        <v>314</v>
      </c>
      <c r="C207" t="s">
        <v>20</v>
      </c>
      <c r="D207" t="s">
        <v>54</v>
      </c>
      <c r="E207" t="s">
        <v>51</v>
      </c>
      <c r="F207" t="s">
        <v>52</v>
      </c>
      <c r="G207" t="s">
        <v>316</v>
      </c>
      <c r="H207" t="s">
        <v>71</v>
      </c>
    </row>
    <row r="208" spans="1:8" hidden="1" x14ac:dyDescent="0.25">
      <c r="A208" t="s">
        <v>318</v>
      </c>
      <c r="B208" t="s">
        <v>317</v>
      </c>
      <c r="C208" t="s">
        <v>20</v>
      </c>
      <c r="D208" t="s">
        <v>54</v>
      </c>
      <c r="E208" t="s">
        <v>51</v>
      </c>
      <c r="F208" t="s">
        <v>52</v>
      </c>
      <c r="G208" t="s">
        <v>319</v>
      </c>
      <c r="H208" t="s">
        <v>71</v>
      </c>
    </row>
    <row r="209" spans="1:8" hidden="1" x14ac:dyDescent="0.25">
      <c r="A209" t="s">
        <v>321</v>
      </c>
      <c r="B209" t="s">
        <v>320</v>
      </c>
      <c r="C209" t="s">
        <v>20</v>
      </c>
      <c r="D209" t="s">
        <v>54</v>
      </c>
      <c r="E209" t="s">
        <v>51</v>
      </c>
      <c r="F209" t="s">
        <v>52</v>
      </c>
      <c r="G209" t="s">
        <v>322</v>
      </c>
      <c r="H209" t="s">
        <v>71</v>
      </c>
    </row>
    <row r="210" spans="1:8" hidden="1" x14ac:dyDescent="0.25">
      <c r="A210" t="s">
        <v>324</v>
      </c>
      <c r="B210" t="s">
        <v>323</v>
      </c>
      <c r="C210" t="s">
        <v>20</v>
      </c>
      <c r="D210" t="s">
        <v>54</v>
      </c>
      <c r="E210" t="s">
        <v>51</v>
      </c>
      <c r="F210" t="s">
        <v>52</v>
      </c>
      <c r="G210" t="s">
        <v>325</v>
      </c>
      <c r="H210" t="s">
        <v>71</v>
      </c>
    </row>
    <row r="211" spans="1:8" hidden="1" x14ac:dyDescent="0.25">
      <c r="A211" t="s">
        <v>327</v>
      </c>
      <c r="B211" t="s">
        <v>326</v>
      </c>
      <c r="C211" t="s">
        <v>20</v>
      </c>
      <c r="D211" t="s">
        <v>54</v>
      </c>
      <c r="E211" t="s">
        <v>51</v>
      </c>
      <c r="F211" t="s">
        <v>52</v>
      </c>
      <c r="G211" t="s">
        <v>328</v>
      </c>
      <c r="H211" t="s">
        <v>71</v>
      </c>
    </row>
    <row r="212" spans="1:8" hidden="1" x14ac:dyDescent="0.25">
      <c r="A212" t="s">
        <v>330</v>
      </c>
      <c r="B212" t="s">
        <v>329</v>
      </c>
      <c r="C212" t="s">
        <v>20</v>
      </c>
      <c r="D212" t="s">
        <v>54</v>
      </c>
      <c r="E212" t="s">
        <v>51</v>
      </c>
      <c r="F212" t="s">
        <v>52</v>
      </c>
      <c r="G212" t="s">
        <v>331</v>
      </c>
      <c r="H212" t="s">
        <v>71</v>
      </c>
    </row>
    <row r="213" spans="1:8" hidden="1" x14ac:dyDescent="0.25">
      <c r="A213" t="s">
        <v>333</v>
      </c>
      <c r="B213" t="s">
        <v>332</v>
      </c>
      <c r="C213" t="s">
        <v>20</v>
      </c>
      <c r="D213" t="s">
        <v>54</v>
      </c>
      <c r="E213" t="s">
        <v>51</v>
      </c>
      <c r="F213" t="s">
        <v>52</v>
      </c>
      <c r="G213" t="s">
        <v>334</v>
      </c>
      <c r="H213" t="s">
        <v>71</v>
      </c>
    </row>
    <row r="214" spans="1:8" hidden="1" x14ac:dyDescent="0.25">
      <c r="A214" t="s">
        <v>336</v>
      </c>
      <c r="B214" t="s">
        <v>335</v>
      </c>
      <c r="C214" t="s">
        <v>20</v>
      </c>
      <c r="D214" t="s">
        <v>54</v>
      </c>
      <c r="E214" t="s">
        <v>51</v>
      </c>
      <c r="F214" t="s">
        <v>52</v>
      </c>
      <c r="G214" t="s">
        <v>337</v>
      </c>
      <c r="H214" t="s">
        <v>71</v>
      </c>
    </row>
    <row r="215" spans="1:8" hidden="1" x14ac:dyDescent="0.25">
      <c r="A215" t="s">
        <v>339</v>
      </c>
      <c r="B215" t="s">
        <v>338</v>
      </c>
      <c r="C215" t="s">
        <v>20</v>
      </c>
      <c r="D215" t="s">
        <v>54</v>
      </c>
      <c r="E215" t="s">
        <v>51</v>
      </c>
      <c r="F215" t="s">
        <v>52</v>
      </c>
      <c r="G215" t="s">
        <v>340</v>
      </c>
      <c r="H215" t="s">
        <v>71</v>
      </c>
    </row>
    <row r="216" spans="1:8" hidden="1" x14ac:dyDescent="0.25">
      <c r="A216" t="s">
        <v>342</v>
      </c>
      <c r="B216" t="s">
        <v>341</v>
      </c>
      <c r="C216" t="s">
        <v>20</v>
      </c>
      <c r="D216" t="s">
        <v>54</v>
      </c>
      <c r="E216" t="s">
        <v>51</v>
      </c>
      <c r="F216" t="s">
        <v>52</v>
      </c>
      <c r="G216" t="s">
        <v>343</v>
      </c>
      <c r="H216" t="s">
        <v>71</v>
      </c>
    </row>
    <row r="217" spans="1:8" hidden="1" x14ac:dyDescent="0.25">
      <c r="A217" t="s">
        <v>345</v>
      </c>
      <c r="B217" t="s">
        <v>344</v>
      </c>
      <c r="C217" t="s">
        <v>20</v>
      </c>
      <c r="D217" t="s">
        <v>54</v>
      </c>
      <c r="E217" t="s">
        <v>51</v>
      </c>
      <c r="F217" t="s">
        <v>52</v>
      </c>
      <c r="G217" t="s">
        <v>346</v>
      </c>
      <c r="H217" t="s">
        <v>71</v>
      </c>
    </row>
    <row r="218" spans="1:8" hidden="1" x14ac:dyDescent="0.25">
      <c r="A218" t="s">
        <v>348</v>
      </c>
      <c r="B218" t="s">
        <v>347</v>
      </c>
      <c r="C218" t="s">
        <v>20</v>
      </c>
      <c r="D218" t="s">
        <v>54</v>
      </c>
      <c r="E218" t="s">
        <v>51</v>
      </c>
      <c r="F218" t="s">
        <v>52</v>
      </c>
      <c r="G218" t="s">
        <v>349</v>
      </c>
      <c r="H218" t="s">
        <v>71</v>
      </c>
    </row>
    <row r="219" spans="1:8" hidden="1" x14ac:dyDescent="0.25">
      <c r="A219" t="s">
        <v>351</v>
      </c>
      <c r="B219" t="s">
        <v>350</v>
      </c>
      <c r="C219" t="s">
        <v>20</v>
      </c>
      <c r="D219" t="s">
        <v>54</v>
      </c>
      <c r="E219" t="s">
        <v>51</v>
      </c>
      <c r="F219" t="s">
        <v>52</v>
      </c>
      <c r="G219" t="s">
        <v>352</v>
      </c>
      <c r="H219" t="s">
        <v>71</v>
      </c>
    </row>
    <row r="220" spans="1:8" hidden="1" x14ac:dyDescent="0.25">
      <c r="A220" t="s">
        <v>354</v>
      </c>
      <c r="B220" t="s">
        <v>353</v>
      </c>
      <c r="C220" t="s">
        <v>20</v>
      </c>
      <c r="D220" t="s">
        <v>54</v>
      </c>
      <c r="E220" t="s">
        <v>51</v>
      </c>
      <c r="F220" t="s">
        <v>52</v>
      </c>
      <c r="G220" t="s">
        <v>355</v>
      </c>
      <c r="H220" t="s">
        <v>71</v>
      </c>
    </row>
    <row r="221" spans="1:8" hidden="1" x14ac:dyDescent="0.25">
      <c r="A221" t="s">
        <v>357</v>
      </c>
      <c r="B221" t="s">
        <v>356</v>
      </c>
      <c r="C221" t="s">
        <v>20</v>
      </c>
      <c r="D221" t="s">
        <v>54</v>
      </c>
      <c r="E221" t="s">
        <v>51</v>
      </c>
      <c r="F221" t="s">
        <v>52</v>
      </c>
      <c r="G221" t="s">
        <v>358</v>
      </c>
      <c r="H221" t="s">
        <v>71</v>
      </c>
    </row>
    <row r="222" spans="1:8" hidden="1" x14ac:dyDescent="0.25">
      <c r="A222" t="s">
        <v>360</v>
      </c>
      <c r="B222" t="s">
        <v>359</v>
      </c>
      <c r="C222" t="s">
        <v>20</v>
      </c>
      <c r="D222" t="s">
        <v>54</v>
      </c>
      <c r="E222" t="s">
        <v>51</v>
      </c>
      <c r="F222" t="s">
        <v>52</v>
      </c>
      <c r="G222" t="s">
        <v>361</v>
      </c>
      <c r="H222" t="s">
        <v>71</v>
      </c>
    </row>
    <row r="223" spans="1:8" hidden="1" x14ac:dyDescent="0.25">
      <c r="A223" t="s">
        <v>363</v>
      </c>
      <c r="B223" t="s">
        <v>362</v>
      </c>
      <c r="C223" t="s">
        <v>20</v>
      </c>
      <c r="D223" t="s">
        <v>54</v>
      </c>
      <c r="E223" t="s">
        <v>51</v>
      </c>
      <c r="F223" t="s">
        <v>52</v>
      </c>
      <c r="G223" t="s">
        <v>364</v>
      </c>
      <c r="H223" t="s">
        <v>71</v>
      </c>
    </row>
    <row r="224" spans="1:8" hidden="1" x14ac:dyDescent="0.25">
      <c r="A224" t="s">
        <v>366</v>
      </c>
      <c r="B224" t="s">
        <v>365</v>
      </c>
      <c r="C224" t="s">
        <v>20</v>
      </c>
      <c r="D224" t="s">
        <v>54</v>
      </c>
      <c r="E224" t="s">
        <v>51</v>
      </c>
      <c r="F224" t="s">
        <v>52</v>
      </c>
      <c r="G224" t="s">
        <v>367</v>
      </c>
      <c r="H224" t="s">
        <v>71</v>
      </c>
    </row>
    <row r="225" spans="1:8" hidden="1" x14ac:dyDescent="0.25">
      <c r="A225" t="s">
        <v>369</v>
      </c>
      <c r="B225" t="s">
        <v>368</v>
      </c>
      <c r="C225" t="s">
        <v>20</v>
      </c>
      <c r="D225" t="s">
        <v>54</v>
      </c>
      <c r="E225" t="s">
        <v>51</v>
      </c>
      <c r="F225" t="s">
        <v>52</v>
      </c>
      <c r="G225" t="s">
        <v>370</v>
      </c>
      <c r="H225" t="s">
        <v>71</v>
      </c>
    </row>
    <row r="226" spans="1:8" hidden="1" x14ac:dyDescent="0.25">
      <c r="A226" t="s">
        <v>372</v>
      </c>
      <c r="B226" t="s">
        <v>371</v>
      </c>
      <c r="C226" t="s">
        <v>20</v>
      </c>
      <c r="D226" t="s">
        <v>54</v>
      </c>
      <c r="E226" t="s">
        <v>51</v>
      </c>
      <c r="F226" t="s">
        <v>52</v>
      </c>
      <c r="G226" t="s">
        <v>373</v>
      </c>
      <c r="H226" t="s">
        <v>71</v>
      </c>
    </row>
    <row r="227" spans="1:8" hidden="1" x14ac:dyDescent="0.25">
      <c r="A227" t="s">
        <v>375</v>
      </c>
      <c r="B227" t="s">
        <v>374</v>
      </c>
      <c r="C227" t="s">
        <v>20</v>
      </c>
      <c r="D227" t="s">
        <v>54</v>
      </c>
      <c r="E227" t="s">
        <v>51</v>
      </c>
      <c r="F227" t="s">
        <v>52</v>
      </c>
      <c r="G227" t="s">
        <v>376</v>
      </c>
      <c r="H227" t="s">
        <v>71</v>
      </c>
    </row>
    <row r="228" spans="1:8" hidden="1" x14ac:dyDescent="0.25">
      <c r="A228" t="s">
        <v>378</v>
      </c>
      <c r="B228" t="s">
        <v>377</v>
      </c>
      <c r="C228" t="s">
        <v>20</v>
      </c>
      <c r="D228" t="s">
        <v>54</v>
      </c>
      <c r="E228" t="s">
        <v>51</v>
      </c>
      <c r="F228" t="s">
        <v>52</v>
      </c>
      <c r="G228" t="s">
        <v>379</v>
      </c>
      <c r="H228" t="s">
        <v>71</v>
      </c>
    </row>
    <row r="229" spans="1:8" hidden="1" x14ac:dyDescent="0.25">
      <c r="A229" t="s">
        <v>381</v>
      </c>
      <c r="B229" t="s">
        <v>380</v>
      </c>
      <c r="C229" t="s">
        <v>20</v>
      </c>
      <c r="D229" t="s">
        <v>54</v>
      </c>
      <c r="E229" t="s">
        <v>51</v>
      </c>
      <c r="F229" t="s">
        <v>52</v>
      </c>
      <c r="G229" t="s">
        <v>382</v>
      </c>
      <c r="H229" t="s">
        <v>71</v>
      </c>
    </row>
    <row r="230" spans="1:8" hidden="1" x14ac:dyDescent="0.25">
      <c r="A230" t="s">
        <v>384</v>
      </c>
      <c r="B230" t="s">
        <v>383</v>
      </c>
      <c r="C230" t="s">
        <v>20</v>
      </c>
      <c r="D230" t="s">
        <v>54</v>
      </c>
      <c r="E230" t="s">
        <v>51</v>
      </c>
      <c r="F230" t="s">
        <v>52</v>
      </c>
      <c r="G230" t="s">
        <v>385</v>
      </c>
      <c r="H230" t="s">
        <v>71</v>
      </c>
    </row>
    <row r="231" spans="1:8" hidden="1" x14ac:dyDescent="0.25">
      <c r="A231" t="s">
        <v>387</v>
      </c>
      <c r="B231" t="s">
        <v>386</v>
      </c>
      <c r="C231" t="s">
        <v>20</v>
      </c>
      <c r="D231" t="s">
        <v>54</v>
      </c>
      <c r="E231" t="s">
        <v>51</v>
      </c>
      <c r="F231" t="s">
        <v>52</v>
      </c>
      <c r="G231" t="s">
        <v>388</v>
      </c>
      <c r="H231" t="s">
        <v>71</v>
      </c>
    </row>
    <row r="232" spans="1:8" x14ac:dyDescent="0.25">
      <c r="A232" t="s">
        <v>390</v>
      </c>
      <c r="B232" t="s">
        <v>389</v>
      </c>
      <c r="C232" t="s">
        <v>22</v>
      </c>
      <c r="D232" t="s">
        <v>54</v>
      </c>
      <c r="E232" t="s">
        <v>51</v>
      </c>
      <c r="F232" t="s">
        <v>52</v>
      </c>
      <c r="G232" t="s">
        <v>391</v>
      </c>
      <c r="H232" t="s">
        <v>71</v>
      </c>
    </row>
    <row r="233" spans="1:8" x14ac:dyDescent="0.25">
      <c r="A233" t="s">
        <v>393</v>
      </c>
      <c r="B233" t="s">
        <v>392</v>
      </c>
      <c r="C233" t="s">
        <v>22</v>
      </c>
      <c r="D233" t="s">
        <v>54</v>
      </c>
      <c r="E233" t="s">
        <v>51</v>
      </c>
      <c r="F233" t="s">
        <v>52</v>
      </c>
      <c r="G233" t="s">
        <v>394</v>
      </c>
      <c r="H233" t="s">
        <v>71</v>
      </c>
    </row>
    <row r="234" spans="1:8" x14ac:dyDescent="0.25">
      <c r="A234" t="s">
        <v>396</v>
      </c>
      <c r="B234" t="s">
        <v>395</v>
      </c>
      <c r="C234" t="s">
        <v>22</v>
      </c>
      <c r="D234" t="s">
        <v>54</v>
      </c>
      <c r="E234" t="s">
        <v>51</v>
      </c>
      <c r="F234" t="s">
        <v>52</v>
      </c>
      <c r="G234" t="s">
        <v>397</v>
      </c>
      <c r="H234" t="s">
        <v>71</v>
      </c>
    </row>
    <row r="235" spans="1:8" x14ac:dyDescent="0.25">
      <c r="A235" t="s">
        <v>399</v>
      </c>
      <c r="B235" t="s">
        <v>398</v>
      </c>
      <c r="C235" t="s">
        <v>22</v>
      </c>
      <c r="D235" t="s">
        <v>54</v>
      </c>
      <c r="E235" t="s">
        <v>51</v>
      </c>
      <c r="F235" t="s">
        <v>52</v>
      </c>
      <c r="G235" t="s">
        <v>400</v>
      </c>
      <c r="H235" t="s">
        <v>71</v>
      </c>
    </row>
    <row r="236" spans="1:8" x14ac:dyDescent="0.25">
      <c r="A236" t="s">
        <v>402</v>
      </c>
      <c r="B236" t="s">
        <v>401</v>
      </c>
      <c r="C236" t="s">
        <v>22</v>
      </c>
      <c r="D236" t="s">
        <v>54</v>
      </c>
      <c r="E236" t="s">
        <v>51</v>
      </c>
      <c r="F236" t="s">
        <v>52</v>
      </c>
      <c r="G236" t="s">
        <v>403</v>
      </c>
      <c r="H236" t="s">
        <v>71</v>
      </c>
    </row>
    <row r="237" spans="1:8" x14ac:dyDescent="0.25">
      <c r="A237" t="s">
        <v>405</v>
      </c>
      <c r="B237" t="s">
        <v>404</v>
      </c>
      <c r="C237" t="s">
        <v>22</v>
      </c>
      <c r="D237" t="s">
        <v>54</v>
      </c>
      <c r="E237" t="s">
        <v>51</v>
      </c>
      <c r="F237" t="s">
        <v>52</v>
      </c>
      <c r="G237" t="s">
        <v>406</v>
      </c>
      <c r="H237" t="s">
        <v>71</v>
      </c>
    </row>
    <row r="238" spans="1:8" x14ac:dyDescent="0.25">
      <c r="A238" t="s">
        <v>408</v>
      </c>
      <c r="B238" t="s">
        <v>407</v>
      </c>
      <c r="C238" t="s">
        <v>22</v>
      </c>
      <c r="D238" t="s">
        <v>54</v>
      </c>
      <c r="E238" t="s">
        <v>51</v>
      </c>
      <c r="F238" t="s">
        <v>52</v>
      </c>
      <c r="G238" t="s">
        <v>409</v>
      </c>
      <c r="H238" t="s">
        <v>71</v>
      </c>
    </row>
    <row r="239" spans="1:8" x14ac:dyDescent="0.25">
      <c r="A239" t="s">
        <v>411</v>
      </c>
      <c r="B239" t="s">
        <v>410</v>
      </c>
      <c r="C239" t="s">
        <v>22</v>
      </c>
      <c r="D239" t="s">
        <v>54</v>
      </c>
      <c r="E239" t="s">
        <v>51</v>
      </c>
      <c r="F239" t="s">
        <v>52</v>
      </c>
      <c r="G239" t="s">
        <v>412</v>
      </c>
      <c r="H239" t="s">
        <v>71</v>
      </c>
    </row>
    <row r="240" spans="1:8" x14ac:dyDescent="0.25">
      <c r="A240" t="s">
        <v>414</v>
      </c>
      <c r="B240" t="s">
        <v>413</v>
      </c>
      <c r="C240" t="s">
        <v>22</v>
      </c>
      <c r="D240" t="s">
        <v>54</v>
      </c>
      <c r="E240" t="s">
        <v>51</v>
      </c>
      <c r="F240" t="s">
        <v>52</v>
      </c>
      <c r="G240" t="s">
        <v>415</v>
      </c>
      <c r="H240" t="s">
        <v>71</v>
      </c>
    </row>
    <row r="241" spans="1:8" x14ac:dyDescent="0.25">
      <c r="A241" t="s">
        <v>417</v>
      </c>
      <c r="B241" t="s">
        <v>416</v>
      </c>
      <c r="C241" t="s">
        <v>22</v>
      </c>
      <c r="D241" t="s">
        <v>54</v>
      </c>
      <c r="E241" t="s">
        <v>51</v>
      </c>
      <c r="F241" t="s">
        <v>52</v>
      </c>
      <c r="G241" t="s">
        <v>418</v>
      </c>
      <c r="H241" t="s">
        <v>71</v>
      </c>
    </row>
    <row r="242" spans="1:8" x14ac:dyDescent="0.25">
      <c r="A242" t="s">
        <v>420</v>
      </c>
      <c r="B242" t="s">
        <v>419</v>
      </c>
      <c r="C242" t="s">
        <v>22</v>
      </c>
      <c r="D242" t="s">
        <v>54</v>
      </c>
      <c r="E242" t="s">
        <v>51</v>
      </c>
      <c r="F242" t="s">
        <v>52</v>
      </c>
      <c r="G242" t="s">
        <v>421</v>
      </c>
      <c r="H242" t="s">
        <v>71</v>
      </c>
    </row>
    <row r="243" spans="1:8" x14ac:dyDescent="0.25">
      <c r="A243" t="s">
        <v>423</v>
      </c>
      <c r="B243" t="s">
        <v>422</v>
      </c>
      <c r="C243" t="s">
        <v>22</v>
      </c>
      <c r="D243" t="s">
        <v>54</v>
      </c>
      <c r="E243" t="s">
        <v>51</v>
      </c>
      <c r="F243" t="s">
        <v>52</v>
      </c>
      <c r="G243" t="s">
        <v>424</v>
      </c>
      <c r="H243" t="s">
        <v>71</v>
      </c>
    </row>
    <row r="244" spans="1:8" x14ac:dyDescent="0.25">
      <c r="A244" t="s">
        <v>426</v>
      </c>
      <c r="B244" t="s">
        <v>425</v>
      </c>
      <c r="C244" t="s">
        <v>22</v>
      </c>
      <c r="D244" t="s">
        <v>54</v>
      </c>
      <c r="E244" t="s">
        <v>51</v>
      </c>
      <c r="F244" t="s">
        <v>52</v>
      </c>
      <c r="G244" t="s">
        <v>427</v>
      </c>
      <c r="H244" t="s">
        <v>71</v>
      </c>
    </row>
    <row r="245" spans="1:8" x14ac:dyDescent="0.25">
      <c r="A245" t="s">
        <v>429</v>
      </c>
      <c r="B245" t="s">
        <v>428</v>
      </c>
      <c r="C245" t="s">
        <v>22</v>
      </c>
      <c r="D245" t="s">
        <v>54</v>
      </c>
      <c r="E245" t="s">
        <v>51</v>
      </c>
      <c r="F245" t="s">
        <v>52</v>
      </c>
      <c r="G245" t="s">
        <v>430</v>
      </c>
      <c r="H245" t="s">
        <v>71</v>
      </c>
    </row>
    <row r="246" spans="1:8" x14ac:dyDescent="0.25">
      <c r="A246" t="s">
        <v>432</v>
      </c>
      <c r="B246" t="s">
        <v>431</v>
      </c>
      <c r="C246" t="s">
        <v>22</v>
      </c>
      <c r="D246" t="s">
        <v>54</v>
      </c>
      <c r="E246" t="s">
        <v>51</v>
      </c>
      <c r="F246" t="s">
        <v>52</v>
      </c>
      <c r="G246" t="s">
        <v>433</v>
      </c>
      <c r="H246" t="s">
        <v>71</v>
      </c>
    </row>
    <row r="247" spans="1:8" x14ac:dyDescent="0.25">
      <c r="A247" t="s">
        <v>435</v>
      </c>
      <c r="B247" t="s">
        <v>434</v>
      </c>
      <c r="C247" t="s">
        <v>22</v>
      </c>
      <c r="D247" t="s">
        <v>54</v>
      </c>
      <c r="E247" t="s">
        <v>51</v>
      </c>
      <c r="F247" t="s">
        <v>52</v>
      </c>
      <c r="G247" t="s">
        <v>436</v>
      </c>
      <c r="H247" t="s">
        <v>71</v>
      </c>
    </row>
    <row r="248" spans="1:8" x14ac:dyDescent="0.25">
      <c r="A248" t="s">
        <v>438</v>
      </c>
      <c r="B248" t="s">
        <v>437</v>
      </c>
      <c r="C248" t="s">
        <v>22</v>
      </c>
      <c r="D248" t="s">
        <v>54</v>
      </c>
      <c r="E248" t="s">
        <v>51</v>
      </c>
      <c r="F248" t="s">
        <v>52</v>
      </c>
      <c r="G248" t="s">
        <v>439</v>
      </c>
      <c r="H248" t="s">
        <v>71</v>
      </c>
    </row>
    <row r="249" spans="1:8" hidden="1" x14ac:dyDescent="0.25">
      <c r="A249" t="s">
        <v>441</v>
      </c>
      <c r="B249" t="s">
        <v>440</v>
      </c>
      <c r="C249" t="s">
        <v>38</v>
      </c>
      <c r="D249" t="s">
        <v>54</v>
      </c>
      <c r="E249" t="s">
        <v>442</v>
      </c>
      <c r="F249" t="s">
        <v>65</v>
      </c>
      <c r="G249" t="s">
        <v>443</v>
      </c>
      <c r="H249" t="s">
        <v>584</v>
      </c>
    </row>
    <row r="250" spans="1:8" hidden="1" x14ac:dyDescent="0.25">
      <c r="A250" t="s">
        <v>445</v>
      </c>
      <c r="B250" t="s">
        <v>444</v>
      </c>
      <c r="C250" t="s">
        <v>38</v>
      </c>
      <c r="D250" t="s">
        <v>54</v>
      </c>
      <c r="E250" t="s">
        <v>442</v>
      </c>
      <c r="F250" t="s">
        <v>65</v>
      </c>
      <c r="G250" t="s">
        <v>446</v>
      </c>
      <c r="H250" t="s">
        <v>584</v>
      </c>
    </row>
    <row r="251" spans="1:8" hidden="1" x14ac:dyDescent="0.25">
      <c r="A251" t="s">
        <v>448</v>
      </c>
      <c r="B251" t="s">
        <v>447</v>
      </c>
      <c r="C251" t="s">
        <v>36</v>
      </c>
      <c r="D251" t="s">
        <v>0</v>
      </c>
      <c r="E251" t="s">
        <v>571</v>
      </c>
      <c r="F251" t="s">
        <v>0</v>
      </c>
      <c r="G251" t="s">
        <v>447</v>
      </c>
      <c r="H251" t="s">
        <v>0</v>
      </c>
    </row>
    <row r="252" spans="1:8" hidden="1" x14ac:dyDescent="0.25">
      <c r="A252" t="s">
        <v>450</v>
      </c>
      <c r="B252" t="s">
        <v>449</v>
      </c>
      <c r="C252" t="s">
        <v>36</v>
      </c>
      <c r="D252" t="s">
        <v>0</v>
      </c>
      <c r="E252" t="s">
        <v>571</v>
      </c>
      <c r="F252" t="s">
        <v>0</v>
      </c>
      <c r="G252" t="s">
        <v>449</v>
      </c>
      <c r="H252" t="s">
        <v>0</v>
      </c>
    </row>
    <row r="253" spans="1:8" hidden="1" x14ac:dyDescent="0.25">
      <c r="A253" t="s">
        <v>452</v>
      </c>
      <c r="B253" t="s">
        <v>451</v>
      </c>
      <c r="C253" t="s">
        <v>453</v>
      </c>
      <c r="D253" t="s">
        <v>54</v>
      </c>
      <c r="E253" t="s">
        <v>51</v>
      </c>
      <c r="F253" t="s">
        <v>52</v>
      </c>
      <c r="G253" t="s">
        <v>454</v>
      </c>
      <c r="H253" t="s">
        <v>71</v>
      </c>
    </row>
    <row r="254" spans="1:8" hidden="1" x14ac:dyDescent="0.25">
      <c r="A254" t="s">
        <v>456</v>
      </c>
      <c r="B254" t="s">
        <v>455</v>
      </c>
      <c r="C254" t="s">
        <v>453</v>
      </c>
      <c r="D254" t="s">
        <v>54</v>
      </c>
      <c r="E254" t="s">
        <v>51</v>
      </c>
      <c r="F254" t="s">
        <v>52</v>
      </c>
      <c r="G254" t="s">
        <v>457</v>
      </c>
      <c r="H254" t="s">
        <v>71</v>
      </c>
    </row>
    <row r="255" spans="1:8" hidden="1" x14ac:dyDescent="0.25">
      <c r="A255" t="s">
        <v>459</v>
      </c>
      <c r="B255" t="s">
        <v>458</v>
      </c>
      <c r="C255" t="s">
        <v>453</v>
      </c>
      <c r="D255" t="s">
        <v>54</v>
      </c>
      <c r="E255" t="s">
        <v>51</v>
      </c>
      <c r="F255" t="s">
        <v>52</v>
      </c>
      <c r="G255" t="s">
        <v>460</v>
      </c>
      <c r="H255" t="s">
        <v>71</v>
      </c>
    </row>
    <row r="256" spans="1:8" hidden="1" x14ac:dyDescent="0.25">
      <c r="A256" t="s">
        <v>462</v>
      </c>
      <c r="B256" t="s">
        <v>461</v>
      </c>
      <c r="C256" t="s">
        <v>453</v>
      </c>
      <c r="D256" t="s">
        <v>54</v>
      </c>
      <c r="E256" t="s">
        <v>51</v>
      </c>
      <c r="F256" t="s">
        <v>52</v>
      </c>
      <c r="G256" t="s">
        <v>463</v>
      </c>
      <c r="H256" t="s">
        <v>71</v>
      </c>
    </row>
    <row r="257" spans="1:8" hidden="1" x14ac:dyDescent="0.25">
      <c r="A257" t="s">
        <v>465</v>
      </c>
      <c r="B257" t="s">
        <v>464</v>
      </c>
      <c r="C257" t="s">
        <v>453</v>
      </c>
      <c r="D257" t="s">
        <v>54</v>
      </c>
      <c r="E257" t="s">
        <v>51</v>
      </c>
      <c r="F257" t="s">
        <v>52</v>
      </c>
      <c r="G257" t="s">
        <v>466</v>
      </c>
      <c r="H257" t="s">
        <v>71</v>
      </c>
    </row>
    <row r="258" spans="1:8" hidden="1" x14ac:dyDescent="0.25">
      <c r="A258" t="s">
        <v>468</v>
      </c>
      <c r="B258" t="s">
        <v>467</v>
      </c>
      <c r="C258" t="s">
        <v>453</v>
      </c>
      <c r="D258" t="s">
        <v>54</v>
      </c>
      <c r="E258" t="s">
        <v>51</v>
      </c>
      <c r="F258" t="s">
        <v>52</v>
      </c>
      <c r="G258" t="s">
        <v>469</v>
      </c>
      <c r="H258" t="s">
        <v>71</v>
      </c>
    </row>
    <row r="259" spans="1:8" hidden="1" x14ac:dyDescent="0.25">
      <c r="A259" t="s">
        <v>471</v>
      </c>
      <c r="B259" t="s">
        <v>470</v>
      </c>
      <c r="C259" t="s">
        <v>38</v>
      </c>
      <c r="D259" t="s">
        <v>67</v>
      </c>
      <c r="E259" t="s">
        <v>51</v>
      </c>
      <c r="F259" t="s">
        <v>65</v>
      </c>
      <c r="G259" t="s">
        <v>470</v>
      </c>
      <c r="H259" t="s">
        <v>584</v>
      </c>
    </row>
    <row r="260" spans="1:8" hidden="1" x14ac:dyDescent="0.25">
      <c r="A260" t="s">
        <v>473</v>
      </c>
      <c r="B260" t="s">
        <v>472</v>
      </c>
      <c r="C260" t="s">
        <v>38</v>
      </c>
      <c r="D260" t="s">
        <v>54</v>
      </c>
      <c r="E260" t="s">
        <v>51</v>
      </c>
      <c r="F260" t="s">
        <v>52</v>
      </c>
      <c r="G260" t="s">
        <v>572</v>
      </c>
      <c r="H260" t="s">
        <v>586</v>
      </c>
    </row>
    <row r="261" spans="1:8" hidden="1" x14ac:dyDescent="0.25">
      <c r="A261" t="s">
        <v>475</v>
      </c>
      <c r="B261" t="s">
        <v>474</v>
      </c>
      <c r="C261" t="s">
        <v>38</v>
      </c>
      <c r="D261" t="s">
        <v>54</v>
      </c>
      <c r="E261" t="s">
        <v>51</v>
      </c>
      <c r="F261" t="s">
        <v>52</v>
      </c>
      <c r="G261" t="s">
        <v>573</v>
      </c>
      <c r="H261" t="s">
        <v>586</v>
      </c>
    </row>
    <row r="262" spans="1:8" hidden="1" x14ac:dyDescent="0.25">
      <c r="A262" t="s">
        <v>477</v>
      </c>
      <c r="B262" t="s">
        <v>476</v>
      </c>
      <c r="C262" t="s">
        <v>38</v>
      </c>
      <c r="D262" t="s">
        <v>54</v>
      </c>
      <c r="E262" t="s">
        <v>51</v>
      </c>
      <c r="F262" t="s">
        <v>52</v>
      </c>
      <c r="G262" t="s">
        <v>574</v>
      </c>
      <c r="H262" t="s">
        <v>586</v>
      </c>
    </row>
    <row r="263" spans="1:8" hidden="1" x14ac:dyDescent="0.25">
      <c r="A263" t="s">
        <v>479</v>
      </c>
      <c r="B263" t="s">
        <v>478</v>
      </c>
      <c r="C263" t="s">
        <v>38</v>
      </c>
      <c r="D263" t="s">
        <v>54</v>
      </c>
      <c r="E263" t="s">
        <v>51</v>
      </c>
      <c r="F263" t="s">
        <v>52</v>
      </c>
      <c r="G263" t="s">
        <v>575</v>
      </c>
      <c r="H263" t="s">
        <v>586</v>
      </c>
    </row>
    <row r="264" spans="1:8" hidden="1" x14ac:dyDescent="0.25">
      <c r="A264" t="s">
        <v>481</v>
      </c>
      <c r="B264" t="s">
        <v>480</v>
      </c>
      <c r="C264" t="s">
        <v>38</v>
      </c>
      <c r="D264" t="s">
        <v>54</v>
      </c>
      <c r="E264" t="s">
        <v>51</v>
      </c>
      <c r="F264" t="s">
        <v>52</v>
      </c>
      <c r="G264" t="s">
        <v>576</v>
      </c>
      <c r="H264" t="s">
        <v>586</v>
      </c>
    </row>
    <row r="265" spans="1:8" hidden="1" x14ac:dyDescent="0.25">
      <c r="A265" t="s">
        <v>483</v>
      </c>
      <c r="B265" t="s">
        <v>482</v>
      </c>
      <c r="C265" t="s">
        <v>38</v>
      </c>
      <c r="D265" t="s">
        <v>54</v>
      </c>
      <c r="E265" t="s">
        <v>51</v>
      </c>
      <c r="F265" t="s">
        <v>52</v>
      </c>
      <c r="G265" t="s">
        <v>577</v>
      </c>
      <c r="H265" t="s">
        <v>586</v>
      </c>
    </row>
    <row r="266" spans="1:8" hidden="1" x14ac:dyDescent="0.25">
      <c r="A266" t="s">
        <v>485</v>
      </c>
      <c r="B266" t="s">
        <v>484</v>
      </c>
      <c r="C266" t="s">
        <v>38</v>
      </c>
      <c r="D266" t="s">
        <v>54</v>
      </c>
      <c r="E266" t="s">
        <v>51</v>
      </c>
      <c r="F266" t="s">
        <v>52</v>
      </c>
      <c r="G266" t="s">
        <v>578</v>
      </c>
      <c r="H266" t="s">
        <v>586</v>
      </c>
    </row>
    <row r="267" spans="1:8" hidden="1" x14ac:dyDescent="0.25">
      <c r="A267" t="s">
        <v>487</v>
      </c>
      <c r="B267" t="s">
        <v>486</v>
      </c>
      <c r="C267" t="s">
        <v>38</v>
      </c>
      <c r="D267" t="s">
        <v>54</v>
      </c>
      <c r="E267" t="s">
        <v>51</v>
      </c>
      <c r="F267" t="s">
        <v>52</v>
      </c>
      <c r="G267" t="s">
        <v>579</v>
      </c>
      <c r="H267" t="s">
        <v>586</v>
      </c>
    </row>
    <row r="268" spans="1:8" hidden="1" x14ac:dyDescent="0.25">
      <c r="A268" t="s">
        <v>489</v>
      </c>
      <c r="B268" t="s">
        <v>488</v>
      </c>
      <c r="C268" t="s">
        <v>38</v>
      </c>
      <c r="D268" t="s">
        <v>54</v>
      </c>
      <c r="E268" t="s">
        <v>51</v>
      </c>
      <c r="F268" t="s">
        <v>52</v>
      </c>
      <c r="G268" t="s">
        <v>580</v>
      </c>
      <c r="H268" t="s">
        <v>586</v>
      </c>
    </row>
    <row r="269" spans="1:8" hidden="1" x14ac:dyDescent="0.25">
      <c r="A269" t="s">
        <v>491</v>
      </c>
      <c r="B269" t="s">
        <v>490</v>
      </c>
      <c r="C269" t="s">
        <v>38</v>
      </c>
      <c r="D269" t="s">
        <v>54</v>
      </c>
      <c r="E269" t="s">
        <v>51</v>
      </c>
      <c r="F269" t="s">
        <v>52</v>
      </c>
      <c r="G269" t="s">
        <v>581</v>
      </c>
      <c r="H269" t="s">
        <v>586</v>
      </c>
    </row>
    <row r="270" spans="1:8" hidden="1" x14ac:dyDescent="0.25">
      <c r="A270" t="s">
        <v>493</v>
      </c>
      <c r="B270" t="s">
        <v>492</v>
      </c>
      <c r="C270" t="s">
        <v>38</v>
      </c>
      <c r="D270" t="s">
        <v>54</v>
      </c>
      <c r="E270" t="s">
        <v>494</v>
      </c>
      <c r="F270" t="s">
        <v>65</v>
      </c>
      <c r="G270" t="s">
        <v>495</v>
      </c>
      <c r="H270" t="s">
        <v>71</v>
      </c>
    </row>
    <row r="271" spans="1:8" hidden="1" x14ac:dyDescent="0.25">
      <c r="A271" t="s">
        <v>497</v>
      </c>
      <c r="B271" t="s">
        <v>496</v>
      </c>
      <c r="C271" t="s">
        <v>28</v>
      </c>
      <c r="D271" t="s">
        <v>54</v>
      </c>
      <c r="E271" t="s">
        <v>51</v>
      </c>
      <c r="F271" t="s">
        <v>52</v>
      </c>
      <c r="G271" t="s">
        <v>498</v>
      </c>
      <c r="H271" t="s">
        <v>71</v>
      </c>
    </row>
    <row r="272" spans="1:8" hidden="1" x14ac:dyDescent="0.25">
      <c r="A272" t="s">
        <v>500</v>
      </c>
      <c r="B272" t="s">
        <v>499</v>
      </c>
      <c r="C272" t="s">
        <v>28</v>
      </c>
      <c r="D272" t="s">
        <v>54</v>
      </c>
      <c r="E272" t="s">
        <v>51</v>
      </c>
      <c r="F272" t="s">
        <v>52</v>
      </c>
      <c r="G272" t="s">
        <v>501</v>
      </c>
      <c r="H272" t="s">
        <v>71</v>
      </c>
    </row>
    <row r="273" spans="1:8" hidden="1" x14ac:dyDescent="0.25">
      <c r="A273" t="s">
        <v>503</v>
      </c>
      <c r="B273" t="s">
        <v>502</v>
      </c>
      <c r="C273" t="s">
        <v>28</v>
      </c>
      <c r="D273" t="s">
        <v>54</v>
      </c>
      <c r="E273" t="s">
        <v>51</v>
      </c>
      <c r="F273" t="s">
        <v>52</v>
      </c>
      <c r="G273" t="s">
        <v>504</v>
      </c>
      <c r="H273" t="s">
        <v>71</v>
      </c>
    </row>
    <row r="274" spans="1:8" hidden="1" x14ac:dyDescent="0.25">
      <c r="A274" t="s">
        <v>506</v>
      </c>
      <c r="B274" t="s">
        <v>505</v>
      </c>
      <c r="C274" t="s">
        <v>28</v>
      </c>
      <c r="D274" t="s">
        <v>54</v>
      </c>
      <c r="E274" t="s">
        <v>51</v>
      </c>
      <c r="F274" t="s">
        <v>52</v>
      </c>
      <c r="G274" t="s">
        <v>507</v>
      </c>
      <c r="H274" t="s">
        <v>71</v>
      </c>
    </row>
    <row r="275" spans="1:8" hidden="1" x14ac:dyDescent="0.25">
      <c r="A275" t="s">
        <v>509</v>
      </c>
      <c r="B275" t="s">
        <v>508</v>
      </c>
      <c r="C275" t="s">
        <v>28</v>
      </c>
      <c r="D275" t="s">
        <v>54</v>
      </c>
      <c r="E275" t="s">
        <v>51</v>
      </c>
      <c r="F275" t="s">
        <v>52</v>
      </c>
      <c r="G275" t="s">
        <v>510</v>
      </c>
      <c r="H275" t="s">
        <v>71</v>
      </c>
    </row>
    <row r="276" spans="1:8" hidden="1" x14ac:dyDescent="0.25">
      <c r="A276" t="s">
        <v>512</v>
      </c>
      <c r="B276" t="s">
        <v>511</v>
      </c>
      <c r="C276" t="s">
        <v>28</v>
      </c>
      <c r="D276" t="s">
        <v>54</v>
      </c>
      <c r="E276" t="s">
        <v>51</v>
      </c>
      <c r="F276" t="s">
        <v>52</v>
      </c>
      <c r="G276" t="s">
        <v>513</v>
      </c>
      <c r="H276" t="s">
        <v>71</v>
      </c>
    </row>
    <row r="277" spans="1:8" hidden="1" x14ac:dyDescent="0.25">
      <c r="A277" t="s">
        <v>515</v>
      </c>
      <c r="B277" t="s">
        <v>514</v>
      </c>
      <c r="C277" t="s">
        <v>28</v>
      </c>
      <c r="D277" t="s">
        <v>54</v>
      </c>
      <c r="E277" t="s">
        <v>51</v>
      </c>
      <c r="F277" t="s">
        <v>52</v>
      </c>
      <c r="G277" t="s">
        <v>516</v>
      </c>
      <c r="H277" t="s">
        <v>71</v>
      </c>
    </row>
    <row r="278" spans="1:8" hidden="1" x14ac:dyDescent="0.25">
      <c r="A278" t="s">
        <v>518</v>
      </c>
      <c r="B278" t="s">
        <v>517</v>
      </c>
      <c r="C278" t="s">
        <v>28</v>
      </c>
      <c r="D278" t="s">
        <v>54</v>
      </c>
      <c r="E278" t="s">
        <v>51</v>
      </c>
      <c r="F278" t="s">
        <v>52</v>
      </c>
      <c r="G278" t="s">
        <v>519</v>
      </c>
      <c r="H278" t="s">
        <v>71</v>
      </c>
    </row>
    <row r="279" spans="1:8" hidden="1" x14ac:dyDescent="0.25">
      <c r="A279" t="s">
        <v>521</v>
      </c>
      <c r="B279" t="s">
        <v>520</v>
      </c>
      <c r="C279" t="s">
        <v>28</v>
      </c>
      <c r="D279" t="s">
        <v>54</v>
      </c>
      <c r="E279" t="s">
        <v>51</v>
      </c>
      <c r="F279" t="s">
        <v>52</v>
      </c>
      <c r="G279" t="s">
        <v>522</v>
      </c>
      <c r="H279" t="s">
        <v>71</v>
      </c>
    </row>
    <row r="280" spans="1:8" hidden="1" x14ac:dyDescent="0.25">
      <c r="A280" t="s">
        <v>524</v>
      </c>
      <c r="B280" t="s">
        <v>523</v>
      </c>
      <c r="C280" t="s">
        <v>28</v>
      </c>
      <c r="D280" t="s">
        <v>54</v>
      </c>
      <c r="E280" t="s">
        <v>51</v>
      </c>
      <c r="F280" t="s">
        <v>52</v>
      </c>
      <c r="G280" t="s">
        <v>525</v>
      </c>
      <c r="H280" t="s">
        <v>71</v>
      </c>
    </row>
    <row r="281" spans="1:8" hidden="1" x14ac:dyDescent="0.25">
      <c r="A281" t="s">
        <v>527</v>
      </c>
      <c r="B281" t="s">
        <v>526</v>
      </c>
      <c r="C281" t="s">
        <v>28</v>
      </c>
      <c r="D281" t="s">
        <v>54</v>
      </c>
      <c r="E281" t="s">
        <v>51</v>
      </c>
      <c r="F281" t="s">
        <v>52</v>
      </c>
      <c r="G281" t="s">
        <v>528</v>
      </c>
      <c r="H281" t="s">
        <v>71</v>
      </c>
    </row>
    <row r="282" spans="1:8" hidden="1" x14ac:dyDescent="0.25">
      <c r="A282" t="s">
        <v>530</v>
      </c>
      <c r="B282" t="s">
        <v>529</v>
      </c>
      <c r="C282" t="s">
        <v>28</v>
      </c>
      <c r="D282" t="s">
        <v>54</v>
      </c>
      <c r="E282" t="s">
        <v>51</v>
      </c>
      <c r="F282" t="s">
        <v>52</v>
      </c>
      <c r="G282" t="s">
        <v>531</v>
      </c>
      <c r="H282" t="s">
        <v>71</v>
      </c>
    </row>
    <row r="283" spans="1:8" hidden="1" x14ac:dyDescent="0.25">
      <c r="A283" t="s">
        <v>533</v>
      </c>
      <c r="B283" t="s">
        <v>532</v>
      </c>
      <c r="C283" t="s">
        <v>28</v>
      </c>
      <c r="D283" t="s">
        <v>54</v>
      </c>
      <c r="E283" t="s">
        <v>51</v>
      </c>
      <c r="F283" t="s">
        <v>52</v>
      </c>
      <c r="G283" t="s">
        <v>534</v>
      </c>
      <c r="H283" t="s">
        <v>71</v>
      </c>
    </row>
    <row r="284" spans="1:8" hidden="1" x14ac:dyDescent="0.25">
      <c r="A284" t="s">
        <v>536</v>
      </c>
      <c r="B284" t="s">
        <v>535</v>
      </c>
      <c r="C284" t="s">
        <v>28</v>
      </c>
      <c r="D284" t="s">
        <v>54</v>
      </c>
      <c r="E284" t="s">
        <v>51</v>
      </c>
      <c r="F284" t="s">
        <v>52</v>
      </c>
      <c r="G284" t="s">
        <v>537</v>
      </c>
      <c r="H284" t="s">
        <v>71</v>
      </c>
    </row>
    <row r="285" spans="1:8" hidden="1" x14ac:dyDescent="0.25">
      <c r="A285" t="s">
        <v>539</v>
      </c>
      <c r="B285" t="s">
        <v>538</v>
      </c>
      <c r="C285" t="s">
        <v>28</v>
      </c>
      <c r="D285" t="s">
        <v>54</v>
      </c>
      <c r="E285" t="s">
        <v>51</v>
      </c>
      <c r="F285" t="s">
        <v>52</v>
      </c>
      <c r="G285" t="s">
        <v>540</v>
      </c>
      <c r="H285" t="s">
        <v>71</v>
      </c>
    </row>
    <row r="286" spans="1:8" hidden="1" x14ac:dyDescent="0.25">
      <c r="A286" t="s">
        <v>542</v>
      </c>
      <c r="B286" t="s">
        <v>541</v>
      </c>
      <c r="C286" t="s">
        <v>28</v>
      </c>
      <c r="D286" t="s">
        <v>54</v>
      </c>
      <c r="E286" t="s">
        <v>51</v>
      </c>
      <c r="F286" t="s">
        <v>52</v>
      </c>
      <c r="G286" t="s">
        <v>543</v>
      </c>
      <c r="H286" t="s">
        <v>71</v>
      </c>
    </row>
    <row r="287" spans="1:8" hidden="1" x14ac:dyDescent="0.25">
      <c r="A287" t="s">
        <v>545</v>
      </c>
      <c r="B287" t="s">
        <v>544</v>
      </c>
      <c r="C287" t="s">
        <v>587</v>
      </c>
      <c r="D287" t="s">
        <v>0</v>
      </c>
      <c r="E287" t="s">
        <v>51</v>
      </c>
      <c r="F287" t="s">
        <v>0</v>
      </c>
      <c r="G287" t="s">
        <v>544</v>
      </c>
      <c r="H287" t="s">
        <v>0</v>
      </c>
    </row>
    <row r="288" spans="1:8" hidden="1" x14ac:dyDescent="0.25">
      <c r="A288" t="s">
        <v>547</v>
      </c>
      <c r="B288" t="s">
        <v>546</v>
      </c>
      <c r="C288" t="s">
        <v>43</v>
      </c>
      <c r="D288" t="s">
        <v>0</v>
      </c>
      <c r="E288" t="s">
        <v>571</v>
      </c>
      <c r="F288" t="s">
        <v>0</v>
      </c>
      <c r="G288" t="s">
        <v>546</v>
      </c>
      <c r="H288" t="s">
        <v>0</v>
      </c>
    </row>
    <row r="289" spans="1:8" hidden="1" x14ac:dyDescent="0.25">
      <c r="A289" t="s">
        <v>549</v>
      </c>
      <c r="B289" t="s">
        <v>548</v>
      </c>
      <c r="C289" t="s">
        <v>43</v>
      </c>
      <c r="D289" t="s">
        <v>0</v>
      </c>
      <c r="E289" t="s">
        <v>571</v>
      </c>
      <c r="F289" t="s">
        <v>0</v>
      </c>
      <c r="G289" t="s">
        <v>548</v>
      </c>
      <c r="H289" t="s">
        <v>0</v>
      </c>
    </row>
    <row r="290" spans="1:8" hidden="1" x14ac:dyDescent="0.25">
      <c r="A290" t="s">
        <v>551</v>
      </c>
      <c r="B290" t="s">
        <v>550</v>
      </c>
      <c r="C290" t="s">
        <v>552</v>
      </c>
      <c r="D290" t="s">
        <v>0</v>
      </c>
      <c r="E290" t="s">
        <v>582</v>
      </c>
      <c r="F290" t="s">
        <v>0</v>
      </c>
      <c r="G290" t="s">
        <v>550</v>
      </c>
      <c r="H290" t="s">
        <v>0</v>
      </c>
    </row>
    <row r="291" spans="1:8" hidden="1" x14ac:dyDescent="0.25">
      <c r="A291" t="s">
        <v>554</v>
      </c>
      <c r="B291" t="s">
        <v>553</v>
      </c>
      <c r="C291" t="s">
        <v>43</v>
      </c>
      <c r="D291" t="s">
        <v>0</v>
      </c>
      <c r="E291" t="s">
        <v>571</v>
      </c>
      <c r="F291" t="s">
        <v>0</v>
      </c>
      <c r="G291" t="s">
        <v>553</v>
      </c>
      <c r="H291" t="s">
        <v>0</v>
      </c>
    </row>
    <row r="292" spans="1:8" hidden="1" x14ac:dyDescent="0.25">
      <c r="A292" t="s">
        <v>556</v>
      </c>
      <c r="B292" t="s">
        <v>555</v>
      </c>
      <c r="C292" t="s">
        <v>43</v>
      </c>
      <c r="D292" t="s">
        <v>0</v>
      </c>
      <c r="E292" t="s">
        <v>571</v>
      </c>
      <c r="F292" t="s">
        <v>0</v>
      </c>
      <c r="G292" t="s">
        <v>555</v>
      </c>
      <c r="H292" t="s">
        <v>0</v>
      </c>
    </row>
    <row r="293" spans="1:8" hidden="1" x14ac:dyDescent="0.25">
      <c r="A293" t="s">
        <v>558</v>
      </c>
      <c r="B293" t="s">
        <v>557</v>
      </c>
      <c r="C293" t="s">
        <v>552</v>
      </c>
      <c r="D293" t="s">
        <v>0</v>
      </c>
      <c r="E293" t="s">
        <v>582</v>
      </c>
      <c r="F293" t="s">
        <v>0</v>
      </c>
      <c r="G293" t="s">
        <v>557</v>
      </c>
      <c r="H293" t="s">
        <v>0</v>
      </c>
    </row>
    <row r="294" spans="1:8" hidden="1" x14ac:dyDescent="0.25">
      <c r="A294" t="s">
        <v>560</v>
      </c>
      <c r="B294" t="s">
        <v>559</v>
      </c>
      <c r="C294" t="s">
        <v>24</v>
      </c>
      <c r="D294" t="s">
        <v>0</v>
      </c>
      <c r="E294" t="s">
        <v>571</v>
      </c>
      <c r="F294" t="s">
        <v>0</v>
      </c>
      <c r="G294" t="s">
        <v>559</v>
      </c>
      <c r="H294" t="s">
        <v>0</v>
      </c>
    </row>
    <row r="295" spans="1:8" hidden="1" x14ac:dyDescent="0.25">
      <c r="A295" t="s">
        <v>562</v>
      </c>
      <c r="B295" t="s">
        <v>561</v>
      </c>
      <c r="C295" t="s">
        <v>24</v>
      </c>
      <c r="D295" t="s">
        <v>0</v>
      </c>
      <c r="E295" t="s">
        <v>571</v>
      </c>
      <c r="F295" t="s">
        <v>0</v>
      </c>
      <c r="G295" t="s">
        <v>561</v>
      </c>
      <c r="H295" t="s">
        <v>0</v>
      </c>
    </row>
  </sheetData>
  <dataConsolidate/>
  <mergeCells count="2">
    <mergeCell ref="A1:B1"/>
    <mergeCell ref="A98:H98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0"/>
  <sheetViews>
    <sheetView tabSelected="1" topLeftCell="A79" workbookViewId="0">
      <selection activeCell="E112" sqref="D96:E112"/>
    </sheetView>
  </sheetViews>
  <sheetFormatPr defaultRowHeight="15" x14ac:dyDescent="0.25"/>
  <cols>
    <col min="1" max="1" width="20.5703125" bestFit="1" customWidth="1"/>
    <col min="2" max="2" width="38.28515625" bestFit="1" customWidth="1"/>
    <col min="3" max="3" width="30.28515625" bestFit="1" customWidth="1"/>
    <col min="4" max="4" width="15.5703125" bestFit="1" customWidth="1"/>
    <col min="5" max="5" width="23.28515625" bestFit="1" customWidth="1"/>
    <col min="6" max="6" width="25.7109375" bestFit="1" customWidth="1"/>
    <col min="7" max="7" width="24.42578125" bestFit="1" customWidth="1"/>
    <col min="8" max="8" width="11.85546875" bestFit="1" customWidth="1"/>
    <col min="9" max="9" width="37.28515625" bestFit="1" customWidth="1"/>
    <col min="10" max="10" width="24.28515625" bestFit="1" customWidth="1"/>
    <col min="11" max="11" width="25.7109375" bestFit="1" customWidth="1"/>
    <col min="12" max="12" width="16.7109375" bestFit="1" customWidth="1"/>
    <col min="13" max="13" width="12.5703125" bestFit="1" customWidth="1"/>
  </cols>
  <sheetData>
    <row r="1" spans="1:13" ht="35.25" customHeight="1" x14ac:dyDescent="0.25">
      <c r="A1" s="6" t="s">
        <v>662</v>
      </c>
      <c r="B1" s="6" t="s">
        <v>663</v>
      </c>
      <c r="C1" s="6" t="s">
        <v>65</v>
      </c>
      <c r="D1" s="6" t="s">
        <v>901</v>
      </c>
      <c r="E1" s="6" t="s">
        <v>986</v>
      </c>
      <c r="F1" s="6" t="s">
        <v>1059</v>
      </c>
      <c r="G1" s="6" t="s">
        <v>1108</v>
      </c>
      <c r="H1" s="6" t="s">
        <v>52</v>
      </c>
      <c r="I1" s="6" t="s">
        <v>1206</v>
      </c>
      <c r="J1" s="6" t="s">
        <v>1401</v>
      </c>
      <c r="K1" s="6" t="s">
        <v>1402</v>
      </c>
      <c r="L1" s="6" t="s">
        <v>1426</v>
      </c>
      <c r="M1" s="6" t="s">
        <v>1487</v>
      </c>
    </row>
    <row r="2" spans="1:13" x14ac:dyDescent="0.25">
      <c r="A2" t="s">
        <v>492</v>
      </c>
      <c r="B2" t="s">
        <v>664</v>
      </c>
      <c r="C2" t="s">
        <v>664</v>
      </c>
      <c r="M2" t="s">
        <v>1489</v>
      </c>
    </row>
    <row r="3" spans="1:13" x14ac:dyDescent="0.25">
      <c r="A3" t="s">
        <v>444</v>
      </c>
      <c r="B3" t="s">
        <v>665</v>
      </c>
      <c r="C3" t="s">
        <v>665</v>
      </c>
      <c r="M3" t="s">
        <v>1488</v>
      </c>
    </row>
    <row r="4" spans="1:13" x14ac:dyDescent="0.25">
      <c r="A4" t="s">
        <v>440</v>
      </c>
      <c r="B4" t="s">
        <v>666</v>
      </c>
      <c r="C4" t="s">
        <v>666</v>
      </c>
      <c r="M4" t="s">
        <v>1488</v>
      </c>
    </row>
    <row r="5" spans="1:13" x14ac:dyDescent="0.25">
      <c r="A5" t="s">
        <v>470</v>
      </c>
      <c r="B5" t="s">
        <v>667</v>
      </c>
      <c r="C5" t="s">
        <v>784</v>
      </c>
      <c r="M5" t="s">
        <v>1488</v>
      </c>
    </row>
    <row r="6" spans="1:13" x14ac:dyDescent="0.25">
      <c r="A6" t="s">
        <v>63</v>
      </c>
      <c r="B6" t="s">
        <v>668</v>
      </c>
      <c r="C6" t="s">
        <v>668</v>
      </c>
      <c r="M6" t="s">
        <v>1489</v>
      </c>
    </row>
    <row r="7" spans="1:13" x14ac:dyDescent="0.25">
      <c r="A7" t="s">
        <v>49</v>
      </c>
      <c r="B7" t="s">
        <v>669</v>
      </c>
      <c r="C7" t="s">
        <v>669</v>
      </c>
      <c r="H7" t="s">
        <v>1188</v>
      </c>
      <c r="M7" t="s">
        <v>1489</v>
      </c>
    </row>
    <row r="8" spans="1:13" x14ac:dyDescent="0.25">
      <c r="A8" t="s">
        <v>55</v>
      </c>
      <c r="B8" t="s">
        <v>670</v>
      </c>
      <c r="C8" t="s">
        <v>670</v>
      </c>
      <c r="H8" t="s">
        <v>1189</v>
      </c>
      <c r="M8" t="s">
        <v>1489</v>
      </c>
    </row>
    <row r="9" spans="1:13" x14ac:dyDescent="0.25">
      <c r="A9" t="s">
        <v>472</v>
      </c>
      <c r="B9" t="s">
        <v>671</v>
      </c>
      <c r="C9" t="s">
        <v>785</v>
      </c>
      <c r="H9" t="s">
        <v>1190</v>
      </c>
      <c r="M9" t="s">
        <v>71</v>
      </c>
    </row>
    <row r="10" spans="1:13" x14ac:dyDescent="0.25">
      <c r="A10" t="s">
        <v>474</v>
      </c>
      <c r="B10" t="s">
        <v>671</v>
      </c>
      <c r="C10" t="s">
        <v>786</v>
      </c>
      <c r="H10" t="s">
        <v>1191</v>
      </c>
      <c r="M10" t="s">
        <v>71</v>
      </c>
    </row>
    <row r="11" spans="1:13" x14ac:dyDescent="0.25">
      <c r="A11" t="s">
        <v>476</v>
      </c>
      <c r="B11" t="s">
        <v>671</v>
      </c>
      <c r="C11" t="s">
        <v>787</v>
      </c>
      <c r="H11" t="s">
        <v>1192</v>
      </c>
      <c r="M11" t="s">
        <v>71</v>
      </c>
    </row>
    <row r="12" spans="1:13" x14ac:dyDescent="0.25">
      <c r="A12" t="s">
        <v>478</v>
      </c>
      <c r="B12" t="s">
        <v>671</v>
      </c>
      <c r="C12" t="s">
        <v>788</v>
      </c>
      <c r="H12" t="s">
        <v>1193</v>
      </c>
      <c r="M12" t="s">
        <v>71</v>
      </c>
    </row>
    <row r="13" spans="1:13" x14ac:dyDescent="0.25">
      <c r="A13" t="s">
        <v>480</v>
      </c>
      <c r="B13" t="s">
        <v>671</v>
      </c>
      <c r="C13" t="s">
        <v>789</v>
      </c>
      <c r="H13" t="s">
        <v>1194</v>
      </c>
      <c r="M13" t="s">
        <v>71</v>
      </c>
    </row>
    <row r="14" spans="1:13" x14ac:dyDescent="0.25">
      <c r="A14" t="s">
        <v>482</v>
      </c>
      <c r="B14" t="s">
        <v>671</v>
      </c>
      <c r="C14" t="s">
        <v>790</v>
      </c>
      <c r="H14" t="s">
        <v>1195</v>
      </c>
      <c r="M14" t="s">
        <v>71</v>
      </c>
    </row>
    <row r="15" spans="1:13" x14ac:dyDescent="0.25">
      <c r="A15" t="s">
        <v>484</v>
      </c>
      <c r="B15" t="s">
        <v>671</v>
      </c>
      <c r="C15" t="s">
        <v>791</v>
      </c>
      <c r="H15" t="s">
        <v>1196</v>
      </c>
      <c r="M15" t="s">
        <v>71</v>
      </c>
    </row>
    <row r="16" spans="1:13" x14ac:dyDescent="0.25">
      <c r="A16" t="s">
        <v>486</v>
      </c>
      <c r="B16" t="s">
        <v>671</v>
      </c>
      <c r="C16" t="s">
        <v>792</v>
      </c>
      <c r="H16" t="s">
        <v>1197</v>
      </c>
      <c r="M16" t="s">
        <v>71</v>
      </c>
    </row>
    <row r="17" spans="1:13" x14ac:dyDescent="0.25">
      <c r="A17" t="s">
        <v>488</v>
      </c>
      <c r="B17" t="s">
        <v>671</v>
      </c>
      <c r="C17" t="s">
        <v>793</v>
      </c>
      <c r="H17" t="s">
        <v>1198</v>
      </c>
      <c r="M17" t="s">
        <v>71</v>
      </c>
    </row>
    <row r="18" spans="1:13" x14ac:dyDescent="0.25">
      <c r="A18" t="s">
        <v>490</v>
      </c>
      <c r="B18" t="s">
        <v>671</v>
      </c>
      <c r="C18" t="s">
        <v>794</v>
      </c>
      <c r="H18" t="s">
        <v>1199</v>
      </c>
      <c r="M18" t="s">
        <v>71</v>
      </c>
    </row>
    <row r="19" spans="1:13" x14ac:dyDescent="0.25">
      <c r="A19" t="s">
        <v>283</v>
      </c>
      <c r="B19" t="s">
        <v>672</v>
      </c>
      <c r="C19" t="s">
        <v>672</v>
      </c>
      <c r="D19" t="s">
        <v>902</v>
      </c>
      <c r="E19" t="s">
        <v>987</v>
      </c>
      <c r="F19" t="s">
        <v>1060</v>
      </c>
      <c r="G19" t="s">
        <v>1109</v>
      </c>
      <c r="H19" t="s">
        <v>1200</v>
      </c>
      <c r="I19" t="s">
        <v>1207</v>
      </c>
      <c r="M19" t="s">
        <v>1488</v>
      </c>
    </row>
    <row r="20" spans="1:13" x14ac:dyDescent="0.25">
      <c r="A20" t="s">
        <v>296</v>
      </c>
      <c r="B20" t="s">
        <v>673</v>
      </c>
      <c r="C20" t="s">
        <v>673</v>
      </c>
      <c r="D20" t="s">
        <v>903</v>
      </c>
      <c r="E20" s="7" t="s">
        <v>988</v>
      </c>
      <c r="F20" t="s">
        <v>1061</v>
      </c>
      <c r="G20" t="s">
        <v>1110</v>
      </c>
      <c r="H20" t="s">
        <v>1201</v>
      </c>
      <c r="I20" t="s">
        <v>1208</v>
      </c>
      <c r="K20" t="s">
        <v>1403</v>
      </c>
      <c r="M20" t="s">
        <v>1490</v>
      </c>
    </row>
    <row r="21" spans="1:13" x14ac:dyDescent="0.25">
      <c r="A21" t="s">
        <v>293</v>
      </c>
      <c r="B21" t="s">
        <v>674</v>
      </c>
      <c r="C21" t="s">
        <v>674</v>
      </c>
      <c r="D21" t="s">
        <v>904</v>
      </c>
      <c r="E21" s="7" t="s">
        <v>989</v>
      </c>
      <c r="F21" t="s">
        <v>1062</v>
      </c>
      <c r="G21" t="s">
        <v>1111</v>
      </c>
      <c r="H21" t="s">
        <v>1202</v>
      </c>
      <c r="I21" t="s">
        <v>965</v>
      </c>
      <c r="K21" t="s">
        <v>1404</v>
      </c>
      <c r="M21" t="s">
        <v>1488</v>
      </c>
    </row>
    <row r="22" spans="1:13" x14ac:dyDescent="0.25">
      <c r="A22" t="s">
        <v>290</v>
      </c>
      <c r="B22" t="s">
        <v>675</v>
      </c>
      <c r="C22" t="s">
        <v>675</v>
      </c>
      <c r="D22" t="s">
        <v>905</v>
      </c>
      <c r="E22" s="7" t="s">
        <v>990</v>
      </c>
      <c r="F22" t="s">
        <v>1063</v>
      </c>
      <c r="G22" t="s">
        <v>964</v>
      </c>
      <c r="H22" t="s">
        <v>1203</v>
      </c>
      <c r="I22" t="s">
        <v>966</v>
      </c>
      <c r="M22" t="s">
        <v>1490</v>
      </c>
    </row>
    <row r="23" spans="1:13" x14ac:dyDescent="0.25">
      <c r="A23" t="s">
        <v>287</v>
      </c>
      <c r="B23" t="s">
        <v>676</v>
      </c>
      <c r="C23" t="s">
        <v>676</v>
      </c>
      <c r="D23" t="s">
        <v>906</v>
      </c>
      <c r="E23" s="7" t="s">
        <v>991</v>
      </c>
      <c r="F23" t="s">
        <v>1064</v>
      </c>
      <c r="G23" t="s">
        <v>1013</v>
      </c>
      <c r="H23" t="s">
        <v>1204</v>
      </c>
      <c r="I23" t="s">
        <v>1011</v>
      </c>
      <c r="M23" t="s">
        <v>1490</v>
      </c>
    </row>
    <row r="24" spans="1:13" x14ac:dyDescent="0.25">
      <c r="A24" t="s">
        <v>299</v>
      </c>
      <c r="B24" t="s">
        <v>677</v>
      </c>
      <c r="C24" t="s">
        <v>677</v>
      </c>
      <c r="D24" t="s">
        <v>907</v>
      </c>
      <c r="E24" s="7" t="s">
        <v>992</v>
      </c>
      <c r="F24" t="s">
        <v>1065</v>
      </c>
      <c r="G24" t="s">
        <v>1014</v>
      </c>
      <c r="H24" t="s">
        <v>1205</v>
      </c>
      <c r="I24" t="s">
        <v>1012</v>
      </c>
      <c r="M24" t="s">
        <v>1490</v>
      </c>
    </row>
    <row r="25" spans="1:13" x14ac:dyDescent="0.25">
      <c r="A25" t="s">
        <v>263</v>
      </c>
      <c r="B25" t="s">
        <v>678</v>
      </c>
      <c r="C25" t="s">
        <v>795</v>
      </c>
      <c r="D25" t="s">
        <v>908</v>
      </c>
      <c r="E25" t="s">
        <v>993</v>
      </c>
      <c r="F25" t="s">
        <v>799</v>
      </c>
      <c r="G25" t="s">
        <v>965</v>
      </c>
      <c r="H25" t="s">
        <v>678</v>
      </c>
      <c r="I25" t="s">
        <v>1209</v>
      </c>
      <c r="J25" t="s">
        <v>1295</v>
      </c>
      <c r="K25" t="s">
        <v>1405</v>
      </c>
      <c r="M25" t="s">
        <v>71</v>
      </c>
    </row>
    <row r="26" spans="1:13" x14ac:dyDescent="0.25">
      <c r="A26" t="s">
        <v>265</v>
      </c>
      <c r="B26" t="s">
        <v>679</v>
      </c>
      <c r="C26" t="s">
        <v>796</v>
      </c>
      <c r="D26" t="s">
        <v>909</v>
      </c>
      <c r="E26" t="s">
        <v>994</v>
      </c>
      <c r="F26" t="s">
        <v>800</v>
      </c>
      <c r="G26" t="s">
        <v>966</v>
      </c>
      <c r="H26" t="s">
        <v>679</v>
      </c>
      <c r="I26" t="s">
        <v>1210</v>
      </c>
      <c r="J26" t="s">
        <v>1296</v>
      </c>
      <c r="K26" t="s">
        <v>916</v>
      </c>
      <c r="M26" t="s">
        <v>71</v>
      </c>
    </row>
    <row r="27" spans="1:13" x14ac:dyDescent="0.25">
      <c r="A27" t="s">
        <v>267</v>
      </c>
      <c r="B27" t="s">
        <v>680</v>
      </c>
      <c r="C27" t="s">
        <v>797</v>
      </c>
      <c r="D27" t="s">
        <v>910</v>
      </c>
      <c r="E27" t="s">
        <v>995</v>
      </c>
      <c r="F27" t="s">
        <v>1060</v>
      </c>
      <c r="G27" s="11" t="s">
        <v>1003</v>
      </c>
      <c r="H27" t="s">
        <v>680</v>
      </c>
      <c r="I27" t="s">
        <v>1207</v>
      </c>
      <c r="J27" t="s">
        <v>1297</v>
      </c>
      <c r="K27" t="s">
        <v>805</v>
      </c>
      <c r="M27" t="s">
        <v>71</v>
      </c>
    </row>
    <row r="28" spans="1:13" x14ac:dyDescent="0.25">
      <c r="A28" t="s">
        <v>269</v>
      </c>
      <c r="B28" t="s">
        <v>681</v>
      </c>
      <c r="C28" t="s">
        <v>798</v>
      </c>
      <c r="D28" t="s">
        <v>911</v>
      </c>
      <c r="E28" t="s">
        <v>996</v>
      </c>
      <c r="F28" t="s">
        <v>1011</v>
      </c>
      <c r="G28" s="11" t="s">
        <v>1004</v>
      </c>
      <c r="H28" t="s">
        <v>681</v>
      </c>
      <c r="I28" t="s">
        <v>1211</v>
      </c>
      <c r="J28" t="s">
        <v>1298</v>
      </c>
      <c r="K28" t="s">
        <v>806</v>
      </c>
      <c r="M28" t="s">
        <v>71</v>
      </c>
    </row>
    <row r="29" spans="1:13" x14ac:dyDescent="0.25">
      <c r="A29" t="s">
        <v>271</v>
      </c>
      <c r="B29" t="s">
        <v>682</v>
      </c>
      <c r="C29" t="s">
        <v>799</v>
      </c>
      <c r="D29" t="s">
        <v>912</v>
      </c>
      <c r="E29" t="s">
        <v>997</v>
      </c>
      <c r="F29" t="s">
        <v>1012</v>
      </c>
      <c r="G29" t="s">
        <v>978</v>
      </c>
      <c r="H29" t="s">
        <v>682</v>
      </c>
      <c r="I29" t="s">
        <v>1212</v>
      </c>
      <c r="J29" t="s">
        <v>1299</v>
      </c>
      <c r="K29" t="s">
        <v>819</v>
      </c>
      <c r="M29" t="s">
        <v>71</v>
      </c>
    </row>
    <row r="30" spans="1:13" x14ac:dyDescent="0.25">
      <c r="A30" t="s">
        <v>273</v>
      </c>
      <c r="B30" t="s">
        <v>683</v>
      </c>
      <c r="C30" t="s">
        <v>800</v>
      </c>
      <c r="D30" t="s">
        <v>913</v>
      </c>
      <c r="E30" t="s">
        <v>998</v>
      </c>
      <c r="F30" t="s">
        <v>983</v>
      </c>
      <c r="G30" s="11" t="s">
        <v>1112</v>
      </c>
      <c r="H30" t="s">
        <v>683</v>
      </c>
      <c r="I30" t="s">
        <v>1213</v>
      </c>
      <c r="J30" t="s">
        <v>1300</v>
      </c>
      <c r="K30" t="s">
        <v>820</v>
      </c>
      <c r="M30" t="s">
        <v>71</v>
      </c>
    </row>
    <row r="31" spans="1:13" x14ac:dyDescent="0.25">
      <c r="A31" t="s">
        <v>275</v>
      </c>
      <c r="B31" t="s">
        <v>684</v>
      </c>
      <c r="C31" s="10" t="s">
        <v>801</v>
      </c>
      <c r="D31" s="9" t="s">
        <v>914</v>
      </c>
      <c r="E31" t="s">
        <v>999</v>
      </c>
      <c r="F31" t="s">
        <v>889</v>
      </c>
      <c r="G31" s="8" t="s">
        <v>985</v>
      </c>
      <c r="H31" t="s">
        <v>684</v>
      </c>
      <c r="I31" t="s">
        <v>1110</v>
      </c>
      <c r="J31" t="s">
        <v>1301</v>
      </c>
      <c r="K31" t="s">
        <v>807</v>
      </c>
      <c r="M31" t="s">
        <v>71</v>
      </c>
    </row>
    <row r="32" spans="1:13" x14ac:dyDescent="0.25">
      <c r="A32" t="s">
        <v>277</v>
      </c>
      <c r="B32" t="s">
        <v>685</v>
      </c>
      <c r="C32" s="10" t="s">
        <v>802</v>
      </c>
      <c r="D32" s="9" t="s">
        <v>915</v>
      </c>
      <c r="E32" t="s">
        <v>1000</v>
      </c>
      <c r="F32" t="s">
        <v>890</v>
      </c>
      <c r="G32" s="8" t="s">
        <v>984</v>
      </c>
      <c r="H32" t="s">
        <v>685</v>
      </c>
      <c r="I32" t="s">
        <v>1111</v>
      </c>
      <c r="J32" t="s">
        <v>1302</v>
      </c>
      <c r="K32" t="s">
        <v>808</v>
      </c>
      <c r="M32" t="s">
        <v>71</v>
      </c>
    </row>
    <row r="33" spans="1:13" x14ac:dyDescent="0.25">
      <c r="A33" t="s">
        <v>279</v>
      </c>
      <c r="B33" t="s">
        <v>686</v>
      </c>
      <c r="C33" t="s">
        <v>803</v>
      </c>
      <c r="D33" t="s">
        <v>916</v>
      </c>
      <c r="E33" t="s">
        <v>987</v>
      </c>
      <c r="F33" t="s">
        <v>891</v>
      </c>
      <c r="G33" t="s">
        <v>1113</v>
      </c>
      <c r="H33" t="s">
        <v>686</v>
      </c>
      <c r="I33" t="s">
        <v>1109</v>
      </c>
      <c r="J33" t="s">
        <v>1303</v>
      </c>
      <c r="K33" t="s">
        <v>936</v>
      </c>
      <c r="M33" t="s">
        <v>71</v>
      </c>
    </row>
    <row r="34" spans="1:13" x14ac:dyDescent="0.25">
      <c r="A34" t="s">
        <v>281</v>
      </c>
      <c r="B34" t="s">
        <v>687</v>
      </c>
      <c r="C34" t="s">
        <v>804</v>
      </c>
      <c r="D34" t="s">
        <v>917</v>
      </c>
      <c r="E34" t="s">
        <v>955</v>
      </c>
      <c r="F34" t="s">
        <v>892</v>
      </c>
      <c r="G34" s="8" t="s">
        <v>977</v>
      </c>
      <c r="H34" t="s">
        <v>687</v>
      </c>
      <c r="I34" t="s">
        <v>978</v>
      </c>
      <c r="J34" t="s">
        <v>1304</v>
      </c>
      <c r="K34" t="s">
        <v>937</v>
      </c>
      <c r="M34" t="s">
        <v>71</v>
      </c>
    </row>
    <row r="35" spans="1:13" x14ac:dyDescent="0.25">
      <c r="A35" t="s">
        <v>505</v>
      </c>
      <c r="B35" t="s">
        <v>688</v>
      </c>
      <c r="C35" t="s">
        <v>805</v>
      </c>
      <c r="D35" s="10" t="s">
        <v>918</v>
      </c>
      <c r="E35" t="s">
        <v>1001</v>
      </c>
      <c r="F35" t="s">
        <v>893</v>
      </c>
      <c r="G35" t="s">
        <v>909</v>
      </c>
      <c r="H35" t="s">
        <v>688</v>
      </c>
      <c r="I35" t="s">
        <v>1214</v>
      </c>
      <c r="J35" t="s">
        <v>1305</v>
      </c>
      <c r="K35" t="s">
        <v>987</v>
      </c>
      <c r="L35" t="s">
        <v>819</v>
      </c>
      <c r="M35" t="s">
        <v>71</v>
      </c>
    </row>
    <row r="36" spans="1:13" x14ac:dyDescent="0.25">
      <c r="A36" t="s">
        <v>502</v>
      </c>
      <c r="B36" t="s">
        <v>689</v>
      </c>
      <c r="C36" t="s">
        <v>806</v>
      </c>
      <c r="D36" s="10" t="s">
        <v>919</v>
      </c>
      <c r="E36" t="s">
        <v>1002</v>
      </c>
      <c r="F36" t="s">
        <v>894</v>
      </c>
      <c r="G36" t="s">
        <v>1114</v>
      </c>
      <c r="H36" t="s">
        <v>689</v>
      </c>
      <c r="I36" t="s">
        <v>1215</v>
      </c>
      <c r="J36" t="s">
        <v>1306</v>
      </c>
      <c r="K36" t="s">
        <v>955</v>
      </c>
      <c r="L36" t="s">
        <v>820</v>
      </c>
      <c r="M36" t="s">
        <v>71</v>
      </c>
    </row>
    <row r="37" spans="1:13" x14ac:dyDescent="0.25">
      <c r="A37" t="s">
        <v>496</v>
      </c>
      <c r="B37" t="s">
        <v>690</v>
      </c>
      <c r="C37" t="s">
        <v>807</v>
      </c>
      <c r="D37" s="10" t="s">
        <v>920</v>
      </c>
      <c r="E37" t="s">
        <v>1003</v>
      </c>
      <c r="F37" t="s">
        <v>895</v>
      </c>
      <c r="G37" t="s">
        <v>1115</v>
      </c>
      <c r="H37" t="s">
        <v>690</v>
      </c>
      <c r="I37" t="s">
        <v>1216</v>
      </c>
      <c r="J37" t="s">
        <v>1307</v>
      </c>
      <c r="K37" t="s">
        <v>985</v>
      </c>
      <c r="L37" t="s">
        <v>937</v>
      </c>
      <c r="M37" t="s">
        <v>71</v>
      </c>
    </row>
    <row r="38" spans="1:13" x14ac:dyDescent="0.25">
      <c r="A38" t="s">
        <v>499</v>
      </c>
      <c r="B38" t="s">
        <v>691</v>
      </c>
      <c r="C38" t="s">
        <v>808</v>
      </c>
      <c r="D38" s="10" t="s">
        <v>921</v>
      </c>
      <c r="E38" t="s">
        <v>1004</v>
      </c>
      <c r="F38" t="s">
        <v>896</v>
      </c>
      <c r="G38" t="s">
        <v>1116</v>
      </c>
      <c r="H38" t="s">
        <v>691</v>
      </c>
      <c r="I38" t="s">
        <v>1217</v>
      </c>
      <c r="J38" t="s">
        <v>1308</v>
      </c>
      <c r="K38" t="s">
        <v>984</v>
      </c>
      <c r="L38" t="s">
        <v>936</v>
      </c>
      <c r="M38" t="s">
        <v>71</v>
      </c>
    </row>
    <row r="39" spans="1:13" x14ac:dyDescent="0.25">
      <c r="A39" t="s">
        <v>517</v>
      </c>
      <c r="B39" t="s">
        <v>692</v>
      </c>
      <c r="C39" t="s">
        <v>809</v>
      </c>
      <c r="D39" s="10" t="s">
        <v>922</v>
      </c>
      <c r="E39" t="s">
        <v>1005</v>
      </c>
      <c r="F39" t="s">
        <v>897</v>
      </c>
      <c r="G39" t="s">
        <v>908</v>
      </c>
      <c r="H39" t="s">
        <v>692</v>
      </c>
      <c r="I39" t="s">
        <v>1218</v>
      </c>
      <c r="J39" t="s">
        <v>1309</v>
      </c>
      <c r="K39" t="s">
        <v>1100</v>
      </c>
      <c r="M39" t="s">
        <v>71</v>
      </c>
    </row>
    <row r="40" spans="1:13" x14ac:dyDescent="0.25">
      <c r="A40" t="s">
        <v>514</v>
      </c>
      <c r="B40" t="s">
        <v>693</v>
      </c>
      <c r="C40" t="s">
        <v>810</v>
      </c>
      <c r="D40" s="10" t="s">
        <v>923</v>
      </c>
      <c r="E40" t="s">
        <v>1006</v>
      </c>
      <c r="F40" t="s">
        <v>898</v>
      </c>
      <c r="G40" t="s">
        <v>1117</v>
      </c>
      <c r="H40" t="s">
        <v>693</v>
      </c>
      <c r="I40" t="s">
        <v>1219</v>
      </c>
      <c r="J40" t="s">
        <v>1310</v>
      </c>
      <c r="K40" t="s">
        <v>1101</v>
      </c>
      <c r="M40" t="s">
        <v>71</v>
      </c>
    </row>
    <row r="41" spans="1:13" x14ac:dyDescent="0.25">
      <c r="A41" t="s">
        <v>508</v>
      </c>
      <c r="B41" t="s">
        <v>694</v>
      </c>
      <c r="C41" t="s">
        <v>811</v>
      </c>
      <c r="D41" s="10" t="s">
        <v>924</v>
      </c>
      <c r="E41" t="s">
        <v>1007</v>
      </c>
      <c r="F41" t="s">
        <v>899</v>
      </c>
      <c r="G41" t="s">
        <v>910</v>
      </c>
      <c r="H41" t="s">
        <v>694</v>
      </c>
      <c r="I41" t="s">
        <v>1220</v>
      </c>
      <c r="J41" t="s">
        <v>1311</v>
      </c>
      <c r="K41" t="s">
        <v>1102</v>
      </c>
      <c r="M41" t="s">
        <v>71</v>
      </c>
    </row>
    <row r="42" spans="1:13" x14ac:dyDescent="0.25">
      <c r="A42" t="s">
        <v>511</v>
      </c>
      <c r="B42" t="s">
        <v>695</v>
      </c>
      <c r="C42" t="s">
        <v>812</v>
      </c>
      <c r="D42" s="10" t="s">
        <v>925</v>
      </c>
      <c r="E42" t="s">
        <v>1008</v>
      </c>
      <c r="F42" t="s">
        <v>900</v>
      </c>
      <c r="G42" t="s">
        <v>911</v>
      </c>
      <c r="H42" t="s">
        <v>695</v>
      </c>
      <c r="I42" t="s">
        <v>1221</v>
      </c>
      <c r="J42" t="s">
        <v>1312</v>
      </c>
      <c r="K42" t="s">
        <v>1103</v>
      </c>
      <c r="M42" t="s">
        <v>71</v>
      </c>
    </row>
    <row r="43" spans="1:13" x14ac:dyDescent="0.25">
      <c r="A43" t="s">
        <v>529</v>
      </c>
      <c r="B43" t="s">
        <v>696</v>
      </c>
      <c r="C43" t="s">
        <v>813</v>
      </c>
      <c r="D43" s="9" t="s">
        <v>926</v>
      </c>
      <c r="F43" t="s">
        <v>1066</v>
      </c>
      <c r="G43" t="s">
        <v>811</v>
      </c>
      <c r="H43" t="s">
        <v>696</v>
      </c>
      <c r="I43" t="s">
        <v>1222</v>
      </c>
      <c r="J43" t="s">
        <v>1313</v>
      </c>
      <c r="K43" t="s">
        <v>993</v>
      </c>
      <c r="M43" t="s">
        <v>71</v>
      </c>
    </row>
    <row r="44" spans="1:13" x14ac:dyDescent="0.25">
      <c r="A44" t="s">
        <v>526</v>
      </c>
      <c r="B44" t="s">
        <v>697</v>
      </c>
      <c r="C44" t="s">
        <v>814</v>
      </c>
      <c r="D44" s="9" t="s">
        <v>927</v>
      </c>
      <c r="F44" t="s">
        <v>1067</v>
      </c>
      <c r="G44" t="s">
        <v>812</v>
      </c>
      <c r="H44" t="s">
        <v>697</v>
      </c>
      <c r="I44" t="s">
        <v>1223</v>
      </c>
      <c r="J44" t="s">
        <v>1314</v>
      </c>
      <c r="K44" t="s">
        <v>1403</v>
      </c>
      <c r="M44" t="s">
        <v>71</v>
      </c>
    </row>
    <row r="45" spans="1:13" x14ac:dyDescent="0.25">
      <c r="A45" t="s">
        <v>520</v>
      </c>
      <c r="B45" t="s">
        <v>698</v>
      </c>
      <c r="C45" t="s">
        <v>815</v>
      </c>
      <c r="D45" s="9" t="s">
        <v>928</v>
      </c>
      <c r="E45" t="s">
        <v>1009</v>
      </c>
      <c r="F45" t="s">
        <v>1068</v>
      </c>
      <c r="G45" t="s">
        <v>1118</v>
      </c>
      <c r="H45" t="s">
        <v>698</v>
      </c>
      <c r="I45" t="s">
        <v>1224</v>
      </c>
      <c r="J45" t="s">
        <v>1315</v>
      </c>
      <c r="K45" t="s">
        <v>1404</v>
      </c>
      <c r="M45" t="s">
        <v>71</v>
      </c>
    </row>
    <row r="46" spans="1:13" x14ac:dyDescent="0.25">
      <c r="A46" t="s">
        <v>523</v>
      </c>
      <c r="B46" t="s">
        <v>699</v>
      </c>
      <c r="C46" t="s">
        <v>816</v>
      </c>
      <c r="D46" s="9" t="s">
        <v>929</v>
      </c>
      <c r="E46" t="s">
        <v>1010</v>
      </c>
      <c r="F46" t="s">
        <v>1069</v>
      </c>
      <c r="G46" t="s">
        <v>1119</v>
      </c>
      <c r="H46" t="s">
        <v>699</v>
      </c>
      <c r="I46" t="s">
        <v>1225</v>
      </c>
      <c r="J46" t="s">
        <v>1316</v>
      </c>
      <c r="K46" t="s">
        <v>916</v>
      </c>
      <c r="M46" t="s">
        <v>71</v>
      </c>
    </row>
    <row r="47" spans="1:13" x14ac:dyDescent="0.25">
      <c r="A47" t="s">
        <v>535</v>
      </c>
      <c r="B47" t="s">
        <v>700</v>
      </c>
      <c r="C47" t="s">
        <v>817</v>
      </c>
      <c r="D47" s="9" t="s">
        <v>930</v>
      </c>
      <c r="E47" t="s">
        <v>797</v>
      </c>
      <c r="F47" t="s">
        <v>1070</v>
      </c>
      <c r="G47" t="s">
        <v>1120</v>
      </c>
      <c r="H47" t="s">
        <v>700</v>
      </c>
      <c r="I47" t="s">
        <v>1226</v>
      </c>
      <c r="J47" t="s">
        <v>1317</v>
      </c>
      <c r="K47" t="s">
        <v>1104</v>
      </c>
      <c r="M47" t="s">
        <v>71</v>
      </c>
    </row>
    <row r="48" spans="1:13" x14ac:dyDescent="0.25">
      <c r="A48" t="s">
        <v>532</v>
      </c>
      <c r="B48" t="s">
        <v>701</v>
      </c>
      <c r="C48" t="s">
        <v>818</v>
      </c>
      <c r="D48" s="9" t="s">
        <v>931</v>
      </c>
      <c r="E48" t="s">
        <v>798</v>
      </c>
      <c r="F48" t="s">
        <v>1071</v>
      </c>
      <c r="G48" t="s">
        <v>1121</v>
      </c>
      <c r="H48" t="s">
        <v>701</v>
      </c>
      <c r="I48" t="s">
        <v>1227</v>
      </c>
      <c r="J48" t="s">
        <v>1318</v>
      </c>
      <c r="K48" t="s">
        <v>1105</v>
      </c>
      <c r="L48" t="s">
        <v>1427</v>
      </c>
      <c r="M48" t="s">
        <v>71</v>
      </c>
    </row>
    <row r="49" spans="1:14" x14ac:dyDescent="0.25">
      <c r="A49" t="s">
        <v>541</v>
      </c>
      <c r="B49" t="s">
        <v>702</v>
      </c>
      <c r="C49" t="s">
        <v>819</v>
      </c>
      <c r="D49" s="9" t="s">
        <v>932</v>
      </c>
      <c r="E49" t="s">
        <v>795</v>
      </c>
      <c r="F49" t="s">
        <v>1072</v>
      </c>
      <c r="G49" t="s">
        <v>1122</v>
      </c>
      <c r="H49" t="s">
        <v>702</v>
      </c>
      <c r="I49" t="s">
        <v>1228</v>
      </c>
      <c r="J49" t="s">
        <v>1319</v>
      </c>
      <c r="K49" t="s">
        <v>1106</v>
      </c>
      <c r="L49" t="s">
        <v>1428</v>
      </c>
      <c r="M49" t="s">
        <v>71</v>
      </c>
    </row>
    <row r="50" spans="1:14" x14ac:dyDescent="0.25">
      <c r="A50" t="s">
        <v>538</v>
      </c>
      <c r="B50" t="s">
        <v>703</v>
      </c>
      <c r="C50" t="s">
        <v>820</v>
      </c>
      <c r="D50" s="9" t="s">
        <v>933</v>
      </c>
      <c r="E50" t="s">
        <v>796</v>
      </c>
      <c r="F50" t="s">
        <v>1073</v>
      </c>
      <c r="G50" t="s">
        <v>1123</v>
      </c>
      <c r="H50" t="s">
        <v>703</v>
      </c>
      <c r="I50" t="s">
        <v>1229</v>
      </c>
      <c r="J50" t="s">
        <v>1320</v>
      </c>
      <c r="K50" t="s">
        <v>1107</v>
      </c>
      <c r="L50" t="s">
        <v>1429</v>
      </c>
      <c r="M50" t="s">
        <v>71</v>
      </c>
    </row>
    <row r="51" spans="1:14" x14ac:dyDescent="0.25">
      <c r="A51" s="10" t="s">
        <v>215</v>
      </c>
      <c r="B51" t="s">
        <v>704</v>
      </c>
      <c r="C51" s="10" t="s">
        <v>821</v>
      </c>
      <c r="D51" t="s">
        <v>934</v>
      </c>
      <c r="E51" t="s">
        <v>803</v>
      </c>
      <c r="F51" t="s">
        <v>1074</v>
      </c>
      <c r="G51" t="s">
        <v>1009</v>
      </c>
      <c r="H51" t="s">
        <v>704</v>
      </c>
      <c r="I51" t="s">
        <v>1094</v>
      </c>
      <c r="J51" t="s">
        <v>1321</v>
      </c>
      <c r="K51" t="s">
        <v>1406</v>
      </c>
      <c r="L51" t="s">
        <v>1430</v>
      </c>
      <c r="M51" t="s">
        <v>71</v>
      </c>
      <c r="N51" s="18" t="s">
        <v>1496</v>
      </c>
    </row>
    <row r="52" spans="1:14" x14ac:dyDescent="0.25">
      <c r="A52" s="10" t="s">
        <v>218</v>
      </c>
      <c r="B52" t="s">
        <v>705</v>
      </c>
      <c r="C52" s="10" t="s">
        <v>822</v>
      </c>
      <c r="D52" t="s">
        <v>935</v>
      </c>
      <c r="E52" t="s">
        <v>804</v>
      </c>
      <c r="F52" t="s">
        <v>1075</v>
      </c>
      <c r="G52" t="s">
        <v>1010</v>
      </c>
      <c r="H52" t="s">
        <v>705</v>
      </c>
      <c r="I52" t="s">
        <v>1095</v>
      </c>
      <c r="J52" t="s">
        <v>1322</v>
      </c>
      <c r="K52" t="s">
        <v>1407</v>
      </c>
      <c r="L52" t="s">
        <v>1431</v>
      </c>
      <c r="M52" t="s">
        <v>71</v>
      </c>
      <c r="N52" s="18"/>
    </row>
    <row r="53" spans="1:14" x14ac:dyDescent="0.25">
      <c r="A53" s="10" t="s">
        <v>660</v>
      </c>
      <c r="B53" t="s">
        <v>706</v>
      </c>
      <c r="C53" s="10" t="s">
        <v>823</v>
      </c>
      <c r="D53" t="s">
        <v>936</v>
      </c>
      <c r="E53" t="s">
        <v>1011</v>
      </c>
      <c r="F53" t="s">
        <v>1076</v>
      </c>
      <c r="G53" t="s">
        <v>1007</v>
      </c>
      <c r="H53" t="s">
        <v>706</v>
      </c>
      <c r="I53" t="s">
        <v>1096</v>
      </c>
      <c r="J53" t="s">
        <v>1323</v>
      </c>
      <c r="K53" t="s">
        <v>1112</v>
      </c>
      <c r="L53" t="s">
        <v>1432</v>
      </c>
      <c r="M53" t="s">
        <v>71</v>
      </c>
      <c r="N53" s="18"/>
    </row>
    <row r="54" spans="1:14" x14ac:dyDescent="0.25">
      <c r="A54" s="10" t="s">
        <v>230</v>
      </c>
      <c r="B54" t="s">
        <v>707</v>
      </c>
      <c r="C54" s="10" t="s">
        <v>824</v>
      </c>
      <c r="D54" t="s">
        <v>937</v>
      </c>
      <c r="E54" t="s">
        <v>1012</v>
      </c>
      <c r="F54" t="s">
        <v>1077</v>
      </c>
      <c r="G54" t="s">
        <v>1008</v>
      </c>
      <c r="H54" t="s">
        <v>707</v>
      </c>
      <c r="I54" t="s">
        <v>1097</v>
      </c>
      <c r="J54" t="s">
        <v>1324</v>
      </c>
      <c r="K54" t="s">
        <v>1113</v>
      </c>
      <c r="L54" t="s">
        <v>1433</v>
      </c>
      <c r="M54" t="s">
        <v>71</v>
      </c>
      <c r="N54" s="18"/>
    </row>
    <row r="55" spans="1:14" x14ac:dyDescent="0.25">
      <c r="A55" s="10" t="s">
        <v>233</v>
      </c>
      <c r="B55" t="s">
        <v>708</v>
      </c>
      <c r="C55" s="10" t="s">
        <v>825</v>
      </c>
      <c r="D55" t="s">
        <v>938</v>
      </c>
      <c r="E55" t="s">
        <v>963</v>
      </c>
      <c r="F55" t="s">
        <v>1078</v>
      </c>
      <c r="G55" s="9" t="s">
        <v>914</v>
      </c>
      <c r="H55" t="s">
        <v>708</v>
      </c>
      <c r="I55" t="s">
        <v>1098</v>
      </c>
      <c r="J55" t="s">
        <v>1325</v>
      </c>
      <c r="K55" t="s">
        <v>1408</v>
      </c>
      <c r="L55" t="s">
        <v>1434</v>
      </c>
      <c r="M55" t="s">
        <v>71</v>
      </c>
      <c r="N55" s="18"/>
    </row>
    <row r="56" spans="1:14" x14ac:dyDescent="0.25">
      <c r="A56" s="10" t="s">
        <v>236</v>
      </c>
      <c r="B56" t="s">
        <v>709</v>
      </c>
      <c r="C56" s="10" t="s">
        <v>826</v>
      </c>
      <c r="D56" t="s">
        <v>939</v>
      </c>
      <c r="E56" t="s">
        <v>964</v>
      </c>
      <c r="F56" t="s">
        <v>1079</v>
      </c>
      <c r="G56" s="9" t="s">
        <v>915</v>
      </c>
      <c r="H56" t="s">
        <v>709</v>
      </c>
      <c r="I56" t="s">
        <v>1099</v>
      </c>
      <c r="J56" t="s">
        <v>1326</v>
      </c>
      <c r="K56" t="s">
        <v>1409</v>
      </c>
      <c r="L56" t="s">
        <v>1435</v>
      </c>
      <c r="M56" t="s">
        <v>71</v>
      </c>
      <c r="N56" s="18"/>
    </row>
    <row r="57" spans="1:14" x14ac:dyDescent="0.25">
      <c r="A57" s="10" t="s">
        <v>227</v>
      </c>
      <c r="B57" t="s">
        <v>710</v>
      </c>
      <c r="C57" s="10" t="s">
        <v>827</v>
      </c>
      <c r="D57" t="s">
        <v>940</v>
      </c>
      <c r="E57" t="s">
        <v>1013</v>
      </c>
      <c r="F57" t="s">
        <v>1080</v>
      </c>
      <c r="G57" t="s">
        <v>799</v>
      </c>
      <c r="H57" t="s">
        <v>710</v>
      </c>
      <c r="I57" t="s">
        <v>1230</v>
      </c>
      <c r="J57" t="s">
        <v>1327</v>
      </c>
      <c r="K57" t="s">
        <v>1114</v>
      </c>
      <c r="L57" t="s">
        <v>1436</v>
      </c>
      <c r="M57" t="s">
        <v>71</v>
      </c>
      <c r="N57" s="18"/>
    </row>
    <row r="58" spans="1:14" x14ac:dyDescent="0.25">
      <c r="A58" s="10" t="s">
        <v>224</v>
      </c>
      <c r="B58" t="s">
        <v>711</v>
      </c>
      <c r="C58" s="10" t="s">
        <v>828</v>
      </c>
      <c r="D58" t="s">
        <v>941</v>
      </c>
      <c r="E58" t="s">
        <v>1014</v>
      </c>
      <c r="F58" t="s">
        <v>1081</v>
      </c>
      <c r="G58" t="s">
        <v>1124</v>
      </c>
      <c r="H58" t="s">
        <v>711</v>
      </c>
      <c r="I58" t="s">
        <v>1231</v>
      </c>
      <c r="J58" t="s">
        <v>1328</v>
      </c>
      <c r="K58" t="s">
        <v>1117</v>
      </c>
      <c r="L58" t="s">
        <v>1437</v>
      </c>
      <c r="M58" t="s">
        <v>71</v>
      </c>
      <c r="N58" s="18"/>
    </row>
    <row r="59" spans="1:14" x14ac:dyDescent="0.25">
      <c r="A59" s="9" t="s">
        <v>239</v>
      </c>
      <c r="B59" t="s">
        <v>712</v>
      </c>
      <c r="C59" s="9" t="s">
        <v>829</v>
      </c>
      <c r="D59" t="s">
        <v>942</v>
      </c>
      <c r="F59" t="s">
        <v>1001</v>
      </c>
      <c r="G59" s="10" t="s">
        <v>801</v>
      </c>
      <c r="H59" t="s">
        <v>712</v>
      </c>
      <c r="I59" t="s">
        <v>1232</v>
      </c>
      <c r="J59" t="s">
        <v>1329</v>
      </c>
      <c r="K59" t="s">
        <v>997</v>
      </c>
      <c r="L59" t="s">
        <v>1438</v>
      </c>
      <c r="M59" t="s">
        <v>71</v>
      </c>
      <c r="N59" s="18"/>
    </row>
    <row r="60" spans="1:14" x14ac:dyDescent="0.25">
      <c r="A60" s="9" t="s">
        <v>242</v>
      </c>
      <c r="B60" t="s">
        <v>713</v>
      </c>
      <c r="C60" s="9" t="s">
        <v>830</v>
      </c>
      <c r="D60" t="s">
        <v>943</v>
      </c>
      <c r="F60" t="s">
        <v>1002</v>
      </c>
      <c r="G60" s="10" t="s">
        <v>802</v>
      </c>
      <c r="H60" t="s">
        <v>713</v>
      </c>
      <c r="I60" t="s">
        <v>1233</v>
      </c>
      <c r="J60" t="s">
        <v>1330</v>
      </c>
      <c r="K60" t="s">
        <v>994</v>
      </c>
      <c r="L60" t="s">
        <v>1439</v>
      </c>
      <c r="M60" t="s">
        <v>71</v>
      </c>
      <c r="N60" s="18"/>
    </row>
    <row r="61" spans="1:14" x14ac:dyDescent="0.25">
      <c r="A61" s="9" t="s">
        <v>661</v>
      </c>
      <c r="B61" t="s">
        <v>714</v>
      </c>
      <c r="C61" s="9" t="s">
        <v>831</v>
      </c>
      <c r="D61" t="s">
        <v>944</v>
      </c>
      <c r="F61" t="s">
        <v>1005</v>
      </c>
      <c r="G61" t="s">
        <v>1125</v>
      </c>
      <c r="H61" t="s">
        <v>714</v>
      </c>
      <c r="I61" t="s">
        <v>1234</v>
      </c>
      <c r="J61" t="s">
        <v>1331</v>
      </c>
      <c r="K61" t="s">
        <v>1060</v>
      </c>
      <c r="L61" t="s">
        <v>1440</v>
      </c>
      <c r="M61" t="s">
        <v>71</v>
      </c>
    </row>
    <row r="62" spans="1:14" x14ac:dyDescent="0.25">
      <c r="A62" s="9" t="s">
        <v>254</v>
      </c>
      <c r="B62" t="s">
        <v>715</v>
      </c>
      <c r="C62" s="9" t="s">
        <v>832</v>
      </c>
      <c r="D62" t="s">
        <v>945</v>
      </c>
      <c r="F62" t="s">
        <v>1006</v>
      </c>
      <c r="G62" t="s">
        <v>1126</v>
      </c>
      <c r="H62" t="s">
        <v>715</v>
      </c>
      <c r="I62" t="s">
        <v>1235</v>
      </c>
      <c r="J62" t="s">
        <v>1332</v>
      </c>
      <c r="K62" t="s">
        <v>1012</v>
      </c>
      <c r="L62" t="s">
        <v>1441</v>
      </c>
      <c r="M62" t="s">
        <v>71</v>
      </c>
    </row>
    <row r="63" spans="1:14" x14ac:dyDescent="0.25">
      <c r="A63" s="9" t="s">
        <v>257</v>
      </c>
      <c r="B63" t="s">
        <v>716</v>
      </c>
      <c r="C63" s="9" t="s">
        <v>833</v>
      </c>
      <c r="D63" t="s">
        <v>946</v>
      </c>
      <c r="F63" t="s">
        <v>1082</v>
      </c>
      <c r="G63" t="s">
        <v>1127</v>
      </c>
      <c r="H63" t="s">
        <v>716</v>
      </c>
      <c r="I63" t="s">
        <v>1236</v>
      </c>
      <c r="J63" t="s">
        <v>1333</v>
      </c>
      <c r="K63" t="s">
        <v>995</v>
      </c>
      <c r="L63" t="s">
        <v>1442</v>
      </c>
      <c r="M63" t="s">
        <v>71</v>
      </c>
    </row>
    <row r="64" spans="1:14" x14ac:dyDescent="0.25">
      <c r="A64" s="9" t="s">
        <v>260</v>
      </c>
      <c r="B64" t="s">
        <v>717</v>
      </c>
      <c r="C64" s="9" t="s">
        <v>834</v>
      </c>
      <c r="D64" t="s">
        <v>947</v>
      </c>
      <c r="F64" t="s">
        <v>1083</v>
      </c>
      <c r="G64" t="s">
        <v>1128</v>
      </c>
      <c r="H64" t="s">
        <v>717</v>
      </c>
      <c r="I64" t="s">
        <v>1237</v>
      </c>
      <c r="J64" t="s">
        <v>1334</v>
      </c>
      <c r="K64" t="s">
        <v>996</v>
      </c>
      <c r="L64" t="s">
        <v>1443</v>
      </c>
      <c r="M64" t="s">
        <v>71</v>
      </c>
    </row>
    <row r="65" spans="1:14" x14ac:dyDescent="0.25">
      <c r="A65" s="9" t="s">
        <v>251</v>
      </c>
      <c r="B65" t="s">
        <v>718</v>
      </c>
      <c r="C65" s="9" t="s">
        <v>835</v>
      </c>
      <c r="D65" t="s">
        <v>948</v>
      </c>
      <c r="F65" t="s">
        <v>1084</v>
      </c>
      <c r="G65" t="s">
        <v>800</v>
      </c>
      <c r="H65" t="s">
        <v>718</v>
      </c>
      <c r="I65" t="s">
        <v>1238</v>
      </c>
      <c r="J65" t="s">
        <v>1335</v>
      </c>
      <c r="K65" t="s">
        <v>998</v>
      </c>
      <c r="L65" t="s">
        <v>1444</v>
      </c>
      <c r="M65" t="s">
        <v>71</v>
      </c>
    </row>
    <row r="66" spans="1:14" x14ac:dyDescent="0.25">
      <c r="A66" s="9" t="s">
        <v>248</v>
      </c>
      <c r="B66" t="s">
        <v>719</v>
      </c>
      <c r="C66" s="9" t="s">
        <v>836</v>
      </c>
      <c r="D66" t="s">
        <v>949</v>
      </c>
      <c r="F66" t="s">
        <v>1085</v>
      </c>
      <c r="G66" t="s">
        <v>1129</v>
      </c>
      <c r="H66" t="s">
        <v>719</v>
      </c>
      <c r="I66" t="s">
        <v>1239</v>
      </c>
      <c r="J66" t="s">
        <v>1336</v>
      </c>
      <c r="K66" t="s">
        <v>917</v>
      </c>
      <c r="L66" t="s">
        <v>1445</v>
      </c>
      <c r="M66" t="s">
        <v>71</v>
      </c>
    </row>
    <row r="67" spans="1:14" x14ac:dyDescent="0.25">
      <c r="A67" s="4" t="s">
        <v>302</v>
      </c>
      <c r="B67" s="4" t="s">
        <v>720</v>
      </c>
      <c r="C67" s="4" t="s">
        <v>837</v>
      </c>
      <c r="D67" s="4" t="s">
        <v>950</v>
      </c>
      <c r="E67" s="4" t="s">
        <v>817</v>
      </c>
      <c r="F67" s="4" t="s">
        <v>956</v>
      </c>
      <c r="G67" s="4" t="s">
        <v>1130</v>
      </c>
      <c r="H67" s="4" t="s">
        <v>720</v>
      </c>
      <c r="I67" s="4" t="s">
        <v>1240</v>
      </c>
      <c r="J67" s="4" t="s">
        <v>1337</v>
      </c>
      <c r="K67" s="4" t="s">
        <v>1408</v>
      </c>
      <c r="L67" s="4" t="s">
        <v>1446</v>
      </c>
      <c r="M67" s="4" t="s">
        <v>71</v>
      </c>
      <c r="N67" s="5" t="s">
        <v>1491</v>
      </c>
    </row>
    <row r="68" spans="1:14" x14ac:dyDescent="0.25">
      <c r="A68" s="4" t="s">
        <v>377</v>
      </c>
      <c r="B68" s="4" t="s">
        <v>721</v>
      </c>
      <c r="C68" s="4" t="s">
        <v>838</v>
      </c>
      <c r="D68" s="4" t="s">
        <v>951</v>
      </c>
      <c r="E68" s="4" t="s">
        <v>818</v>
      </c>
      <c r="F68" s="4" t="s">
        <v>959</v>
      </c>
      <c r="G68" s="4" t="s">
        <v>1131</v>
      </c>
      <c r="H68" s="4" t="s">
        <v>721</v>
      </c>
      <c r="I68" s="4" t="s">
        <v>1241</v>
      </c>
      <c r="J68" s="4" t="s">
        <v>1338</v>
      </c>
      <c r="K68" s="4" t="s">
        <v>1410</v>
      </c>
      <c r="L68" s="4" t="s">
        <v>1447</v>
      </c>
      <c r="M68" s="4" t="s">
        <v>71</v>
      </c>
      <c r="N68" s="5"/>
    </row>
    <row r="69" spans="1:14" x14ac:dyDescent="0.25">
      <c r="A69" s="4" t="s">
        <v>380</v>
      </c>
      <c r="B69" s="4" t="s">
        <v>722</v>
      </c>
      <c r="C69" s="4" t="s">
        <v>839</v>
      </c>
      <c r="D69" s="4" t="s">
        <v>952</v>
      </c>
      <c r="E69" s="4" t="s">
        <v>935</v>
      </c>
      <c r="F69" s="4" t="s">
        <v>960</v>
      </c>
      <c r="G69" s="4" t="s">
        <v>1132</v>
      </c>
      <c r="H69" s="4" t="s">
        <v>722</v>
      </c>
      <c r="I69" s="4" t="s">
        <v>1242</v>
      </c>
      <c r="J69" s="4" t="s">
        <v>1339</v>
      </c>
      <c r="K69" s="4" t="s">
        <v>1411</v>
      </c>
      <c r="L69" s="4" t="s">
        <v>1448</v>
      </c>
      <c r="M69" s="4" t="s">
        <v>71</v>
      </c>
      <c r="N69" s="5"/>
    </row>
    <row r="70" spans="1:14" x14ac:dyDescent="0.25">
      <c r="A70" s="4" t="s">
        <v>386</v>
      </c>
      <c r="B70" s="4" t="s">
        <v>723</v>
      </c>
      <c r="C70" s="4" t="s">
        <v>840</v>
      </c>
      <c r="D70" s="4" t="s">
        <v>953</v>
      </c>
      <c r="E70" s="4" t="s">
        <v>934</v>
      </c>
      <c r="F70" s="4" t="s">
        <v>961</v>
      </c>
      <c r="G70" s="4" t="s">
        <v>1133</v>
      </c>
      <c r="H70" s="4" t="s">
        <v>723</v>
      </c>
      <c r="I70" s="4" t="s">
        <v>1243</v>
      </c>
      <c r="J70" s="4" t="s">
        <v>1340</v>
      </c>
      <c r="K70" s="4" t="s">
        <v>1412</v>
      </c>
      <c r="L70" s="4" t="s">
        <v>1449</v>
      </c>
      <c r="M70" s="4" t="s">
        <v>71</v>
      </c>
      <c r="N70" s="5"/>
    </row>
    <row r="71" spans="1:14" x14ac:dyDescent="0.25">
      <c r="A71" s="4" t="s">
        <v>383</v>
      </c>
      <c r="B71" s="4" t="s">
        <v>724</v>
      </c>
      <c r="C71" s="4" t="s">
        <v>841</v>
      </c>
      <c r="D71" s="4" t="s">
        <v>954</v>
      </c>
      <c r="E71" s="4" t="s">
        <v>1015</v>
      </c>
      <c r="F71" s="4" t="s">
        <v>962</v>
      </c>
      <c r="G71" s="4" t="s">
        <v>917</v>
      </c>
      <c r="H71" s="4" t="s">
        <v>724</v>
      </c>
      <c r="I71" s="4" t="s">
        <v>1244</v>
      </c>
      <c r="J71" s="4" t="s">
        <v>1341</v>
      </c>
      <c r="K71" s="4" t="s">
        <v>1413</v>
      </c>
      <c r="L71" s="4" t="s">
        <v>1450</v>
      </c>
      <c r="M71" s="4" t="s">
        <v>71</v>
      </c>
      <c r="N71" s="5"/>
    </row>
    <row r="72" spans="1:14" x14ac:dyDescent="0.25">
      <c r="A72" s="4" t="s">
        <v>305</v>
      </c>
      <c r="B72" s="4" t="s">
        <v>725</v>
      </c>
      <c r="C72" s="4" t="s">
        <v>842</v>
      </c>
      <c r="D72" s="4" t="s">
        <v>803</v>
      </c>
      <c r="E72" s="4" t="s">
        <v>1016</v>
      </c>
      <c r="F72" s="4" t="s">
        <v>1086</v>
      </c>
      <c r="G72" s="4" t="s">
        <v>1002</v>
      </c>
      <c r="H72" s="4" t="s">
        <v>725</v>
      </c>
      <c r="I72" s="4" t="s">
        <v>1245</v>
      </c>
      <c r="J72" s="4" t="s">
        <v>1342</v>
      </c>
      <c r="K72" s="4" t="s">
        <v>1288</v>
      </c>
      <c r="L72" s="4" t="s">
        <v>1451</v>
      </c>
      <c r="M72" s="4" t="s">
        <v>71</v>
      </c>
      <c r="N72" s="5"/>
    </row>
    <row r="73" spans="1:14" x14ac:dyDescent="0.25">
      <c r="A73" s="4" t="s">
        <v>308</v>
      </c>
      <c r="B73" s="4" t="s">
        <v>726</v>
      </c>
      <c r="C73" s="4" t="s">
        <v>843</v>
      </c>
      <c r="D73" s="4" t="s">
        <v>804</v>
      </c>
      <c r="E73" s="4" t="s">
        <v>1017</v>
      </c>
      <c r="F73" s="4" t="s">
        <v>1087</v>
      </c>
      <c r="G73" s="4" t="s">
        <v>1001</v>
      </c>
      <c r="H73" s="4" t="s">
        <v>726</v>
      </c>
      <c r="I73" s="4" t="s">
        <v>1246</v>
      </c>
      <c r="J73" s="4" t="s">
        <v>1343</v>
      </c>
      <c r="K73" s="4" t="s">
        <v>1291</v>
      </c>
      <c r="L73" s="4" t="s">
        <v>1452</v>
      </c>
      <c r="M73" s="4" t="s">
        <v>71</v>
      </c>
      <c r="N73" s="5"/>
    </row>
    <row r="74" spans="1:14" x14ac:dyDescent="0.25">
      <c r="A74" s="4" t="s">
        <v>311</v>
      </c>
      <c r="B74" s="4" t="s">
        <v>727</v>
      </c>
      <c r="C74" s="4" t="s">
        <v>844</v>
      </c>
      <c r="D74" s="4" t="s">
        <v>912</v>
      </c>
      <c r="E74" s="4" t="s">
        <v>1018</v>
      </c>
      <c r="F74" s="4" t="s">
        <v>1088</v>
      </c>
      <c r="G74" s="4" t="s">
        <v>1006</v>
      </c>
      <c r="H74" s="4" t="s">
        <v>727</v>
      </c>
      <c r="I74" s="4" t="s">
        <v>1247</v>
      </c>
      <c r="J74" s="4" t="s">
        <v>1344</v>
      </c>
      <c r="K74" s="4" t="s">
        <v>1292</v>
      </c>
      <c r="L74" s="4" t="s">
        <v>1453</v>
      </c>
      <c r="M74" s="4" t="s">
        <v>71</v>
      </c>
      <c r="N74" s="5"/>
    </row>
    <row r="75" spans="1:14" x14ac:dyDescent="0.25">
      <c r="A75" s="4" t="s">
        <v>314</v>
      </c>
      <c r="B75" s="4" t="s">
        <v>728</v>
      </c>
      <c r="C75" s="4" t="s">
        <v>845</v>
      </c>
      <c r="D75" s="4" t="s">
        <v>913</v>
      </c>
      <c r="E75" s="4" t="s">
        <v>1019</v>
      </c>
      <c r="F75" s="4" t="s">
        <v>1089</v>
      </c>
      <c r="G75" s="4" t="s">
        <v>1005</v>
      </c>
      <c r="H75" s="4" t="s">
        <v>728</v>
      </c>
      <c r="I75" s="4" t="s">
        <v>1248</v>
      </c>
      <c r="J75" s="4" t="s">
        <v>1345</v>
      </c>
      <c r="K75" s="4" t="s">
        <v>1293</v>
      </c>
      <c r="L75" s="4" t="s">
        <v>1454</v>
      </c>
      <c r="M75" s="4" t="s">
        <v>71</v>
      </c>
      <c r="N75" s="5"/>
    </row>
    <row r="76" spans="1:14" x14ac:dyDescent="0.25">
      <c r="A76" s="4" t="s">
        <v>317</v>
      </c>
      <c r="B76" s="4" t="s">
        <v>729</v>
      </c>
      <c r="C76" s="4" t="s">
        <v>846</v>
      </c>
      <c r="D76" s="4" t="s">
        <v>948</v>
      </c>
      <c r="E76" s="4" t="s">
        <v>1020</v>
      </c>
      <c r="F76" s="4" t="s">
        <v>1090</v>
      </c>
      <c r="G76" s="4" t="s">
        <v>1134</v>
      </c>
      <c r="H76" s="4" t="s">
        <v>729</v>
      </c>
      <c r="I76" s="4" t="s">
        <v>1249</v>
      </c>
      <c r="J76" s="4" t="s">
        <v>1346</v>
      </c>
      <c r="K76" s="4" t="s">
        <v>1294</v>
      </c>
      <c r="L76" s="4" t="s">
        <v>1455</v>
      </c>
      <c r="M76" s="4" t="s">
        <v>71</v>
      </c>
      <c r="N76" s="5"/>
    </row>
    <row r="77" spans="1:14" x14ac:dyDescent="0.25">
      <c r="A77" s="4" t="s">
        <v>320</v>
      </c>
      <c r="B77" s="4" t="s">
        <v>730</v>
      </c>
      <c r="C77" s="4" t="s">
        <v>847</v>
      </c>
      <c r="D77" s="4" t="s">
        <v>949</v>
      </c>
      <c r="E77" s="4" t="s">
        <v>1021</v>
      </c>
      <c r="F77" s="4" t="s">
        <v>1091</v>
      </c>
      <c r="G77" s="4" t="s">
        <v>987</v>
      </c>
      <c r="H77" s="4" t="s">
        <v>730</v>
      </c>
      <c r="I77" s="4" t="s">
        <v>1250</v>
      </c>
      <c r="J77" s="4" t="s">
        <v>1347</v>
      </c>
      <c r="K77" s="4" t="s">
        <v>1414</v>
      </c>
      <c r="L77" s="4" t="s">
        <v>1456</v>
      </c>
      <c r="M77" s="4" t="s">
        <v>71</v>
      </c>
      <c r="N77" s="5"/>
    </row>
    <row r="78" spans="1:14" x14ac:dyDescent="0.25">
      <c r="A78" s="4" t="s">
        <v>323</v>
      </c>
      <c r="B78" s="4" t="s">
        <v>731</v>
      </c>
      <c r="C78" s="4" t="s">
        <v>848</v>
      </c>
      <c r="D78" s="4" t="s">
        <v>940</v>
      </c>
      <c r="E78" s="4" t="s">
        <v>1022</v>
      </c>
      <c r="F78" s="4" t="s">
        <v>1092</v>
      </c>
      <c r="G78" s="4" t="s">
        <v>1135</v>
      </c>
      <c r="H78" s="4" t="s">
        <v>731</v>
      </c>
      <c r="I78" s="4" t="s">
        <v>1251</v>
      </c>
      <c r="J78" s="4" t="s">
        <v>1348</v>
      </c>
      <c r="K78" s="4" t="s">
        <v>1415</v>
      </c>
      <c r="L78" s="4" t="s">
        <v>1457</v>
      </c>
      <c r="M78" s="4" t="s">
        <v>71</v>
      </c>
      <c r="N78" s="5"/>
    </row>
    <row r="79" spans="1:14" x14ac:dyDescent="0.25">
      <c r="A79" s="4" t="s">
        <v>326</v>
      </c>
      <c r="B79" s="4" t="s">
        <v>732</v>
      </c>
      <c r="C79" s="4" t="s">
        <v>849</v>
      </c>
      <c r="D79" s="4" t="s">
        <v>941</v>
      </c>
      <c r="E79" s="4" t="s">
        <v>1023</v>
      </c>
      <c r="F79" s="4" t="s">
        <v>1093</v>
      </c>
      <c r="G79" s="4" t="s">
        <v>1136</v>
      </c>
      <c r="H79" s="4" t="s">
        <v>732</v>
      </c>
      <c r="I79" s="4" t="s">
        <v>1252</v>
      </c>
      <c r="J79" s="4" t="s">
        <v>1349</v>
      </c>
      <c r="K79" s="4" t="s">
        <v>1416</v>
      </c>
      <c r="L79" s="4" t="s">
        <v>1458</v>
      </c>
      <c r="M79" s="4" t="s">
        <v>71</v>
      </c>
      <c r="N79" s="5"/>
    </row>
    <row r="80" spans="1:14" x14ac:dyDescent="0.25">
      <c r="A80" s="4" t="s">
        <v>329</v>
      </c>
      <c r="B80" s="4" t="s">
        <v>733</v>
      </c>
      <c r="C80" s="4" t="s">
        <v>850</v>
      </c>
      <c r="D80" s="4" t="s">
        <v>955</v>
      </c>
      <c r="E80" s="4" t="s">
        <v>1024</v>
      </c>
      <c r="F80" s="4" t="s">
        <v>1074</v>
      </c>
      <c r="G80" s="4" t="s">
        <v>1137</v>
      </c>
      <c r="H80" s="4" t="s">
        <v>733</v>
      </c>
      <c r="I80" s="4" t="s">
        <v>1253</v>
      </c>
      <c r="J80" s="4" t="s">
        <v>1350</v>
      </c>
      <c r="K80" s="4" t="s">
        <v>1009</v>
      </c>
      <c r="L80" s="4" t="s">
        <v>1459</v>
      </c>
      <c r="M80" s="4" t="s">
        <v>71</v>
      </c>
      <c r="N80" s="5"/>
    </row>
    <row r="81" spans="1:14" x14ac:dyDescent="0.25">
      <c r="A81" s="4" t="s">
        <v>332</v>
      </c>
      <c r="B81" s="4" t="s">
        <v>734</v>
      </c>
      <c r="C81" s="4" t="s">
        <v>851</v>
      </c>
      <c r="D81" s="4" t="s">
        <v>956</v>
      </c>
      <c r="E81" s="4" t="s">
        <v>1025</v>
      </c>
      <c r="F81" s="4" t="s">
        <v>1075</v>
      </c>
      <c r="G81" s="4" t="s">
        <v>1138</v>
      </c>
      <c r="H81" s="4" t="s">
        <v>734</v>
      </c>
      <c r="I81" s="4" t="s">
        <v>1254</v>
      </c>
      <c r="J81" s="4" t="s">
        <v>1351</v>
      </c>
      <c r="K81" s="4" t="s">
        <v>1010</v>
      </c>
      <c r="L81" s="4" t="s">
        <v>1460</v>
      </c>
      <c r="M81" s="4" t="s">
        <v>71</v>
      </c>
      <c r="N81" s="5"/>
    </row>
    <row r="82" spans="1:14" x14ac:dyDescent="0.25">
      <c r="A82" s="4" t="s">
        <v>335</v>
      </c>
      <c r="B82" s="4" t="s">
        <v>735</v>
      </c>
      <c r="C82" s="4" t="s">
        <v>852</v>
      </c>
      <c r="D82" s="4" t="s">
        <v>957</v>
      </c>
      <c r="E82" s="4" t="s">
        <v>1026</v>
      </c>
      <c r="F82" s="4" t="s">
        <v>1076</v>
      </c>
      <c r="G82" s="4" t="s">
        <v>1139</v>
      </c>
      <c r="H82" s="4" t="s">
        <v>735</v>
      </c>
      <c r="I82" s="4" t="s">
        <v>1255</v>
      </c>
      <c r="J82" s="4" t="s">
        <v>1352</v>
      </c>
      <c r="K82" s="4" t="s">
        <v>1007</v>
      </c>
      <c r="L82" s="4" t="s">
        <v>1461</v>
      </c>
      <c r="M82" s="4" t="s">
        <v>71</v>
      </c>
      <c r="N82" s="5"/>
    </row>
    <row r="83" spans="1:14" x14ac:dyDescent="0.25">
      <c r="A83" s="4" t="s">
        <v>338</v>
      </c>
      <c r="B83" s="4" t="s">
        <v>736</v>
      </c>
      <c r="C83" s="4" t="s">
        <v>853</v>
      </c>
      <c r="D83" s="4" t="s">
        <v>958</v>
      </c>
      <c r="E83" s="4" t="s">
        <v>1027</v>
      </c>
      <c r="F83" s="4" t="s">
        <v>1077</v>
      </c>
      <c r="G83" s="4" t="s">
        <v>1140</v>
      </c>
      <c r="H83" s="4" t="s">
        <v>736</v>
      </c>
      <c r="I83" s="4" t="s">
        <v>1256</v>
      </c>
      <c r="J83" s="4" t="s">
        <v>1353</v>
      </c>
      <c r="K83" s="4" t="s">
        <v>1008</v>
      </c>
      <c r="L83" s="4" t="s">
        <v>1462</v>
      </c>
      <c r="M83" s="4" t="s">
        <v>71</v>
      </c>
      <c r="N83" s="5"/>
    </row>
    <row r="84" spans="1:14" x14ac:dyDescent="0.25">
      <c r="A84" s="4" t="s">
        <v>341</v>
      </c>
      <c r="B84" s="4" t="s">
        <v>737</v>
      </c>
      <c r="C84" s="4" t="s">
        <v>854</v>
      </c>
      <c r="D84" s="4" t="s">
        <v>959</v>
      </c>
      <c r="E84" s="4" t="s">
        <v>1028</v>
      </c>
      <c r="F84" s="4" t="s">
        <v>1078</v>
      </c>
      <c r="G84" s="4" t="s">
        <v>1141</v>
      </c>
      <c r="H84" s="4" t="s">
        <v>737</v>
      </c>
      <c r="I84" s="4" t="s">
        <v>1257</v>
      </c>
      <c r="J84" s="4" t="s">
        <v>1354</v>
      </c>
      <c r="K84" s="4" t="s">
        <v>1417</v>
      </c>
      <c r="L84" s="4" t="s">
        <v>1463</v>
      </c>
      <c r="M84" s="4" t="s">
        <v>71</v>
      </c>
      <c r="N84" s="5"/>
    </row>
    <row r="85" spans="1:14" x14ac:dyDescent="0.25">
      <c r="A85" s="4" t="s">
        <v>344</v>
      </c>
      <c r="B85" s="4" t="s">
        <v>738</v>
      </c>
      <c r="C85" s="4" t="s">
        <v>855</v>
      </c>
      <c r="D85" s="4" t="s">
        <v>960</v>
      </c>
      <c r="E85" s="4" t="s">
        <v>1029</v>
      </c>
      <c r="F85" s="4" t="s">
        <v>1079</v>
      </c>
      <c r="G85" s="4" t="s">
        <v>1142</v>
      </c>
      <c r="H85" s="4" t="s">
        <v>738</v>
      </c>
      <c r="I85" s="4" t="s">
        <v>1258</v>
      </c>
      <c r="J85" s="4" t="s">
        <v>1355</v>
      </c>
      <c r="K85" s="4" t="s">
        <v>977</v>
      </c>
      <c r="L85" s="4" t="s">
        <v>1464</v>
      </c>
      <c r="M85" s="4" t="s">
        <v>71</v>
      </c>
      <c r="N85" s="5"/>
    </row>
    <row r="86" spans="1:14" x14ac:dyDescent="0.25">
      <c r="A86" s="4" t="s">
        <v>347</v>
      </c>
      <c r="B86" s="4" t="s">
        <v>739</v>
      </c>
      <c r="C86" s="4" t="s">
        <v>856</v>
      </c>
      <c r="D86" s="4" t="s">
        <v>961</v>
      </c>
      <c r="E86" s="4" t="s">
        <v>1030</v>
      </c>
      <c r="F86" s="4" t="s">
        <v>1080</v>
      </c>
      <c r="G86" s="4" t="s">
        <v>1143</v>
      </c>
      <c r="H86" s="4" t="s">
        <v>739</v>
      </c>
      <c r="I86" s="4" t="s">
        <v>1259</v>
      </c>
      <c r="J86" s="4" t="s">
        <v>1356</v>
      </c>
      <c r="K86" s="4" t="s">
        <v>973</v>
      </c>
      <c r="L86" s="4" t="s">
        <v>1465</v>
      </c>
      <c r="M86" s="4" t="s">
        <v>71</v>
      </c>
      <c r="N86" s="5"/>
    </row>
    <row r="87" spans="1:14" x14ac:dyDescent="0.25">
      <c r="A87" s="4" t="s">
        <v>350</v>
      </c>
      <c r="B87" s="4" t="s">
        <v>740</v>
      </c>
      <c r="C87" s="4" t="s">
        <v>857</v>
      </c>
      <c r="D87" s="4" t="s">
        <v>962</v>
      </c>
      <c r="E87" s="4" t="s">
        <v>1031</v>
      </c>
      <c r="F87" s="4" t="s">
        <v>1081</v>
      </c>
      <c r="G87" s="4" t="s">
        <v>1144</v>
      </c>
      <c r="H87" s="4" t="s">
        <v>740</v>
      </c>
      <c r="I87" s="4" t="s">
        <v>1260</v>
      </c>
      <c r="J87" s="4" t="s">
        <v>1357</v>
      </c>
      <c r="K87" s="4" t="s">
        <v>974</v>
      </c>
      <c r="L87" s="4" t="s">
        <v>1466</v>
      </c>
      <c r="M87" s="4" t="s">
        <v>71</v>
      </c>
      <c r="N87" s="5"/>
    </row>
    <row r="88" spans="1:14" x14ac:dyDescent="0.25">
      <c r="A88" s="4" t="s">
        <v>353</v>
      </c>
      <c r="B88" s="4" t="s">
        <v>741</v>
      </c>
      <c r="C88" s="4" t="s">
        <v>858</v>
      </c>
      <c r="D88" s="4" t="s">
        <v>944</v>
      </c>
      <c r="E88" s="4" t="s">
        <v>1032</v>
      </c>
      <c r="F88" s="4" t="s">
        <v>1066</v>
      </c>
      <c r="G88" s="4" t="s">
        <v>1145</v>
      </c>
      <c r="H88" s="4" t="s">
        <v>741</v>
      </c>
      <c r="I88" s="4" t="s">
        <v>1261</v>
      </c>
      <c r="J88" s="4" t="s">
        <v>1358</v>
      </c>
      <c r="K88" s="4" t="s">
        <v>975</v>
      </c>
      <c r="L88" s="4" t="s">
        <v>1467</v>
      </c>
      <c r="M88" s="4" t="s">
        <v>71</v>
      </c>
      <c r="N88" s="5"/>
    </row>
    <row r="89" spans="1:14" x14ac:dyDescent="0.25">
      <c r="A89" s="4" t="s">
        <v>356</v>
      </c>
      <c r="B89" s="4" t="s">
        <v>742</v>
      </c>
      <c r="C89" s="4" t="s">
        <v>859</v>
      </c>
      <c r="D89" s="4" t="s">
        <v>945</v>
      </c>
      <c r="E89" s="4" t="s">
        <v>1033</v>
      </c>
      <c r="F89" s="4" t="s">
        <v>1067</v>
      </c>
      <c r="G89" s="4" t="s">
        <v>1146</v>
      </c>
      <c r="H89" s="4" t="s">
        <v>742</v>
      </c>
      <c r="I89" s="4" t="s">
        <v>1262</v>
      </c>
      <c r="J89" s="4" t="s">
        <v>1359</v>
      </c>
      <c r="K89" s="4" t="s">
        <v>976</v>
      </c>
      <c r="L89" s="4" t="s">
        <v>1468</v>
      </c>
      <c r="M89" s="4" t="s">
        <v>71</v>
      </c>
      <c r="N89" s="5"/>
    </row>
    <row r="90" spans="1:14" x14ac:dyDescent="0.25">
      <c r="A90" s="4" t="s">
        <v>359</v>
      </c>
      <c r="B90" s="4" t="s">
        <v>743</v>
      </c>
      <c r="C90" s="4" t="s">
        <v>860</v>
      </c>
      <c r="D90" s="4" t="s">
        <v>963</v>
      </c>
      <c r="E90" s="4" t="s">
        <v>1034</v>
      </c>
      <c r="F90" s="4" t="s">
        <v>1068</v>
      </c>
      <c r="G90" s="4" t="s">
        <v>1147</v>
      </c>
      <c r="H90" s="4" t="s">
        <v>743</v>
      </c>
      <c r="I90" s="4" t="s">
        <v>1263</v>
      </c>
      <c r="J90" s="4" t="s">
        <v>1360</v>
      </c>
      <c r="K90" s="4" t="s">
        <v>968</v>
      </c>
      <c r="L90" s="4" t="s">
        <v>1469</v>
      </c>
      <c r="M90" s="4" t="s">
        <v>71</v>
      </c>
      <c r="N90" s="5"/>
    </row>
    <row r="91" spans="1:14" x14ac:dyDescent="0.25">
      <c r="A91" s="4" t="s">
        <v>362</v>
      </c>
      <c r="B91" s="4" t="s">
        <v>744</v>
      </c>
      <c r="C91" s="4" t="s">
        <v>861</v>
      </c>
      <c r="D91" s="4" t="s">
        <v>964</v>
      </c>
      <c r="E91" s="4" t="s">
        <v>917</v>
      </c>
      <c r="F91" s="4" t="s">
        <v>1069</v>
      </c>
      <c r="G91" s="4" t="s">
        <v>1148</v>
      </c>
      <c r="H91" s="4" t="s">
        <v>744</v>
      </c>
      <c r="I91" s="4" t="s">
        <v>1264</v>
      </c>
      <c r="J91" s="4" t="s">
        <v>1361</v>
      </c>
      <c r="K91" s="4" t="s">
        <v>967</v>
      </c>
      <c r="L91" s="4" t="s">
        <v>1470</v>
      </c>
      <c r="M91" s="4" t="s">
        <v>71</v>
      </c>
      <c r="N91" s="5"/>
    </row>
    <row r="92" spans="1:14" x14ac:dyDescent="0.25">
      <c r="A92" s="4" t="s">
        <v>365</v>
      </c>
      <c r="B92" s="4" t="s">
        <v>745</v>
      </c>
      <c r="C92" s="4" t="s">
        <v>862</v>
      </c>
      <c r="D92" s="4" t="s">
        <v>946</v>
      </c>
      <c r="E92" s="4" t="s">
        <v>1035</v>
      </c>
      <c r="F92" s="4" t="s">
        <v>1070</v>
      </c>
      <c r="G92" s="4" t="s">
        <v>1149</v>
      </c>
      <c r="H92" s="4" t="s">
        <v>745</v>
      </c>
      <c r="I92" s="4" t="s">
        <v>1265</v>
      </c>
      <c r="J92" s="4" t="s">
        <v>1362</v>
      </c>
      <c r="K92" s="4" t="s">
        <v>969</v>
      </c>
      <c r="L92" s="4" t="s">
        <v>1471</v>
      </c>
      <c r="M92" s="4" t="s">
        <v>71</v>
      </c>
      <c r="N92" s="5"/>
    </row>
    <row r="93" spans="1:14" x14ac:dyDescent="0.25">
      <c r="A93" s="4" t="s">
        <v>368</v>
      </c>
      <c r="B93" s="4" t="s">
        <v>746</v>
      </c>
      <c r="C93" s="4" t="s">
        <v>863</v>
      </c>
      <c r="D93" s="4" t="s">
        <v>947</v>
      </c>
      <c r="E93" s="4" t="s">
        <v>1036</v>
      </c>
      <c r="F93" s="4" t="s">
        <v>1071</v>
      </c>
      <c r="G93" s="4" t="s">
        <v>1150</v>
      </c>
      <c r="H93" s="4" t="s">
        <v>746</v>
      </c>
      <c r="I93" s="4" t="s">
        <v>1266</v>
      </c>
      <c r="J93" s="4" t="s">
        <v>1363</v>
      </c>
      <c r="K93" s="4" t="s">
        <v>970</v>
      </c>
      <c r="L93" s="4" t="s">
        <v>1472</v>
      </c>
      <c r="M93" s="4" t="s">
        <v>71</v>
      </c>
      <c r="N93" s="5"/>
    </row>
    <row r="94" spans="1:14" x14ac:dyDescent="0.25">
      <c r="A94" s="4" t="s">
        <v>371</v>
      </c>
      <c r="B94" s="4" t="s">
        <v>747</v>
      </c>
      <c r="C94" s="4" t="s">
        <v>864</v>
      </c>
      <c r="D94" s="4" t="s">
        <v>965</v>
      </c>
      <c r="E94" s="4" t="s">
        <v>1037</v>
      </c>
      <c r="F94" s="4" t="s">
        <v>1072</v>
      </c>
      <c r="G94" s="4" t="s">
        <v>1151</v>
      </c>
      <c r="H94" s="4" t="s">
        <v>747</v>
      </c>
      <c r="I94" s="4" t="s">
        <v>1267</v>
      </c>
      <c r="J94" s="4" t="s">
        <v>1364</v>
      </c>
      <c r="K94" s="4" t="s">
        <v>971</v>
      </c>
      <c r="L94" s="4" t="s">
        <v>1473</v>
      </c>
      <c r="M94" s="4" t="s">
        <v>71</v>
      </c>
      <c r="N94" s="5"/>
    </row>
    <row r="95" spans="1:14" x14ac:dyDescent="0.25">
      <c r="A95" s="4" t="s">
        <v>374</v>
      </c>
      <c r="B95" s="4" t="s">
        <v>748</v>
      </c>
      <c r="C95" s="4" t="s">
        <v>865</v>
      </c>
      <c r="D95" s="4" t="s">
        <v>966</v>
      </c>
      <c r="E95" s="4" t="s">
        <v>1038</v>
      </c>
      <c r="F95" s="4" t="s">
        <v>1073</v>
      </c>
      <c r="G95" s="4" t="s">
        <v>1152</v>
      </c>
      <c r="H95" s="4" t="s">
        <v>748</v>
      </c>
      <c r="I95" s="4" t="s">
        <v>1268</v>
      </c>
      <c r="J95" s="4" t="s">
        <v>1365</v>
      </c>
      <c r="K95" s="4" t="s">
        <v>972</v>
      </c>
      <c r="L95" s="4" t="s">
        <v>1474</v>
      </c>
      <c r="M95" s="4" t="s">
        <v>71</v>
      </c>
      <c r="N95" s="5"/>
    </row>
    <row r="96" spans="1:14" x14ac:dyDescent="0.25">
      <c r="A96" t="s">
        <v>428</v>
      </c>
      <c r="B96" t="s">
        <v>749</v>
      </c>
      <c r="C96" t="s">
        <v>866</v>
      </c>
      <c r="D96" s="8" t="s">
        <v>967</v>
      </c>
      <c r="E96" t="s">
        <v>1039</v>
      </c>
      <c r="F96" t="s">
        <v>1094</v>
      </c>
      <c r="G96" t="s">
        <v>1153</v>
      </c>
      <c r="H96" t="s">
        <v>749</v>
      </c>
      <c r="I96" t="s">
        <v>1269</v>
      </c>
      <c r="J96" t="s">
        <v>1366</v>
      </c>
      <c r="K96" t="s">
        <v>1418</v>
      </c>
      <c r="M96" t="s">
        <v>71</v>
      </c>
      <c r="N96" s="14" t="s">
        <v>1493</v>
      </c>
    </row>
    <row r="97" spans="1:14" x14ac:dyDescent="0.25">
      <c r="A97" t="s">
        <v>434</v>
      </c>
      <c r="B97" t="s">
        <v>750</v>
      </c>
      <c r="C97" t="s">
        <v>867</v>
      </c>
      <c r="D97" s="8" t="s">
        <v>968</v>
      </c>
      <c r="E97" t="s">
        <v>1040</v>
      </c>
      <c r="F97" t="s">
        <v>1095</v>
      </c>
      <c r="G97" t="s">
        <v>1154</v>
      </c>
      <c r="H97" t="s">
        <v>750</v>
      </c>
      <c r="I97" t="s">
        <v>1270</v>
      </c>
      <c r="J97" t="s">
        <v>1367</v>
      </c>
      <c r="K97" t="s">
        <v>1419</v>
      </c>
      <c r="M97" t="s">
        <v>71</v>
      </c>
      <c r="N97" s="14"/>
    </row>
    <row r="98" spans="1:14" x14ac:dyDescent="0.25">
      <c r="A98" t="s">
        <v>401</v>
      </c>
      <c r="B98" t="s">
        <v>751</v>
      </c>
      <c r="C98" t="s">
        <v>868</v>
      </c>
      <c r="D98" s="8" t="s">
        <v>969</v>
      </c>
      <c r="E98" t="s">
        <v>1041</v>
      </c>
      <c r="F98" t="s">
        <v>1096</v>
      </c>
      <c r="G98" t="s">
        <v>1155</v>
      </c>
      <c r="H98" t="s">
        <v>751</v>
      </c>
      <c r="I98" t="s">
        <v>1271</v>
      </c>
      <c r="J98" t="s">
        <v>1368</v>
      </c>
      <c r="K98" t="s">
        <v>1420</v>
      </c>
      <c r="M98" t="s">
        <v>71</v>
      </c>
      <c r="N98" s="14"/>
    </row>
    <row r="99" spans="1:14" x14ac:dyDescent="0.25">
      <c r="A99" t="s">
        <v>404</v>
      </c>
      <c r="B99" t="s">
        <v>752</v>
      </c>
      <c r="C99" t="s">
        <v>869</v>
      </c>
      <c r="D99" s="8" t="s">
        <v>970</v>
      </c>
      <c r="E99" t="s">
        <v>1042</v>
      </c>
      <c r="F99" t="s">
        <v>1097</v>
      </c>
      <c r="G99" t="s">
        <v>1156</v>
      </c>
      <c r="H99" t="s">
        <v>752</v>
      </c>
      <c r="I99" t="s">
        <v>1272</v>
      </c>
      <c r="J99" t="s">
        <v>1369</v>
      </c>
      <c r="K99" t="s">
        <v>1421</v>
      </c>
      <c r="M99" t="s">
        <v>71</v>
      </c>
      <c r="N99" s="14"/>
    </row>
    <row r="100" spans="1:14" x14ac:dyDescent="0.25">
      <c r="A100" t="s">
        <v>407</v>
      </c>
      <c r="B100" t="s">
        <v>753</v>
      </c>
      <c r="C100" t="s">
        <v>870</v>
      </c>
      <c r="D100" s="8" t="s">
        <v>971</v>
      </c>
      <c r="E100" t="s">
        <v>1043</v>
      </c>
      <c r="F100" t="s">
        <v>1098</v>
      </c>
      <c r="G100" t="s">
        <v>1157</v>
      </c>
      <c r="H100" t="s">
        <v>753</v>
      </c>
      <c r="I100" t="s">
        <v>1273</v>
      </c>
      <c r="J100" t="s">
        <v>1370</v>
      </c>
      <c r="K100" t="s">
        <v>1422</v>
      </c>
      <c r="M100" t="s">
        <v>71</v>
      </c>
      <c r="N100" s="14"/>
    </row>
    <row r="101" spans="1:14" x14ac:dyDescent="0.25">
      <c r="A101" t="s">
        <v>410</v>
      </c>
      <c r="B101" t="s">
        <v>754</v>
      </c>
      <c r="C101" t="s">
        <v>871</v>
      </c>
      <c r="D101" s="8" t="s">
        <v>972</v>
      </c>
      <c r="E101" t="s">
        <v>1044</v>
      </c>
      <c r="F101" t="s">
        <v>1099</v>
      </c>
      <c r="G101" t="s">
        <v>1158</v>
      </c>
      <c r="H101" t="s">
        <v>754</v>
      </c>
      <c r="I101" t="s">
        <v>1274</v>
      </c>
      <c r="J101" t="s">
        <v>1371</v>
      </c>
      <c r="K101" t="s">
        <v>1423</v>
      </c>
      <c r="M101" t="s">
        <v>71</v>
      </c>
      <c r="N101" s="14"/>
    </row>
    <row r="102" spans="1:14" x14ac:dyDescent="0.25">
      <c r="A102" t="s">
        <v>413</v>
      </c>
      <c r="B102" t="s">
        <v>755</v>
      </c>
      <c r="C102" t="s">
        <v>872</v>
      </c>
      <c r="D102" s="8" t="s">
        <v>973</v>
      </c>
      <c r="E102" t="s">
        <v>1045</v>
      </c>
      <c r="F102" t="s">
        <v>1082</v>
      </c>
      <c r="G102" t="s">
        <v>1159</v>
      </c>
      <c r="H102" t="s">
        <v>755</v>
      </c>
      <c r="I102" t="s">
        <v>1275</v>
      </c>
      <c r="J102" t="s">
        <v>1372</v>
      </c>
      <c r="K102" t="s">
        <v>809</v>
      </c>
      <c r="M102" t="s">
        <v>71</v>
      </c>
      <c r="N102" s="14"/>
    </row>
    <row r="103" spans="1:14" x14ac:dyDescent="0.25">
      <c r="A103" t="s">
        <v>416</v>
      </c>
      <c r="B103" t="s">
        <v>756</v>
      </c>
      <c r="C103" t="s">
        <v>873</v>
      </c>
      <c r="D103" s="8" t="s">
        <v>974</v>
      </c>
      <c r="E103" t="s">
        <v>1046</v>
      </c>
      <c r="F103" t="s">
        <v>1083</v>
      </c>
      <c r="G103" t="s">
        <v>1160</v>
      </c>
      <c r="H103" t="s">
        <v>756</v>
      </c>
      <c r="I103" t="s">
        <v>1276</v>
      </c>
      <c r="J103" t="s">
        <v>1373</v>
      </c>
      <c r="K103" t="s">
        <v>810</v>
      </c>
      <c r="M103" t="s">
        <v>71</v>
      </c>
      <c r="N103" s="14"/>
    </row>
    <row r="104" spans="1:14" x14ac:dyDescent="0.25">
      <c r="A104" t="s">
        <v>419</v>
      </c>
      <c r="B104" t="s">
        <v>757</v>
      </c>
      <c r="C104" t="s">
        <v>874</v>
      </c>
      <c r="D104" s="8" t="s">
        <v>975</v>
      </c>
      <c r="E104" s="7" t="s">
        <v>1047</v>
      </c>
      <c r="F104" t="s">
        <v>1084</v>
      </c>
      <c r="G104" t="s">
        <v>1161</v>
      </c>
      <c r="H104" t="s">
        <v>757</v>
      </c>
      <c r="I104" t="s">
        <v>1277</v>
      </c>
      <c r="J104" t="s">
        <v>1374</v>
      </c>
      <c r="K104" t="s">
        <v>811</v>
      </c>
      <c r="M104" t="s">
        <v>71</v>
      </c>
      <c r="N104" s="14"/>
    </row>
    <row r="105" spans="1:14" x14ac:dyDescent="0.25">
      <c r="A105" t="s">
        <v>422</v>
      </c>
      <c r="B105" t="s">
        <v>758</v>
      </c>
      <c r="C105" t="s">
        <v>875</v>
      </c>
      <c r="D105" s="8" t="s">
        <v>976</v>
      </c>
      <c r="E105" t="s">
        <v>1048</v>
      </c>
      <c r="F105" t="s">
        <v>1085</v>
      </c>
      <c r="G105" t="s">
        <v>1162</v>
      </c>
      <c r="H105" t="s">
        <v>758</v>
      </c>
      <c r="I105" t="s">
        <v>1278</v>
      </c>
      <c r="J105" t="s">
        <v>1375</v>
      </c>
      <c r="K105" t="s">
        <v>812</v>
      </c>
      <c r="M105" t="s">
        <v>71</v>
      </c>
      <c r="N105" s="14"/>
    </row>
    <row r="106" spans="1:14" x14ac:dyDescent="0.25">
      <c r="A106" t="s">
        <v>389</v>
      </c>
      <c r="B106" t="s">
        <v>759</v>
      </c>
      <c r="C106" t="s">
        <v>876</v>
      </c>
      <c r="D106" s="8" t="s">
        <v>977</v>
      </c>
      <c r="E106" t="s">
        <v>1049</v>
      </c>
      <c r="F106" t="s">
        <v>912</v>
      </c>
      <c r="G106" t="s">
        <v>1163</v>
      </c>
      <c r="H106" t="s">
        <v>759</v>
      </c>
      <c r="I106" t="s">
        <v>1279</v>
      </c>
      <c r="J106" t="s">
        <v>1376</v>
      </c>
      <c r="K106" t="s">
        <v>1424</v>
      </c>
      <c r="M106" t="s">
        <v>71</v>
      </c>
      <c r="N106" s="14"/>
    </row>
    <row r="107" spans="1:14" x14ac:dyDescent="0.25">
      <c r="A107" t="s">
        <v>437</v>
      </c>
      <c r="B107" t="s">
        <v>760</v>
      </c>
      <c r="C107" t="s">
        <v>877</v>
      </c>
      <c r="D107" t="s">
        <v>978</v>
      </c>
      <c r="E107" s="3" t="s">
        <v>1050</v>
      </c>
      <c r="F107" t="s">
        <v>913</v>
      </c>
      <c r="G107" t="s">
        <v>1164</v>
      </c>
      <c r="H107" t="s">
        <v>760</v>
      </c>
      <c r="I107" t="s">
        <v>1280</v>
      </c>
      <c r="J107" t="s">
        <v>1377</v>
      </c>
      <c r="K107" t="s">
        <v>1425</v>
      </c>
      <c r="M107" t="s">
        <v>71</v>
      </c>
      <c r="N107" s="17" t="s">
        <v>1495</v>
      </c>
    </row>
    <row r="108" spans="1:14" x14ac:dyDescent="0.25">
      <c r="A108" t="s">
        <v>431</v>
      </c>
      <c r="B108" t="s">
        <v>761</v>
      </c>
      <c r="C108" t="s">
        <v>878</v>
      </c>
      <c r="D108" t="s">
        <v>979</v>
      </c>
      <c r="E108" s="3" t="s">
        <v>1051</v>
      </c>
      <c r="F108" t="s">
        <v>1100</v>
      </c>
      <c r="G108" t="s">
        <v>1165</v>
      </c>
      <c r="H108" t="s">
        <v>761</v>
      </c>
      <c r="I108" t="s">
        <v>1281</v>
      </c>
      <c r="J108" t="s">
        <v>1378</v>
      </c>
      <c r="K108" t="s">
        <v>813</v>
      </c>
      <c r="M108" t="s">
        <v>71</v>
      </c>
      <c r="N108" s="17"/>
    </row>
    <row r="109" spans="1:14" x14ac:dyDescent="0.25">
      <c r="A109" t="s">
        <v>392</v>
      </c>
      <c r="B109" t="s">
        <v>762</v>
      </c>
      <c r="C109" t="s">
        <v>879</v>
      </c>
      <c r="D109" t="s">
        <v>980</v>
      </c>
      <c r="E109" s="3" t="s">
        <v>1052</v>
      </c>
      <c r="F109" t="s">
        <v>1101</v>
      </c>
      <c r="G109" t="s">
        <v>1166</v>
      </c>
      <c r="H109" t="s">
        <v>762</v>
      </c>
      <c r="I109" t="s">
        <v>1282</v>
      </c>
      <c r="J109" t="s">
        <v>1379</v>
      </c>
      <c r="K109" t="s">
        <v>814</v>
      </c>
      <c r="M109" t="s">
        <v>71</v>
      </c>
      <c r="N109" s="17"/>
    </row>
    <row r="110" spans="1:14" x14ac:dyDescent="0.25">
      <c r="A110" t="s">
        <v>395</v>
      </c>
      <c r="B110" t="s">
        <v>763</v>
      </c>
      <c r="C110" t="s">
        <v>880</v>
      </c>
      <c r="D110" t="s">
        <v>981</v>
      </c>
      <c r="E110" s="3" t="s">
        <v>1053</v>
      </c>
      <c r="F110" t="s">
        <v>1102</v>
      </c>
      <c r="G110" t="s">
        <v>1167</v>
      </c>
      <c r="H110" t="s">
        <v>763</v>
      </c>
      <c r="I110" t="s">
        <v>1283</v>
      </c>
      <c r="J110" t="s">
        <v>1380</v>
      </c>
      <c r="K110" t="s">
        <v>815</v>
      </c>
      <c r="M110" t="s">
        <v>71</v>
      </c>
      <c r="N110" s="17"/>
    </row>
    <row r="111" spans="1:14" x14ac:dyDescent="0.25">
      <c r="A111" t="s">
        <v>398</v>
      </c>
      <c r="B111" t="s">
        <v>764</v>
      </c>
      <c r="C111" t="s">
        <v>881</v>
      </c>
      <c r="D111" t="s">
        <v>982</v>
      </c>
      <c r="E111" s="3" t="s">
        <v>1054</v>
      </c>
      <c r="F111" t="s">
        <v>1103</v>
      </c>
      <c r="G111" t="s">
        <v>1168</v>
      </c>
      <c r="H111" t="s">
        <v>764</v>
      </c>
      <c r="I111" t="s">
        <v>1284</v>
      </c>
      <c r="J111" t="s">
        <v>1381</v>
      </c>
      <c r="K111" t="s">
        <v>816</v>
      </c>
      <c r="M111" t="s">
        <v>71</v>
      </c>
      <c r="N111" s="17"/>
    </row>
    <row r="112" spans="1:14" x14ac:dyDescent="0.25">
      <c r="A112" t="s">
        <v>425</v>
      </c>
      <c r="B112" t="s">
        <v>765</v>
      </c>
      <c r="C112" t="s">
        <v>882</v>
      </c>
      <c r="D112" t="s">
        <v>983</v>
      </c>
      <c r="E112" s="3" t="s">
        <v>1055</v>
      </c>
      <c r="F112" t="s">
        <v>963</v>
      </c>
      <c r="G112" t="s">
        <v>1169</v>
      </c>
      <c r="H112" t="s">
        <v>765</v>
      </c>
      <c r="I112" t="s">
        <v>1208</v>
      </c>
      <c r="J112" t="s">
        <v>1382</v>
      </c>
      <c r="K112" t="s">
        <v>1136</v>
      </c>
      <c r="M112" t="s">
        <v>71</v>
      </c>
      <c r="N112" s="17"/>
    </row>
    <row r="113" spans="1:14" x14ac:dyDescent="0.25">
      <c r="A113" s="11" t="s">
        <v>455</v>
      </c>
      <c r="B113" t="s">
        <v>766</v>
      </c>
      <c r="C113" s="11" t="s">
        <v>883</v>
      </c>
      <c r="D113" t="s">
        <v>905</v>
      </c>
      <c r="E113" s="7" t="s">
        <v>1056</v>
      </c>
      <c r="F113" t="s">
        <v>987</v>
      </c>
      <c r="G113" t="s">
        <v>1170</v>
      </c>
      <c r="H113" t="s">
        <v>766</v>
      </c>
      <c r="I113" t="s">
        <v>1207</v>
      </c>
      <c r="J113" t="s">
        <v>1383</v>
      </c>
      <c r="K113" t="s">
        <v>997</v>
      </c>
      <c r="M113" t="s">
        <v>71</v>
      </c>
      <c r="N113" s="16" t="s">
        <v>1494</v>
      </c>
    </row>
    <row r="114" spans="1:14" x14ac:dyDescent="0.25">
      <c r="A114" s="11" t="s">
        <v>451</v>
      </c>
      <c r="B114" t="s">
        <v>767</v>
      </c>
      <c r="C114" s="11" t="s">
        <v>884</v>
      </c>
      <c r="D114" t="s">
        <v>906</v>
      </c>
      <c r="E114" s="7" t="s">
        <v>988</v>
      </c>
      <c r="F114" t="s">
        <v>955</v>
      </c>
      <c r="G114" t="s">
        <v>1171</v>
      </c>
      <c r="H114" t="s">
        <v>767</v>
      </c>
      <c r="I114" t="s">
        <v>1063</v>
      </c>
      <c r="J114" t="s">
        <v>1384</v>
      </c>
      <c r="K114" t="s">
        <v>994</v>
      </c>
      <c r="M114" t="s">
        <v>71</v>
      </c>
      <c r="N114" s="15"/>
    </row>
    <row r="115" spans="1:14" x14ac:dyDescent="0.25">
      <c r="A115" s="11" t="s">
        <v>458</v>
      </c>
      <c r="B115" t="s">
        <v>768</v>
      </c>
      <c r="C115" s="11" t="s">
        <v>885</v>
      </c>
      <c r="D115" t="s">
        <v>907</v>
      </c>
      <c r="E115" s="7" t="s">
        <v>989</v>
      </c>
      <c r="F115" t="s">
        <v>1009</v>
      </c>
      <c r="G115" t="s">
        <v>1172</v>
      </c>
      <c r="H115" t="s">
        <v>768</v>
      </c>
      <c r="I115" t="s">
        <v>1064</v>
      </c>
      <c r="J115" t="s">
        <v>1385</v>
      </c>
      <c r="K115" t="s">
        <v>993</v>
      </c>
      <c r="M115" t="s">
        <v>71</v>
      </c>
      <c r="N115" s="15"/>
    </row>
    <row r="116" spans="1:14" x14ac:dyDescent="0.25">
      <c r="A116" s="11" t="s">
        <v>461</v>
      </c>
      <c r="B116" t="s">
        <v>769</v>
      </c>
      <c r="C116" s="11" t="s">
        <v>886</v>
      </c>
      <c r="D116" t="s">
        <v>902</v>
      </c>
      <c r="E116" s="7" t="s">
        <v>990</v>
      </c>
      <c r="F116" t="s">
        <v>1010</v>
      </c>
      <c r="G116" t="s">
        <v>1173</v>
      </c>
      <c r="H116" t="s">
        <v>769</v>
      </c>
      <c r="I116" t="s">
        <v>1065</v>
      </c>
      <c r="J116" t="s">
        <v>1386</v>
      </c>
      <c r="K116" t="s">
        <v>995</v>
      </c>
      <c r="M116" t="s">
        <v>71</v>
      </c>
      <c r="N116" s="15"/>
    </row>
    <row r="117" spans="1:14" x14ac:dyDescent="0.25">
      <c r="A117" s="11" t="s">
        <v>464</v>
      </c>
      <c r="B117" t="s">
        <v>770</v>
      </c>
      <c r="C117" s="11" t="s">
        <v>887</v>
      </c>
      <c r="D117" t="s">
        <v>903</v>
      </c>
      <c r="E117" s="7" t="s">
        <v>991</v>
      </c>
      <c r="F117" t="s">
        <v>1007</v>
      </c>
      <c r="G117" t="s">
        <v>1174</v>
      </c>
      <c r="H117" t="s">
        <v>770</v>
      </c>
      <c r="I117" t="s">
        <v>1061</v>
      </c>
      <c r="J117" t="s">
        <v>1387</v>
      </c>
      <c r="K117" t="s">
        <v>996</v>
      </c>
      <c r="M117" t="s">
        <v>71</v>
      </c>
      <c r="N117" s="15"/>
    </row>
    <row r="118" spans="1:14" x14ac:dyDescent="0.25">
      <c r="A118" s="11" t="s">
        <v>467</v>
      </c>
      <c r="B118" t="s">
        <v>771</v>
      </c>
      <c r="C118" s="11" t="s">
        <v>888</v>
      </c>
      <c r="D118" t="s">
        <v>904</v>
      </c>
      <c r="E118" s="7" t="s">
        <v>992</v>
      </c>
      <c r="F118" t="s">
        <v>1008</v>
      </c>
      <c r="G118" t="s">
        <v>1175</v>
      </c>
      <c r="H118" t="s">
        <v>771</v>
      </c>
      <c r="I118" t="s">
        <v>1062</v>
      </c>
      <c r="J118" t="s">
        <v>1388</v>
      </c>
      <c r="K118" t="s">
        <v>998</v>
      </c>
      <c r="M118" t="s">
        <v>71</v>
      </c>
      <c r="N118" s="15"/>
    </row>
    <row r="119" spans="1:14" x14ac:dyDescent="0.25">
      <c r="A119" t="s">
        <v>96</v>
      </c>
      <c r="B119" t="s">
        <v>772</v>
      </c>
      <c r="C119" t="s">
        <v>889</v>
      </c>
      <c r="D119" s="8" t="s">
        <v>984</v>
      </c>
      <c r="E119" t="s">
        <v>1057</v>
      </c>
      <c r="F119" s="19" t="s">
        <v>798</v>
      </c>
      <c r="G119" t="s">
        <v>1176</v>
      </c>
      <c r="H119" t="s">
        <v>772</v>
      </c>
      <c r="I119" t="s">
        <v>1285</v>
      </c>
      <c r="J119" t="s">
        <v>1389</v>
      </c>
      <c r="K119" t="s">
        <v>942</v>
      </c>
      <c r="L119" t="s">
        <v>1475</v>
      </c>
      <c r="M119" t="s">
        <v>71</v>
      </c>
      <c r="N119" s="20" t="s">
        <v>1497</v>
      </c>
    </row>
    <row r="120" spans="1:14" x14ac:dyDescent="0.25">
      <c r="A120" t="s">
        <v>99</v>
      </c>
      <c r="B120" t="s">
        <v>773</v>
      </c>
      <c r="C120" t="s">
        <v>890</v>
      </c>
      <c r="D120" s="8" t="s">
        <v>985</v>
      </c>
      <c r="E120" t="s">
        <v>1058</v>
      </c>
      <c r="F120" s="19" t="s">
        <v>797</v>
      </c>
      <c r="G120" t="s">
        <v>1177</v>
      </c>
      <c r="H120" t="s">
        <v>773</v>
      </c>
      <c r="I120" t="s">
        <v>1286</v>
      </c>
      <c r="J120" t="s">
        <v>1390</v>
      </c>
      <c r="K120" t="s">
        <v>943</v>
      </c>
      <c r="L120" t="s">
        <v>1476</v>
      </c>
      <c r="M120" t="s">
        <v>71</v>
      </c>
      <c r="N120" s="21"/>
    </row>
    <row r="121" spans="1:14" x14ac:dyDescent="0.25">
      <c r="A121" t="s">
        <v>102</v>
      </c>
      <c r="B121" t="s">
        <v>774</v>
      </c>
      <c r="C121" t="s">
        <v>891</v>
      </c>
      <c r="D121" s="8" t="s">
        <v>967</v>
      </c>
      <c r="F121" t="s">
        <v>796</v>
      </c>
      <c r="G121" t="s">
        <v>1178</v>
      </c>
      <c r="H121" t="s">
        <v>774</v>
      </c>
      <c r="I121" t="s">
        <v>1013</v>
      </c>
      <c r="J121" t="s">
        <v>1391</v>
      </c>
      <c r="K121" t="s">
        <v>939</v>
      </c>
      <c r="L121" t="s">
        <v>1477</v>
      </c>
      <c r="M121" t="s">
        <v>71</v>
      </c>
    </row>
    <row r="122" spans="1:14" x14ac:dyDescent="0.25">
      <c r="A122" t="s">
        <v>93</v>
      </c>
      <c r="B122" t="s">
        <v>775</v>
      </c>
      <c r="C122" t="s">
        <v>892</v>
      </c>
      <c r="D122" s="8" t="s">
        <v>968</v>
      </c>
      <c r="F122" t="s">
        <v>795</v>
      </c>
      <c r="G122" t="s">
        <v>1179</v>
      </c>
      <c r="H122" t="s">
        <v>775</v>
      </c>
      <c r="I122" t="s">
        <v>1014</v>
      </c>
      <c r="J122" t="s">
        <v>1392</v>
      </c>
      <c r="K122" t="s">
        <v>938</v>
      </c>
      <c r="L122" t="s">
        <v>1478</v>
      </c>
      <c r="M122" t="s">
        <v>71</v>
      </c>
    </row>
    <row r="123" spans="1:14" x14ac:dyDescent="0.25">
      <c r="A123" t="s">
        <v>68</v>
      </c>
      <c r="B123" t="s">
        <v>776</v>
      </c>
      <c r="C123" t="s">
        <v>893</v>
      </c>
      <c r="D123" s="8" t="s">
        <v>969</v>
      </c>
      <c r="F123" t="s">
        <v>1104</v>
      </c>
      <c r="G123" t="s">
        <v>1180</v>
      </c>
      <c r="H123" t="s">
        <v>776</v>
      </c>
      <c r="I123" t="s">
        <v>1287</v>
      </c>
      <c r="J123" t="s">
        <v>1393</v>
      </c>
      <c r="K123" t="s">
        <v>819</v>
      </c>
      <c r="L123" t="s">
        <v>1479</v>
      </c>
      <c r="M123" t="s">
        <v>71</v>
      </c>
    </row>
    <row r="124" spans="1:14" x14ac:dyDescent="0.25">
      <c r="A124" t="s">
        <v>72</v>
      </c>
      <c r="B124" t="s">
        <v>777</v>
      </c>
      <c r="C124" t="s">
        <v>894</v>
      </c>
      <c r="D124" s="8" t="s">
        <v>970</v>
      </c>
      <c r="F124" t="s">
        <v>1105</v>
      </c>
      <c r="G124" t="s">
        <v>1181</v>
      </c>
      <c r="H124" t="s">
        <v>777</v>
      </c>
      <c r="I124" s="12" t="s">
        <v>1288</v>
      </c>
      <c r="J124" t="s">
        <v>1394</v>
      </c>
      <c r="K124" t="s">
        <v>820</v>
      </c>
      <c r="L124" t="s">
        <v>1480</v>
      </c>
      <c r="M124" t="s">
        <v>71</v>
      </c>
      <c r="N124" s="13" t="s">
        <v>1492</v>
      </c>
    </row>
    <row r="125" spans="1:14" x14ac:dyDescent="0.25">
      <c r="A125" t="s">
        <v>75</v>
      </c>
      <c r="B125" t="s">
        <v>778</v>
      </c>
      <c r="C125" t="s">
        <v>895</v>
      </c>
      <c r="D125" s="8" t="s">
        <v>971</v>
      </c>
      <c r="F125" t="s">
        <v>1106</v>
      </c>
      <c r="G125" t="s">
        <v>1182</v>
      </c>
      <c r="H125" t="s">
        <v>778</v>
      </c>
      <c r="I125" s="12" t="s">
        <v>1289</v>
      </c>
      <c r="J125" t="s">
        <v>1395</v>
      </c>
      <c r="K125" t="s">
        <v>936</v>
      </c>
      <c r="L125" t="s">
        <v>1481</v>
      </c>
      <c r="M125" t="s">
        <v>71</v>
      </c>
      <c r="N125" s="13"/>
    </row>
    <row r="126" spans="1:14" x14ac:dyDescent="0.25">
      <c r="A126" t="s">
        <v>78</v>
      </c>
      <c r="B126" t="s">
        <v>779</v>
      </c>
      <c r="C126" t="s">
        <v>896</v>
      </c>
      <c r="D126" s="8" t="s">
        <v>972</v>
      </c>
      <c r="F126" t="s">
        <v>1107</v>
      </c>
      <c r="G126" t="s">
        <v>1183</v>
      </c>
      <c r="H126" t="s">
        <v>779</v>
      </c>
      <c r="I126" s="12" t="s">
        <v>1290</v>
      </c>
      <c r="J126" t="s">
        <v>1396</v>
      </c>
      <c r="K126" t="s">
        <v>937</v>
      </c>
      <c r="L126" t="s">
        <v>1482</v>
      </c>
      <c r="M126" t="s">
        <v>71</v>
      </c>
      <c r="N126" s="13"/>
    </row>
    <row r="127" spans="1:14" x14ac:dyDescent="0.25">
      <c r="A127" t="s">
        <v>81</v>
      </c>
      <c r="B127" t="s">
        <v>780</v>
      </c>
      <c r="C127" t="s">
        <v>897</v>
      </c>
      <c r="D127" s="8" t="s">
        <v>973</v>
      </c>
      <c r="F127" t="s">
        <v>1035</v>
      </c>
      <c r="G127" t="s">
        <v>1184</v>
      </c>
      <c r="H127" t="s">
        <v>780</v>
      </c>
      <c r="I127" s="12" t="s">
        <v>1291</v>
      </c>
      <c r="J127" t="s">
        <v>1397</v>
      </c>
      <c r="K127" s="11" t="s">
        <v>1003</v>
      </c>
      <c r="L127" t="s">
        <v>1483</v>
      </c>
      <c r="M127" t="s">
        <v>71</v>
      </c>
      <c r="N127" s="13"/>
    </row>
    <row r="128" spans="1:14" x14ac:dyDescent="0.25">
      <c r="A128" t="s">
        <v>84</v>
      </c>
      <c r="B128" t="s">
        <v>781</v>
      </c>
      <c r="C128" t="s">
        <v>898</v>
      </c>
      <c r="D128" s="8" t="s">
        <v>974</v>
      </c>
      <c r="F128" t="s">
        <v>1036</v>
      </c>
      <c r="G128" t="s">
        <v>1185</v>
      </c>
      <c r="H128" t="s">
        <v>781</v>
      </c>
      <c r="I128" s="12" t="s">
        <v>1292</v>
      </c>
      <c r="J128" t="s">
        <v>1398</v>
      </c>
      <c r="K128" s="11" t="s">
        <v>1004</v>
      </c>
      <c r="L128" t="s">
        <v>1484</v>
      </c>
      <c r="M128" t="s">
        <v>71</v>
      </c>
      <c r="N128" s="13"/>
    </row>
    <row r="129" spans="1:14" x14ac:dyDescent="0.25">
      <c r="A129" t="s">
        <v>87</v>
      </c>
      <c r="B129" t="s">
        <v>782</v>
      </c>
      <c r="C129" t="s">
        <v>899</v>
      </c>
      <c r="D129" s="8" t="s">
        <v>975</v>
      </c>
      <c r="F129" t="s">
        <v>1037</v>
      </c>
      <c r="G129" t="s">
        <v>1186</v>
      </c>
      <c r="H129" t="s">
        <v>782</v>
      </c>
      <c r="I129" s="12" t="s">
        <v>1293</v>
      </c>
      <c r="J129" t="s">
        <v>1399</v>
      </c>
      <c r="K129" t="s">
        <v>978</v>
      </c>
      <c r="L129" t="s">
        <v>1485</v>
      </c>
      <c r="M129" t="s">
        <v>71</v>
      </c>
      <c r="N129" s="13"/>
    </row>
    <row r="130" spans="1:14" x14ac:dyDescent="0.25">
      <c r="A130" t="s">
        <v>90</v>
      </c>
      <c r="B130" t="s">
        <v>783</v>
      </c>
      <c r="C130" t="s">
        <v>900</v>
      </c>
      <c r="D130" s="8" t="s">
        <v>976</v>
      </c>
      <c r="F130" t="s">
        <v>1038</v>
      </c>
      <c r="G130" t="s">
        <v>1187</v>
      </c>
      <c r="H130" t="s">
        <v>783</v>
      </c>
      <c r="I130" s="12" t="s">
        <v>1294</v>
      </c>
      <c r="J130" t="s">
        <v>1400</v>
      </c>
      <c r="K130" s="11" t="s">
        <v>1112</v>
      </c>
      <c r="L130" t="s">
        <v>1486</v>
      </c>
      <c r="M130" t="s">
        <v>71</v>
      </c>
      <c r="N130" s="13"/>
    </row>
  </sheetData>
  <mergeCells count="7">
    <mergeCell ref="N67:N95"/>
    <mergeCell ref="N124:N130"/>
    <mergeCell ref="N96:N106"/>
    <mergeCell ref="N113:N118"/>
    <mergeCell ref="N107:N112"/>
    <mergeCell ref="N51:N60"/>
    <mergeCell ref="N119:N1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"/>
  <sheetViews>
    <sheetView topLeftCell="A52" workbookViewId="0">
      <selection activeCell="C91" sqref="C91"/>
    </sheetView>
  </sheetViews>
  <sheetFormatPr defaultRowHeight="15" x14ac:dyDescent="0.25"/>
  <cols>
    <col min="1" max="1" width="16.5703125" bestFit="1" customWidth="1"/>
    <col min="2" max="2" width="20.5703125" bestFit="1" customWidth="1"/>
    <col min="3" max="3" width="30.28515625" bestFit="1" customWidth="1"/>
    <col min="4" max="4" width="15.5703125" bestFit="1" customWidth="1"/>
    <col min="5" max="5" width="23.28515625" bestFit="1" customWidth="1"/>
    <col min="6" max="6" width="25.7109375" bestFit="1" customWidth="1"/>
    <col min="7" max="7" width="24.42578125" bestFit="1" customWidth="1"/>
    <col min="8" max="8" width="11.85546875" bestFit="1" customWidth="1"/>
    <col min="9" max="9" width="32.7109375" bestFit="1" customWidth="1"/>
    <col min="10" max="10" width="22.140625" bestFit="1" customWidth="1"/>
    <col min="11" max="11" width="24.42578125" bestFit="1" customWidth="1"/>
    <col min="12" max="12" width="16.7109375" bestFit="1" customWidth="1"/>
    <col min="13" max="13" width="151.28515625" bestFit="1" customWidth="1"/>
  </cols>
  <sheetData>
    <row r="1" spans="1:13" ht="21" x14ac:dyDescent="0.25">
      <c r="A1" s="6" t="s">
        <v>589</v>
      </c>
      <c r="B1" s="6" t="s">
        <v>563</v>
      </c>
      <c r="C1" s="6" t="s">
        <v>65</v>
      </c>
      <c r="D1" s="6" t="s">
        <v>901</v>
      </c>
      <c r="E1" s="6" t="s">
        <v>986</v>
      </c>
      <c r="F1" s="6" t="s">
        <v>1059</v>
      </c>
      <c r="G1" s="6" t="s">
        <v>1108</v>
      </c>
      <c r="H1" s="6" t="s">
        <v>52</v>
      </c>
      <c r="I1" s="6" t="s">
        <v>1206</v>
      </c>
      <c r="J1" s="6" t="s">
        <v>1401</v>
      </c>
      <c r="K1" s="6" t="s">
        <v>1402</v>
      </c>
      <c r="L1" s="6" t="s">
        <v>1426</v>
      </c>
      <c r="M1" s="6" t="s">
        <v>662</v>
      </c>
    </row>
    <row r="2" spans="1:13" x14ac:dyDescent="0.25">
      <c r="A2" t="str">
        <f>Foglio1!A100</f>
        <v>T10</v>
      </c>
      <c r="B2" t="str">
        <f>Foglio1!B100</f>
        <v>BOOT_MODE0</v>
      </c>
      <c r="C2" t="str">
        <f>IF(_xlfn.IFNA(VLOOKUP($B2, Foglio2!$A$2:$L$130, 3,FALSE), "") = 0, "",_xlfn.IFNA(VLOOKUP($B2, Foglio2!$A$2:$L$130, 3,FALSE), ""))</f>
        <v>src.BOOT_MODE[0]</v>
      </c>
      <c r="D2" t="str">
        <f>IF(_xlfn.IFNA(VLOOKUP($B2, Foglio2!$A$2:$L$130, 4,FALSE), "") = 0, "",_xlfn.IFNA(VLOOKUP($B2, Foglio2!$A$2:$L$130, 4,FALSE), ""))</f>
        <v/>
      </c>
      <c r="E2" t="str">
        <f>IF(_xlfn.IFNA(VLOOKUP($B2, Foglio2!$A$2:$L$130, 5,FALSE), "") = 0, "",_xlfn.IFNA(VLOOKUP($B2, Foglio2!$A$2:$L$130, 5,FALSE), ""))</f>
        <v/>
      </c>
      <c r="F2" t="str">
        <f>IF(_xlfn.IFNA(VLOOKUP($B2, Foglio2!$A$2:$L$130, 6,FALSE), "") = 0, "",_xlfn.IFNA(VLOOKUP($B2, Foglio2!$A$2:$L$130, 6,FALSE), ""))</f>
        <v/>
      </c>
      <c r="G2" t="str">
        <f>IF(_xlfn.IFNA(VLOOKUP($B2, Foglio2!$A$2:$L$130, 7,FALSE), "") = 0, "",_xlfn.IFNA(VLOOKUP($B2, Foglio2!$A$2:$L$130, 7,FALSE), ""))</f>
        <v/>
      </c>
      <c r="H2" t="str">
        <f>IF(_xlfn.IFNA(VLOOKUP($B2, Foglio2!$A$2:$L$130, 8,FALSE), "") = 0, "",_xlfn.IFNA(VLOOKUP($B2, Foglio2!$A$2:$L$130, 8,FALSE), ""))</f>
        <v>gpio5.IO[10]</v>
      </c>
      <c r="I2" t="str">
        <f>IF(_xlfn.IFNA(VLOOKUP($B2, Foglio2!$A$2:$L$130, 9,FALSE), "") = 0, "",_xlfn.IFNA(VLOOKUP($B2, Foglio2!$A$2:$L$130, 9,FALSE), ""))</f>
        <v/>
      </c>
      <c r="J2" t="str">
        <f>IF(_xlfn.IFNA(VLOOKUP($B2, Foglio2!$A$2:$L$130, 10,FALSE), "") = 0, "",_xlfn.IFNA(VLOOKUP($B2, Foglio2!$A$2:$L$130, 10,FALSE), ""))</f>
        <v/>
      </c>
      <c r="K2" t="str">
        <f>IF(_xlfn.IFNA(VLOOKUP($B2, Foglio2!$A$2:$L$130, 11,FALSE), "") = 0, "",_xlfn.IFNA(VLOOKUP($B2, Foglio2!$A$2:$L$130, 11,FALSE), ""))</f>
        <v/>
      </c>
      <c r="L2" t="str">
        <f>IF(_xlfn.IFNA(VLOOKUP($B2, Foglio2!$A$2:$L$130, 12,FALSE), "") = 0, "",_xlfn.IFNA(VLOOKUP($B2, Foglio2!$A$2:$L$130, 12,FALSE), ""))</f>
        <v/>
      </c>
      <c r="M2" t="str">
        <f>CONCATENATE(B2,"/",D2,"/",E2,"/",F2,"/",G2,"/",H2,"/",I2,"/",J2,"/",K2,"/",L2)</f>
        <v>BOOT_MODE0/////gpio5.IO[10]////</v>
      </c>
    </row>
    <row r="3" spans="1:13" x14ac:dyDescent="0.25">
      <c r="A3" t="str">
        <f>Foglio1!A101</f>
        <v>U10</v>
      </c>
      <c r="B3" t="str">
        <f>Foglio1!B101</f>
        <v>BOOT_MODE1</v>
      </c>
      <c r="C3" t="str">
        <f>IF(_xlfn.IFNA(VLOOKUP($B3, Foglio2!$A$2:$L$130, 3,FALSE), "") = 0, "",_xlfn.IFNA(VLOOKUP($B3, Foglio2!$A$2:$L$130, 3,FALSE), ""))</f>
        <v>src.BOOT_MODE[1]</v>
      </c>
      <c r="D3" t="str">
        <f>IF(_xlfn.IFNA(VLOOKUP($B3, Foglio2!$A$2:$L$130, 4,FALSE), "") = 0, "",_xlfn.IFNA(VLOOKUP($B3, Foglio2!$A$2:$L$130, 4,FALSE), ""))</f>
        <v/>
      </c>
      <c r="E3" t="str">
        <f>IF(_xlfn.IFNA(VLOOKUP($B3, Foglio2!$A$2:$L$130, 5,FALSE), "") = 0, "",_xlfn.IFNA(VLOOKUP($B3, Foglio2!$A$2:$L$130, 5,FALSE), ""))</f>
        <v/>
      </c>
      <c r="F3" t="str">
        <f>IF(_xlfn.IFNA(VLOOKUP($B3, Foglio2!$A$2:$L$130, 6,FALSE), "") = 0, "",_xlfn.IFNA(VLOOKUP($B3, Foglio2!$A$2:$L$130, 6,FALSE), ""))</f>
        <v/>
      </c>
      <c r="G3" t="str">
        <f>IF(_xlfn.IFNA(VLOOKUP($B3, Foglio2!$A$2:$L$130, 7,FALSE), "") = 0, "",_xlfn.IFNA(VLOOKUP($B3, Foglio2!$A$2:$L$130, 7,FALSE), ""))</f>
        <v/>
      </c>
      <c r="H3" t="str">
        <f>IF(_xlfn.IFNA(VLOOKUP($B3, Foglio2!$A$2:$L$130, 8,FALSE), "") = 0, "",_xlfn.IFNA(VLOOKUP($B3, Foglio2!$A$2:$L$130, 8,FALSE), ""))</f>
        <v>gpio5.IO[11]</v>
      </c>
      <c r="I3" t="str">
        <f>IF(_xlfn.IFNA(VLOOKUP($B3, Foglio2!$A$2:$L$130, 9,FALSE), "") = 0, "",_xlfn.IFNA(VLOOKUP($B3, Foglio2!$A$2:$L$130, 9,FALSE), ""))</f>
        <v/>
      </c>
      <c r="J3" t="str">
        <f>IF(_xlfn.IFNA(VLOOKUP($B3, Foglio2!$A$2:$L$130, 10,FALSE), "") = 0, "",_xlfn.IFNA(VLOOKUP($B3, Foglio2!$A$2:$L$130, 10,FALSE), ""))</f>
        <v/>
      </c>
      <c r="K3" t="str">
        <f>IF(_xlfn.IFNA(VLOOKUP($B3, Foglio2!$A$2:$L$130, 11,FALSE), "") = 0, "",_xlfn.IFNA(VLOOKUP($B3, Foglio2!$A$2:$L$130, 11,FALSE), ""))</f>
        <v/>
      </c>
      <c r="L3" t="str">
        <f>IF(_xlfn.IFNA(VLOOKUP($B3, Foglio2!$A$2:$L$130, 12,FALSE), "") = 0, "",_xlfn.IFNA(VLOOKUP($B3, Foglio2!$A$2:$L$130, 12,FALSE), ""))</f>
        <v/>
      </c>
      <c r="M3" t="str">
        <f t="shared" ref="M3:M66" si="0">CONCATENATE(B3,"/",D3,"/",E3,"/",F3,"/",G3,"/",H3,"/",I3,"/",J3,"/",K3,"/",L3)</f>
        <v>BOOT_MODE1/////gpio5.IO[11]////</v>
      </c>
    </row>
    <row r="4" spans="1:13" x14ac:dyDescent="0.25">
      <c r="A4" t="str">
        <f>Foglio1!A102</f>
        <v>P16</v>
      </c>
      <c r="B4" t="str">
        <f>Foglio1!B102</f>
        <v>CCM_CLK1_N</v>
      </c>
      <c r="C4" t="str">
        <f>IF(_xlfn.IFNA(VLOOKUP($B4, Foglio2!$A$2:$L$130, 3,FALSE), "") = 0, "",_xlfn.IFNA(VLOOKUP($B4, Foglio2!$A$2:$L$130, 3,FALSE), ""))</f>
        <v/>
      </c>
      <c r="D4" t="str">
        <f>IF(_xlfn.IFNA(VLOOKUP($B4, Foglio2!$A$2:$L$130, 4,FALSE), "") = 0, "",_xlfn.IFNA(VLOOKUP($B4, Foglio2!$A$2:$L$130, 4,FALSE), ""))</f>
        <v/>
      </c>
      <c r="E4" t="str">
        <f>IF(_xlfn.IFNA(VLOOKUP($B4, Foglio2!$A$2:$L$130, 5,FALSE), "") = 0, "",_xlfn.IFNA(VLOOKUP($B4, Foglio2!$A$2:$L$130, 5,FALSE), ""))</f>
        <v/>
      </c>
      <c r="F4" t="str">
        <f>IF(_xlfn.IFNA(VLOOKUP($B4, Foglio2!$A$2:$L$130, 6,FALSE), "") = 0, "",_xlfn.IFNA(VLOOKUP($B4, Foglio2!$A$2:$L$130, 6,FALSE), ""))</f>
        <v/>
      </c>
      <c r="G4" t="str">
        <f>IF(_xlfn.IFNA(VLOOKUP($B4, Foglio2!$A$2:$L$130, 7,FALSE), "") = 0, "",_xlfn.IFNA(VLOOKUP($B4, Foglio2!$A$2:$L$130, 7,FALSE), ""))</f>
        <v/>
      </c>
      <c r="H4" t="str">
        <f>IF(_xlfn.IFNA(VLOOKUP($B4, Foglio2!$A$2:$L$130, 8,FALSE), "") = 0, "",_xlfn.IFNA(VLOOKUP($B4, Foglio2!$A$2:$L$130, 8,FALSE), ""))</f>
        <v/>
      </c>
      <c r="I4" t="str">
        <f>IF(_xlfn.IFNA(VLOOKUP($B4, Foglio2!$A$2:$L$130, 9,FALSE), "") = 0, "",_xlfn.IFNA(VLOOKUP($B4, Foglio2!$A$2:$L$130, 9,FALSE), ""))</f>
        <v/>
      </c>
      <c r="J4" t="str">
        <f>IF(_xlfn.IFNA(VLOOKUP($B4, Foglio2!$A$2:$L$130, 10,FALSE), "") = 0, "",_xlfn.IFNA(VLOOKUP($B4, Foglio2!$A$2:$L$130, 10,FALSE), ""))</f>
        <v/>
      </c>
      <c r="K4" t="str">
        <f>IF(_xlfn.IFNA(VLOOKUP($B4, Foglio2!$A$2:$L$130, 11,FALSE), "") = 0, "",_xlfn.IFNA(VLOOKUP($B4, Foglio2!$A$2:$L$130, 11,FALSE), ""))</f>
        <v/>
      </c>
      <c r="L4" t="str">
        <f>IF(_xlfn.IFNA(VLOOKUP($B4, Foglio2!$A$2:$L$130, 12,FALSE), "") = 0, "",_xlfn.IFNA(VLOOKUP($B4, Foglio2!$A$2:$L$130, 12,FALSE), ""))</f>
        <v/>
      </c>
      <c r="M4" t="str">
        <f t="shared" si="0"/>
        <v>CCM_CLK1_N/////////</v>
      </c>
    </row>
    <row r="5" spans="1:13" x14ac:dyDescent="0.25">
      <c r="A5" t="str">
        <f>Foglio1!A103</f>
        <v>P17</v>
      </c>
      <c r="B5" t="str">
        <f>Foglio1!B103</f>
        <v>CCM_CLK1_P</v>
      </c>
      <c r="C5" t="str">
        <f>IF(_xlfn.IFNA(VLOOKUP($B5, Foglio2!$A$2:$L$130, 3,FALSE), "") = 0, "",_xlfn.IFNA(VLOOKUP($B5, Foglio2!$A$2:$L$130, 3,FALSE), ""))</f>
        <v/>
      </c>
      <c r="D5" t="str">
        <f>IF(_xlfn.IFNA(VLOOKUP($B5, Foglio2!$A$2:$L$130, 4,FALSE), "") = 0, "",_xlfn.IFNA(VLOOKUP($B5, Foglio2!$A$2:$L$130, 4,FALSE), ""))</f>
        <v/>
      </c>
      <c r="E5" t="str">
        <f>IF(_xlfn.IFNA(VLOOKUP($B5, Foglio2!$A$2:$L$130, 5,FALSE), "") = 0, "",_xlfn.IFNA(VLOOKUP($B5, Foglio2!$A$2:$L$130, 5,FALSE), ""))</f>
        <v/>
      </c>
      <c r="F5" t="str">
        <f>IF(_xlfn.IFNA(VLOOKUP($B5, Foglio2!$A$2:$L$130, 6,FALSE), "") = 0, "",_xlfn.IFNA(VLOOKUP($B5, Foglio2!$A$2:$L$130, 6,FALSE), ""))</f>
        <v/>
      </c>
      <c r="G5" t="str">
        <f>IF(_xlfn.IFNA(VLOOKUP($B5, Foglio2!$A$2:$L$130, 7,FALSE), "") = 0, "",_xlfn.IFNA(VLOOKUP($B5, Foglio2!$A$2:$L$130, 7,FALSE), ""))</f>
        <v/>
      </c>
      <c r="H5" t="str">
        <f>IF(_xlfn.IFNA(VLOOKUP($B5, Foglio2!$A$2:$L$130, 8,FALSE), "") = 0, "",_xlfn.IFNA(VLOOKUP($B5, Foglio2!$A$2:$L$130, 8,FALSE), ""))</f>
        <v/>
      </c>
      <c r="I5" t="str">
        <f>IF(_xlfn.IFNA(VLOOKUP($B5, Foglio2!$A$2:$L$130, 9,FALSE), "") = 0, "",_xlfn.IFNA(VLOOKUP($B5, Foglio2!$A$2:$L$130, 9,FALSE), ""))</f>
        <v/>
      </c>
      <c r="J5" t="str">
        <f>IF(_xlfn.IFNA(VLOOKUP($B5, Foglio2!$A$2:$L$130, 10,FALSE), "") = 0, "",_xlfn.IFNA(VLOOKUP($B5, Foglio2!$A$2:$L$130, 10,FALSE), ""))</f>
        <v/>
      </c>
      <c r="K5" t="str">
        <f>IF(_xlfn.IFNA(VLOOKUP($B5, Foglio2!$A$2:$L$130, 11,FALSE), "") = 0, "",_xlfn.IFNA(VLOOKUP($B5, Foglio2!$A$2:$L$130, 11,FALSE), ""))</f>
        <v/>
      </c>
      <c r="L5" t="str">
        <f>IF(_xlfn.IFNA(VLOOKUP($B5, Foglio2!$A$2:$L$130, 12,FALSE), "") = 0, "",_xlfn.IFNA(VLOOKUP($B5, Foglio2!$A$2:$L$130, 12,FALSE), ""))</f>
        <v/>
      </c>
      <c r="M5" t="str">
        <f t="shared" si="0"/>
        <v>CCM_CLK1_P/////////</v>
      </c>
    </row>
    <row r="6" spans="1:13" x14ac:dyDescent="0.25">
      <c r="A6" t="str">
        <f>Foglio1!A104</f>
        <v>U9</v>
      </c>
      <c r="B6" t="str">
        <f>Foglio1!B104</f>
        <v>CCM_PMIC_STBY_REQ</v>
      </c>
      <c r="C6" t="str">
        <f>IF(_xlfn.IFNA(VLOOKUP($B6, Foglio2!$A$2:$L$130, 3,FALSE), "") = 0, "",_xlfn.IFNA(VLOOKUP($B6, Foglio2!$A$2:$L$130, 3,FALSE), ""))</f>
        <v>ccm.PMIC_VSTBY_REQ</v>
      </c>
      <c r="D6" t="str">
        <f>IF(_xlfn.IFNA(VLOOKUP($B6, Foglio2!$A$2:$L$130, 4,FALSE), "") = 0, "",_xlfn.IFNA(VLOOKUP($B6, Foglio2!$A$2:$L$130, 4,FALSE), ""))</f>
        <v/>
      </c>
      <c r="E6" t="str">
        <f>IF(_xlfn.IFNA(VLOOKUP($B6, Foglio2!$A$2:$L$130, 5,FALSE), "") = 0, "",_xlfn.IFNA(VLOOKUP($B6, Foglio2!$A$2:$L$130, 5,FALSE), ""))</f>
        <v/>
      </c>
      <c r="F6" t="str">
        <f>IF(_xlfn.IFNA(VLOOKUP($B6, Foglio2!$A$2:$L$130, 6,FALSE), "") = 0, "",_xlfn.IFNA(VLOOKUP($B6, Foglio2!$A$2:$L$130, 6,FALSE), ""))</f>
        <v/>
      </c>
      <c r="G6" t="str">
        <f>IF(_xlfn.IFNA(VLOOKUP($B6, Foglio2!$A$2:$L$130, 7,FALSE), "") = 0, "",_xlfn.IFNA(VLOOKUP($B6, Foglio2!$A$2:$L$130, 7,FALSE), ""))</f>
        <v/>
      </c>
      <c r="H6" t="str">
        <f>IF(_xlfn.IFNA(VLOOKUP($B6, Foglio2!$A$2:$L$130, 8,FALSE), "") = 0, "",_xlfn.IFNA(VLOOKUP($B6, Foglio2!$A$2:$L$130, 8,FALSE), ""))</f>
        <v/>
      </c>
      <c r="I6" t="str">
        <f>IF(_xlfn.IFNA(VLOOKUP($B6, Foglio2!$A$2:$L$130, 9,FALSE), "") = 0, "",_xlfn.IFNA(VLOOKUP($B6, Foglio2!$A$2:$L$130, 9,FALSE), ""))</f>
        <v/>
      </c>
      <c r="J6" t="str">
        <f>IF(_xlfn.IFNA(VLOOKUP($B6, Foglio2!$A$2:$L$130, 10,FALSE), "") = 0, "",_xlfn.IFNA(VLOOKUP($B6, Foglio2!$A$2:$L$130, 10,FALSE), ""))</f>
        <v/>
      </c>
      <c r="K6" t="str">
        <f>IF(_xlfn.IFNA(VLOOKUP($B6, Foglio2!$A$2:$L$130, 11,FALSE), "") = 0, "",_xlfn.IFNA(VLOOKUP($B6, Foglio2!$A$2:$L$130, 11,FALSE), ""))</f>
        <v/>
      </c>
      <c r="L6" t="str">
        <f>IF(_xlfn.IFNA(VLOOKUP($B6, Foglio2!$A$2:$L$130, 12,FALSE), "") = 0, "",_xlfn.IFNA(VLOOKUP($B6, Foglio2!$A$2:$L$130, 12,FALSE), ""))</f>
        <v/>
      </c>
      <c r="M6" t="str">
        <f t="shared" si="0"/>
        <v>CCM_PMIC_STBY_REQ/////////</v>
      </c>
    </row>
    <row r="7" spans="1:13" x14ac:dyDescent="0.25">
      <c r="A7" t="str">
        <f>Foglio1!A105</f>
        <v>E4</v>
      </c>
      <c r="B7" t="str">
        <f>Foglio1!B105</f>
        <v>CSI_DATA00</v>
      </c>
      <c r="C7" t="str">
        <f>IF(_xlfn.IFNA(VLOOKUP($B7, Foglio2!$A$2:$L$130, 3,FALSE), "") = 0, "",_xlfn.IFNA(VLOOKUP($B7, Foglio2!$A$2:$L$130, 3,FALSE), ""))</f>
        <v>csi.DATA[2]</v>
      </c>
      <c r="D7" t="str">
        <f>IF(_xlfn.IFNA(VLOOKUP($B7, Foglio2!$A$2:$L$130, 4,FALSE), "") = 0, "",_xlfn.IFNA(VLOOKUP($B7, Foglio2!$A$2:$L$130, 4,FALSE), ""))</f>
        <v>usdhc2.DATA0</v>
      </c>
      <c r="E7" t="str">
        <f>IF(_xlfn.IFNA(VLOOKUP($B7, Foglio2!$A$2:$L$130, 5,FALSE), "") = 0, "",_xlfn.IFNA(VLOOKUP($B7, Foglio2!$A$2:$L$130, 5,FALSE), ""))</f>
        <v/>
      </c>
      <c r="F7" t="str">
        <f>IF(_xlfn.IFNA(VLOOKUP($B7, Foglio2!$A$2:$L$130, 6,FALSE), "") = 0, "",_xlfn.IFNA(VLOOKUP($B7, Foglio2!$A$2:$L$130, 6,FALSE), ""))</f>
        <v>ecspi2.SCLK</v>
      </c>
      <c r="G7" t="str">
        <f>IF(_xlfn.IFNA(VLOOKUP($B7, Foglio2!$A$2:$L$130, 7,FALSE), "") = 0, "",_xlfn.IFNA(VLOOKUP($B7, Foglio2!$A$2:$L$130, 7,FALSE), ""))</f>
        <v>weim.AD[0]</v>
      </c>
      <c r="H7" t="str">
        <f>IF(_xlfn.IFNA(VLOOKUP($B7, Foglio2!$A$2:$L$130, 8,FALSE), "") = 0, "",_xlfn.IFNA(VLOOKUP($B7, Foglio2!$A$2:$L$130, 8,FALSE), ""))</f>
        <v>gpio4.IO[21]</v>
      </c>
      <c r="I7" t="str">
        <f>IF(_xlfn.IFNA(VLOOKUP($B7, Foglio2!$A$2:$L$130, 9,FALSE), "") = 0, "",_xlfn.IFNA(VLOOKUP($B7, Foglio2!$A$2:$L$130, 9,FALSE), ""))</f>
        <v>src.INT_BOOT</v>
      </c>
      <c r="J7" t="str">
        <f>IF(_xlfn.IFNA(VLOOKUP($B7, Foglio2!$A$2:$L$130, 10,FALSE), "") = 0, "",_xlfn.IFNA(VLOOKUP($B7, Foglio2!$A$2:$L$130, 10,FALSE), ""))</f>
        <v>tpsmp.HDATA[24]</v>
      </c>
      <c r="K7" t="str">
        <f>IF(_xlfn.IFNA(VLOOKUP($B7, Foglio2!$A$2:$L$130, 11,FALSE), "") = 0, "",_xlfn.IFNA(VLOOKUP($B7, Foglio2!$A$2:$L$130, 11,FALSE), ""))</f>
        <v>uart5.TX</v>
      </c>
      <c r="L7" t="str">
        <f>IF(_xlfn.IFNA(VLOOKUP($B7, Foglio2!$A$2:$L$130, 12,FALSE), "") = 0, "",_xlfn.IFNA(VLOOKUP($B7, Foglio2!$A$2:$L$130, 12,FALSE), ""))</f>
        <v>esai.TX_HF_CLK</v>
      </c>
      <c r="M7" t="str">
        <f t="shared" si="0"/>
        <v>CSI_DATA00/usdhc2.DATA0//ecspi2.SCLK/weim.AD[0]/gpio4.IO[21]/src.INT_BOOT/tpsmp.HDATA[24]/uart5.TX/esai.TX_HF_CLK</v>
      </c>
    </row>
    <row r="8" spans="1:13" x14ac:dyDescent="0.25">
      <c r="A8" t="str">
        <f>Foglio1!A106</f>
        <v>E3</v>
      </c>
      <c r="B8" t="str">
        <f>Foglio1!B106</f>
        <v>CSI_DATA01</v>
      </c>
      <c r="C8" t="str">
        <f>IF(_xlfn.IFNA(VLOOKUP($B8, Foglio2!$A$2:$L$130, 3,FALSE), "") = 0, "",_xlfn.IFNA(VLOOKUP($B8, Foglio2!$A$2:$L$130, 3,FALSE), ""))</f>
        <v>csi.DATA[3]</v>
      </c>
      <c r="D8" t="str">
        <f>IF(_xlfn.IFNA(VLOOKUP($B8, Foglio2!$A$2:$L$130, 4,FALSE), "") = 0, "",_xlfn.IFNA(VLOOKUP($B8, Foglio2!$A$2:$L$130, 4,FALSE), ""))</f>
        <v>usdhc2.DATA1</v>
      </c>
      <c r="E8" t="str">
        <f>IF(_xlfn.IFNA(VLOOKUP($B8, Foglio2!$A$2:$L$130, 5,FALSE), "") = 0, "",_xlfn.IFNA(VLOOKUP($B8, Foglio2!$A$2:$L$130, 5,FALSE), ""))</f>
        <v/>
      </c>
      <c r="F8" t="str">
        <f>IF(_xlfn.IFNA(VLOOKUP($B8, Foglio2!$A$2:$L$130, 6,FALSE), "") = 0, "",_xlfn.IFNA(VLOOKUP($B8, Foglio2!$A$2:$L$130, 6,FALSE), ""))</f>
        <v>ecspi2.SS0</v>
      </c>
      <c r="G8" t="str">
        <f>IF(_xlfn.IFNA(VLOOKUP($B8, Foglio2!$A$2:$L$130, 7,FALSE), "") = 0, "",_xlfn.IFNA(VLOOKUP($B8, Foglio2!$A$2:$L$130, 7,FALSE), ""))</f>
        <v>weim.AD[1]</v>
      </c>
      <c r="H8" t="str">
        <f>IF(_xlfn.IFNA(VLOOKUP($B8, Foglio2!$A$2:$L$130, 8,FALSE), "") = 0, "",_xlfn.IFNA(VLOOKUP($B8, Foglio2!$A$2:$L$130, 8,FALSE), ""))</f>
        <v>gpio4.IO[22]</v>
      </c>
      <c r="I8" t="str">
        <f>IF(_xlfn.IFNA(VLOOKUP($B8, Foglio2!$A$2:$L$130, 9,FALSE), "") = 0, "",_xlfn.IFNA(VLOOKUP($B8, Foglio2!$A$2:$L$130, 9,FALSE), ""))</f>
        <v>sai1.MCLK</v>
      </c>
      <c r="J8" t="str">
        <f>IF(_xlfn.IFNA(VLOOKUP($B8, Foglio2!$A$2:$L$130, 10,FALSE), "") = 0, "",_xlfn.IFNA(VLOOKUP($B8, Foglio2!$A$2:$L$130, 10,FALSE), ""))</f>
        <v>tpsmp.HDATA[25]</v>
      </c>
      <c r="K8" t="str">
        <f>IF(_xlfn.IFNA(VLOOKUP($B8, Foglio2!$A$2:$L$130, 11,FALSE), "") = 0, "",_xlfn.IFNA(VLOOKUP($B8, Foglio2!$A$2:$L$130, 11,FALSE), ""))</f>
        <v>uart5.RX</v>
      </c>
      <c r="L8" t="str">
        <f>IF(_xlfn.IFNA(VLOOKUP($B8, Foglio2!$A$2:$L$130, 12,FALSE), "") = 0, "",_xlfn.IFNA(VLOOKUP($B8, Foglio2!$A$2:$L$130, 12,FALSE), ""))</f>
        <v>esai.RX_HF_CLK</v>
      </c>
      <c r="M8" t="str">
        <f t="shared" si="0"/>
        <v>CSI_DATA01/usdhc2.DATA1//ecspi2.SS0/weim.AD[1]/gpio4.IO[22]/sai1.MCLK/tpsmp.HDATA[25]/uart5.RX/esai.RX_HF_CLK</v>
      </c>
    </row>
    <row r="9" spans="1:13" x14ac:dyDescent="0.25">
      <c r="A9" t="str">
        <f>Foglio1!A107</f>
        <v>E2</v>
      </c>
      <c r="B9" t="str">
        <f>Foglio1!B107</f>
        <v>CSI_DATA02</v>
      </c>
      <c r="C9" t="str">
        <f>IF(_xlfn.IFNA(VLOOKUP($B9, Foglio2!$A$2:$L$130, 3,FALSE), "") = 0, "",_xlfn.IFNA(VLOOKUP($B9, Foglio2!$A$2:$L$130, 3,FALSE), ""))</f>
        <v>csi.DATA[4]</v>
      </c>
      <c r="D9" t="str">
        <f>IF(_xlfn.IFNA(VLOOKUP($B9, Foglio2!$A$2:$L$130, 4,FALSE), "") = 0, "",_xlfn.IFNA(VLOOKUP($B9, Foglio2!$A$2:$L$130, 4,FALSE), ""))</f>
        <v>usdhc2.DATA2</v>
      </c>
      <c r="E9" t="str">
        <f>IF(_xlfn.IFNA(VLOOKUP($B9, Foglio2!$A$2:$L$130, 5,FALSE), "") = 0, "",_xlfn.IFNA(VLOOKUP($B9, Foglio2!$A$2:$L$130, 5,FALSE), ""))</f>
        <v/>
      </c>
      <c r="F9" t="str">
        <f>IF(_xlfn.IFNA(VLOOKUP($B9, Foglio2!$A$2:$L$130, 6,FALSE), "") = 0, "",_xlfn.IFNA(VLOOKUP($B9, Foglio2!$A$2:$L$130, 6,FALSE), ""))</f>
        <v>ecspi2.MOSI</v>
      </c>
      <c r="G9" t="str">
        <f>IF(_xlfn.IFNA(VLOOKUP($B9, Foglio2!$A$2:$L$130, 7,FALSE), "") = 0, "",_xlfn.IFNA(VLOOKUP($B9, Foglio2!$A$2:$L$130, 7,FALSE), ""))</f>
        <v>weim.AD[2]</v>
      </c>
      <c r="H9" t="str">
        <f>IF(_xlfn.IFNA(VLOOKUP($B9, Foglio2!$A$2:$L$130, 8,FALSE), "") = 0, "",_xlfn.IFNA(VLOOKUP($B9, Foglio2!$A$2:$L$130, 8,FALSE), ""))</f>
        <v>gpio4.IO[23]</v>
      </c>
      <c r="I9" t="str">
        <f>IF(_xlfn.IFNA(VLOOKUP($B9, Foglio2!$A$2:$L$130, 9,FALSE), "") = 0, "",_xlfn.IFNA(VLOOKUP($B9, Foglio2!$A$2:$L$130, 9,FALSE), ""))</f>
        <v>sai1.RX_SYNC</v>
      </c>
      <c r="J9" t="str">
        <f>IF(_xlfn.IFNA(VLOOKUP($B9, Foglio2!$A$2:$L$130, 10,FALSE), "") = 0, "",_xlfn.IFNA(VLOOKUP($B9, Foglio2!$A$2:$L$130, 10,FALSE), ""))</f>
        <v>tpsmp.HDATA[26]</v>
      </c>
      <c r="K9" t="str">
        <f>IF(_xlfn.IFNA(VLOOKUP($B9, Foglio2!$A$2:$L$130, 11,FALSE), "") = 0, "",_xlfn.IFNA(VLOOKUP($B9, Foglio2!$A$2:$L$130, 11,FALSE), ""))</f>
        <v>uart5.RTS_B</v>
      </c>
      <c r="L9" t="str">
        <f>IF(_xlfn.IFNA(VLOOKUP($B9, Foglio2!$A$2:$L$130, 12,FALSE), "") = 0, "",_xlfn.IFNA(VLOOKUP($B9, Foglio2!$A$2:$L$130, 12,FALSE), ""))</f>
        <v>esai.RX_FS</v>
      </c>
      <c r="M9" t="str">
        <f t="shared" si="0"/>
        <v>CSI_DATA02/usdhc2.DATA2//ecspi2.MOSI/weim.AD[2]/gpio4.IO[23]/sai1.RX_SYNC/tpsmp.HDATA[26]/uart5.RTS_B/esai.RX_FS</v>
      </c>
    </row>
    <row r="10" spans="1:13" x14ac:dyDescent="0.25">
      <c r="A10" t="str">
        <f>Foglio1!A108</f>
        <v>E1</v>
      </c>
      <c r="B10" t="str">
        <f>Foglio1!B108</f>
        <v>CSI_DATA03</v>
      </c>
      <c r="C10" t="str">
        <f>IF(_xlfn.IFNA(VLOOKUP($B10, Foglio2!$A$2:$L$130, 3,FALSE), "") = 0, "",_xlfn.IFNA(VLOOKUP($B10, Foglio2!$A$2:$L$130, 3,FALSE), ""))</f>
        <v>csi.DATA[5]</v>
      </c>
      <c r="D10" t="str">
        <f>IF(_xlfn.IFNA(VLOOKUP($B10, Foglio2!$A$2:$L$130, 4,FALSE), "") = 0, "",_xlfn.IFNA(VLOOKUP($B10, Foglio2!$A$2:$L$130, 4,FALSE), ""))</f>
        <v>usdhc2.DATA3</v>
      </c>
      <c r="E10" t="str">
        <f>IF(_xlfn.IFNA(VLOOKUP($B10, Foglio2!$A$2:$L$130, 5,FALSE), "") = 0, "",_xlfn.IFNA(VLOOKUP($B10, Foglio2!$A$2:$L$130, 5,FALSE), ""))</f>
        <v/>
      </c>
      <c r="F10" t="str">
        <f>IF(_xlfn.IFNA(VLOOKUP($B10, Foglio2!$A$2:$L$130, 6,FALSE), "") = 0, "",_xlfn.IFNA(VLOOKUP($B10, Foglio2!$A$2:$L$130, 6,FALSE), ""))</f>
        <v>ecspi2.MISO</v>
      </c>
      <c r="G10" t="str">
        <f>IF(_xlfn.IFNA(VLOOKUP($B10, Foglio2!$A$2:$L$130, 7,FALSE), "") = 0, "",_xlfn.IFNA(VLOOKUP($B10, Foglio2!$A$2:$L$130, 7,FALSE), ""))</f>
        <v>weim.AD[3]</v>
      </c>
      <c r="H10" t="str">
        <f>IF(_xlfn.IFNA(VLOOKUP($B10, Foglio2!$A$2:$L$130, 8,FALSE), "") = 0, "",_xlfn.IFNA(VLOOKUP($B10, Foglio2!$A$2:$L$130, 8,FALSE), ""))</f>
        <v>gpio4.IO[24]</v>
      </c>
      <c r="I10" t="str">
        <f>IF(_xlfn.IFNA(VLOOKUP($B10, Foglio2!$A$2:$L$130, 9,FALSE), "") = 0, "",_xlfn.IFNA(VLOOKUP($B10, Foglio2!$A$2:$L$130, 9,FALSE), ""))</f>
        <v>sai1.RX_BCLK</v>
      </c>
      <c r="J10" t="str">
        <f>IF(_xlfn.IFNA(VLOOKUP($B10, Foglio2!$A$2:$L$130, 10,FALSE), "") = 0, "",_xlfn.IFNA(VLOOKUP($B10, Foglio2!$A$2:$L$130, 10,FALSE), ""))</f>
        <v>tpsmp.HDATA[27]</v>
      </c>
      <c r="K10" t="str">
        <f>IF(_xlfn.IFNA(VLOOKUP($B10, Foglio2!$A$2:$L$130, 11,FALSE), "") = 0, "",_xlfn.IFNA(VLOOKUP($B10, Foglio2!$A$2:$L$130, 11,FALSE), ""))</f>
        <v>uart5.CTS_B</v>
      </c>
      <c r="L10" t="str">
        <f>IF(_xlfn.IFNA(VLOOKUP($B10, Foglio2!$A$2:$L$130, 12,FALSE), "") = 0, "",_xlfn.IFNA(VLOOKUP($B10, Foglio2!$A$2:$L$130, 12,FALSE), ""))</f>
        <v>esai.RX_CLK</v>
      </c>
      <c r="M10" t="str">
        <f t="shared" si="0"/>
        <v>CSI_DATA03/usdhc2.DATA3//ecspi2.MISO/weim.AD[3]/gpio4.IO[24]/sai1.RX_BCLK/tpsmp.HDATA[27]/uart5.CTS_B/esai.RX_CLK</v>
      </c>
    </row>
    <row r="11" spans="1:13" x14ac:dyDescent="0.25">
      <c r="A11" t="str">
        <f>Foglio1!A109</f>
        <v>D4</v>
      </c>
      <c r="B11" t="str">
        <f>Foglio1!B109</f>
        <v>CSI_DATA04</v>
      </c>
      <c r="C11" t="str">
        <f>IF(_xlfn.IFNA(VLOOKUP($B11, Foglio2!$A$2:$L$130, 3,FALSE), "") = 0, "",_xlfn.IFNA(VLOOKUP($B11, Foglio2!$A$2:$L$130, 3,FALSE), ""))</f>
        <v>csi.DATA[6]</v>
      </c>
      <c r="D11" t="str">
        <f>IF(_xlfn.IFNA(VLOOKUP($B11, Foglio2!$A$2:$L$130, 4,FALSE), "") = 0, "",_xlfn.IFNA(VLOOKUP($B11, Foglio2!$A$2:$L$130, 4,FALSE), ""))</f>
        <v>usdhc2.DATA4</v>
      </c>
      <c r="E11" t="str">
        <f>IF(_xlfn.IFNA(VLOOKUP($B11, Foglio2!$A$2:$L$130, 5,FALSE), "") = 0, "",_xlfn.IFNA(VLOOKUP($B11, Foglio2!$A$2:$L$130, 5,FALSE), ""))</f>
        <v/>
      </c>
      <c r="F11" t="str">
        <f>IF(_xlfn.IFNA(VLOOKUP($B11, Foglio2!$A$2:$L$130, 6,FALSE), "") = 0, "",_xlfn.IFNA(VLOOKUP($B11, Foglio2!$A$2:$L$130, 6,FALSE), ""))</f>
        <v>ecspi1.SCLK</v>
      </c>
      <c r="G11" t="str">
        <f>IF(_xlfn.IFNA(VLOOKUP($B11, Foglio2!$A$2:$L$130, 7,FALSE), "") = 0, "",_xlfn.IFNA(VLOOKUP($B11, Foglio2!$A$2:$L$130, 7,FALSE), ""))</f>
        <v>weim.AD[4]</v>
      </c>
      <c r="H11" t="str">
        <f>IF(_xlfn.IFNA(VLOOKUP($B11, Foglio2!$A$2:$L$130, 8,FALSE), "") = 0, "",_xlfn.IFNA(VLOOKUP($B11, Foglio2!$A$2:$L$130, 8,FALSE), ""))</f>
        <v>gpio4.IO[25]</v>
      </c>
      <c r="I11" t="str">
        <f>IF(_xlfn.IFNA(VLOOKUP($B11, Foglio2!$A$2:$L$130, 9,FALSE), "") = 0, "",_xlfn.IFNA(VLOOKUP($B11, Foglio2!$A$2:$L$130, 9,FALSE), ""))</f>
        <v>sai1.TX_SYNC</v>
      </c>
      <c r="J11" t="str">
        <f>IF(_xlfn.IFNA(VLOOKUP($B11, Foglio2!$A$2:$L$130, 10,FALSE), "") = 0, "",_xlfn.IFNA(VLOOKUP($B11, Foglio2!$A$2:$L$130, 10,FALSE), ""))</f>
        <v>tpsmp.HDATA[28]</v>
      </c>
      <c r="K11" t="str">
        <f>IF(_xlfn.IFNA(VLOOKUP($B11, Foglio2!$A$2:$L$130, 11,FALSE), "") = 0, "",_xlfn.IFNA(VLOOKUP($B11, Foglio2!$A$2:$L$130, 11,FALSE), ""))</f>
        <v>usdhc1.WP</v>
      </c>
      <c r="L11" t="str">
        <f>IF(_xlfn.IFNA(VLOOKUP($B11, Foglio2!$A$2:$L$130, 12,FALSE), "") = 0, "",_xlfn.IFNA(VLOOKUP($B11, Foglio2!$A$2:$L$130, 12,FALSE), ""))</f>
        <v>esai.TX_FS</v>
      </c>
      <c r="M11" t="str">
        <f t="shared" si="0"/>
        <v>CSI_DATA04/usdhc2.DATA4//ecspi1.SCLK/weim.AD[4]/gpio4.IO[25]/sai1.TX_SYNC/tpsmp.HDATA[28]/usdhc1.WP/esai.TX_FS</v>
      </c>
    </row>
    <row r="12" spans="1:13" x14ac:dyDescent="0.25">
      <c r="A12" t="str">
        <f>Foglio1!A110</f>
        <v>D3</v>
      </c>
      <c r="B12" t="str">
        <f>Foglio1!B110</f>
        <v>CSI_DATA05</v>
      </c>
      <c r="C12" t="str">
        <f>IF(_xlfn.IFNA(VLOOKUP($B12, Foglio2!$A$2:$L$130, 3,FALSE), "") = 0, "",_xlfn.IFNA(VLOOKUP($B12, Foglio2!$A$2:$L$130, 3,FALSE), ""))</f>
        <v>csi.DATA[7]</v>
      </c>
      <c r="D12" t="str">
        <f>IF(_xlfn.IFNA(VLOOKUP($B12, Foglio2!$A$2:$L$130, 4,FALSE), "") = 0, "",_xlfn.IFNA(VLOOKUP($B12, Foglio2!$A$2:$L$130, 4,FALSE), ""))</f>
        <v>usdhc2.DATA5</v>
      </c>
      <c r="E12" t="str">
        <f>IF(_xlfn.IFNA(VLOOKUP($B12, Foglio2!$A$2:$L$130, 5,FALSE), "") = 0, "",_xlfn.IFNA(VLOOKUP($B12, Foglio2!$A$2:$L$130, 5,FALSE), ""))</f>
        <v/>
      </c>
      <c r="F12" t="str">
        <f>IF(_xlfn.IFNA(VLOOKUP($B12, Foglio2!$A$2:$L$130, 6,FALSE), "") = 0, "",_xlfn.IFNA(VLOOKUP($B12, Foglio2!$A$2:$L$130, 6,FALSE), ""))</f>
        <v>ecspi1.SS0</v>
      </c>
      <c r="G12" t="str">
        <f>IF(_xlfn.IFNA(VLOOKUP($B12, Foglio2!$A$2:$L$130, 7,FALSE), "") = 0, "",_xlfn.IFNA(VLOOKUP($B12, Foglio2!$A$2:$L$130, 7,FALSE), ""))</f>
        <v>weim.AD[5]</v>
      </c>
      <c r="H12" t="str">
        <f>IF(_xlfn.IFNA(VLOOKUP($B12, Foglio2!$A$2:$L$130, 8,FALSE), "") = 0, "",_xlfn.IFNA(VLOOKUP($B12, Foglio2!$A$2:$L$130, 8,FALSE), ""))</f>
        <v>gpio4.IO[26]</v>
      </c>
      <c r="I12" t="str">
        <f>IF(_xlfn.IFNA(VLOOKUP($B12, Foglio2!$A$2:$L$130, 9,FALSE), "") = 0, "",_xlfn.IFNA(VLOOKUP($B12, Foglio2!$A$2:$L$130, 9,FALSE), ""))</f>
        <v>sai1.TX_BCLK</v>
      </c>
      <c r="J12" t="str">
        <f>IF(_xlfn.IFNA(VLOOKUP($B12, Foglio2!$A$2:$L$130, 10,FALSE), "") = 0, "",_xlfn.IFNA(VLOOKUP($B12, Foglio2!$A$2:$L$130, 10,FALSE), ""))</f>
        <v>tpsmp.HDATA[29]</v>
      </c>
      <c r="K12" t="str">
        <f>IF(_xlfn.IFNA(VLOOKUP($B12, Foglio2!$A$2:$L$130, 11,FALSE), "") = 0, "",_xlfn.IFNA(VLOOKUP($B12, Foglio2!$A$2:$L$130, 11,FALSE), ""))</f>
        <v>usdhc1.CD_B</v>
      </c>
      <c r="L12" t="str">
        <f>IF(_xlfn.IFNA(VLOOKUP($B12, Foglio2!$A$2:$L$130, 12,FALSE), "") = 0, "",_xlfn.IFNA(VLOOKUP($B12, Foglio2!$A$2:$L$130, 12,FALSE), ""))</f>
        <v>esai.TX_CLK</v>
      </c>
      <c r="M12" t="str">
        <f t="shared" si="0"/>
        <v>CSI_DATA05/usdhc2.DATA5//ecspi1.SS0/weim.AD[5]/gpio4.IO[26]/sai1.TX_BCLK/tpsmp.HDATA[29]/usdhc1.CD_B/esai.TX_CLK</v>
      </c>
    </row>
    <row r="13" spans="1:13" x14ac:dyDescent="0.25">
      <c r="A13" t="str">
        <f>Foglio1!A111</f>
        <v>D2</v>
      </c>
      <c r="B13" t="str">
        <f>Foglio1!B111</f>
        <v>CSI_DATA06</v>
      </c>
      <c r="C13" t="str">
        <f>IF(_xlfn.IFNA(VLOOKUP($B13, Foglio2!$A$2:$L$130, 3,FALSE), "") = 0, "",_xlfn.IFNA(VLOOKUP($B13, Foglio2!$A$2:$L$130, 3,FALSE), ""))</f>
        <v>csi.DATA[8]</v>
      </c>
      <c r="D13" t="str">
        <f>IF(_xlfn.IFNA(VLOOKUP($B13, Foglio2!$A$2:$L$130, 4,FALSE), "") = 0, "",_xlfn.IFNA(VLOOKUP($B13, Foglio2!$A$2:$L$130, 4,FALSE), ""))</f>
        <v>usdhc2.DATA6</v>
      </c>
      <c r="E13" t="str">
        <f>IF(_xlfn.IFNA(VLOOKUP($B13, Foglio2!$A$2:$L$130, 5,FALSE), "") = 0, "",_xlfn.IFNA(VLOOKUP($B13, Foglio2!$A$2:$L$130, 5,FALSE), ""))</f>
        <v/>
      </c>
      <c r="F13" t="str">
        <f>IF(_xlfn.IFNA(VLOOKUP($B13, Foglio2!$A$2:$L$130, 6,FALSE), "") = 0, "",_xlfn.IFNA(VLOOKUP($B13, Foglio2!$A$2:$L$130, 6,FALSE), ""))</f>
        <v>ecspi1.MOSI</v>
      </c>
      <c r="G13" t="str">
        <f>IF(_xlfn.IFNA(VLOOKUP($B13, Foglio2!$A$2:$L$130, 7,FALSE), "") = 0, "",_xlfn.IFNA(VLOOKUP($B13, Foglio2!$A$2:$L$130, 7,FALSE), ""))</f>
        <v>weim.AD[6]</v>
      </c>
      <c r="H13" t="str">
        <f>IF(_xlfn.IFNA(VLOOKUP($B13, Foglio2!$A$2:$L$130, 8,FALSE), "") = 0, "",_xlfn.IFNA(VLOOKUP($B13, Foglio2!$A$2:$L$130, 8,FALSE), ""))</f>
        <v>gpio4.IO[27]</v>
      </c>
      <c r="I13" t="str">
        <f>IF(_xlfn.IFNA(VLOOKUP($B13, Foglio2!$A$2:$L$130, 9,FALSE), "") = 0, "",_xlfn.IFNA(VLOOKUP($B13, Foglio2!$A$2:$L$130, 9,FALSE), ""))</f>
        <v>sai1.RX_DATA</v>
      </c>
      <c r="J13" t="str">
        <f>IF(_xlfn.IFNA(VLOOKUP($B13, Foglio2!$A$2:$L$130, 10,FALSE), "") = 0, "",_xlfn.IFNA(VLOOKUP($B13, Foglio2!$A$2:$L$130, 10,FALSE), ""))</f>
        <v>tpsmp.HDATA[30]</v>
      </c>
      <c r="K13" t="str">
        <f>IF(_xlfn.IFNA(VLOOKUP($B13, Foglio2!$A$2:$L$130, 11,FALSE), "") = 0, "",_xlfn.IFNA(VLOOKUP($B13, Foglio2!$A$2:$L$130, 11,FALSE), ""))</f>
        <v>usdhc1.RESET_B</v>
      </c>
      <c r="L13" t="str">
        <f>IF(_xlfn.IFNA(VLOOKUP($B13, Foglio2!$A$2:$L$130, 12,FALSE), "") = 0, "",_xlfn.IFNA(VLOOKUP($B13, Foglio2!$A$2:$L$130, 12,FALSE), ""))</f>
        <v>esai.TX5_RX0</v>
      </c>
      <c r="M13" t="str">
        <f t="shared" si="0"/>
        <v>CSI_DATA06/usdhc2.DATA6//ecspi1.MOSI/weim.AD[6]/gpio4.IO[27]/sai1.RX_DATA/tpsmp.HDATA[30]/usdhc1.RESET_B/esai.TX5_RX0</v>
      </c>
    </row>
    <row r="14" spans="1:13" x14ac:dyDescent="0.25">
      <c r="A14" t="str">
        <f>Foglio1!A112</f>
        <v>D1</v>
      </c>
      <c r="B14" t="str">
        <f>Foglio1!B112</f>
        <v>CSI_DATA07</v>
      </c>
      <c r="C14" t="str">
        <f>IF(_xlfn.IFNA(VLOOKUP($B14, Foglio2!$A$2:$L$130, 3,FALSE), "") = 0, "",_xlfn.IFNA(VLOOKUP($B14, Foglio2!$A$2:$L$130, 3,FALSE), ""))</f>
        <v>csi.DATA[9]</v>
      </c>
      <c r="D14" t="str">
        <f>IF(_xlfn.IFNA(VLOOKUP($B14, Foglio2!$A$2:$L$130, 4,FALSE), "") = 0, "",_xlfn.IFNA(VLOOKUP($B14, Foglio2!$A$2:$L$130, 4,FALSE), ""))</f>
        <v>usdhc2.DATA7</v>
      </c>
      <c r="E14" t="str">
        <f>IF(_xlfn.IFNA(VLOOKUP($B14, Foglio2!$A$2:$L$130, 5,FALSE), "") = 0, "",_xlfn.IFNA(VLOOKUP($B14, Foglio2!$A$2:$L$130, 5,FALSE), ""))</f>
        <v/>
      </c>
      <c r="F14" t="str">
        <f>IF(_xlfn.IFNA(VLOOKUP($B14, Foglio2!$A$2:$L$130, 6,FALSE), "") = 0, "",_xlfn.IFNA(VLOOKUP($B14, Foglio2!$A$2:$L$130, 6,FALSE), ""))</f>
        <v>ecspi1.MISO</v>
      </c>
      <c r="G14" t="str">
        <f>IF(_xlfn.IFNA(VLOOKUP($B14, Foglio2!$A$2:$L$130, 7,FALSE), "") = 0, "",_xlfn.IFNA(VLOOKUP($B14, Foglio2!$A$2:$L$130, 7,FALSE), ""))</f>
        <v>weim.AD[7]</v>
      </c>
      <c r="H14" t="str">
        <f>IF(_xlfn.IFNA(VLOOKUP($B14, Foglio2!$A$2:$L$130, 8,FALSE), "") = 0, "",_xlfn.IFNA(VLOOKUP($B14, Foglio2!$A$2:$L$130, 8,FALSE), ""))</f>
        <v>gpio4.IO[28]</v>
      </c>
      <c r="I14" t="str">
        <f>IF(_xlfn.IFNA(VLOOKUP($B14, Foglio2!$A$2:$L$130, 9,FALSE), "") = 0, "",_xlfn.IFNA(VLOOKUP($B14, Foglio2!$A$2:$L$130, 9,FALSE), ""))</f>
        <v>sai1.TX_DATA</v>
      </c>
      <c r="J14" t="str">
        <f>IF(_xlfn.IFNA(VLOOKUP($B14, Foglio2!$A$2:$L$130, 10,FALSE), "") = 0, "",_xlfn.IFNA(VLOOKUP($B14, Foglio2!$A$2:$L$130, 10,FALSE), ""))</f>
        <v>tpsmp.HDATA[31]</v>
      </c>
      <c r="K14" t="str">
        <f>IF(_xlfn.IFNA(VLOOKUP($B14, Foglio2!$A$2:$L$130, 11,FALSE), "") = 0, "",_xlfn.IFNA(VLOOKUP($B14, Foglio2!$A$2:$L$130, 11,FALSE), ""))</f>
        <v>usdhc1.VSELECT</v>
      </c>
      <c r="L14" t="str">
        <f>IF(_xlfn.IFNA(VLOOKUP($B14, Foglio2!$A$2:$L$130, 12,FALSE), "") = 0, "",_xlfn.IFNA(VLOOKUP($B14, Foglio2!$A$2:$L$130, 12,FALSE), ""))</f>
        <v>esai.TX0</v>
      </c>
      <c r="M14" t="str">
        <f t="shared" si="0"/>
        <v>CSI_DATA07/usdhc2.DATA7//ecspi1.MISO/weim.AD[7]/gpio4.IO[28]/sai1.TX_DATA/tpsmp.HDATA[31]/usdhc1.VSELECT/esai.TX0</v>
      </c>
    </row>
    <row r="15" spans="1:13" x14ac:dyDescent="0.25">
      <c r="A15" t="str">
        <f>Foglio1!A113</f>
        <v>F3</v>
      </c>
      <c r="B15" t="str">
        <f>Foglio1!B113</f>
        <v>CSI_HSYNC</v>
      </c>
      <c r="C15" t="str">
        <f>IF(_xlfn.IFNA(VLOOKUP($B15, Foglio2!$A$2:$L$130, 3,FALSE), "") = 0, "",_xlfn.IFNA(VLOOKUP($B15, Foglio2!$A$2:$L$130, 3,FALSE), ""))</f>
        <v>csi.HSYNC</v>
      </c>
      <c r="D15" t="str">
        <f>IF(_xlfn.IFNA(VLOOKUP($B15, Foglio2!$A$2:$L$130, 4,FALSE), "") = 0, "",_xlfn.IFNA(VLOOKUP($B15, Foglio2!$A$2:$L$130, 4,FALSE), ""))</f>
        <v>usdhc2.CMD</v>
      </c>
      <c r="E15" t="str">
        <f>IF(_xlfn.IFNA(VLOOKUP($B15, Foglio2!$A$2:$L$130, 5,FALSE), "") = 0, "",_xlfn.IFNA(VLOOKUP($B15, Foglio2!$A$2:$L$130, 5,FALSE), ""))</f>
        <v/>
      </c>
      <c r="F15" t="str">
        <f>IF(_xlfn.IFNA(VLOOKUP($B15, Foglio2!$A$2:$L$130, 6,FALSE), "") = 0, "",_xlfn.IFNA(VLOOKUP($B15, Foglio2!$A$2:$L$130, 6,FALSE), ""))</f>
        <v>i2c2.SCL</v>
      </c>
      <c r="G15" t="str">
        <f>IF(_xlfn.IFNA(VLOOKUP($B15, Foglio2!$A$2:$L$130, 7,FALSE), "") = 0, "",_xlfn.IFNA(VLOOKUP($B15, Foglio2!$A$2:$L$130, 7,FALSE), ""))</f>
        <v>weim.LBA_B</v>
      </c>
      <c r="H15" t="str">
        <f>IF(_xlfn.IFNA(VLOOKUP($B15, Foglio2!$A$2:$L$130, 8,FALSE), "") = 0, "",_xlfn.IFNA(VLOOKUP($B15, Foglio2!$A$2:$L$130, 8,FALSE), ""))</f>
        <v>gpio4.IO[20]</v>
      </c>
      <c r="I15" t="str">
        <f>IF(_xlfn.IFNA(VLOOKUP($B15, Foglio2!$A$2:$L$130, 9,FALSE), "") = 0, "",_xlfn.IFNA(VLOOKUP($B15, Foglio2!$A$2:$L$130, 9,FALSE), ""))</f>
        <v>pwm8.OUT</v>
      </c>
      <c r="J15" t="str">
        <f>IF(_xlfn.IFNA(VLOOKUP($B15, Foglio2!$A$2:$L$130, 10,FALSE), "") = 0, "",_xlfn.IFNA(VLOOKUP($B15, Foglio2!$A$2:$L$130, 10,FALSE), ""))</f>
        <v>tpsmp.HDATA[23]</v>
      </c>
      <c r="K15" t="str">
        <f>IF(_xlfn.IFNA(VLOOKUP($B15, Foglio2!$A$2:$L$130, 11,FALSE), "") = 0, "",_xlfn.IFNA(VLOOKUP($B15, Foglio2!$A$2:$L$130, 11,FALSE), ""))</f>
        <v>uart6.CTS_B</v>
      </c>
      <c r="L15" t="str">
        <f>IF(_xlfn.IFNA(VLOOKUP($B15, Foglio2!$A$2:$L$130, 12,FALSE), "") = 0, "",_xlfn.IFNA(VLOOKUP($B15, Foglio2!$A$2:$L$130, 12,FALSE), ""))</f>
        <v>esai.TX1</v>
      </c>
      <c r="M15" t="str">
        <f t="shared" si="0"/>
        <v>CSI_HSYNC/usdhc2.CMD//i2c2.SCL/weim.LBA_B/gpio4.IO[20]/pwm8.OUT/tpsmp.HDATA[23]/uart6.CTS_B/esai.TX1</v>
      </c>
    </row>
    <row r="16" spans="1:13" x14ac:dyDescent="0.25">
      <c r="A16" t="str">
        <f>Foglio1!A114</f>
        <v>F5</v>
      </c>
      <c r="B16" t="str">
        <f>Foglio1!B114</f>
        <v>CSI_MCLK</v>
      </c>
      <c r="C16" t="str">
        <f>IF(_xlfn.IFNA(VLOOKUP($B16, Foglio2!$A$2:$L$130, 3,FALSE), "") = 0, "",_xlfn.IFNA(VLOOKUP($B16, Foglio2!$A$2:$L$130, 3,FALSE), ""))</f>
        <v>csi.MCLK</v>
      </c>
      <c r="D16" t="str">
        <f>IF(_xlfn.IFNA(VLOOKUP($B16, Foglio2!$A$2:$L$130, 4,FALSE), "") = 0, "",_xlfn.IFNA(VLOOKUP($B16, Foglio2!$A$2:$L$130, 4,FALSE), ""))</f>
        <v>usdhc2.CD_B</v>
      </c>
      <c r="E16" t="str">
        <f>IF(_xlfn.IFNA(VLOOKUP($B16, Foglio2!$A$2:$L$130, 5,FALSE), "") = 0, "",_xlfn.IFNA(VLOOKUP($B16, Foglio2!$A$2:$L$130, 5,FALSE), ""))</f>
        <v>rawnand.CE2_B</v>
      </c>
      <c r="F16" t="str">
        <f>IF(_xlfn.IFNA(VLOOKUP($B16, Foglio2!$A$2:$L$130, 6,FALSE), "") = 0, "",_xlfn.IFNA(VLOOKUP($B16, Foglio2!$A$2:$L$130, 6,FALSE), ""))</f>
        <v>i2c1.SDA</v>
      </c>
      <c r="G16" t="str">
        <f>IF(_xlfn.IFNA(VLOOKUP($B16, Foglio2!$A$2:$L$130, 7,FALSE), "") = 0, "",_xlfn.IFNA(VLOOKUP($B16, Foglio2!$A$2:$L$130, 7,FALSE), ""))</f>
        <v>weim.CS0_B</v>
      </c>
      <c r="H16" t="str">
        <f>IF(_xlfn.IFNA(VLOOKUP($B16, Foglio2!$A$2:$L$130, 8,FALSE), "") = 0, "",_xlfn.IFNA(VLOOKUP($B16, Foglio2!$A$2:$L$130, 8,FALSE), ""))</f>
        <v>gpio4.IO[17]</v>
      </c>
      <c r="I16" t="str">
        <f>IF(_xlfn.IFNA(VLOOKUP($B16, Foglio2!$A$2:$L$130, 9,FALSE), "") = 0, "",_xlfn.IFNA(VLOOKUP($B16, Foglio2!$A$2:$L$130, 9,FALSE), ""))</f>
        <v>snvs_hp_wrapper.VIO_5_CTL</v>
      </c>
      <c r="J16" t="str">
        <f>IF(_xlfn.IFNA(VLOOKUP($B16, Foglio2!$A$2:$L$130, 10,FALSE), "") = 0, "",_xlfn.IFNA(VLOOKUP($B16, Foglio2!$A$2:$L$130, 10,FALSE), ""))</f>
        <v>tpsmp.HDATA[20]</v>
      </c>
      <c r="K16" t="str">
        <f>IF(_xlfn.IFNA(VLOOKUP($B16, Foglio2!$A$2:$L$130, 11,FALSE), "") = 0, "",_xlfn.IFNA(VLOOKUP($B16, Foglio2!$A$2:$L$130, 11,FALSE), ""))</f>
        <v>uart6.TX</v>
      </c>
      <c r="L16" t="str">
        <f>IF(_xlfn.IFNA(VLOOKUP($B16, Foglio2!$A$2:$L$130, 12,FALSE), "") = 0, "",_xlfn.IFNA(VLOOKUP($B16, Foglio2!$A$2:$L$130, 12,FALSE), ""))</f>
        <v>esai.TX3_RX2</v>
      </c>
      <c r="M16" t="str">
        <f t="shared" si="0"/>
        <v>CSI_MCLK/usdhc2.CD_B/rawnand.CE2_B/i2c1.SDA/weim.CS0_B/gpio4.IO[17]/snvs_hp_wrapper.VIO_5_CTL/tpsmp.HDATA[20]/uart6.TX/esai.TX3_RX2</v>
      </c>
    </row>
    <row r="17" spans="1:13" x14ac:dyDescent="0.25">
      <c r="A17" t="str">
        <f>Foglio1!A115</f>
        <v>E5</v>
      </c>
      <c r="B17" t="str">
        <f>Foglio1!B115</f>
        <v>CSI_PIXCLK</v>
      </c>
      <c r="C17" t="str">
        <f>IF(_xlfn.IFNA(VLOOKUP($B17, Foglio2!$A$2:$L$130, 3,FALSE), "") = 0, "",_xlfn.IFNA(VLOOKUP($B17, Foglio2!$A$2:$L$130, 3,FALSE), ""))</f>
        <v>csi.PIXCLK</v>
      </c>
      <c r="D17" t="str">
        <f>IF(_xlfn.IFNA(VLOOKUP($B17, Foglio2!$A$2:$L$130, 4,FALSE), "") = 0, "",_xlfn.IFNA(VLOOKUP($B17, Foglio2!$A$2:$L$130, 4,FALSE), ""))</f>
        <v>usdhc2.WP</v>
      </c>
      <c r="E17" t="str">
        <f>IF(_xlfn.IFNA(VLOOKUP($B17, Foglio2!$A$2:$L$130, 5,FALSE), "") = 0, "",_xlfn.IFNA(VLOOKUP($B17, Foglio2!$A$2:$L$130, 5,FALSE), ""))</f>
        <v>rawnand.CE3_B</v>
      </c>
      <c r="F17" t="str">
        <f>IF(_xlfn.IFNA(VLOOKUP($B17, Foglio2!$A$2:$L$130, 6,FALSE), "") = 0, "",_xlfn.IFNA(VLOOKUP($B17, Foglio2!$A$2:$L$130, 6,FALSE), ""))</f>
        <v>i2c1.SCL</v>
      </c>
      <c r="G17" t="str">
        <f>IF(_xlfn.IFNA(VLOOKUP($B17, Foglio2!$A$2:$L$130, 7,FALSE), "") = 0, "",_xlfn.IFNA(VLOOKUP($B17, Foglio2!$A$2:$L$130, 7,FALSE), ""))</f>
        <v>weim.OE</v>
      </c>
      <c r="H17" t="str">
        <f>IF(_xlfn.IFNA(VLOOKUP($B17, Foglio2!$A$2:$L$130, 8,FALSE), "") = 0, "",_xlfn.IFNA(VLOOKUP($B17, Foglio2!$A$2:$L$130, 8,FALSE), ""))</f>
        <v>gpio4.IO[18]</v>
      </c>
      <c r="I17" t="str">
        <f>IF(_xlfn.IFNA(VLOOKUP($B17, Foglio2!$A$2:$L$130, 9,FALSE), "") = 0, "",_xlfn.IFNA(VLOOKUP($B17, Foglio2!$A$2:$L$130, 9,FALSE), ""))</f>
        <v>snvs_hp_wrapper.VIO_5</v>
      </c>
      <c r="J17" t="str">
        <f>IF(_xlfn.IFNA(VLOOKUP($B17, Foglio2!$A$2:$L$130, 10,FALSE), "") = 0, "",_xlfn.IFNA(VLOOKUP($B17, Foglio2!$A$2:$L$130, 10,FALSE), ""))</f>
        <v>tpsmp.HDATA[21]</v>
      </c>
      <c r="K17" t="str">
        <f>IF(_xlfn.IFNA(VLOOKUP($B17, Foglio2!$A$2:$L$130, 11,FALSE), "") = 0, "",_xlfn.IFNA(VLOOKUP($B17, Foglio2!$A$2:$L$130, 11,FALSE), ""))</f>
        <v>uart6.RX</v>
      </c>
      <c r="L17" t="str">
        <f>IF(_xlfn.IFNA(VLOOKUP($B17, Foglio2!$A$2:$L$130, 12,FALSE), "") = 0, "",_xlfn.IFNA(VLOOKUP($B17, Foglio2!$A$2:$L$130, 12,FALSE), ""))</f>
        <v>esai.TX2_RX3</v>
      </c>
      <c r="M17" t="str">
        <f t="shared" si="0"/>
        <v>CSI_PIXCLK/usdhc2.WP/rawnand.CE3_B/i2c1.SCL/weim.OE/gpio4.IO[18]/snvs_hp_wrapper.VIO_5/tpsmp.HDATA[21]/uart6.RX/esai.TX2_RX3</v>
      </c>
    </row>
    <row r="18" spans="1:13" x14ac:dyDescent="0.25">
      <c r="A18" t="str">
        <f>Foglio1!A116</f>
        <v>F2</v>
      </c>
      <c r="B18" t="str">
        <f>Foglio1!B116</f>
        <v>CSI_VSYNC</v>
      </c>
      <c r="C18" t="str">
        <f>IF(_xlfn.IFNA(VLOOKUP($B18, Foglio2!$A$2:$L$130, 3,FALSE), "") = 0, "",_xlfn.IFNA(VLOOKUP($B18, Foglio2!$A$2:$L$130, 3,FALSE), ""))</f>
        <v>csi.VSYNC</v>
      </c>
      <c r="D18" t="str">
        <f>IF(_xlfn.IFNA(VLOOKUP($B18, Foglio2!$A$2:$L$130, 4,FALSE), "") = 0, "",_xlfn.IFNA(VLOOKUP($B18, Foglio2!$A$2:$L$130, 4,FALSE), ""))</f>
        <v>usdhc2.CLK</v>
      </c>
      <c r="E18" t="str">
        <f>IF(_xlfn.IFNA(VLOOKUP($B18, Foglio2!$A$2:$L$130, 5,FALSE), "") = 0, "",_xlfn.IFNA(VLOOKUP($B18, Foglio2!$A$2:$L$130, 5,FALSE), ""))</f>
        <v/>
      </c>
      <c r="F18" t="str">
        <f>IF(_xlfn.IFNA(VLOOKUP($B18, Foglio2!$A$2:$L$130, 6,FALSE), "") = 0, "",_xlfn.IFNA(VLOOKUP($B18, Foglio2!$A$2:$L$130, 6,FALSE), ""))</f>
        <v>i2c2.SDA</v>
      </c>
      <c r="G18" t="str">
        <f>IF(_xlfn.IFNA(VLOOKUP($B18, Foglio2!$A$2:$L$130, 7,FALSE), "") = 0, "",_xlfn.IFNA(VLOOKUP($B18, Foglio2!$A$2:$L$130, 7,FALSE), ""))</f>
        <v>weim.RW</v>
      </c>
      <c r="H18" t="str">
        <f>IF(_xlfn.IFNA(VLOOKUP($B18, Foglio2!$A$2:$L$130, 8,FALSE), "") = 0, "",_xlfn.IFNA(VLOOKUP($B18, Foglio2!$A$2:$L$130, 8,FALSE), ""))</f>
        <v>gpio4.IO[19]</v>
      </c>
      <c r="I18" t="str">
        <f>IF(_xlfn.IFNA(VLOOKUP($B18, Foglio2!$A$2:$L$130, 9,FALSE), "") = 0, "",_xlfn.IFNA(VLOOKUP($B18, Foglio2!$A$2:$L$130, 9,FALSE), ""))</f>
        <v>pwm7.OUT</v>
      </c>
      <c r="J18" t="str">
        <f>IF(_xlfn.IFNA(VLOOKUP($B18, Foglio2!$A$2:$L$130, 10,FALSE), "") = 0, "",_xlfn.IFNA(VLOOKUP($B18, Foglio2!$A$2:$L$130, 10,FALSE), ""))</f>
        <v>tpsmp.HDATA[22]</v>
      </c>
      <c r="K18" t="str">
        <f>IF(_xlfn.IFNA(VLOOKUP($B18, Foglio2!$A$2:$L$130, 11,FALSE), "") = 0, "",_xlfn.IFNA(VLOOKUP($B18, Foglio2!$A$2:$L$130, 11,FALSE), ""))</f>
        <v>uart6.RTS_B</v>
      </c>
      <c r="L18" t="str">
        <f>IF(_xlfn.IFNA(VLOOKUP($B18, Foglio2!$A$2:$L$130, 12,FALSE), "") = 0, "",_xlfn.IFNA(VLOOKUP($B18, Foglio2!$A$2:$L$130, 12,FALSE), ""))</f>
        <v>esai.TX4_RX1</v>
      </c>
      <c r="M18" t="str">
        <f t="shared" si="0"/>
        <v>CSI_VSYNC/usdhc2.CLK//i2c2.SDA/weim.RW/gpio4.IO[19]/pwm7.OUT/tpsmp.HDATA[22]/uart6.RTS_B/esai.TX4_RX1</v>
      </c>
    </row>
    <row r="19" spans="1:13" x14ac:dyDescent="0.25">
      <c r="A19" t="str">
        <f>Foglio1!A117</f>
        <v>L5</v>
      </c>
      <c r="B19" t="str">
        <f>Foglio1!B117</f>
        <v>DRAM_ADDR00</v>
      </c>
      <c r="C19" t="str">
        <f>IF(_xlfn.IFNA(VLOOKUP($B19, Foglio2!$A$2:$L$130, 3,FALSE), "") = 0, "",_xlfn.IFNA(VLOOKUP($B19, Foglio2!$A$2:$L$130, 3,FALSE), ""))</f>
        <v/>
      </c>
      <c r="D19" t="str">
        <f>IF(_xlfn.IFNA(VLOOKUP($B19, Foglio2!$A$2:$L$130, 4,FALSE), "") = 0, "",_xlfn.IFNA(VLOOKUP($B19, Foglio2!$A$2:$L$130, 4,FALSE), ""))</f>
        <v/>
      </c>
      <c r="E19" t="str">
        <f>IF(_xlfn.IFNA(VLOOKUP($B19, Foglio2!$A$2:$L$130, 5,FALSE), "") = 0, "",_xlfn.IFNA(VLOOKUP($B19, Foglio2!$A$2:$L$130, 5,FALSE), ""))</f>
        <v/>
      </c>
      <c r="F19" t="str">
        <f>IF(_xlfn.IFNA(VLOOKUP($B19, Foglio2!$A$2:$L$130, 6,FALSE), "") = 0, "",_xlfn.IFNA(VLOOKUP($B19, Foglio2!$A$2:$L$130, 6,FALSE), ""))</f>
        <v/>
      </c>
      <c r="G19" t="str">
        <f>IF(_xlfn.IFNA(VLOOKUP($B19, Foglio2!$A$2:$L$130, 7,FALSE), "") = 0, "",_xlfn.IFNA(VLOOKUP($B19, Foglio2!$A$2:$L$130, 7,FALSE), ""))</f>
        <v/>
      </c>
      <c r="H19" t="str">
        <f>IF(_xlfn.IFNA(VLOOKUP($B19, Foglio2!$A$2:$L$130, 8,FALSE), "") = 0, "",_xlfn.IFNA(VLOOKUP($B19, Foglio2!$A$2:$L$130, 8,FALSE), ""))</f>
        <v/>
      </c>
      <c r="I19" t="str">
        <f>IF(_xlfn.IFNA(VLOOKUP($B19, Foglio2!$A$2:$L$130, 9,FALSE), "") = 0, "",_xlfn.IFNA(VLOOKUP($B19, Foglio2!$A$2:$L$130, 9,FALSE), ""))</f>
        <v/>
      </c>
      <c r="J19" t="str">
        <f>IF(_xlfn.IFNA(VLOOKUP($B19, Foglio2!$A$2:$L$130, 10,FALSE), "") = 0, "",_xlfn.IFNA(VLOOKUP($B19, Foglio2!$A$2:$L$130, 10,FALSE), ""))</f>
        <v/>
      </c>
      <c r="K19" t="str">
        <f>IF(_xlfn.IFNA(VLOOKUP($B19, Foglio2!$A$2:$L$130, 11,FALSE), "") = 0, "",_xlfn.IFNA(VLOOKUP($B19, Foglio2!$A$2:$L$130, 11,FALSE), ""))</f>
        <v/>
      </c>
      <c r="L19" t="str">
        <f>IF(_xlfn.IFNA(VLOOKUP($B19, Foglio2!$A$2:$L$130, 12,FALSE), "") = 0, "",_xlfn.IFNA(VLOOKUP($B19, Foglio2!$A$2:$L$130, 12,FALSE), ""))</f>
        <v/>
      </c>
      <c r="M19" t="str">
        <f t="shared" si="0"/>
        <v>DRAM_ADDR00/////////</v>
      </c>
    </row>
    <row r="20" spans="1:13" x14ac:dyDescent="0.25">
      <c r="A20" t="str">
        <f>Foglio1!A118</f>
        <v>H2</v>
      </c>
      <c r="B20" t="str">
        <f>Foglio1!B118</f>
        <v>DRAM_ADDR01</v>
      </c>
      <c r="C20" t="str">
        <f>IF(_xlfn.IFNA(VLOOKUP($B20, Foglio2!$A$2:$L$130, 3,FALSE), "") = 0, "",_xlfn.IFNA(VLOOKUP($B20, Foglio2!$A$2:$L$130, 3,FALSE), ""))</f>
        <v/>
      </c>
      <c r="D20" t="str">
        <f>IF(_xlfn.IFNA(VLOOKUP($B20, Foglio2!$A$2:$L$130, 4,FALSE), "") = 0, "",_xlfn.IFNA(VLOOKUP($B20, Foglio2!$A$2:$L$130, 4,FALSE), ""))</f>
        <v/>
      </c>
      <c r="E20" t="str">
        <f>IF(_xlfn.IFNA(VLOOKUP($B20, Foglio2!$A$2:$L$130, 5,FALSE), "") = 0, "",_xlfn.IFNA(VLOOKUP($B20, Foglio2!$A$2:$L$130, 5,FALSE), ""))</f>
        <v/>
      </c>
      <c r="F20" t="str">
        <f>IF(_xlfn.IFNA(VLOOKUP($B20, Foglio2!$A$2:$L$130, 6,FALSE), "") = 0, "",_xlfn.IFNA(VLOOKUP($B20, Foglio2!$A$2:$L$130, 6,FALSE), ""))</f>
        <v/>
      </c>
      <c r="G20" t="str">
        <f>IF(_xlfn.IFNA(VLOOKUP($B20, Foglio2!$A$2:$L$130, 7,FALSE), "") = 0, "",_xlfn.IFNA(VLOOKUP($B20, Foglio2!$A$2:$L$130, 7,FALSE), ""))</f>
        <v/>
      </c>
      <c r="H20" t="str">
        <f>IF(_xlfn.IFNA(VLOOKUP($B20, Foglio2!$A$2:$L$130, 8,FALSE), "") = 0, "",_xlfn.IFNA(VLOOKUP($B20, Foglio2!$A$2:$L$130, 8,FALSE), ""))</f>
        <v/>
      </c>
      <c r="I20" t="str">
        <f>IF(_xlfn.IFNA(VLOOKUP($B20, Foglio2!$A$2:$L$130, 9,FALSE), "") = 0, "",_xlfn.IFNA(VLOOKUP($B20, Foglio2!$A$2:$L$130, 9,FALSE), ""))</f>
        <v/>
      </c>
      <c r="J20" t="str">
        <f>IF(_xlfn.IFNA(VLOOKUP($B20, Foglio2!$A$2:$L$130, 10,FALSE), "") = 0, "",_xlfn.IFNA(VLOOKUP($B20, Foglio2!$A$2:$L$130, 10,FALSE), ""))</f>
        <v/>
      </c>
      <c r="K20" t="str">
        <f>IF(_xlfn.IFNA(VLOOKUP($B20, Foglio2!$A$2:$L$130, 11,FALSE), "") = 0, "",_xlfn.IFNA(VLOOKUP($B20, Foglio2!$A$2:$L$130, 11,FALSE), ""))</f>
        <v/>
      </c>
      <c r="L20" t="str">
        <f>IF(_xlfn.IFNA(VLOOKUP($B20, Foglio2!$A$2:$L$130, 12,FALSE), "") = 0, "",_xlfn.IFNA(VLOOKUP($B20, Foglio2!$A$2:$L$130, 12,FALSE), ""))</f>
        <v/>
      </c>
      <c r="M20" t="str">
        <f t="shared" si="0"/>
        <v>DRAM_ADDR01/////////</v>
      </c>
    </row>
    <row r="21" spans="1:13" x14ac:dyDescent="0.25">
      <c r="A21" t="str">
        <f>Foglio1!A119</f>
        <v>K1</v>
      </c>
      <c r="B21" t="str">
        <f>Foglio1!B119</f>
        <v>DRAM_ADDR02</v>
      </c>
      <c r="C21" t="str">
        <f>IF(_xlfn.IFNA(VLOOKUP($B21, Foglio2!$A$2:$L$130, 3,FALSE), "") = 0, "",_xlfn.IFNA(VLOOKUP($B21, Foglio2!$A$2:$L$130, 3,FALSE), ""))</f>
        <v/>
      </c>
      <c r="D21" t="str">
        <f>IF(_xlfn.IFNA(VLOOKUP($B21, Foglio2!$A$2:$L$130, 4,FALSE), "") = 0, "",_xlfn.IFNA(VLOOKUP($B21, Foglio2!$A$2:$L$130, 4,FALSE), ""))</f>
        <v/>
      </c>
      <c r="E21" t="str">
        <f>IF(_xlfn.IFNA(VLOOKUP($B21, Foglio2!$A$2:$L$130, 5,FALSE), "") = 0, "",_xlfn.IFNA(VLOOKUP($B21, Foglio2!$A$2:$L$130, 5,FALSE), ""))</f>
        <v/>
      </c>
      <c r="F21" t="str">
        <f>IF(_xlfn.IFNA(VLOOKUP($B21, Foglio2!$A$2:$L$130, 6,FALSE), "") = 0, "",_xlfn.IFNA(VLOOKUP($B21, Foglio2!$A$2:$L$130, 6,FALSE), ""))</f>
        <v/>
      </c>
      <c r="G21" t="str">
        <f>IF(_xlfn.IFNA(VLOOKUP($B21, Foglio2!$A$2:$L$130, 7,FALSE), "") = 0, "",_xlfn.IFNA(VLOOKUP($B21, Foglio2!$A$2:$L$130, 7,FALSE), ""))</f>
        <v/>
      </c>
      <c r="H21" t="str">
        <f>IF(_xlfn.IFNA(VLOOKUP($B21, Foglio2!$A$2:$L$130, 8,FALSE), "") = 0, "",_xlfn.IFNA(VLOOKUP($B21, Foglio2!$A$2:$L$130, 8,FALSE), ""))</f>
        <v/>
      </c>
      <c r="I21" t="str">
        <f>IF(_xlfn.IFNA(VLOOKUP($B21, Foglio2!$A$2:$L$130, 9,FALSE), "") = 0, "",_xlfn.IFNA(VLOOKUP($B21, Foglio2!$A$2:$L$130, 9,FALSE), ""))</f>
        <v/>
      </c>
      <c r="J21" t="str">
        <f>IF(_xlfn.IFNA(VLOOKUP($B21, Foglio2!$A$2:$L$130, 10,FALSE), "") = 0, "",_xlfn.IFNA(VLOOKUP($B21, Foglio2!$A$2:$L$130, 10,FALSE), ""))</f>
        <v/>
      </c>
      <c r="K21" t="str">
        <f>IF(_xlfn.IFNA(VLOOKUP($B21, Foglio2!$A$2:$L$130, 11,FALSE), "") = 0, "",_xlfn.IFNA(VLOOKUP($B21, Foglio2!$A$2:$L$130, 11,FALSE), ""))</f>
        <v/>
      </c>
      <c r="L21" t="str">
        <f>IF(_xlfn.IFNA(VLOOKUP($B21, Foglio2!$A$2:$L$130, 12,FALSE), "") = 0, "",_xlfn.IFNA(VLOOKUP($B21, Foglio2!$A$2:$L$130, 12,FALSE), ""))</f>
        <v/>
      </c>
      <c r="M21" t="str">
        <f t="shared" si="0"/>
        <v>DRAM_ADDR02/////////</v>
      </c>
    </row>
    <row r="22" spans="1:13" x14ac:dyDescent="0.25">
      <c r="A22" t="str">
        <f>Foglio1!A120</f>
        <v>M2</v>
      </c>
      <c r="B22" t="str">
        <f>Foglio1!B120</f>
        <v>DRAM_ADDR03</v>
      </c>
      <c r="C22" t="str">
        <f>IF(_xlfn.IFNA(VLOOKUP($B22, Foglio2!$A$2:$L$130, 3,FALSE), "") = 0, "",_xlfn.IFNA(VLOOKUP($B22, Foglio2!$A$2:$L$130, 3,FALSE), ""))</f>
        <v/>
      </c>
      <c r="D22" t="str">
        <f>IF(_xlfn.IFNA(VLOOKUP($B22, Foglio2!$A$2:$L$130, 4,FALSE), "") = 0, "",_xlfn.IFNA(VLOOKUP($B22, Foglio2!$A$2:$L$130, 4,FALSE), ""))</f>
        <v/>
      </c>
      <c r="E22" t="str">
        <f>IF(_xlfn.IFNA(VLOOKUP($B22, Foglio2!$A$2:$L$130, 5,FALSE), "") = 0, "",_xlfn.IFNA(VLOOKUP($B22, Foglio2!$A$2:$L$130, 5,FALSE), ""))</f>
        <v/>
      </c>
      <c r="F22" t="str">
        <f>IF(_xlfn.IFNA(VLOOKUP($B22, Foglio2!$A$2:$L$130, 6,FALSE), "") = 0, "",_xlfn.IFNA(VLOOKUP($B22, Foglio2!$A$2:$L$130, 6,FALSE), ""))</f>
        <v/>
      </c>
      <c r="G22" t="str">
        <f>IF(_xlfn.IFNA(VLOOKUP($B22, Foglio2!$A$2:$L$130, 7,FALSE), "") = 0, "",_xlfn.IFNA(VLOOKUP($B22, Foglio2!$A$2:$L$130, 7,FALSE), ""))</f>
        <v/>
      </c>
      <c r="H22" t="str">
        <f>IF(_xlfn.IFNA(VLOOKUP($B22, Foglio2!$A$2:$L$130, 8,FALSE), "") = 0, "",_xlfn.IFNA(VLOOKUP($B22, Foglio2!$A$2:$L$130, 8,FALSE), ""))</f>
        <v/>
      </c>
      <c r="I22" t="str">
        <f>IF(_xlfn.IFNA(VLOOKUP($B22, Foglio2!$A$2:$L$130, 9,FALSE), "") = 0, "",_xlfn.IFNA(VLOOKUP($B22, Foglio2!$A$2:$L$130, 9,FALSE), ""))</f>
        <v/>
      </c>
      <c r="J22" t="str">
        <f>IF(_xlfn.IFNA(VLOOKUP($B22, Foglio2!$A$2:$L$130, 10,FALSE), "") = 0, "",_xlfn.IFNA(VLOOKUP($B22, Foglio2!$A$2:$L$130, 10,FALSE), ""))</f>
        <v/>
      </c>
      <c r="K22" t="str">
        <f>IF(_xlfn.IFNA(VLOOKUP($B22, Foglio2!$A$2:$L$130, 11,FALSE), "") = 0, "",_xlfn.IFNA(VLOOKUP($B22, Foglio2!$A$2:$L$130, 11,FALSE), ""))</f>
        <v/>
      </c>
      <c r="L22" t="str">
        <f>IF(_xlfn.IFNA(VLOOKUP($B22, Foglio2!$A$2:$L$130, 12,FALSE), "") = 0, "",_xlfn.IFNA(VLOOKUP($B22, Foglio2!$A$2:$L$130, 12,FALSE), ""))</f>
        <v/>
      </c>
      <c r="M22" t="str">
        <f t="shared" si="0"/>
        <v>DRAM_ADDR03/////////</v>
      </c>
    </row>
    <row r="23" spans="1:13" x14ac:dyDescent="0.25">
      <c r="A23" t="str">
        <f>Foglio1!A121</f>
        <v>K4</v>
      </c>
      <c r="B23" t="str">
        <f>Foglio1!B121</f>
        <v>DRAM_ADDR04</v>
      </c>
      <c r="C23" t="str">
        <f>IF(_xlfn.IFNA(VLOOKUP($B23, Foglio2!$A$2:$L$130, 3,FALSE), "") = 0, "",_xlfn.IFNA(VLOOKUP($B23, Foglio2!$A$2:$L$130, 3,FALSE), ""))</f>
        <v/>
      </c>
      <c r="D23" t="str">
        <f>IF(_xlfn.IFNA(VLOOKUP($B23, Foglio2!$A$2:$L$130, 4,FALSE), "") = 0, "",_xlfn.IFNA(VLOOKUP($B23, Foglio2!$A$2:$L$130, 4,FALSE), ""))</f>
        <v/>
      </c>
      <c r="E23" t="str">
        <f>IF(_xlfn.IFNA(VLOOKUP($B23, Foglio2!$A$2:$L$130, 5,FALSE), "") = 0, "",_xlfn.IFNA(VLOOKUP($B23, Foglio2!$A$2:$L$130, 5,FALSE), ""))</f>
        <v/>
      </c>
      <c r="F23" t="str">
        <f>IF(_xlfn.IFNA(VLOOKUP($B23, Foglio2!$A$2:$L$130, 6,FALSE), "") = 0, "",_xlfn.IFNA(VLOOKUP($B23, Foglio2!$A$2:$L$130, 6,FALSE), ""))</f>
        <v/>
      </c>
      <c r="G23" t="str">
        <f>IF(_xlfn.IFNA(VLOOKUP($B23, Foglio2!$A$2:$L$130, 7,FALSE), "") = 0, "",_xlfn.IFNA(VLOOKUP($B23, Foglio2!$A$2:$L$130, 7,FALSE), ""))</f>
        <v/>
      </c>
      <c r="H23" t="str">
        <f>IF(_xlfn.IFNA(VLOOKUP($B23, Foglio2!$A$2:$L$130, 8,FALSE), "") = 0, "",_xlfn.IFNA(VLOOKUP($B23, Foglio2!$A$2:$L$130, 8,FALSE), ""))</f>
        <v/>
      </c>
      <c r="I23" t="str">
        <f>IF(_xlfn.IFNA(VLOOKUP($B23, Foglio2!$A$2:$L$130, 9,FALSE), "") = 0, "",_xlfn.IFNA(VLOOKUP($B23, Foglio2!$A$2:$L$130, 9,FALSE), ""))</f>
        <v/>
      </c>
      <c r="J23" t="str">
        <f>IF(_xlfn.IFNA(VLOOKUP($B23, Foglio2!$A$2:$L$130, 10,FALSE), "") = 0, "",_xlfn.IFNA(VLOOKUP($B23, Foglio2!$A$2:$L$130, 10,FALSE), ""))</f>
        <v/>
      </c>
      <c r="K23" t="str">
        <f>IF(_xlfn.IFNA(VLOOKUP($B23, Foglio2!$A$2:$L$130, 11,FALSE), "") = 0, "",_xlfn.IFNA(VLOOKUP($B23, Foglio2!$A$2:$L$130, 11,FALSE), ""))</f>
        <v/>
      </c>
      <c r="L23" t="str">
        <f>IF(_xlfn.IFNA(VLOOKUP($B23, Foglio2!$A$2:$L$130, 12,FALSE), "") = 0, "",_xlfn.IFNA(VLOOKUP($B23, Foglio2!$A$2:$L$130, 12,FALSE), ""))</f>
        <v/>
      </c>
      <c r="M23" t="str">
        <f t="shared" si="0"/>
        <v>DRAM_ADDR04/////////</v>
      </c>
    </row>
    <row r="24" spans="1:13" x14ac:dyDescent="0.25">
      <c r="A24" t="str">
        <f>Foglio1!A122</f>
        <v>L1</v>
      </c>
      <c r="B24" t="str">
        <f>Foglio1!B122</f>
        <v>DRAM_ADDR05</v>
      </c>
      <c r="C24" t="str">
        <f>IF(_xlfn.IFNA(VLOOKUP($B24, Foglio2!$A$2:$L$130, 3,FALSE), "") = 0, "",_xlfn.IFNA(VLOOKUP($B24, Foglio2!$A$2:$L$130, 3,FALSE), ""))</f>
        <v/>
      </c>
      <c r="D24" t="str">
        <f>IF(_xlfn.IFNA(VLOOKUP($B24, Foglio2!$A$2:$L$130, 4,FALSE), "") = 0, "",_xlfn.IFNA(VLOOKUP($B24, Foglio2!$A$2:$L$130, 4,FALSE), ""))</f>
        <v/>
      </c>
      <c r="E24" t="str">
        <f>IF(_xlfn.IFNA(VLOOKUP($B24, Foglio2!$A$2:$L$130, 5,FALSE), "") = 0, "",_xlfn.IFNA(VLOOKUP($B24, Foglio2!$A$2:$L$130, 5,FALSE), ""))</f>
        <v/>
      </c>
      <c r="F24" t="str">
        <f>IF(_xlfn.IFNA(VLOOKUP($B24, Foglio2!$A$2:$L$130, 6,FALSE), "") = 0, "",_xlfn.IFNA(VLOOKUP($B24, Foglio2!$A$2:$L$130, 6,FALSE), ""))</f>
        <v/>
      </c>
      <c r="G24" t="str">
        <f>IF(_xlfn.IFNA(VLOOKUP($B24, Foglio2!$A$2:$L$130, 7,FALSE), "") = 0, "",_xlfn.IFNA(VLOOKUP($B24, Foglio2!$A$2:$L$130, 7,FALSE), ""))</f>
        <v/>
      </c>
      <c r="H24" t="str">
        <f>IF(_xlfn.IFNA(VLOOKUP($B24, Foglio2!$A$2:$L$130, 8,FALSE), "") = 0, "",_xlfn.IFNA(VLOOKUP($B24, Foglio2!$A$2:$L$130, 8,FALSE), ""))</f>
        <v/>
      </c>
      <c r="I24" t="str">
        <f>IF(_xlfn.IFNA(VLOOKUP($B24, Foglio2!$A$2:$L$130, 9,FALSE), "") = 0, "",_xlfn.IFNA(VLOOKUP($B24, Foglio2!$A$2:$L$130, 9,FALSE), ""))</f>
        <v/>
      </c>
      <c r="J24" t="str">
        <f>IF(_xlfn.IFNA(VLOOKUP($B24, Foglio2!$A$2:$L$130, 10,FALSE), "") = 0, "",_xlfn.IFNA(VLOOKUP($B24, Foglio2!$A$2:$L$130, 10,FALSE), ""))</f>
        <v/>
      </c>
      <c r="K24" t="str">
        <f>IF(_xlfn.IFNA(VLOOKUP($B24, Foglio2!$A$2:$L$130, 11,FALSE), "") = 0, "",_xlfn.IFNA(VLOOKUP($B24, Foglio2!$A$2:$L$130, 11,FALSE), ""))</f>
        <v/>
      </c>
      <c r="L24" t="str">
        <f>IF(_xlfn.IFNA(VLOOKUP($B24, Foglio2!$A$2:$L$130, 12,FALSE), "") = 0, "",_xlfn.IFNA(VLOOKUP($B24, Foglio2!$A$2:$L$130, 12,FALSE), ""))</f>
        <v/>
      </c>
      <c r="M24" t="str">
        <f t="shared" si="0"/>
        <v>DRAM_ADDR05/////////</v>
      </c>
    </row>
    <row r="25" spans="1:13" x14ac:dyDescent="0.25">
      <c r="A25" t="str">
        <f>Foglio1!A123</f>
        <v>G2</v>
      </c>
      <c r="B25" t="str">
        <f>Foglio1!B123</f>
        <v>DRAM_ADDR06</v>
      </c>
      <c r="C25" t="str">
        <f>IF(_xlfn.IFNA(VLOOKUP($B25, Foglio2!$A$2:$L$130, 3,FALSE), "") = 0, "",_xlfn.IFNA(VLOOKUP($B25, Foglio2!$A$2:$L$130, 3,FALSE), ""))</f>
        <v/>
      </c>
      <c r="D25" t="str">
        <f>IF(_xlfn.IFNA(VLOOKUP($B25, Foglio2!$A$2:$L$130, 4,FALSE), "") = 0, "",_xlfn.IFNA(VLOOKUP($B25, Foglio2!$A$2:$L$130, 4,FALSE), ""))</f>
        <v/>
      </c>
      <c r="E25" t="str">
        <f>IF(_xlfn.IFNA(VLOOKUP($B25, Foglio2!$A$2:$L$130, 5,FALSE), "") = 0, "",_xlfn.IFNA(VLOOKUP($B25, Foglio2!$A$2:$L$130, 5,FALSE), ""))</f>
        <v/>
      </c>
      <c r="F25" t="str">
        <f>IF(_xlfn.IFNA(VLOOKUP($B25, Foglio2!$A$2:$L$130, 6,FALSE), "") = 0, "",_xlfn.IFNA(VLOOKUP($B25, Foglio2!$A$2:$L$130, 6,FALSE), ""))</f>
        <v/>
      </c>
      <c r="G25" t="str">
        <f>IF(_xlfn.IFNA(VLOOKUP($B25, Foglio2!$A$2:$L$130, 7,FALSE), "") = 0, "",_xlfn.IFNA(VLOOKUP($B25, Foglio2!$A$2:$L$130, 7,FALSE), ""))</f>
        <v/>
      </c>
      <c r="H25" t="str">
        <f>IF(_xlfn.IFNA(VLOOKUP($B25, Foglio2!$A$2:$L$130, 8,FALSE), "") = 0, "",_xlfn.IFNA(VLOOKUP($B25, Foglio2!$A$2:$L$130, 8,FALSE), ""))</f>
        <v/>
      </c>
      <c r="I25" t="str">
        <f>IF(_xlfn.IFNA(VLOOKUP($B25, Foglio2!$A$2:$L$130, 9,FALSE), "") = 0, "",_xlfn.IFNA(VLOOKUP($B25, Foglio2!$A$2:$L$130, 9,FALSE), ""))</f>
        <v/>
      </c>
      <c r="J25" t="str">
        <f>IF(_xlfn.IFNA(VLOOKUP($B25, Foglio2!$A$2:$L$130, 10,FALSE), "") = 0, "",_xlfn.IFNA(VLOOKUP($B25, Foglio2!$A$2:$L$130, 10,FALSE), ""))</f>
        <v/>
      </c>
      <c r="K25" t="str">
        <f>IF(_xlfn.IFNA(VLOOKUP($B25, Foglio2!$A$2:$L$130, 11,FALSE), "") = 0, "",_xlfn.IFNA(VLOOKUP($B25, Foglio2!$A$2:$L$130, 11,FALSE), ""))</f>
        <v/>
      </c>
      <c r="L25" t="str">
        <f>IF(_xlfn.IFNA(VLOOKUP($B25, Foglio2!$A$2:$L$130, 12,FALSE), "") = 0, "",_xlfn.IFNA(VLOOKUP($B25, Foglio2!$A$2:$L$130, 12,FALSE), ""))</f>
        <v/>
      </c>
      <c r="M25" t="str">
        <f t="shared" si="0"/>
        <v>DRAM_ADDR06/////////</v>
      </c>
    </row>
    <row r="26" spans="1:13" x14ac:dyDescent="0.25">
      <c r="A26" t="str">
        <f>Foglio1!A124</f>
        <v>H4</v>
      </c>
      <c r="B26" t="str">
        <f>Foglio1!B124</f>
        <v>DRAM_ADDR07</v>
      </c>
      <c r="C26" t="str">
        <f>IF(_xlfn.IFNA(VLOOKUP($B26, Foglio2!$A$2:$L$130, 3,FALSE), "") = 0, "",_xlfn.IFNA(VLOOKUP($B26, Foglio2!$A$2:$L$130, 3,FALSE), ""))</f>
        <v/>
      </c>
      <c r="D26" t="str">
        <f>IF(_xlfn.IFNA(VLOOKUP($B26, Foglio2!$A$2:$L$130, 4,FALSE), "") = 0, "",_xlfn.IFNA(VLOOKUP($B26, Foglio2!$A$2:$L$130, 4,FALSE), ""))</f>
        <v/>
      </c>
      <c r="E26" t="str">
        <f>IF(_xlfn.IFNA(VLOOKUP($B26, Foglio2!$A$2:$L$130, 5,FALSE), "") = 0, "",_xlfn.IFNA(VLOOKUP($B26, Foglio2!$A$2:$L$130, 5,FALSE), ""))</f>
        <v/>
      </c>
      <c r="F26" t="str">
        <f>IF(_xlfn.IFNA(VLOOKUP($B26, Foglio2!$A$2:$L$130, 6,FALSE), "") = 0, "",_xlfn.IFNA(VLOOKUP($B26, Foglio2!$A$2:$L$130, 6,FALSE), ""))</f>
        <v/>
      </c>
      <c r="G26" t="str">
        <f>IF(_xlfn.IFNA(VLOOKUP($B26, Foglio2!$A$2:$L$130, 7,FALSE), "") = 0, "",_xlfn.IFNA(VLOOKUP($B26, Foglio2!$A$2:$L$130, 7,FALSE), ""))</f>
        <v/>
      </c>
      <c r="H26" t="str">
        <f>IF(_xlfn.IFNA(VLOOKUP($B26, Foglio2!$A$2:$L$130, 8,FALSE), "") = 0, "",_xlfn.IFNA(VLOOKUP($B26, Foglio2!$A$2:$L$130, 8,FALSE), ""))</f>
        <v/>
      </c>
      <c r="I26" t="str">
        <f>IF(_xlfn.IFNA(VLOOKUP($B26, Foglio2!$A$2:$L$130, 9,FALSE), "") = 0, "",_xlfn.IFNA(VLOOKUP($B26, Foglio2!$A$2:$L$130, 9,FALSE), ""))</f>
        <v/>
      </c>
      <c r="J26" t="str">
        <f>IF(_xlfn.IFNA(VLOOKUP($B26, Foglio2!$A$2:$L$130, 10,FALSE), "") = 0, "",_xlfn.IFNA(VLOOKUP($B26, Foglio2!$A$2:$L$130, 10,FALSE), ""))</f>
        <v/>
      </c>
      <c r="K26" t="str">
        <f>IF(_xlfn.IFNA(VLOOKUP($B26, Foglio2!$A$2:$L$130, 11,FALSE), "") = 0, "",_xlfn.IFNA(VLOOKUP($B26, Foglio2!$A$2:$L$130, 11,FALSE), ""))</f>
        <v/>
      </c>
      <c r="L26" t="str">
        <f>IF(_xlfn.IFNA(VLOOKUP($B26, Foglio2!$A$2:$L$130, 12,FALSE), "") = 0, "",_xlfn.IFNA(VLOOKUP($B26, Foglio2!$A$2:$L$130, 12,FALSE), ""))</f>
        <v/>
      </c>
      <c r="M26" t="str">
        <f t="shared" si="0"/>
        <v>DRAM_ADDR07/////////</v>
      </c>
    </row>
    <row r="27" spans="1:13" x14ac:dyDescent="0.25">
      <c r="A27" t="str">
        <f>Foglio1!A125</f>
        <v>J4</v>
      </c>
      <c r="B27" t="str">
        <f>Foglio1!B125</f>
        <v>DRAM_ADDR08</v>
      </c>
      <c r="C27" t="str">
        <f>IF(_xlfn.IFNA(VLOOKUP($B27, Foglio2!$A$2:$L$130, 3,FALSE), "") = 0, "",_xlfn.IFNA(VLOOKUP($B27, Foglio2!$A$2:$L$130, 3,FALSE), ""))</f>
        <v/>
      </c>
      <c r="D27" t="str">
        <f>IF(_xlfn.IFNA(VLOOKUP($B27, Foglio2!$A$2:$L$130, 4,FALSE), "") = 0, "",_xlfn.IFNA(VLOOKUP($B27, Foglio2!$A$2:$L$130, 4,FALSE), ""))</f>
        <v/>
      </c>
      <c r="E27" t="str">
        <f>IF(_xlfn.IFNA(VLOOKUP($B27, Foglio2!$A$2:$L$130, 5,FALSE), "") = 0, "",_xlfn.IFNA(VLOOKUP($B27, Foglio2!$A$2:$L$130, 5,FALSE), ""))</f>
        <v/>
      </c>
      <c r="F27" t="str">
        <f>IF(_xlfn.IFNA(VLOOKUP($B27, Foglio2!$A$2:$L$130, 6,FALSE), "") = 0, "",_xlfn.IFNA(VLOOKUP($B27, Foglio2!$A$2:$L$130, 6,FALSE), ""))</f>
        <v/>
      </c>
      <c r="G27" t="str">
        <f>IF(_xlfn.IFNA(VLOOKUP($B27, Foglio2!$A$2:$L$130, 7,FALSE), "") = 0, "",_xlfn.IFNA(VLOOKUP($B27, Foglio2!$A$2:$L$130, 7,FALSE), ""))</f>
        <v/>
      </c>
      <c r="H27" t="str">
        <f>IF(_xlfn.IFNA(VLOOKUP($B27, Foglio2!$A$2:$L$130, 8,FALSE), "") = 0, "",_xlfn.IFNA(VLOOKUP($B27, Foglio2!$A$2:$L$130, 8,FALSE), ""))</f>
        <v/>
      </c>
      <c r="I27" t="str">
        <f>IF(_xlfn.IFNA(VLOOKUP($B27, Foglio2!$A$2:$L$130, 9,FALSE), "") = 0, "",_xlfn.IFNA(VLOOKUP($B27, Foglio2!$A$2:$L$130, 9,FALSE), ""))</f>
        <v/>
      </c>
      <c r="J27" t="str">
        <f>IF(_xlfn.IFNA(VLOOKUP($B27, Foglio2!$A$2:$L$130, 10,FALSE), "") = 0, "",_xlfn.IFNA(VLOOKUP($B27, Foglio2!$A$2:$L$130, 10,FALSE), ""))</f>
        <v/>
      </c>
      <c r="K27" t="str">
        <f>IF(_xlfn.IFNA(VLOOKUP($B27, Foglio2!$A$2:$L$130, 11,FALSE), "") = 0, "",_xlfn.IFNA(VLOOKUP($B27, Foglio2!$A$2:$L$130, 11,FALSE), ""))</f>
        <v/>
      </c>
      <c r="L27" t="str">
        <f>IF(_xlfn.IFNA(VLOOKUP($B27, Foglio2!$A$2:$L$130, 12,FALSE), "") = 0, "",_xlfn.IFNA(VLOOKUP($B27, Foglio2!$A$2:$L$130, 12,FALSE), ""))</f>
        <v/>
      </c>
      <c r="M27" t="str">
        <f t="shared" si="0"/>
        <v>DRAM_ADDR08/////////</v>
      </c>
    </row>
    <row r="28" spans="1:13" x14ac:dyDescent="0.25">
      <c r="A28" t="str">
        <f>Foglio1!A126</f>
        <v>L2</v>
      </c>
      <c r="B28" t="str">
        <f>Foglio1!B126</f>
        <v>DRAM_ADDR09</v>
      </c>
      <c r="C28" t="str">
        <f>IF(_xlfn.IFNA(VLOOKUP($B28, Foglio2!$A$2:$L$130, 3,FALSE), "") = 0, "",_xlfn.IFNA(VLOOKUP($B28, Foglio2!$A$2:$L$130, 3,FALSE), ""))</f>
        <v/>
      </c>
      <c r="D28" t="str">
        <f>IF(_xlfn.IFNA(VLOOKUP($B28, Foglio2!$A$2:$L$130, 4,FALSE), "") = 0, "",_xlfn.IFNA(VLOOKUP($B28, Foglio2!$A$2:$L$130, 4,FALSE), ""))</f>
        <v/>
      </c>
      <c r="E28" t="str">
        <f>IF(_xlfn.IFNA(VLOOKUP($B28, Foglio2!$A$2:$L$130, 5,FALSE), "") = 0, "",_xlfn.IFNA(VLOOKUP($B28, Foglio2!$A$2:$L$130, 5,FALSE), ""))</f>
        <v/>
      </c>
      <c r="F28" t="str">
        <f>IF(_xlfn.IFNA(VLOOKUP($B28, Foglio2!$A$2:$L$130, 6,FALSE), "") = 0, "",_xlfn.IFNA(VLOOKUP($B28, Foglio2!$A$2:$L$130, 6,FALSE), ""))</f>
        <v/>
      </c>
      <c r="G28" t="str">
        <f>IF(_xlfn.IFNA(VLOOKUP($B28, Foglio2!$A$2:$L$130, 7,FALSE), "") = 0, "",_xlfn.IFNA(VLOOKUP($B28, Foglio2!$A$2:$L$130, 7,FALSE), ""))</f>
        <v/>
      </c>
      <c r="H28" t="str">
        <f>IF(_xlfn.IFNA(VLOOKUP($B28, Foglio2!$A$2:$L$130, 8,FALSE), "") = 0, "",_xlfn.IFNA(VLOOKUP($B28, Foglio2!$A$2:$L$130, 8,FALSE), ""))</f>
        <v/>
      </c>
      <c r="I28" t="str">
        <f>IF(_xlfn.IFNA(VLOOKUP($B28, Foglio2!$A$2:$L$130, 9,FALSE), "") = 0, "",_xlfn.IFNA(VLOOKUP($B28, Foglio2!$A$2:$L$130, 9,FALSE), ""))</f>
        <v/>
      </c>
      <c r="J28" t="str">
        <f>IF(_xlfn.IFNA(VLOOKUP($B28, Foglio2!$A$2:$L$130, 10,FALSE), "") = 0, "",_xlfn.IFNA(VLOOKUP($B28, Foglio2!$A$2:$L$130, 10,FALSE), ""))</f>
        <v/>
      </c>
      <c r="K28" t="str">
        <f>IF(_xlfn.IFNA(VLOOKUP($B28, Foglio2!$A$2:$L$130, 11,FALSE), "") = 0, "",_xlfn.IFNA(VLOOKUP($B28, Foglio2!$A$2:$L$130, 11,FALSE), ""))</f>
        <v/>
      </c>
      <c r="L28" t="str">
        <f>IF(_xlfn.IFNA(VLOOKUP($B28, Foglio2!$A$2:$L$130, 12,FALSE), "") = 0, "",_xlfn.IFNA(VLOOKUP($B28, Foglio2!$A$2:$L$130, 12,FALSE), ""))</f>
        <v/>
      </c>
      <c r="M28" t="str">
        <f t="shared" si="0"/>
        <v>DRAM_ADDR09/////////</v>
      </c>
    </row>
    <row r="29" spans="1:13" x14ac:dyDescent="0.25">
      <c r="A29" t="str">
        <f>Foglio1!A127</f>
        <v>M4</v>
      </c>
      <c r="B29" t="str">
        <f>Foglio1!B127</f>
        <v>DRAM_ADDR10</v>
      </c>
      <c r="C29" t="str">
        <f>IF(_xlfn.IFNA(VLOOKUP($B29, Foglio2!$A$2:$L$130, 3,FALSE), "") = 0, "",_xlfn.IFNA(VLOOKUP($B29, Foglio2!$A$2:$L$130, 3,FALSE), ""))</f>
        <v/>
      </c>
      <c r="D29" t="str">
        <f>IF(_xlfn.IFNA(VLOOKUP($B29, Foglio2!$A$2:$L$130, 4,FALSE), "") = 0, "",_xlfn.IFNA(VLOOKUP($B29, Foglio2!$A$2:$L$130, 4,FALSE), ""))</f>
        <v/>
      </c>
      <c r="E29" t="str">
        <f>IF(_xlfn.IFNA(VLOOKUP($B29, Foglio2!$A$2:$L$130, 5,FALSE), "") = 0, "",_xlfn.IFNA(VLOOKUP($B29, Foglio2!$A$2:$L$130, 5,FALSE), ""))</f>
        <v/>
      </c>
      <c r="F29" t="str">
        <f>IF(_xlfn.IFNA(VLOOKUP($B29, Foglio2!$A$2:$L$130, 6,FALSE), "") = 0, "",_xlfn.IFNA(VLOOKUP($B29, Foglio2!$A$2:$L$130, 6,FALSE), ""))</f>
        <v/>
      </c>
      <c r="G29" t="str">
        <f>IF(_xlfn.IFNA(VLOOKUP($B29, Foglio2!$A$2:$L$130, 7,FALSE), "") = 0, "",_xlfn.IFNA(VLOOKUP($B29, Foglio2!$A$2:$L$130, 7,FALSE), ""))</f>
        <v/>
      </c>
      <c r="H29" t="str">
        <f>IF(_xlfn.IFNA(VLOOKUP($B29, Foglio2!$A$2:$L$130, 8,FALSE), "") = 0, "",_xlfn.IFNA(VLOOKUP($B29, Foglio2!$A$2:$L$130, 8,FALSE), ""))</f>
        <v/>
      </c>
      <c r="I29" t="str">
        <f>IF(_xlfn.IFNA(VLOOKUP($B29, Foglio2!$A$2:$L$130, 9,FALSE), "") = 0, "",_xlfn.IFNA(VLOOKUP($B29, Foglio2!$A$2:$L$130, 9,FALSE), ""))</f>
        <v/>
      </c>
      <c r="J29" t="str">
        <f>IF(_xlfn.IFNA(VLOOKUP($B29, Foglio2!$A$2:$L$130, 10,FALSE), "") = 0, "",_xlfn.IFNA(VLOOKUP($B29, Foglio2!$A$2:$L$130, 10,FALSE), ""))</f>
        <v/>
      </c>
      <c r="K29" t="str">
        <f>IF(_xlfn.IFNA(VLOOKUP($B29, Foglio2!$A$2:$L$130, 11,FALSE), "") = 0, "",_xlfn.IFNA(VLOOKUP($B29, Foglio2!$A$2:$L$130, 11,FALSE), ""))</f>
        <v/>
      </c>
      <c r="L29" t="str">
        <f>IF(_xlfn.IFNA(VLOOKUP($B29, Foglio2!$A$2:$L$130, 12,FALSE), "") = 0, "",_xlfn.IFNA(VLOOKUP($B29, Foglio2!$A$2:$L$130, 12,FALSE), ""))</f>
        <v/>
      </c>
      <c r="M29" t="str">
        <f t="shared" si="0"/>
        <v>DRAM_ADDR10/////////</v>
      </c>
    </row>
    <row r="30" spans="1:13" x14ac:dyDescent="0.25">
      <c r="A30" t="str">
        <f>Foglio1!A128</f>
        <v>K3</v>
      </c>
      <c r="B30" t="str">
        <f>Foglio1!B128</f>
        <v>DRAM_ADDR11</v>
      </c>
      <c r="C30" t="str">
        <f>IF(_xlfn.IFNA(VLOOKUP($B30, Foglio2!$A$2:$L$130, 3,FALSE), "") = 0, "",_xlfn.IFNA(VLOOKUP($B30, Foglio2!$A$2:$L$130, 3,FALSE), ""))</f>
        <v/>
      </c>
      <c r="D30" t="str">
        <f>IF(_xlfn.IFNA(VLOOKUP($B30, Foglio2!$A$2:$L$130, 4,FALSE), "") = 0, "",_xlfn.IFNA(VLOOKUP($B30, Foglio2!$A$2:$L$130, 4,FALSE), ""))</f>
        <v/>
      </c>
      <c r="E30" t="str">
        <f>IF(_xlfn.IFNA(VLOOKUP($B30, Foglio2!$A$2:$L$130, 5,FALSE), "") = 0, "",_xlfn.IFNA(VLOOKUP($B30, Foglio2!$A$2:$L$130, 5,FALSE), ""))</f>
        <v/>
      </c>
      <c r="F30" t="str">
        <f>IF(_xlfn.IFNA(VLOOKUP($B30, Foglio2!$A$2:$L$130, 6,FALSE), "") = 0, "",_xlfn.IFNA(VLOOKUP($B30, Foglio2!$A$2:$L$130, 6,FALSE), ""))</f>
        <v/>
      </c>
      <c r="G30" t="str">
        <f>IF(_xlfn.IFNA(VLOOKUP($B30, Foglio2!$A$2:$L$130, 7,FALSE), "") = 0, "",_xlfn.IFNA(VLOOKUP($B30, Foglio2!$A$2:$L$130, 7,FALSE), ""))</f>
        <v/>
      </c>
      <c r="H30" t="str">
        <f>IF(_xlfn.IFNA(VLOOKUP($B30, Foglio2!$A$2:$L$130, 8,FALSE), "") = 0, "",_xlfn.IFNA(VLOOKUP($B30, Foglio2!$A$2:$L$130, 8,FALSE), ""))</f>
        <v/>
      </c>
      <c r="I30" t="str">
        <f>IF(_xlfn.IFNA(VLOOKUP($B30, Foglio2!$A$2:$L$130, 9,FALSE), "") = 0, "",_xlfn.IFNA(VLOOKUP($B30, Foglio2!$A$2:$L$130, 9,FALSE), ""))</f>
        <v/>
      </c>
      <c r="J30" t="str">
        <f>IF(_xlfn.IFNA(VLOOKUP($B30, Foglio2!$A$2:$L$130, 10,FALSE), "") = 0, "",_xlfn.IFNA(VLOOKUP($B30, Foglio2!$A$2:$L$130, 10,FALSE), ""))</f>
        <v/>
      </c>
      <c r="K30" t="str">
        <f>IF(_xlfn.IFNA(VLOOKUP($B30, Foglio2!$A$2:$L$130, 11,FALSE), "") = 0, "",_xlfn.IFNA(VLOOKUP($B30, Foglio2!$A$2:$L$130, 11,FALSE), ""))</f>
        <v/>
      </c>
      <c r="L30" t="str">
        <f>IF(_xlfn.IFNA(VLOOKUP($B30, Foglio2!$A$2:$L$130, 12,FALSE), "") = 0, "",_xlfn.IFNA(VLOOKUP($B30, Foglio2!$A$2:$L$130, 12,FALSE), ""))</f>
        <v/>
      </c>
      <c r="M30" t="str">
        <f t="shared" si="0"/>
        <v>DRAM_ADDR11/////////</v>
      </c>
    </row>
    <row r="31" spans="1:13" x14ac:dyDescent="0.25">
      <c r="A31" t="str">
        <f>Foglio1!A129</f>
        <v>L4</v>
      </c>
      <c r="B31" t="str">
        <f>Foglio1!B129</f>
        <v>DRAM_ADDR12</v>
      </c>
      <c r="C31" t="str">
        <f>IF(_xlfn.IFNA(VLOOKUP($B31, Foglio2!$A$2:$L$130, 3,FALSE), "") = 0, "",_xlfn.IFNA(VLOOKUP($B31, Foglio2!$A$2:$L$130, 3,FALSE), ""))</f>
        <v/>
      </c>
      <c r="D31" t="str">
        <f>IF(_xlfn.IFNA(VLOOKUP($B31, Foglio2!$A$2:$L$130, 4,FALSE), "") = 0, "",_xlfn.IFNA(VLOOKUP($B31, Foglio2!$A$2:$L$130, 4,FALSE), ""))</f>
        <v/>
      </c>
      <c r="E31" t="str">
        <f>IF(_xlfn.IFNA(VLOOKUP($B31, Foglio2!$A$2:$L$130, 5,FALSE), "") = 0, "",_xlfn.IFNA(VLOOKUP($B31, Foglio2!$A$2:$L$130, 5,FALSE), ""))</f>
        <v/>
      </c>
      <c r="F31" t="str">
        <f>IF(_xlfn.IFNA(VLOOKUP($B31, Foglio2!$A$2:$L$130, 6,FALSE), "") = 0, "",_xlfn.IFNA(VLOOKUP($B31, Foglio2!$A$2:$L$130, 6,FALSE), ""))</f>
        <v/>
      </c>
      <c r="G31" t="str">
        <f>IF(_xlfn.IFNA(VLOOKUP($B31, Foglio2!$A$2:$L$130, 7,FALSE), "") = 0, "",_xlfn.IFNA(VLOOKUP($B31, Foglio2!$A$2:$L$130, 7,FALSE), ""))</f>
        <v/>
      </c>
      <c r="H31" t="str">
        <f>IF(_xlfn.IFNA(VLOOKUP($B31, Foglio2!$A$2:$L$130, 8,FALSE), "") = 0, "",_xlfn.IFNA(VLOOKUP($B31, Foglio2!$A$2:$L$130, 8,FALSE), ""))</f>
        <v/>
      </c>
      <c r="I31" t="str">
        <f>IF(_xlfn.IFNA(VLOOKUP($B31, Foglio2!$A$2:$L$130, 9,FALSE), "") = 0, "",_xlfn.IFNA(VLOOKUP($B31, Foglio2!$A$2:$L$130, 9,FALSE), ""))</f>
        <v/>
      </c>
      <c r="J31" t="str">
        <f>IF(_xlfn.IFNA(VLOOKUP($B31, Foglio2!$A$2:$L$130, 10,FALSE), "") = 0, "",_xlfn.IFNA(VLOOKUP($B31, Foglio2!$A$2:$L$130, 10,FALSE), ""))</f>
        <v/>
      </c>
      <c r="K31" t="str">
        <f>IF(_xlfn.IFNA(VLOOKUP($B31, Foglio2!$A$2:$L$130, 11,FALSE), "") = 0, "",_xlfn.IFNA(VLOOKUP($B31, Foglio2!$A$2:$L$130, 11,FALSE), ""))</f>
        <v/>
      </c>
      <c r="L31" t="str">
        <f>IF(_xlfn.IFNA(VLOOKUP($B31, Foglio2!$A$2:$L$130, 12,FALSE), "") = 0, "",_xlfn.IFNA(VLOOKUP($B31, Foglio2!$A$2:$L$130, 12,FALSE), ""))</f>
        <v/>
      </c>
      <c r="M31" t="str">
        <f t="shared" si="0"/>
        <v>DRAM_ADDR12/////////</v>
      </c>
    </row>
    <row r="32" spans="1:13" x14ac:dyDescent="0.25">
      <c r="A32" t="str">
        <f>Foglio1!A130</f>
        <v>H3</v>
      </c>
      <c r="B32" t="str">
        <f>Foglio1!B130</f>
        <v>DRAM_ADDR13</v>
      </c>
      <c r="C32" t="str">
        <f>IF(_xlfn.IFNA(VLOOKUP($B32, Foglio2!$A$2:$L$130, 3,FALSE), "") = 0, "",_xlfn.IFNA(VLOOKUP($B32, Foglio2!$A$2:$L$130, 3,FALSE), ""))</f>
        <v/>
      </c>
      <c r="D32" t="str">
        <f>IF(_xlfn.IFNA(VLOOKUP($B32, Foglio2!$A$2:$L$130, 4,FALSE), "") = 0, "",_xlfn.IFNA(VLOOKUP($B32, Foglio2!$A$2:$L$130, 4,FALSE), ""))</f>
        <v/>
      </c>
      <c r="E32" t="str">
        <f>IF(_xlfn.IFNA(VLOOKUP($B32, Foglio2!$A$2:$L$130, 5,FALSE), "") = 0, "",_xlfn.IFNA(VLOOKUP($B32, Foglio2!$A$2:$L$130, 5,FALSE), ""))</f>
        <v/>
      </c>
      <c r="F32" t="str">
        <f>IF(_xlfn.IFNA(VLOOKUP($B32, Foglio2!$A$2:$L$130, 6,FALSE), "") = 0, "",_xlfn.IFNA(VLOOKUP($B32, Foglio2!$A$2:$L$130, 6,FALSE), ""))</f>
        <v/>
      </c>
      <c r="G32" t="str">
        <f>IF(_xlfn.IFNA(VLOOKUP($B32, Foglio2!$A$2:$L$130, 7,FALSE), "") = 0, "",_xlfn.IFNA(VLOOKUP($B32, Foglio2!$A$2:$L$130, 7,FALSE), ""))</f>
        <v/>
      </c>
      <c r="H32" t="str">
        <f>IF(_xlfn.IFNA(VLOOKUP($B32, Foglio2!$A$2:$L$130, 8,FALSE), "") = 0, "",_xlfn.IFNA(VLOOKUP($B32, Foglio2!$A$2:$L$130, 8,FALSE), ""))</f>
        <v/>
      </c>
      <c r="I32" t="str">
        <f>IF(_xlfn.IFNA(VLOOKUP($B32, Foglio2!$A$2:$L$130, 9,FALSE), "") = 0, "",_xlfn.IFNA(VLOOKUP($B32, Foglio2!$A$2:$L$130, 9,FALSE), ""))</f>
        <v/>
      </c>
      <c r="J32" t="str">
        <f>IF(_xlfn.IFNA(VLOOKUP($B32, Foglio2!$A$2:$L$130, 10,FALSE), "") = 0, "",_xlfn.IFNA(VLOOKUP($B32, Foglio2!$A$2:$L$130, 10,FALSE), ""))</f>
        <v/>
      </c>
      <c r="K32" t="str">
        <f>IF(_xlfn.IFNA(VLOOKUP($B32, Foglio2!$A$2:$L$130, 11,FALSE), "") = 0, "",_xlfn.IFNA(VLOOKUP($B32, Foglio2!$A$2:$L$130, 11,FALSE), ""))</f>
        <v/>
      </c>
      <c r="L32" t="str">
        <f>IF(_xlfn.IFNA(VLOOKUP($B32, Foglio2!$A$2:$L$130, 12,FALSE), "") = 0, "",_xlfn.IFNA(VLOOKUP($B32, Foglio2!$A$2:$L$130, 12,FALSE), ""))</f>
        <v/>
      </c>
      <c r="M32" t="str">
        <f t="shared" si="0"/>
        <v>DRAM_ADDR13/////////</v>
      </c>
    </row>
    <row r="33" spans="1:13" x14ac:dyDescent="0.25">
      <c r="A33" t="str">
        <f>Foglio1!A131</f>
        <v>G1</v>
      </c>
      <c r="B33" t="str">
        <f>Foglio1!B131</f>
        <v>DRAM_ADDR14</v>
      </c>
      <c r="C33" t="str">
        <f>IF(_xlfn.IFNA(VLOOKUP($B33, Foglio2!$A$2:$L$130, 3,FALSE), "") = 0, "",_xlfn.IFNA(VLOOKUP($B33, Foglio2!$A$2:$L$130, 3,FALSE), ""))</f>
        <v/>
      </c>
      <c r="D33" t="str">
        <f>IF(_xlfn.IFNA(VLOOKUP($B33, Foglio2!$A$2:$L$130, 4,FALSE), "") = 0, "",_xlfn.IFNA(VLOOKUP($B33, Foglio2!$A$2:$L$130, 4,FALSE), ""))</f>
        <v/>
      </c>
      <c r="E33" t="str">
        <f>IF(_xlfn.IFNA(VLOOKUP($B33, Foglio2!$A$2:$L$130, 5,FALSE), "") = 0, "",_xlfn.IFNA(VLOOKUP($B33, Foglio2!$A$2:$L$130, 5,FALSE), ""))</f>
        <v/>
      </c>
      <c r="F33" t="str">
        <f>IF(_xlfn.IFNA(VLOOKUP($B33, Foglio2!$A$2:$L$130, 6,FALSE), "") = 0, "",_xlfn.IFNA(VLOOKUP($B33, Foglio2!$A$2:$L$130, 6,FALSE), ""))</f>
        <v/>
      </c>
      <c r="G33" t="str">
        <f>IF(_xlfn.IFNA(VLOOKUP($B33, Foglio2!$A$2:$L$130, 7,FALSE), "") = 0, "",_xlfn.IFNA(VLOOKUP($B33, Foglio2!$A$2:$L$130, 7,FALSE), ""))</f>
        <v/>
      </c>
      <c r="H33" t="str">
        <f>IF(_xlfn.IFNA(VLOOKUP($B33, Foglio2!$A$2:$L$130, 8,FALSE), "") = 0, "",_xlfn.IFNA(VLOOKUP($B33, Foglio2!$A$2:$L$130, 8,FALSE), ""))</f>
        <v/>
      </c>
      <c r="I33" t="str">
        <f>IF(_xlfn.IFNA(VLOOKUP($B33, Foglio2!$A$2:$L$130, 9,FALSE), "") = 0, "",_xlfn.IFNA(VLOOKUP($B33, Foglio2!$A$2:$L$130, 9,FALSE), ""))</f>
        <v/>
      </c>
      <c r="J33" t="str">
        <f>IF(_xlfn.IFNA(VLOOKUP($B33, Foglio2!$A$2:$L$130, 10,FALSE), "") = 0, "",_xlfn.IFNA(VLOOKUP($B33, Foglio2!$A$2:$L$130, 10,FALSE), ""))</f>
        <v/>
      </c>
      <c r="K33" t="str">
        <f>IF(_xlfn.IFNA(VLOOKUP($B33, Foglio2!$A$2:$L$130, 11,FALSE), "") = 0, "",_xlfn.IFNA(VLOOKUP($B33, Foglio2!$A$2:$L$130, 11,FALSE), ""))</f>
        <v/>
      </c>
      <c r="L33" t="str">
        <f>IF(_xlfn.IFNA(VLOOKUP($B33, Foglio2!$A$2:$L$130, 12,FALSE), "") = 0, "",_xlfn.IFNA(VLOOKUP($B33, Foglio2!$A$2:$L$130, 12,FALSE), ""))</f>
        <v/>
      </c>
      <c r="M33" t="str">
        <f t="shared" si="0"/>
        <v>DRAM_ADDR14/////////</v>
      </c>
    </row>
    <row r="34" spans="1:13" x14ac:dyDescent="0.25">
      <c r="A34" t="str">
        <f>Foglio1!A132</f>
        <v>K5</v>
      </c>
      <c r="B34" t="str">
        <f>Foglio1!B132</f>
        <v>DRAM_ADDR15</v>
      </c>
      <c r="C34" t="str">
        <f>IF(_xlfn.IFNA(VLOOKUP($B34, Foglio2!$A$2:$L$130, 3,FALSE), "") = 0, "",_xlfn.IFNA(VLOOKUP($B34, Foglio2!$A$2:$L$130, 3,FALSE), ""))</f>
        <v/>
      </c>
      <c r="D34" t="str">
        <f>IF(_xlfn.IFNA(VLOOKUP($B34, Foglio2!$A$2:$L$130, 4,FALSE), "") = 0, "",_xlfn.IFNA(VLOOKUP($B34, Foglio2!$A$2:$L$130, 4,FALSE), ""))</f>
        <v/>
      </c>
      <c r="E34" t="str">
        <f>IF(_xlfn.IFNA(VLOOKUP($B34, Foglio2!$A$2:$L$130, 5,FALSE), "") = 0, "",_xlfn.IFNA(VLOOKUP($B34, Foglio2!$A$2:$L$130, 5,FALSE), ""))</f>
        <v/>
      </c>
      <c r="F34" t="str">
        <f>IF(_xlfn.IFNA(VLOOKUP($B34, Foglio2!$A$2:$L$130, 6,FALSE), "") = 0, "",_xlfn.IFNA(VLOOKUP($B34, Foglio2!$A$2:$L$130, 6,FALSE), ""))</f>
        <v/>
      </c>
      <c r="G34" t="str">
        <f>IF(_xlfn.IFNA(VLOOKUP($B34, Foglio2!$A$2:$L$130, 7,FALSE), "") = 0, "",_xlfn.IFNA(VLOOKUP($B34, Foglio2!$A$2:$L$130, 7,FALSE), ""))</f>
        <v/>
      </c>
      <c r="H34" t="str">
        <f>IF(_xlfn.IFNA(VLOOKUP($B34, Foglio2!$A$2:$L$130, 8,FALSE), "") = 0, "",_xlfn.IFNA(VLOOKUP($B34, Foglio2!$A$2:$L$130, 8,FALSE), ""))</f>
        <v/>
      </c>
      <c r="I34" t="str">
        <f>IF(_xlfn.IFNA(VLOOKUP($B34, Foglio2!$A$2:$L$130, 9,FALSE), "") = 0, "",_xlfn.IFNA(VLOOKUP($B34, Foglio2!$A$2:$L$130, 9,FALSE), ""))</f>
        <v/>
      </c>
      <c r="J34" t="str">
        <f>IF(_xlfn.IFNA(VLOOKUP($B34, Foglio2!$A$2:$L$130, 10,FALSE), "") = 0, "",_xlfn.IFNA(VLOOKUP($B34, Foglio2!$A$2:$L$130, 10,FALSE), ""))</f>
        <v/>
      </c>
      <c r="K34" t="str">
        <f>IF(_xlfn.IFNA(VLOOKUP($B34, Foglio2!$A$2:$L$130, 11,FALSE), "") = 0, "",_xlfn.IFNA(VLOOKUP($B34, Foglio2!$A$2:$L$130, 11,FALSE), ""))</f>
        <v/>
      </c>
      <c r="L34" t="str">
        <f>IF(_xlfn.IFNA(VLOOKUP($B34, Foglio2!$A$2:$L$130, 12,FALSE), "") = 0, "",_xlfn.IFNA(VLOOKUP($B34, Foglio2!$A$2:$L$130, 12,FALSE), ""))</f>
        <v/>
      </c>
      <c r="M34" t="str">
        <f t="shared" si="0"/>
        <v>DRAM_ADDR15/////////</v>
      </c>
    </row>
    <row r="35" spans="1:13" x14ac:dyDescent="0.25">
      <c r="A35" t="str">
        <f>Foglio1!A133</f>
        <v>J2</v>
      </c>
      <c r="B35" t="str">
        <f>Foglio1!B133</f>
        <v>DRAM_CAS_B</v>
      </c>
      <c r="C35" t="str">
        <f>IF(_xlfn.IFNA(VLOOKUP($B35, Foglio2!$A$2:$L$130, 3,FALSE), "") = 0, "",_xlfn.IFNA(VLOOKUP($B35, Foglio2!$A$2:$L$130, 3,FALSE), ""))</f>
        <v/>
      </c>
      <c r="D35" t="str">
        <f>IF(_xlfn.IFNA(VLOOKUP($B35, Foglio2!$A$2:$L$130, 4,FALSE), "") = 0, "",_xlfn.IFNA(VLOOKUP($B35, Foglio2!$A$2:$L$130, 4,FALSE), ""))</f>
        <v/>
      </c>
      <c r="E35" t="str">
        <f>IF(_xlfn.IFNA(VLOOKUP($B35, Foglio2!$A$2:$L$130, 5,FALSE), "") = 0, "",_xlfn.IFNA(VLOOKUP($B35, Foglio2!$A$2:$L$130, 5,FALSE), ""))</f>
        <v/>
      </c>
      <c r="F35" t="str">
        <f>IF(_xlfn.IFNA(VLOOKUP($B35, Foglio2!$A$2:$L$130, 6,FALSE), "") = 0, "",_xlfn.IFNA(VLOOKUP($B35, Foglio2!$A$2:$L$130, 6,FALSE), ""))</f>
        <v/>
      </c>
      <c r="G35" t="str">
        <f>IF(_xlfn.IFNA(VLOOKUP($B35, Foglio2!$A$2:$L$130, 7,FALSE), "") = 0, "",_xlfn.IFNA(VLOOKUP($B35, Foglio2!$A$2:$L$130, 7,FALSE), ""))</f>
        <v/>
      </c>
      <c r="H35" t="str">
        <f>IF(_xlfn.IFNA(VLOOKUP($B35, Foglio2!$A$2:$L$130, 8,FALSE), "") = 0, "",_xlfn.IFNA(VLOOKUP($B35, Foglio2!$A$2:$L$130, 8,FALSE), ""))</f>
        <v/>
      </c>
      <c r="I35" t="str">
        <f>IF(_xlfn.IFNA(VLOOKUP($B35, Foglio2!$A$2:$L$130, 9,FALSE), "") = 0, "",_xlfn.IFNA(VLOOKUP($B35, Foglio2!$A$2:$L$130, 9,FALSE), ""))</f>
        <v/>
      </c>
      <c r="J35" t="str">
        <f>IF(_xlfn.IFNA(VLOOKUP($B35, Foglio2!$A$2:$L$130, 10,FALSE), "") = 0, "",_xlfn.IFNA(VLOOKUP($B35, Foglio2!$A$2:$L$130, 10,FALSE), ""))</f>
        <v/>
      </c>
      <c r="K35" t="str">
        <f>IF(_xlfn.IFNA(VLOOKUP($B35, Foglio2!$A$2:$L$130, 11,FALSE), "") = 0, "",_xlfn.IFNA(VLOOKUP($B35, Foglio2!$A$2:$L$130, 11,FALSE), ""))</f>
        <v/>
      </c>
      <c r="L35" t="str">
        <f>IF(_xlfn.IFNA(VLOOKUP($B35, Foglio2!$A$2:$L$130, 12,FALSE), "") = 0, "",_xlfn.IFNA(VLOOKUP($B35, Foglio2!$A$2:$L$130, 12,FALSE), ""))</f>
        <v/>
      </c>
      <c r="M35" t="str">
        <f t="shared" si="0"/>
        <v>DRAM_CAS_B/////////</v>
      </c>
    </row>
    <row r="36" spans="1:13" x14ac:dyDescent="0.25">
      <c r="A36" t="str">
        <f>Foglio1!A134</f>
        <v>N2</v>
      </c>
      <c r="B36" t="str">
        <f>Foglio1!B134</f>
        <v>DRAM_CS0_B</v>
      </c>
      <c r="C36" t="str">
        <f>IF(_xlfn.IFNA(VLOOKUP($B36, Foglio2!$A$2:$L$130, 3,FALSE), "") = 0, "",_xlfn.IFNA(VLOOKUP($B36, Foglio2!$A$2:$L$130, 3,FALSE), ""))</f>
        <v/>
      </c>
      <c r="D36" t="str">
        <f>IF(_xlfn.IFNA(VLOOKUP($B36, Foglio2!$A$2:$L$130, 4,FALSE), "") = 0, "",_xlfn.IFNA(VLOOKUP($B36, Foglio2!$A$2:$L$130, 4,FALSE), ""))</f>
        <v/>
      </c>
      <c r="E36" t="str">
        <f>IF(_xlfn.IFNA(VLOOKUP($B36, Foglio2!$A$2:$L$130, 5,FALSE), "") = 0, "",_xlfn.IFNA(VLOOKUP($B36, Foglio2!$A$2:$L$130, 5,FALSE), ""))</f>
        <v/>
      </c>
      <c r="F36" t="str">
        <f>IF(_xlfn.IFNA(VLOOKUP($B36, Foglio2!$A$2:$L$130, 6,FALSE), "") = 0, "",_xlfn.IFNA(VLOOKUP($B36, Foglio2!$A$2:$L$130, 6,FALSE), ""))</f>
        <v/>
      </c>
      <c r="G36" t="str">
        <f>IF(_xlfn.IFNA(VLOOKUP($B36, Foglio2!$A$2:$L$130, 7,FALSE), "") = 0, "",_xlfn.IFNA(VLOOKUP($B36, Foglio2!$A$2:$L$130, 7,FALSE), ""))</f>
        <v/>
      </c>
      <c r="H36" t="str">
        <f>IF(_xlfn.IFNA(VLOOKUP($B36, Foglio2!$A$2:$L$130, 8,FALSE), "") = 0, "",_xlfn.IFNA(VLOOKUP($B36, Foglio2!$A$2:$L$130, 8,FALSE), ""))</f>
        <v/>
      </c>
      <c r="I36" t="str">
        <f>IF(_xlfn.IFNA(VLOOKUP($B36, Foglio2!$A$2:$L$130, 9,FALSE), "") = 0, "",_xlfn.IFNA(VLOOKUP($B36, Foglio2!$A$2:$L$130, 9,FALSE), ""))</f>
        <v/>
      </c>
      <c r="J36" t="str">
        <f>IF(_xlfn.IFNA(VLOOKUP($B36, Foglio2!$A$2:$L$130, 10,FALSE), "") = 0, "",_xlfn.IFNA(VLOOKUP($B36, Foglio2!$A$2:$L$130, 10,FALSE), ""))</f>
        <v/>
      </c>
      <c r="K36" t="str">
        <f>IF(_xlfn.IFNA(VLOOKUP($B36, Foglio2!$A$2:$L$130, 11,FALSE), "") = 0, "",_xlfn.IFNA(VLOOKUP($B36, Foglio2!$A$2:$L$130, 11,FALSE), ""))</f>
        <v/>
      </c>
      <c r="L36" t="str">
        <f>IF(_xlfn.IFNA(VLOOKUP($B36, Foglio2!$A$2:$L$130, 12,FALSE), "") = 0, "",_xlfn.IFNA(VLOOKUP($B36, Foglio2!$A$2:$L$130, 12,FALSE), ""))</f>
        <v/>
      </c>
      <c r="M36" t="str">
        <f t="shared" si="0"/>
        <v>DRAM_CS0_B/////////</v>
      </c>
    </row>
    <row r="37" spans="1:13" x14ac:dyDescent="0.25">
      <c r="A37" t="str">
        <f>Foglio1!A135</f>
        <v>H5</v>
      </c>
      <c r="B37" t="str">
        <f>Foglio1!B135</f>
        <v>DRAM_CS1_B</v>
      </c>
      <c r="C37" t="str">
        <f>IF(_xlfn.IFNA(VLOOKUP($B37, Foglio2!$A$2:$L$130, 3,FALSE), "") = 0, "",_xlfn.IFNA(VLOOKUP($B37, Foglio2!$A$2:$L$130, 3,FALSE), ""))</f>
        <v/>
      </c>
      <c r="D37" t="str">
        <f>IF(_xlfn.IFNA(VLOOKUP($B37, Foglio2!$A$2:$L$130, 4,FALSE), "") = 0, "",_xlfn.IFNA(VLOOKUP($B37, Foglio2!$A$2:$L$130, 4,FALSE), ""))</f>
        <v/>
      </c>
      <c r="E37" t="str">
        <f>IF(_xlfn.IFNA(VLOOKUP($B37, Foglio2!$A$2:$L$130, 5,FALSE), "") = 0, "",_xlfn.IFNA(VLOOKUP($B37, Foglio2!$A$2:$L$130, 5,FALSE), ""))</f>
        <v/>
      </c>
      <c r="F37" t="str">
        <f>IF(_xlfn.IFNA(VLOOKUP($B37, Foglio2!$A$2:$L$130, 6,FALSE), "") = 0, "",_xlfn.IFNA(VLOOKUP($B37, Foglio2!$A$2:$L$130, 6,FALSE), ""))</f>
        <v/>
      </c>
      <c r="G37" t="str">
        <f>IF(_xlfn.IFNA(VLOOKUP($B37, Foglio2!$A$2:$L$130, 7,FALSE), "") = 0, "",_xlfn.IFNA(VLOOKUP($B37, Foglio2!$A$2:$L$130, 7,FALSE), ""))</f>
        <v/>
      </c>
      <c r="H37" t="str">
        <f>IF(_xlfn.IFNA(VLOOKUP($B37, Foglio2!$A$2:$L$130, 8,FALSE), "") = 0, "",_xlfn.IFNA(VLOOKUP($B37, Foglio2!$A$2:$L$130, 8,FALSE), ""))</f>
        <v/>
      </c>
      <c r="I37" t="str">
        <f>IF(_xlfn.IFNA(VLOOKUP($B37, Foglio2!$A$2:$L$130, 9,FALSE), "") = 0, "",_xlfn.IFNA(VLOOKUP($B37, Foglio2!$A$2:$L$130, 9,FALSE), ""))</f>
        <v/>
      </c>
      <c r="J37" t="str">
        <f>IF(_xlfn.IFNA(VLOOKUP($B37, Foglio2!$A$2:$L$130, 10,FALSE), "") = 0, "",_xlfn.IFNA(VLOOKUP($B37, Foglio2!$A$2:$L$130, 10,FALSE), ""))</f>
        <v/>
      </c>
      <c r="K37" t="str">
        <f>IF(_xlfn.IFNA(VLOOKUP($B37, Foglio2!$A$2:$L$130, 11,FALSE), "") = 0, "",_xlfn.IFNA(VLOOKUP($B37, Foglio2!$A$2:$L$130, 11,FALSE), ""))</f>
        <v/>
      </c>
      <c r="L37" t="str">
        <f>IF(_xlfn.IFNA(VLOOKUP($B37, Foglio2!$A$2:$L$130, 12,FALSE), "") = 0, "",_xlfn.IFNA(VLOOKUP($B37, Foglio2!$A$2:$L$130, 12,FALSE), ""))</f>
        <v/>
      </c>
      <c r="M37" t="str">
        <f t="shared" si="0"/>
        <v>DRAM_CS1_B/////////</v>
      </c>
    </row>
    <row r="38" spans="1:13" x14ac:dyDescent="0.25">
      <c r="A38" t="str">
        <f>Foglio1!A136</f>
        <v>T4</v>
      </c>
      <c r="B38" t="str">
        <f>Foglio1!B136</f>
        <v>DRAM_DATA00</v>
      </c>
      <c r="C38" t="str">
        <f>IF(_xlfn.IFNA(VLOOKUP($B38, Foglio2!$A$2:$L$130, 3,FALSE), "") = 0, "",_xlfn.IFNA(VLOOKUP($B38, Foglio2!$A$2:$L$130, 3,FALSE), ""))</f>
        <v/>
      </c>
      <c r="D38" t="str">
        <f>IF(_xlfn.IFNA(VLOOKUP($B38, Foglio2!$A$2:$L$130, 4,FALSE), "") = 0, "",_xlfn.IFNA(VLOOKUP($B38, Foglio2!$A$2:$L$130, 4,FALSE), ""))</f>
        <v/>
      </c>
      <c r="E38" t="str">
        <f>IF(_xlfn.IFNA(VLOOKUP($B38, Foglio2!$A$2:$L$130, 5,FALSE), "") = 0, "",_xlfn.IFNA(VLOOKUP($B38, Foglio2!$A$2:$L$130, 5,FALSE), ""))</f>
        <v/>
      </c>
      <c r="F38" t="str">
        <f>IF(_xlfn.IFNA(VLOOKUP($B38, Foglio2!$A$2:$L$130, 6,FALSE), "") = 0, "",_xlfn.IFNA(VLOOKUP($B38, Foglio2!$A$2:$L$130, 6,FALSE), ""))</f>
        <v/>
      </c>
      <c r="G38" t="str">
        <f>IF(_xlfn.IFNA(VLOOKUP($B38, Foglio2!$A$2:$L$130, 7,FALSE), "") = 0, "",_xlfn.IFNA(VLOOKUP($B38, Foglio2!$A$2:$L$130, 7,FALSE), ""))</f>
        <v/>
      </c>
      <c r="H38" t="str">
        <f>IF(_xlfn.IFNA(VLOOKUP($B38, Foglio2!$A$2:$L$130, 8,FALSE), "") = 0, "",_xlfn.IFNA(VLOOKUP($B38, Foglio2!$A$2:$L$130, 8,FALSE), ""))</f>
        <v/>
      </c>
      <c r="I38" t="str">
        <f>IF(_xlfn.IFNA(VLOOKUP($B38, Foglio2!$A$2:$L$130, 9,FALSE), "") = 0, "",_xlfn.IFNA(VLOOKUP($B38, Foglio2!$A$2:$L$130, 9,FALSE), ""))</f>
        <v/>
      </c>
      <c r="J38" t="str">
        <f>IF(_xlfn.IFNA(VLOOKUP($B38, Foglio2!$A$2:$L$130, 10,FALSE), "") = 0, "",_xlfn.IFNA(VLOOKUP($B38, Foglio2!$A$2:$L$130, 10,FALSE), ""))</f>
        <v/>
      </c>
      <c r="K38" t="str">
        <f>IF(_xlfn.IFNA(VLOOKUP($B38, Foglio2!$A$2:$L$130, 11,FALSE), "") = 0, "",_xlfn.IFNA(VLOOKUP($B38, Foglio2!$A$2:$L$130, 11,FALSE), ""))</f>
        <v/>
      </c>
      <c r="L38" t="str">
        <f>IF(_xlfn.IFNA(VLOOKUP($B38, Foglio2!$A$2:$L$130, 12,FALSE), "") = 0, "",_xlfn.IFNA(VLOOKUP($B38, Foglio2!$A$2:$L$130, 12,FALSE), ""))</f>
        <v/>
      </c>
      <c r="M38" t="str">
        <f t="shared" si="0"/>
        <v>DRAM_DATA00/////////</v>
      </c>
    </row>
    <row r="39" spans="1:13" x14ac:dyDescent="0.25">
      <c r="A39" t="str">
        <f>Foglio1!A137</f>
        <v>U6</v>
      </c>
      <c r="B39" t="str">
        <f>Foglio1!B137</f>
        <v>DRAM_DATA01</v>
      </c>
      <c r="C39" t="str">
        <f>IF(_xlfn.IFNA(VLOOKUP($B39, Foglio2!$A$2:$L$130, 3,FALSE), "") = 0, "",_xlfn.IFNA(VLOOKUP($B39, Foglio2!$A$2:$L$130, 3,FALSE), ""))</f>
        <v/>
      </c>
      <c r="D39" t="str">
        <f>IF(_xlfn.IFNA(VLOOKUP($B39, Foglio2!$A$2:$L$130, 4,FALSE), "") = 0, "",_xlfn.IFNA(VLOOKUP($B39, Foglio2!$A$2:$L$130, 4,FALSE), ""))</f>
        <v/>
      </c>
      <c r="E39" t="str">
        <f>IF(_xlfn.IFNA(VLOOKUP($B39, Foglio2!$A$2:$L$130, 5,FALSE), "") = 0, "",_xlfn.IFNA(VLOOKUP($B39, Foglio2!$A$2:$L$130, 5,FALSE), ""))</f>
        <v/>
      </c>
      <c r="F39" t="str">
        <f>IF(_xlfn.IFNA(VLOOKUP($B39, Foglio2!$A$2:$L$130, 6,FALSE), "") = 0, "",_xlfn.IFNA(VLOOKUP($B39, Foglio2!$A$2:$L$130, 6,FALSE), ""))</f>
        <v/>
      </c>
      <c r="G39" t="str">
        <f>IF(_xlfn.IFNA(VLOOKUP($B39, Foglio2!$A$2:$L$130, 7,FALSE), "") = 0, "",_xlfn.IFNA(VLOOKUP($B39, Foglio2!$A$2:$L$130, 7,FALSE), ""))</f>
        <v/>
      </c>
      <c r="H39" t="str">
        <f>IF(_xlfn.IFNA(VLOOKUP($B39, Foglio2!$A$2:$L$130, 8,FALSE), "") = 0, "",_xlfn.IFNA(VLOOKUP($B39, Foglio2!$A$2:$L$130, 8,FALSE), ""))</f>
        <v/>
      </c>
      <c r="I39" t="str">
        <f>IF(_xlfn.IFNA(VLOOKUP($B39, Foglio2!$A$2:$L$130, 9,FALSE), "") = 0, "",_xlfn.IFNA(VLOOKUP($B39, Foglio2!$A$2:$L$130, 9,FALSE), ""))</f>
        <v/>
      </c>
      <c r="J39" t="str">
        <f>IF(_xlfn.IFNA(VLOOKUP($B39, Foglio2!$A$2:$L$130, 10,FALSE), "") = 0, "",_xlfn.IFNA(VLOOKUP($B39, Foglio2!$A$2:$L$130, 10,FALSE), ""))</f>
        <v/>
      </c>
      <c r="K39" t="str">
        <f>IF(_xlfn.IFNA(VLOOKUP($B39, Foglio2!$A$2:$L$130, 11,FALSE), "") = 0, "",_xlfn.IFNA(VLOOKUP($B39, Foglio2!$A$2:$L$130, 11,FALSE), ""))</f>
        <v/>
      </c>
      <c r="L39" t="str">
        <f>IF(_xlfn.IFNA(VLOOKUP($B39, Foglio2!$A$2:$L$130, 12,FALSE), "") = 0, "",_xlfn.IFNA(VLOOKUP($B39, Foglio2!$A$2:$L$130, 12,FALSE), ""))</f>
        <v/>
      </c>
      <c r="M39" t="str">
        <f t="shared" si="0"/>
        <v>DRAM_DATA01/////////</v>
      </c>
    </row>
    <row r="40" spans="1:13" x14ac:dyDescent="0.25">
      <c r="A40" t="str">
        <f>Foglio1!A138</f>
        <v>T6</v>
      </c>
      <c r="B40" t="str">
        <f>Foglio1!B138</f>
        <v>DRAM_DATA02</v>
      </c>
      <c r="C40" t="str">
        <f>IF(_xlfn.IFNA(VLOOKUP($B40, Foglio2!$A$2:$L$130, 3,FALSE), "") = 0, "",_xlfn.IFNA(VLOOKUP($B40, Foglio2!$A$2:$L$130, 3,FALSE), ""))</f>
        <v/>
      </c>
      <c r="D40" t="str">
        <f>IF(_xlfn.IFNA(VLOOKUP($B40, Foglio2!$A$2:$L$130, 4,FALSE), "") = 0, "",_xlfn.IFNA(VLOOKUP($B40, Foglio2!$A$2:$L$130, 4,FALSE), ""))</f>
        <v/>
      </c>
      <c r="E40" t="str">
        <f>IF(_xlfn.IFNA(VLOOKUP($B40, Foglio2!$A$2:$L$130, 5,FALSE), "") = 0, "",_xlfn.IFNA(VLOOKUP($B40, Foglio2!$A$2:$L$130, 5,FALSE), ""))</f>
        <v/>
      </c>
      <c r="F40" t="str">
        <f>IF(_xlfn.IFNA(VLOOKUP($B40, Foglio2!$A$2:$L$130, 6,FALSE), "") = 0, "",_xlfn.IFNA(VLOOKUP($B40, Foglio2!$A$2:$L$130, 6,FALSE), ""))</f>
        <v/>
      </c>
      <c r="G40" t="str">
        <f>IF(_xlfn.IFNA(VLOOKUP($B40, Foglio2!$A$2:$L$130, 7,FALSE), "") = 0, "",_xlfn.IFNA(VLOOKUP($B40, Foglio2!$A$2:$L$130, 7,FALSE), ""))</f>
        <v/>
      </c>
      <c r="H40" t="str">
        <f>IF(_xlfn.IFNA(VLOOKUP($B40, Foglio2!$A$2:$L$130, 8,FALSE), "") = 0, "",_xlfn.IFNA(VLOOKUP($B40, Foglio2!$A$2:$L$130, 8,FALSE), ""))</f>
        <v/>
      </c>
      <c r="I40" t="str">
        <f>IF(_xlfn.IFNA(VLOOKUP($B40, Foglio2!$A$2:$L$130, 9,FALSE), "") = 0, "",_xlfn.IFNA(VLOOKUP($B40, Foglio2!$A$2:$L$130, 9,FALSE), ""))</f>
        <v/>
      </c>
      <c r="J40" t="str">
        <f>IF(_xlfn.IFNA(VLOOKUP($B40, Foglio2!$A$2:$L$130, 10,FALSE), "") = 0, "",_xlfn.IFNA(VLOOKUP($B40, Foglio2!$A$2:$L$130, 10,FALSE), ""))</f>
        <v/>
      </c>
      <c r="K40" t="str">
        <f>IF(_xlfn.IFNA(VLOOKUP($B40, Foglio2!$A$2:$L$130, 11,FALSE), "") = 0, "",_xlfn.IFNA(VLOOKUP($B40, Foglio2!$A$2:$L$130, 11,FALSE), ""))</f>
        <v/>
      </c>
      <c r="L40" t="str">
        <f>IF(_xlfn.IFNA(VLOOKUP($B40, Foglio2!$A$2:$L$130, 12,FALSE), "") = 0, "",_xlfn.IFNA(VLOOKUP($B40, Foglio2!$A$2:$L$130, 12,FALSE), ""))</f>
        <v/>
      </c>
      <c r="M40" t="str">
        <f t="shared" si="0"/>
        <v>DRAM_DATA02/////////</v>
      </c>
    </row>
    <row r="41" spans="1:13" x14ac:dyDescent="0.25">
      <c r="A41" t="str">
        <f>Foglio1!A139</f>
        <v>U7</v>
      </c>
      <c r="B41" t="str">
        <f>Foglio1!B139</f>
        <v>DRAM_DATA03</v>
      </c>
      <c r="C41" t="str">
        <f>IF(_xlfn.IFNA(VLOOKUP($B41, Foglio2!$A$2:$L$130, 3,FALSE), "") = 0, "",_xlfn.IFNA(VLOOKUP($B41, Foglio2!$A$2:$L$130, 3,FALSE), ""))</f>
        <v/>
      </c>
      <c r="D41" t="str">
        <f>IF(_xlfn.IFNA(VLOOKUP($B41, Foglio2!$A$2:$L$130, 4,FALSE), "") = 0, "",_xlfn.IFNA(VLOOKUP($B41, Foglio2!$A$2:$L$130, 4,FALSE), ""))</f>
        <v/>
      </c>
      <c r="E41" t="str">
        <f>IF(_xlfn.IFNA(VLOOKUP($B41, Foglio2!$A$2:$L$130, 5,FALSE), "") = 0, "",_xlfn.IFNA(VLOOKUP($B41, Foglio2!$A$2:$L$130, 5,FALSE), ""))</f>
        <v/>
      </c>
      <c r="F41" t="str">
        <f>IF(_xlfn.IFNA(VLOOKUP($B41, Foglio2!$A$2:$L$130, 6,FALSE), "") = 0, "",_xlfn.IFNA(VLOOKUP($B41, Foglio2!$A$2:$L$130, 6,FALSE), ""))</f>
        <v/>
      </c>
      <c r="G41" t="str">
        <f>IF(_xlfn.IFNA(VLOOKUP($B41, Foglio2!$A$2:$L$130, 7,FALSE), "") = 0, "",_xlfn.IFNA(VLOOKUP($B41, Foglio2!$A$2:$L$130, 7,FALSE), ""))</f>
        <v/>
      </c>
      <c r="H41" t="str">
        <f>IF(_xlfn.IFNA(VLOOKUP($B41, Foglio2!$A$2:$L$130, 8,FALSE), "") = 0, "",_xlfn.IFNA(VLOOKUP($B41, Foglio2!$A$2:$L$130, 8,FALSE), ""))</f>
        <v/>
      </c>
      <c r="I41" t="str">
        <f>IF(_xlfn.IFNA(VLOOKUP($B41, Foglio2!$A$2:$L$130, 9,FALSE), "") = 0, "",_xlfn.IFNA(VLOOKUP($B41, Foglio2!$A$2:$L$130, 9,FALSE), ""))</f>
        <v/>
      </c>
      <c r="J41" t="str">
        <f>IF(_xlfn.IFNA(VLOOKUP($B41, Foglio2!$A$2:$L$130, 10,FALSE), "") = 0, "",_xlfn.IFNA(VLOOKUP($B41, Foglio2!$A$2:$L$130, 10,FALSE), ""))</f>
        <v/>
      </c>
      <c r="K41" t="str">
        <f>IF(_xlfn.IFNA(VLOOKUP($B41, Foglio2!$A$2:$L$130, 11,FALSE), "") = 0, "",_xlfn.IFNA(VLOOKUP($B41, Foglio2!$A$2:$L$130, 11,FALSE), ""))</f>
        <v/>
      </c>
      <c r="L41" t="str">
        <f>IF(_xlfn.IFNA(VLOOKUP($B41, Foglio2!$A$2:$L$130, 12,FALSE), "") = 0, "",_xlfn.IFNA(VLOOKUP($B41, Foglio2!$A$2:$L$130, 12,FALSE), ""))</f>
        <v/>
      </c>
      <c r="M41" t="str">
        <f t="shared" si="0"/>
        <v>DRAM_DATA03/////////</v>
      </c>
    </row>
    <row r="42" spans="1:13" x14ac:dyDescent="0.25">
      <c r="A42" t="str">
        <f>Foglio1!A140</f>
        <v>U8</v>
      </c>
      <c r="B42" t="str">
        <f>Foglio1!B140</f>
        <v>DRAM_DATA04</v>
      </c>
      <c r="C42" t="str">
        <f>IF(_xlfn.IFNA(VLOOKUP($B42, Foglio2!$A$2:$L$130, 3,FALSE), "") = 0, "",_xlfn.IFNA(VLOOKUP($B42, Foglio2!$A$2:$L$130, 3,FALSE), ""))</f>
        <v/>
      </c>
      <c r="D42" t="str">
        <f>IF(_xlfn.IFNA(VLOOKUP($B42, Foglio2!$A$2:$L$130, 4,FALSE), "") = 0, "",_xlfn.IFNA(VLOOKUP($B42, Foglio2!$A$2:$L$130, 4,FALSE), ""))</f>
        <v/>
      </c>
      <c r="E42" t="str">
        <f>IF(_xlfn.IFNA(VLOOKUP($B42, Foglio2!$A$2:$L$130, 5,FALSE), "") = 0, "",_xlfn.IFNA(VLOOKUP($B42, Foglio2!$A$2:$L$130, 5,FALSE), ""))</f>
        <v/>
      </c>
      <c r="F42" t="str">
        <f>IF(_xlfn.IFNA(VLOOKUP($B42, Foglio2!$A$2:$L$130, 6,FALSE), "") = 0, "",_xlfn.IFNA(VLOOKUP($B42, Foglio2!$A$2:$L$130, 6,FALSE), ""))</f>
        <v/>
      </c>
      <c r="G42" t="str">
        <f>IF(_xlfn.IFNA(VLOOKUP($B42, Foglio2!$A$2:$L$130, 7,FALSE), "") = 0, "",_xlfn.IFNA(VLOOKUP($B42, Foglio2!$A$2:$L$130, 7,FALSE), ""))</f>
        <v/>
      </c>
      <c r="H42" t="str">
        <f>IF(_xlfn.IFNA(VLOOKUP($B42, Foglio2!$A$2:$L$130, 8,FALSE), "") = 0, "",_xlfn.IFNA(VLOOKUP($B42, Foglio2!$A$2:$L$130, 8,FALSE), ""))</f>
        <v/>
      </c>
      <c r="I42" t="str">
        <f>IF(_xlfn.IFNA(VLOOKUP($B42, Foglio2!$A$2:$L$130, 9,FALSE), "") = 0, "",_xlfn.IFNA(VLOOKUP($B42, Foglio2!$A$2:$L$130, 9,FALSE), ""))</f>
        <v/>
      </c>
      <c r="J42" t="str">
        <f>IF(_xlfn.IFNA(VLOOKUP($B42, Foglio2!$A$2:$L$130, 10,FALSE), "") = 0, "",_xlfn.IFNA(VLOOKUP($B42, Foglio2!$A$2:$L$130, 10,FALSE), ""))</f>
        <v/>
      </c>
      <c r="K42" t="str">
        <f>IF(_xlfn.IFNA(VLOOKUP($B42, Foglio2!$A$2:$L$130, 11,FALSE), "") = 0, "",_xlfn.IFNA(VLOOKUP($B42, Foglio2!$A$2:$L$130, 11,FALSE), ""))</f>
        <v/>
      </c>
      <c r="L42" t="str">
        <f>IF(_xlfn.IFNA(VLOOKUP($B42, Foglio2!$A$2:$L$130, 12,FALSE), "") = 0, "",_xlfn.IFNA(VLOOKUP($B42, Foglio2!$A$2:$L$130, 12,FALSE), ""))</f>
        <v/>
      </c>
      <c r="M42" t="str">
        <f t="shared" si="0"/>
        <v>DRAM_DATA04/////////</v>
      </c>
    </row>
    <row r="43" spans="1:13" x14ac:dyDescent="0.25">
      <c r="A43" t="str">
        <f>Foglio1!A141</f>
        <v>T8</v>
      </c>
      <c r="B43" t="str">
        <f>Foglio1!B141</f>
        <v>DRAM_DATA05</v>
      </c>
      <c r="C43" t="str">
        <f>IF(_xlfn.IFNA(VLOOKUP($B43, Foglio2!$A$2:$L$130, 3,FALSE), "") = 0, "",_xlfn.IFNA(VLOOKUP($B43, Foglio2!$A$2:$L$130, 3,FALSE), ""))</f>
        <v/>
      </c>
      <c r="D43" t="str">
        <f>IF(_xlfn.IFNA(VLOOKUP($B43, Foglio2!$A$2:$L$130, 4,FALSE), "") = 0, "",_xlfn.IFNA(VLOOKUP($B43, Foglio2!$A$2:$L$130, 4,FALSE), ""))</f>
        <v/>
      </c>
      <c r="E43" t="str">
        <f>IF(_xlfn.IFNA(VLOOKUP($B43, Foglio2!$A$2:$L$130, 5,FALSE), "") = 0, "",_xlfn.IFNA(VLOOKUP($B43, Foglio2!$A$2:$L$130, 5,FALSE), ""))</f>
        <v/>
      </c>
      <c r="F43" t="str">
        <f>IF(_xlfn.IFNA(VLOOKUP($B43, Foglio2!$A$2:$L$130, 6,FALSE), "") = 0, "",_xlfn.IFNA(VLOOKUP($B43, Foglio2!$A$2:$L$130, 6,FALSE), ""))</f>
        <v/>
      </c>
      <c r="G43" t="str">
        <f>IF(_xlfn.IFNA(VLOOKUP($B43, Foglio2!$A$2:$L$130, 7,FALSE), "") = 0, "",_xlfn.IFNA(VLOOKUP($B43, Foglio2!$A$2:$L$130, 7,FALSE), ""))</f>
        <v/>
      </c>
      <c r="H43" t="str">
        <f>IF(_xlfn.IFNA(VLOOKUP($B43, Foglio2!$A$2:$L$130, 8,FALSE), "") = 0, "",_xlfn.IFNA(VLOOKUP($B43, Foglio2!$A$2:$L$130, 8,FALSE), ""))</f>
        <v/>
      </c>
      <c r="I43" t="str">
        <f>IF(_xlfn.IFNA(VLOOKUP($B43, Foglio2!$A$2:$L$130, 9,FALSE), "") = 0, "",_xlfn.IFNA(VLOOKUP($B43, Foglio2!$A$2:$L$130, 9,FALSE), ""))</f>
        <v/>
      </c>
      <c r="J43" t="str">
        <f>IF(_xlfn.IFNA(VLOOKUP($B43, Foglio2!$A$2:$L$130, 10,FALSE), "") = 0, "",_xlfn.IFNA(VLOOKUP($B43, Foglio2!$A$2:$L$130, 10,FALSE), ""))</f>
        <v/>
      </c>
      <c r="K43" t="str">
        <f>IF(_xlfn.IFNA(VLOOKUP($B43, Foglio2!$A$2:$L$130, 11,FALSE), "") = 0, "",_xlfn.IFNA(VLOOKUP($B43, Foglio2!$A$2:$L$130, 11,FALSE), ""))</f>
        <v/>
      </c>
      <c r="L43" t="str">
        <f>IF(_xlfn.IFNA(VLOOKUP($B43, Foglio2!$A$2:$L$130, 12,FALSE), "") = 0, "",_xlfn.IFNA(VLOOKUP($B43, Foglio2!$A$2:$L$130, 12,FALSE), ""))</f>
        <v/>
      </c>
      <c r="M43" t="str">
        <f t="shared" si="0"/>
        <v>DRAM_DATA05/////////</v>
      </c>
    </row>
    <row r="44" spans="1:13" x14ac:dyDescent="0.25">
      <c r="A44" t="str">
        <f>Foglio1!A142</f>
        <v>T5</v>
      </c>
      <c r="B44" t="str">
        <f>Foglio1!B142</f>
        <v>DRAM_DATA06</v>
      </c>
      <c r="C44" t="str">
        <f>IF(_xlfn.IFNA(VLOOKUP($B44, Foglio2!$A$2:$L$130, 3,FALSE), "") = 0, "",_xlfn.IFNA(VLOOKUP($B44, Foglio2!$A$2:$L$130, 3,FALSE), ""))</f>
        <v/>
      </c>
      <c r="D44" t="str">
        <f>IF(_xlfn.IFNA(VLOOKUP($B44, Foglio2!$A$2:$L$130, 4,FALSE), "") = 0, "",_xlfn.IFNA(VLOOKUP($B44, Foglio2!$A$2:$L$130, 4,FALSE), ""))</f>
        <v/>
      </c>
      <c r="E44" t="str">
        <f>IF(_xlfn.IFNA(VLOOKUP($B44, Foglio2!$A$2:$L$130, 5,FALSE), "") = 0, "",_xlfn.IFNA(VLOOKUP($B44, Foglio2!$A$2:$L$130, 5,FALSE), ""))</f>
        <v/>
      </c>
      <c r="F44" t="str">
        <f>IF(_xlfn.IFNA(VLOOKUP($B44, Foglio2!$A$2:$L$130, 6,FALSE), "") = 0, "",_xlfn.IFNA(VLOOKUP($B44, Foglio2!$A$2:$L$130, 6,FALSE), ""))</f>
        <v/>
      </c>
      <c r="G44" t="str">
        <f>IF(_xlfn.IFNA(VLOOKUP($B44, Foglio2!$A$2:$L$130, 7,FALSE), "") = 0, "",_xlfn.IFNA(VLOOKUP($B44, Foglio2!$A$2:$L$130, 7,FALSE), ""))</f>
        <v/>
      </c>
      <c r="H44" t="str">
        <f>IF(_xlfn.IFNA(VLOOKUP($B44, Foglio2!$A$2:$L$130, 8,FALSE), "") = 0, "",_xlfn.IFNA(VLOOKUP($B44, Foglio2!$A$2:$L$130, 8,FALSE), ""))</f>
        <v/>
      </c>
      <c r="I44" t="str">
        <f>IF(_xlfn.IFNA(VLOOKUP($B44, Foglio2!$A$2:$L$130, 9,FALSE), "") = 0, "",_xlfn.IFNA(VLOOKUP($B44, Foglio2!$A$2:$L$130, 9,FALSE), ""))</f>
        <v/>
      </c>
      <c r="J44" t="str">
        <f>IF(_xlfn.IFNA(VLOOKUP($B44, Foglio2!$A$2:$L$130, 10,FALSE), "") = 0, "",_xlfn.IFNA(VLOOKUP($B44, Foglio2!$A$2:$L$130, 10,FALSE), ""))</f>
        <v/>
      </c>
      <c r="K44" t="str">
        <f>IF(_xlfn.IFNA(VLOOKUP($B44, Foglio2!$A$2:$L$130, 11,FALSE), "") = 0, "",_xlfn.IFNA(VLOOKUP($B44, Foglio2!$A$2:$L$130, 11,FALSE), ""))</f>
        <v/>
      </c>
      <c r="L44" t="str">
        <f>IF(_xlfn.IFNA(VLOOKUP($B44, Foglio2!$A$2:$L$130, 12,FALSE), "") = 0, "",_xlfn.IFNA(VLOOKUP($B44, Foglio2!$A$2:$L$130, 12,FALSE), ""))</f>
        <v/>
      </c>
      <c r="M44" t="str">
        <f t="shared" si="0"/>
        <v>DRAM_DATA06/////////</v>
      </c>
    </row>
    <row r="45" spans="1:13" x14ac:dyDescent="0.25">
      <c r="A45" t="str">
        <f>Foglio1!A143</f>
        <v>U4</v>
      </c>
      <c r="B45" t="str">
        <f>Foglio1!B143</f>
        <v>DRAM_DATA07</v>
      </c>
      <c r="C45" t="str">
        <f>IF(_xlfn.IFNA(VLOOKUP($B45, Foglio2!$A$2:$L$130, 3,FALSE), "") = 0, "",_xlfn.IFNA(VLOOKUP($B45, Foglio2!$A$2:$L$130, 3,FALSE), ""))</f>
        <v/>
      </c>
      <c r="D45" t="str">
        <f>IF(_xlfn.IFNA(VLOOKUP($B45, Foglio2!$A$2:$L$130, 4,FALSE), "") = 0, "",_xlfn.IFNA(VLOOKUP($B45, Foglio2!$A$2:$L$130, 4,FALSE), ""))</f>
        <v/>
      </c>
      <c r="E45" t="str">
        <f>IF(_xlfn.IFNA(VLOOKUP($B45, Foglio2!$A$2:$L$130, 5,FALSE), "") = 0, "",_xlfn.IFNA(VLOOKUP($B45, Foglio2!$A$2:$L$130, 5,FALSE), ""))</f>
        <v/>
      </c>
      <c r="F45" t="str">
        <f>IF(_xlfn.IFNA(VLOOKUP($B45, Foglio2!$A$2:$L$130, 6,FALSE), "") = 0, "",_xlfn.IFNA(VLOOKUP($B45, Foglio2!$A$2:$L$130, 6,FALSE), ""))</f>
        <v/>
      </c>
      <c r="G45" t="str">
        <f>IF(_xlfn.IFNA(VLOOKUP($B45, Foglio2!$A$2:$L$130, 7,FALSE), "") = 0, "",_xlfn.IFNA(VLOOKUP($B45, Foglio2!$A$2:$L$130, 7,FALSE), ""))</f>
        <v/>
      </c>
      <c r="H45" t="str">
        <f>IF(_xlfn.IFNA(VLOOKUP($B45, Foglio2!$A$2:$L$130, 8,FALSE), "") = 0, "",_xlfn.IFNA(VLOOKUP($B45, Foglio2!$A$2:$L$130, 8,FALSE), ""))</f>
        <v/>
      </c>
      <c r="I45" t="str">
        <f>IF(_xlfn.IFNA(VLOOKUP($B45, Foglio2!$A$2:$L$130, 9,FALSE), "") = 0, "",_xlfn.IFNA(VLOOKUP($B45, Foglio2!$A$2:$L$130, 9,FALSE), ""))</f>
        <v/>
      </c>
      <c r="J45" t="str">
        <f>IF(_xlfn.IFNA(VLOOKUP($B45, Foglio2!$A$2:$L$130, 10,FALSE), "") = 0, "",_xlfn.IFNA(VLOOKUP($B45, Foglio2!$A$2:$L$130, 10,FALSE), ""))</f>
        <v/>
      </c>
      <c r="K45" t="str">
        <f>IF(_xlfn.IFNA(VLOOKUP($B45, Foglio2!$A$2:$L$130, 11,FALSE), "") = 0, "",_xlfn.IFNA(VLOOKUP($B45, Foglio2!$A$2:$L$130, 11,FALSE), ""))</f>
        <v/>
      </c>
      <c r="L45" t="str">
        <f>IF(_xlfn.IFNA(VLOOKUP($B45, Foglio2!$A$2:$L$130, 12,FALSE), "") = 0, "",_xlfn.IFNA(VLOOKUP($B45, Foglio2!$A$2:$L$130, 12,FALSE), ""))</f>
        <v/>
      </c>
      <c r="M45" t="str">
        <f t="shared" si="0"/>
        <v>DRAM_DATA07/////////</v>
      </c>
    </row>
    <row r="46" spans="1:13" x14ac:dyDescent="0.25">
      <c r="A46" t="str">
        <f>Foglio1!A144</f>
        <v>U2</v>
      </c>
      <c r="B46" t="str">
        <f>Foglio1!B144</f>
        <v>DRAM_DATA08</v>
      </c>
      <c r="C46" t="str">
        <f>IF(_xlfn.IFNA(VLOOKUP($B46, Foglio2!$A$2:$L$130, 3,FALSE), "") = 0, "",_xlfn.IFNA(VLOOKUP($B46, Foglio2!$A$2:$L$130, 3,FALSE), ""))</f>
        <v/>
      </c>
      <c r="D46" t="str">
        <f>IF(_xlfn.IFNA(VLOOKUP($B46, Foglio2!$A$2:$L$130, 4,FALSE), "") = 0, "",_xlfn.IFNA(VLOOKUP($B46, Foglio2!$A$2:$L$130, 4,FALSE), ""))</f>
        <v/>
      </c>
      <c r="E46" t="str">
        <f>IF(_xlfn.IFNA(VLOOKUP($B46, Foglio2!$A$2:$L$130, 5,FALSE), "") = 0, "",_xlfn.IFNA(VLOOKUP($B46, Foglio2!$A$2:$L$130, 5,FALSE), ""))</f>
        <v/>
      </c>
      <c r="F46" t="str">
        <f>IF(_xlfn.IFNA(VLOOKUP($B46, Foglio2!$A$2:$L$130, 6,FALSE), "") = 0, "",_xlfn.IFNA(VLOOKUP($B46, Foglio2!$A$2:$L$130, 6,FALSE), ""))</f>
        <v/>
      </c>
      <c r="G46" t="str">
        <f>IF(_xlfn.IFNA(VLOOKUP($B46, Foglio2!$A$2:$L$130, 7,FALSE), "") = 0, "",_xlfn.IFNA(VLOOKUP($B46, Foglio2!$A$2:$L$130, 7,FALSE), ""))</f>
        <v/>
      </c>
      <c r="H46" t="str">
        <f>IF(_xlfn.IFNA(VLOOKUP($B46, Foglio2!$A$2:$L$130, 8,FALSE), "") = 0, "",_xlfn.IFNA(VLOOKUP($B46, Foglio2!$A$2:$L$130, 8,FALSE), ""))</f>
        <v/>
      </c>
      <c r="I46" t="str">
        <f>IF(_xlfn.IFNA(VLOOKUP($B46, Foglio2!$A$2:$L$130, 9,FALSE), "") = 0, "",_xlfn.IFNA(VLOOKUP($B46, Foglio2!$A$2:$L$130, 9,FALSE), ""))</f>
        <v/>
      </c>
      <c r="J46" t="str">
        <f>IF(_xlfn.IFNA(VLOOKUP($B46, Foglio2!$A$2:$L$130, 10,FALSE), "") = 0, "",_xlfn.IFNA(VLOOKUP($B46, Foglio2!$A$2:$L$130, 10,FALSE), ""))</f>
        <v/>
      </c>
      <c r="K46" t="str">
        <f>IF(_xlfn.IFNA(VLOOKUP($B46, Foglio2!$A$2:$L$130, 11,FALSE), "") = 0, "",_xlfn.IFNA(VLOOKUP($B46, Foglio2!$A$2:$L$130, 11,FALSE), ""))</f>
        <v/>
      </c>
      <c r="L46" t="str">
        <f>IF(_xlfn.IFNA(VLOOKUP($B46, Foglio2!$A$2:$L$130, 12,FALSE), "") = 0, "",_xlfn.IFNA(VLOOKUP($B46, Foglio2!$A$2:$L$130, 12,FALSE), ""))</f>
        <v/>
      </c>
      <c r="M46" t="str">
        <f t="shared" si="0"/>
        <v>DRAM_DATA08/////////</v>
      </c>
    </row>
    <row r="47" spans="1:13" x14ac:dyDescent="0.25">
      <c r="A47" t="str">
        <f>Foglio1!A145</f>
        <v>U3</v>
      </c>
      <c r="B47" t="str">
        <f>Foglio1!B145</f>
        <v>DRAM_DATA09</v>
      </c>
      <c r="C47" t="str">
        <f>IF(_xlfn.IFNA(VLOOKUP($B47, Foglio2!$A$2:$L$130, 3,FALSE), "") = 0, "",_xlfn.IFNA(VLOOKUP($B47, Foglio2!$A$2:$L$130, 3,FALSE), ""))</f>
        <v/>
      </c>
      <c r="D47" t="str">
        <f>IF(_xlfn.IFNA(VLOOKUP($B47, Foglio2!$A$2:$L$130, 4,FALSE), "") = 0, "",_xlfn.IFNA(VLOOKUP($B47, Foglio2!$A$2:$L$130, 4,FALSE), ""))</f>
        <v/>
      </c>
      <c r="E47" t="str">
        <f>IF(_xlfn.IFNA(VLOOKUP($B47, Foglio2!$A$2:$L$130, 5,FALSE), "") = 0, "",_xlfn.IFNA(VLOOKUP($B47, Foglio2!$A$2:$L$130, 5,FALSE), ""))</f>
        <v/>
      </c>
      <c r="F47" t="str">
        <f>IF(_xlfn.IFNA(VLOOKUP($B47, Foglio2!$A$2:$L$130, 6,FALSE), "") = 0, "",_xlfn.IFNA(VLOOKUP($B47, Foglio2!$A$2:$L$130, 6,FALSE), ""))</f>
        <v/>
      </c>
      <c r="G47" t="str">
        <f>IF(_xlfn.IFNA(VLOOKUP($B47, Foglio2!$A$2:$L$130, 7,FALSE), "") = 0, "",_xlfn.IFNA(VLOOKUP($B47, Foglio2!$A$2:$L$130, 7,FALSE), ""))</f>
        <v/>
      </c>
      <c r="H47" t="str">
        <f>IF(_xlfn.IFNA(VLOOKUP($B47, Foglio2!$A$2:$L$130, 8,FALSE), "") = 0, "",_xlfn.IFNA(VLOOKUP($B47, Foglio2!$A$2:$L$130, 8,FALSE), ""))</f>
        <v/>
      </c>
      <c r="I47" t="str">
        <f>IF(_xlfn.IFNA(VLOOKUP($B47, Foglio2!$A$2:$L$130, 9,FALSE), "") = 0, "",_xlfn.IFNA(VLOOKUP($B47, Foglio2!$A$2:$L$130, 9,FALSE), ""))</f>
        <v/>
      </c>
      <c r="J47" t="str">
        <f>IF(_xlfn.IFNA(VLOOKUP($B47, Foglio2!$A$2:$L$130, 10,FALSE), "") = 0, "",_xlfn.IFNA(VLOOKUP($B47, Foglio2!$A$2:$L$130, 10,FALSE), ""))</f>
        <v/>
      </c>
      <c r="K47" t="str">
        <f>IF(_xlfn.IFNA(VLOOKUP($B47, Foglio2!$A$2:$L$130, 11,FALSE), "") = 0, "",_xlfn.IFNA(VLOOKUP($B47, Foglio2!$A$2:$L$130, 11,FALSE), ""))</f>
        <v/>
      </c>
      <c r="L47" t="str">
        <f>IF(_xlfn.IFNA(VLOOKUP($B47, Foglio2!$A$2:$L$130, 12,FALSE), "") = 0, "",_xlfn.IFNA(VLOOKUP($B47, Foglio2!$A$2:$L$130, 12,FALSE), ""))</f>
        <v/>
      </c>
      <c r="M47" t="str">
        <f t="shared" si="0"/>
        <v>DRAM_DATA09/////////</v>
      </c>
    </row>
    <row r="48" spans="1:13" x14ac:dyDescent="0.25">
      <c r="A48" t="str">
        <f>Foglio1!A146</f>
        <v>U5</v>
      </c>
      <c r="B48" t="str">
        <f>Foglio1!B146</f>
        <v>DRAM_DATA10</v>
      </c>
      <c r="C48" t="str">
        <f>IF(_xlfn.IFNA(VLOOKUP($B48, Foglio2!$A$2:$L$130, 3,FALSE), "") = 0, "",_xlfn.IFNA(VLOOKUP($B48, Foglio2!$A$2:$L$130, 3,FALSE), ""))</f>
        <v/>
      </c>
      <c r="D48" t="str">
        <f>IF(_xlfn.IFNA(VLOOKUP($B48, Foglio2!$A$2:$L$130, 4,FALSE), "") = 0, "",_xlfn.IFNA(VLOOKUP($B48, Foglio2!$A$2:$L$130, 4,FALSE), ""))</f>
        <v/>
      </c>
      <c r="E48" t="str">
        <f>IF(_xlfn.IFNA(VLOOKUP($B48, Foglio2!$A$2:$L$130, 5,FALSE), "") = 0, "",_xlfn.IFNA(VLOOKUP($B48, Foglio2!$A$2:$L$130, 5,FALSE), ""))</f>
        <v/>
      </c>
      <c r="F48" t="str">
        <f>IF(_xlfn.IFNA(VLOOKUP($B48, Foglio2!$A$2:$L$130, 6,FALSE), "") = 0, "",_xlfn.IFNA(VLOOKUP($B48, Foglio2!$A$2:$L$130, 6,FALSE), ""))</f>
        <v/>
      </c>
      <c r="G48" t="str">
        <f>IF(_xlfn.IFNA(VLOOKUP($B48, Foglio2!$A$2:$L$130, 7,FALSE), "") = 0, "",_xlfn.IFNA(VLOOKUP($B48, Foglio2!$A$2:$L$130, 7,FALSE), ""))</f>
        <v/>
      </c>
      <c r="H48" t="str">
        <f>IF(_xlfn.IFNA(VLOOKUP($B48, Foglio2!$A$2:$L$130, 8,FALSE), "") = 0, "",_xlfn.IFNA(VLOOKUP($B48, Foglio2!$A$2:$L$130, 8,FALSE), ""))</f>
        <v/>
      </c>
      <c r="I48" t="str">
        <f>IF(_xlfn.IFNA(VLOOKUP($B48, Foglio2!$A$2:$L$130, 9,FALSE), "") = 0, "",_xlfn.IFNA(VLOOKUP($B48, Foglio2!$A$2:$L$130, 9,FALSE), ""))</f>
        <v/>
      </c>
      <c r="J48" t="str">
        <f>IF(_xlfn.IFNA(VLOOKUP($B48, Foglio2!$A$2:$L$130, 10,FALSE), "") = 0, "",_xlfn.IFNA(VLOOKUP($B48, Foglio2!$A$2:$L$130, 10,FALSE), ""))</f>
        <v/>
      </c>
      <c r="K48" t="str">
        <f>IF(_xlfn.IFNA(VLOOKUP($B48, Foglio2!$A$2:$L$130, 11,FALSE), "") = 0, "",_xlfn.IFNA(VLOOKUP($B48, Foglio2!$A$2:$L$130, 11,FALSE), ""))</f>
        <v/>
      </c>
      <c r="L48" t="str">
        <f>IF(_xlfn.IFNA(VLOOKUP($B48, Foglio2!$A$2:$L$130, 12,FALSE), "") = 0, "",_xlfn.IFNA(VLOOKUP($B48, Foglio2!$A$2:$L$130, 12,FALSE), ""))</f>
        <v/>
      </c>
      <c r="M48" t="str">
        <f t="shared" si="0"/>
        <v>DRAM_DATA10/////////</v>
      </c>
    </row>
    <row r="49" spans="1:13" x14ac:dyDescent="0.25">
      <c r="A49" t="str">
        <f>Foglio1!A147</f>
        <v>R4</v>
      </c>
      <c r="B49" t="str">
        <f>Foglio1!B147</f>
        <v>DRAM_DATA11</v>
      </c>
      <c r="C49" t="str">
        <f>IF(_xlfn.IFNA(VLOOKUP($B49, Foglio2!$A$2:$L$130, 3,FALSE), "") = 0, "",_xlfn.IFNA(VLOOKUP($B49, Foglio2!$A$2:$L$130, 3,FALSE), ""))</f>
        <v/>
      </c>
      <c r="D49" t="str">
        <f>IF(_xlfn.IFNA(VLOOKUP($B49, Foglio2!$A$2:$L$130, 4,FALSE), "") = 0, "",_xlfn.IFNA(VLOOKUP($B49, Foglio2!$A$2:$L$130, 4,FALSE), ""))</f>
        <v/>
      </c>
      <c r="E49" t="str">
        <f>IF(_xlfn.IFNA(VLOOKUP($B49, Foglio2!$A$2:$L$130, 5,FALSE), "") = 0, "",_xlfn.IFNA(VLOOKUP($B49, Foglio2!$A$2:$L$130, 5,FALSE), ""))</f>
        <v/>
      </c>
      <c r="F49" t="str">
        <f>IF(_xlfn.IFNA(VLOOKUP($B49, Foglio2!$A$2:$L$130, 6,FALSE), "") = 0, "",_xlfn.IFNA(VLOOKUP($B49, Foglio2!$A$2:$L$130, 6,FALSE), ""))</f>
        <v/>
      </c>
      <c r="G49" t="str">
        <f>IF(_xlfn.IFNA(VLOOKUP($B49, Foglio2!$A$2:$L$130, 7,FALSE), "") = 0, "",_xlfn.IFNA(VLOOKUP($B49, Foglio2!$A$2:$L$130, 7,FALSE), ""))</f>
        <v/>
      </c>
      <c r="H49" t="str">
        <f>IF(_xlfn.IFNA(VLOOKUP($B49, Foglio2!$A$2:$L$130, 8,FALSE), "") = 0, "",_xlfn.IFNA(VLOOKUP($B49, Foglio2!$A$2:$L$130, 8,FALSE), ""))</f>
        <v/>
      </c>
      <c r="I49" t="str">
        <f>IF(_xlfn.IFNA(VLOOKUP($B49, Foglio2!$A$2:$L$130, 9,FALSE), "") = 0, "",_xlfn.IFNA(VLOOKUP($B49, Foglio2!$A$2:$L$130, 9,FALSE), ""))</f>
        <v/>
      </c>
      <c r="J49" t="str">
        <f>IF(_xlfn.IFNA(VLOOKUP($B49, Foglio2!$A$2:$L$130, 10,FALSE), "") = 0, "",_xlfn.IFNA(VLOOKUP($B49, Foglio2!$A$2:$L$130, 10,FALSE), ""))</f>
        <v/>
      </c>
      <c r="K49" t="str">
        <f>IF(_xlfn.IFNA(VLOOKUP($B49, Foglio2!$A$2:$L$130, 11,FALSE), "") = 0, "",_xlfn.IFNA(VLOOKUP($B49, Foglio2!$A$2:$L$130, 11,FALSE), ""))</f>
        <v/>
      </c>
      <c r="L49" t="str">
        <f>IF(_xlfn.IFNA(VLOOKUP($B49, Foglio2!$A$2:$L$130, 12,FALSE), "") = 0, "",_xlfn.IFNA(VLOOKUP($B49, Foglio2!$A$2:$L$130, 12,FALSE), ""))</f>
        <v/>
      </c>
      <c r="M49" t="str">
        <f t="shared" si="0"/>
        <v>DRAM_DATA11/////////</v>
      </c>
    </row>
    <row r="50" spans="1:13" x14ac:dyDescent="0.25">
      <c r="A50" t="str">
        <f>Foglio1!A148</f>
        <v>P5</v>
      </c>
      <c r="B50" t="str">
        <f>Foglio1!B148</f>
        <v>DRAM_DATA12</v>
      </c>
      <c r="C50" t="str">
        <f>IF(_xlfn.IFNA(VLOOKUP($B50, Foglio2!$A$2:$L$130, 3,FALSE), "") = 0, "",_xlfn.IFNA(VLOOKUP($B50, Foglio2!$A$2:$L$130, 3,FALSE), ""))</f>
        <v/>
      </c>
      <c r="D50" t="str">
        <f>IF(_xlfn.IFNA(VLOOKUP($B50, Foglio2!$A$2:$L$130, 4,FALSE), "") = 0, "",_xlfn.IFNA(VLOOKUP($B50, Foglio2!$A$2:$L$130, 4,FALSE), ""))</f>
        <v/>
      </c>
      <c r="E50" t="str">
        <f>IF(_xlfn.IFNA(VLOOKUP($B50, Foglio2!$A$2:$L$130, 5,FALSE), "") = 0, "",_xlfn.IFNA(VLOOKUP($B50, Foglio2!$A$2:$L$130, 5,FALSE), ""))</f>
        <v/>
      </c>
      <c r="F50" t="str">
        <f>IF(_xlfn.IFNA(VLOOKUP($B50, Foglio2!$A$2:$L$130, 6,FALSE), "") = 0, "",_xlfn.IFNA(VLOOKUP($B50, Foglio2!$A$2:$L$130, 6,FALSE), ""))</f>
        <v/>
      </c>
      <c r="G50" t="str">
        <f>IF(_xlfn.IFNA(VLOOKUP($B50, Foglio2!$A$2:$L$130, 7,FALSE), "") = 0, "",_xlfn.IFNA(VLOOKUP($B50, Foglio2!$A$2:$L$130, 7,FALSE), ""))</f>
        <v/>
      </c>
      <c r="H50" t="str">
        <f>IF(_xlfn.IFNA(VLOOKUP($B50, Foglio2!$A$2:$L$130, 8,FALSE), "") = 0, "",_xlfn.IFNA(VLOOKUP($B50, Foglio2!$A$2:$L$130, 8,FALSE), ""))</f>
        <v/>
      </c>
      <c r="I50" t="str">
        <f>IF(_xlfn.IFNA(VLOOKUP($B50, Foglio2!$A$2:$L$130, 9,FALSE), "") = 0, "",_xlfn.IFNA(VLOOKUP($B50, Foglio2!$A$2:$L$130, 9,FALSE), ""))</f>
        <v/>
      </c>
      <c r="J50" t="str">
        <f>IF(_xlfn.IFNA(VLOOKUP($B50, Foglio2!$A$2:$L$130, 10,FALSE), "") = 0, "",_xlfn.IFNA(VLOOKUP($B50, Foglio2!$A$2:$L$130, 10,FALSE), ""))</f>
        <v/>
      </c>
      <c r="K50" t="str">
        <f>IF(_xlfn.IFNA(VLOOKUP($B50, Foglio2!$A$2:$L$130, 11,FALSE), "") = 0, "",_xlfn.IFNA(VLOOKUP($B50, Foglio2!$A$2:$L$130, 11,FALSE), ""))</f>
        <v/>
      </c>
      <c r="L50" t="str">
        <f>IF(_xlfn.IFNA(VLOOKUP($B50, Foglio2!$A$2:$L$130, 12,FALSE), "") = 0, "",_xlfn.IFNA(VLOOKUP($B50, Foglio2!$A$2:$L$130, 12,FALSE), ""))</f>
        <v/>
      </c>
      <c r="M50" t="str">
        <f t="shared" si="0"/>
        <v>DRAM_DATA12/////////</v>
      </c>
    </row>
    <row r="51" spans="1:13" x14ac:dyDescent="0.25">
      <c r="A51" t="str">
        <f>Foglio1!A149</f>
        <v>P3</v>
      </c>
      <c r="B51" t="str">
        <f>Foglio1!B149</f>
        <v>DRAM_DATA13</v>
      </c>
      <c r="C51" t="str">
        <f>IF(_xlfn.IFNA(VLOOKUP($B51, Foglio2!$A$2:$L$130, 3,FALSE), "") = 0, "",_xlfn.IFNA(VLOOKUP($B51, Foglio2!$A$2:$L$130, 3,FALSE), ""))</f>
        <v/>
      </c>
      <c r="D51" t="str">
        <f>IF(_xlfn.IFNA(VLOOKUP($B51, Foglio2!$A$2:$L$130, 4,FALSE), "") = 0, "",_xlfn.IFNA(VLOOKUP($B51, Foglio2!$A$2:$L$130, 4,FALSE), ""))</f>
        <v/>
      </c>
      <c r="E51" t="str">
        <f>IF(_xlfn.IFNA(VLOOKUP($B51, Foglio2!$A$2:$L$130, 5,FALSE), "") = 0, "",_xlfn.IFNA(VLOOKUP($B51, Foglio2!$A$2:$L$130, 5,FALSE), ""))</f>
        <v/>
      </c>
      <c r="F51" t="str">
        <f>IF(_xlfn.IFNA(VLOOKUP($B51, Foglio2!$A$2:$L$130, 6,FALSE), "") = 0, "",_xlfn.IFNA(VLOOKUP($B51, Foglio2!$A$2:$L$130, 6,FALSE), ""))</f>
        <v/>
      </c>
      <c r="G51" t="str">
        <f>IF(_xlfn.IFNA(VLOOKUP($B51, Foglio2!$A$2:$L$130, 7,FALSE), "") = 0, "",_xlfn.IFNA(VLOOKUP($B51, Foglio2!$A$2:$L$130, 7,FALSE), ""))</f>
        <v/>
      </c>
      <c r="H51" t="str">
        <f>IF(_xlfn.IFNA(VLOOKUP($B51, Foglio2!$A$2:$L$130, 8,FALSE), "") = 0, "",_xlfn.IFNA(VLOOKUP($B51, Foglio2!$A$2:$L$130, 8,FALSE), ""))</f>
        <v/>
      </c>
      <c r="I51" t="str">
        <f>IF(_xlfn.IFNA(VLOOKUP($B51, Foglio2!$A$2:$L$130, 9,FALSE), "") = 0, "",_xlfn.IFNA(VLOOKUP($B51, Foglio2!$A$2:$L$130, 9,FALSE), ""))</f>
        <v/>
      </c>
      <c r="J51" t="str">
        <f>IF(_xlfn.IFNA(VLOOKUP($B51, Foglio2!$A$2:$L$130, 10,FALSE), "") = 0, "",_xlfn.IFNA(VLOOKUP($B51, Foglio2!$A$2:$L$130, 10,FALSE), ""))</f>
        <v/>
      </c>
      <c r="K51" t="str">
        <f>IF(_xlfn.IFNA(VLOOKUP($B51, Foglio2!$A$2:$L$130, 11,FALSE), "") = 0, "",_xlfn.IFNA(VLOOKUP($B51, Foglio2!$A$2:$L$130, 11,FALSE), ""))</f>
        <v/>
      </c>
      <c r="L51" t="str">
        <f>IF(_xlfn.IFNA(VLOOKUP($B51, Foglio2!$A$2:$L$130, 12,FALSE), "") = 0, "",_xlfn.IFNA(VLOOKUP($B51, Foglio2!$A$2:$L$130, 12,FALSE), ""))</f>
        <v/>
      </c>
      <c r="M51" t="str">
        <f t="shared" si="0"/>
        <v>DRAM_DATA13/////////</v>
      </c>
    </row>
    <row r="52" spans="1:13" x14ac:dyDescent="0.25">
      <c r="A52" t="str">
        <f>Foglio1!A150</f>
        <v>R2</v>
      </c>
      <c r="B52" t="str">
        <f>Foglio1!B150</f>
        <v>DRAM_DATA14</v>
      </c>
      <c r="C52" t="str">
        <f>IF(_xlfn.IFNA(VLOOKUP($B52, Foglio2!$A$2:$L$130, 3,FALSE), "") = 0, "",_xlfn.IFNA(VLOOKUP($B52, Foglio2!$A$2:$L$130, 3,FALSE), ""))</f>
        <v/>
      </c>
      <c r="D52" t="str">
        <f>IF(_xlfn.IFNA(VLOOKUP($B52, Foglio2!$A$2:$L$130, 4,FALSE), "") = 0, "",_xlfn.IFNA(VLOOKUP($B52, Foglio2!$A$2:$L$130, 4,FALSE), ""))</f>
        <v/>
      </c>
      <c r="E52" t="str">
        <f>IF(_xlfn.IFNA(VLOOKUP($B52, Foglio2!$A$2:$L$130, 5,FALSE), "") = 0, "",_xlfn.IFNA(VLOOKUP($B52, Foglio2!$A$2:$L$130, 5,FALSE), ""))</f>
        <v/>
      </c>
      <c r="F52" t="str">
        <f>IF(_xlfn.IFNA(VLOOKUP($B52, Foglio2!$A$2:$L$130, 6,FALSE), "") = 0, "",_xlfn.IFNA(VLOOKUP($B52, Foglio2!$A$2:$L$130, 6,FALSE), ""))</f>
        <v/>
      </c>
      <c r="G52" t="str">
        <f>IF(_xlfn.IFNA(VLOOKUP($B52, Foglio2!$A$2:$L$130, 7,FALSE), "") = 0, "",_xlfn.IFNA(VLOOKUP($B52, Foglio2!$A$2:$L$130, 7,FALSE), ""))</f>
        <v/>
      </c>
      <c r="H52" t="str">
        <f>IF(_xlfn.IFNA(VLOOKUP($B52, Foglio2!$A$2:$L$130, 8,FALSE), "") = 0, "",_xlfn.IFNA(VLOOKUP($B52, Foglio2!$A$2:$L$130, 8,FALSE), ""))</f>
        <v/>
      </c>
      <c r="I52" t="str">
        <f>IF(_xlfn.IFNA(VLOOKUP($B52, Foglio2!$A$2:$L$130, 9,FALSE), "") = 0, "",_xlfn.IFNA(VLOOKUP($B52, Foglio2!$A$2:$L$130, 9,FALSE), ""))</f>
        <v/>
      </c>
      <c r="J52" t="str">
        <f>IF(_xlfn.IFNA(VLOOKUP($B52, Foglio2!$A$2:$L$130, 10,FALSE), "") = 0, "",_xlfn.IFNA(VLOOKUP($B52, Foglio2!$A$2:$L$130, 10,FALSE), ""))</f>
        <v/>
      </c>
      <c r="K52" t="str">
        <f>IF(_xlfn.IFNA(VLOOKUP($B52, Foglio2!$A$2:$L$130, 11,FALSE), "") = 0, "",_xlfn.IFNA(VLOOKUP($B52, Foglio2!$A$2:$L$130, 11,FALSE), ""))</f>
        <v/>
      </c>
      <c r="L52" t="str">
        <f>IF(_xlfn.IFNA(VLOOKUP($B52, Foglio2!$A$2:$L$130, 12,FALSE), "") = 0, "",_xlfn.IFNA(VLOOKUP($B52, Foglio2!$A$2:$L$130, 12,FALSE), ""))</f>
        <v/>
      </c>
      <c r="M52" t="str">
        <f t="shared" si="0"/>
        <v>DRAM_DATA14/////////</v>
      </c>
    </row>
    <row r="53" spans="1:13" x14ac:dyDescent="0.25">
      <c r="A53" t="str">
        <f>Foglio1!A151</f>
        <v>R1</v>
      </c>
      <c r="B53" t="str">
        <f>Foglio1!B151</f>
        <v>DRAM_DATA15</v>
      </c>
      <c r="C53" t="str">
        <f>IF(_xlfn.IFNA(VLOOKUP($B53, Foglio2!$A$2:$L$130, 3,FALSE), "") = 0, "",_xlfn.IFNA(VLOOKUP($B53, Foglio2!$A$2:$L$130, 3,FALSE), ""))</f>
        <v/>
      </c>
      <c r="D53" t="str">
        <f>IF(_xlfn.IFNA(VLOOKUP($B53, Foglio2!$A$2:$L$130, 4,FALSE), "") = 0, "",_xlfn.IFNA(VLOOKUP($B53, Foglio2!$A$2:$L$130, 4,FALSE), ""))</f>
        <v/>
      </c>
      <c r="E53" t="str">
        <f>IF(_xlfn.IFNA(VLOOKUP($B53, Foglio2!$A$2:$L$130, 5,FALSE), "") = 0, "",_xlfn.IFNA(VLOOKUP($B53, Foglio2!$A$2:$L$130, 5,FALSE), ""))</f>
        <v/>
      </c>
      <c r="F53" t="str">
        <f>IF(_xlfn.IFNA(VLOOKUP($B53, Foglio2!$A$2:$L$130, 6,FALSE), "") = 0, "",_xlfn.IFNA(VLOOKUP($B53, Foglio2!$A$2:$L$130, 6,FALSE), ""))</f>
        <v/>
      </c>
      <c r="G53" t="str">
        <f>IF(_xlfn.IFNA(VLOOKUP($B53, Foglio2!$A$2:$L$130, 7,FALSE), "") = 0, "",_xlfn.IFNA(VLOOKUP($B53, Foglio2!$A$2:$L$130, 7,FALSE), ""))</f>
        <v/>
      </c>
      <c r="H53" t="str">
        <f>IF(_xlfn.IFNA(VLOOKUP($B53, Foglio2!$A$2:$L$130, 8,FALSE), "") = 0, "",_xlfn.IFNA(VLOOKUP($B53, Foglio2!$A$2:$L$130, 8,FALSE), ""))</f>
        <v/>
      </c>
      <c r="I53" t="str">
        <f>IF(_xlfn.IFNA(VLOOKUP($B53, Foglio2!$A$2:$L$130, 9,FALSE), "") = 0, "",_xlfn.IFNA(VLOOKUP($B53, Foglio2!$A$2:$L$130, 9,FALSE), ""))</f>
        <v/>
      </c>
      <c r="J53" t="str">
        <f>IF(_xlfn.IFNA(VLOOKUP($B53, Foglio2!$A$2:$L$130, 10,FALSE), "") = 0, "",_xlfn.IFNA(VLOOKUP($B53, Foglio2!$A$2:$L$130, 10,FALSE), ""))</f>
        <v/>
      </c>
      <c r="K53" t="str">
        <f>IF(_xlfn.IFNA(VLOOKUP($B53, Foglio2!$A$2:$L$130, 11,FALSE), "") = 0, "",_xlfn.IFNA(VLOOKUP($B53, Foglio2!$A$2:$L$130, 11,FALSE), ""))</f>
        <v/>
      </c>
      <c r="L53" t="str">
        <f>IF(_xlfn.IFNA(VLOOKUP($B53, Foglio2!$A$2:$L$130, 12,FALSE), "") = 0, "",_xlfn.IFNA(VLOOKUP($B53, Foglio2!$A$2:$L$130, 12,FALSE), ""))</f>
        <v/>
      </c>
      <c r="M53" t="str">
        <f t="shared" si="0"/>
        <v>DRAM_DATA15/////////</v>
      </c>
    </row>
    <row r="54" spans="1:13" x14ac:dyDescent="0.25">
      <c r="A54" t="str">
        <f>Foglio1!A152</f>
        <v>T7</v>
      </c>
      <c r="B54" t="str">
        <f>Foglio1!B152</f>
        <v>DRAM_DQM0</v>
      </c>
      <c r="C54" t="str">
        <f>IF(_xlfn.IFNA(VLOOKUP($B54, Foglio2!$A$2:$L$130, 3,FALSE), "") = 0, "",_xlfn.IFNA(VLOOKUP($B54, Foglio2!$A$2:$L$130, 3,FALSE), ""))</f>
        <v/>
      </c>
      <c r="D54" t="str">
        <f>IF(_xlfn.IFNA(VLOOKUP($B54, Foglio2!$A$2:$L$130, 4,FALSE), "") = 0, "",_xlfn.IFNA(VLOOKUP($B54, Foglio2!$A$2:$L$130, 4,FALSE), ""))</f>
        <v/>
      </c>
      <c r="E54" t="str">
        <f>IF(_xlfn.IFNA(VLOOKUP($B54, Foglio2!$A$2:$L$130, 5,FALSE), "") = 0, "",_xlfn.IFNA(VLOOKUP($B54, Foglio2!$A$2:$L$130, 5,FALSE), ""))</f>
        <v/>
      </c>
      <c r="F54" t="str">
        <f>IF(_xlfn.IFNA(VLOOKUP($B54, Foglio2!$A$2:$L$130, 6,FALSE), "") = 0, "",_xlfn.IFNA(VLOOKUP($B54, Foglio2!$A$2:$L$130, 6,FALSE), ""))</f>
        <v/>
      </c>
      <c r="G54" t="str">
        <f>IF(_xlfn.IFNA(VLOOKUP($B54, Foglio2!$A$2:$L$130, 7,FALSE), "") = 0, "",_xlfn.IFNA(VLOOKUP($B54, Foglio2!$A$2:$L$130, 7,FALSE), ""))</f>
        <v/>
      </c>
      <c r="H54" t="str">
        <f>IF(_xlfn.IFNA(VLOOKUP($B54, Foglio2!$A$2:$L$130, 8,FALSE), "") = 0, "",_xlfn.IFNA(VLOOKUP($B54, Foglio2!$A$2:$L$130, 8,FALSE), ""))</f>
        <v/>
      </c>
      <c r="I54" t="str">
        <f>IF(_xlfn.IFNA(VLOOKUP($B54, Foglio2!$A$2:$L$130, 9,FALSE), "") = 0, "",_xlfn.IFNA(VLOOKUP($B54, Foglio2!$A$2:$L$130, 9,FALSE), ""))</f>
        <v/>
      </c>
      <c r="J54" t="str">
        <f>IF(_xlfn.IFNA(VLOOKUP($B54, Foglio2!$A$2:$L$130, 10,FALSE), "") = 0, "",_xlfn.IFNA(VLOOKUP($B54, Foglio2!$A$2:$L$130, 10,FALSE), ""))</f>
        <v/>
      </c>
      <c r="K54" t="str">
        <f>IF(_xlfn.IFNA(VLOOKUP($B54, Foglio2!$A$2:$L$130, 11,FALSE), "") = 0, "",_xlfn.IFNA(VLOOKUP($B54, Foglio2!$A$2:$L$130, 11,FALSE), ""))</f>
        <v/>
      </c>
      <c r="L54" t="str">
        <f>IF(_xlfn.IFNA(VLOOKUP($B54, Foglio2!$A$2:$L$130, 12,FALSE), "") = 0, "",_xlfn.IFNA(VLOOKUP($B54, Foglio2!$A$2:$L$130, 12,FALSE), ""))</f>
        <v/>
      </c>
      <c r="M54" t="str">
        <f t="shared" si="0"/>
        <v>DRAM_DQM0/////////</v>
      </c>
    </row>
    <row r="55" spans="1:13" x14ac:dyDescent="0.25">
      <c r="A55" t="str">
        <f>Foglio1!A153</f>
        <v>T3</v>
      </c>
      <c r="B55" t="str">
        <f>Foglio1!B153</f>
        <v>DRAM_DQM1</v>
      </c>
      <c r="C55" t="str">
        <f>IF(_xlfn.IFNA(VLOOKUP($B55, Foglio2!$A$2:$L$130, 3,FALSE), "") = 0, "",_xlfn.IFNA(VLOOKUP($B55, Foglio2!$A$2:$L$130, 3,FALSE), ""))</f>
        <v/>
      </c>
      <c r="D55" t="str">
        <f>IF(_xlfn.IFNA(VLOOKUP($B55, Foglio2!$A$2:$L$130, 4,FALSE), "") = 0, "",_xlfn.IFNA(VLOOKUP($B55, Foglio2!$A$2:$L$130, 4,FALSE), ""))</f>
        <v/>
      </c>
      <c r="E55" t="str">
        <f>IF(_xlfn.IFNA(VLOOKUP($B55, Foglio2!$A$2:$L$130, 5,FALSE), "") = 0, "",_xlfn.IFNA(VLOOKUP($B55, Foglio2!$A$2:$L$130, 5,FALSE), ""))</f>
        <v/>
      </c>
      <c r="F55" t="str">
        <f>IF(_xlfn.IFNA(VLOOKUP($B55, Foglio2!$A$2:$L$130, 6,FALSE), "") = 0, "",_xlfn.IFNA(VLOOKUP($B55, Foglio2!$A$2:$L$130, 6,FALSE), ""))</f>
        <v/>
      </c>
      <c r="G55" t="str">
        <f>IF(_xlfn.IFNA(VLOOKUP($B55, Foglio2!$A$2:$L$130, 7,FALSE), "") = 0, "",_xlfn.IFNA(VLOOKUP($B55, Foglio2!$A$2:$L$130, 7,FALSE), ""))</f>
        <v/>
      </c>
      <c r="H55" t="str">
        <f>IF(_xlfn.IFNA(VLOOKUP($B55, Foglio2!$A$2:$L$130, 8,FALSE), "") = 0, "",_xlfn.IFNA(VLOOKUP($B55, Foglio2!$A$2:$L$130, 8,FALSE), ""))</f>
        <v/>
      </c>
      <c r="I55" t="str">
        <f>IF(_xlfn.IFNA(VLOOKUP($B55, Foglio2!$A$2:$L$130, 9,FALSE), "") = 0, "",_xlfn.IFNA(VLOOKUP($B55, Foglio2!$A$2:$L$130, 9,FALSE), ""))</f>
        <v/>
      </c>
      <c r="J55" t="str">
        <f>IF(_xlfn.IFNA(VLOOKUP($B55, Foglio2!$A$2:$L$130, 10,FALSE), "") = 0, "",_xlfn.IFNA(VLOOKUP($B55, Foglio2!$A$2:$L$130, 10,FALSE), ""))</f>
        <v/>
      </c>
      <c r="K55" t="str">
        <f>IF(_xlfn.IFNA(VLOOKUP($B55, Foglio2!$A$2:$L$130, 11,FALSE), "") = 0, "",_xlfn.IFNA(VLOOKUP($B55, Foglio2!$A$2:$L$130, 11,FALSE), ""))</f>
        <v/>
      </c>
      <c r="L55" t="str">
        <f>IF(_xlfn.IFNA(VLOOKUP($B55, Foglio2!$A$2:$L$130, 12,FALSE), "") = 0, "",_xlfn.IFNA(VLOOKUP($B55, Foglio2!$A$2:$L$130, 12,FALSE), ""))</f>
        <v/>
      </c>
      <c r="M55" t="str">
        <f t="shared" si="0"/>
        <v>DRAM_DQM1/////////</v>
      </c>
    </row>
    <row r="56" spans="1:13" x14ac:dyDescent="0.25">
      <c r="A56" t="str">
        <f>Foglio1!A154</f>
        <v>N1</v>
      </c>
      <c r="B56" t="str">
        <f>Foglio1!B154</f>
        <v>DRAM_ODT0</v>
      </c>
      <c r="C56" t="str">
        <f>IF(_xlfn.IFNA(VLOOKUP($B56, Foglio2!$A$2:$L$130, 3,FALSE), "") = 0, "",_xlfn.IFNA(VLOOKUP($B56, Foglio2!$A$2:$L$130, 3,FALSE), ""))</f>
        <v/>
      </c>
      <c r="D56" t="str">
        <f>IF(_xlfn.IFNA(VLOOKUP($B56, Foglio2!$A$2:$L$130, 4,FALSE), "") = 0, "",_xlfn.IFNA(VLOOKUP($B56, Foglio2!$A$2:$L$130, 4,FALSE), ""))</f>
        <v/>
      </c>
      <c r="E56" t="str">
        <f>IF(_xlfn.IFNA(VLOOKUP($B56, Foglio2!$A$2:$L$130, 5,FALSE), "") = 0, "",_xlfn.IFNA(VLOOKUP($B56, Foglio2!$A$2:$L$130, 5,FALSE), ""))</f>
        <v/>
      </c>
      <c r="F56" t="str">
        <f>IF(_xlfn.IFNA(VLOOKUP($B56, Foglio2!$A$2:$L$130, 6,FALSE), "") = 0, "",_xlfn.IFNA(VLOOKUP($B56, Foglio2!$A$2:$L$130, 6,FALSE), ""))</f>
        <v/>
      </c>
      <c r="G56" t="str">
        <f>IF(_xlfn.IFNA(VLOOKUP($B56, Foglio2!$A$2:$L$130, 7,FALSE), "") = 0, "",_xlfn.IFNA(VLOOKUP($B56, Foglio2!$A$2:$L$130, 7,FALSE), ""))</f>
        <v/>
      </c>
      <c r="H56" t="str">
        <f>IF(_xlfn.IFNA(VLOOKUP($B56, Foglio2!$A$2:$L$130, 8,FALSE), "") = 0, "",_xlfn.IFNA(VLOOKUP($B56, Foglio2!$A$2:$L$130, 8,FALSE), ""))</f>
        <v/>
      </c>
      <c r="I56" t="str">
        <f>IF(_xlfn.IFNA(VLOOKUP($B56, Foglio2!$A$2:$L$130, 9,FALSE), "") = 0, "",_xlfn.IFNA(VLOOKUP($B56, Foglio2!$A$2:$L$130, 9,FALSE), ""))</f>
        <v/>
      </c>
      <c r="J56" t="str">
        <f>IF(_xlfn.IFNA(VLOOKUP($B56, Foglio2!$A$2:$L$130, 10,FALSE), "") = 0, "",_xlfn.IFNA(VLOOKUP($B56, Foglio2!$A$2:$L$130, 10,FALSE), ""))</f>
        <v/>
      </c>
      <c r="K56" t="str">
        <f>IF(_xlfn.IFNA(VLOOKUP($B56, Foglio2!$A$2:$L$130, 11,FALSE), "") = 0, "",_xlfn.IFNA(VLOOKUP($B56, Foglio2!$A$2:$L$130, 11,FALSE), ""))</f>
        <v/>
      </c>
      <c r="L56" t="str">
        <f>IF(_xlfn.IFNA(VLOOKUP($B56, Foglio2!$A$2:$L$130, 12,FALSE), "") = 0, "",_xlfn.IFNA(VLOOKUP($B56, Foglio2!$A$2:$L$130, 12,FALSE), ""))</f>
        <v/>
      </c>
      <c r="M56" t="str">
        <f t="shared" si="0"/>
        <v>DRAM_ODT0/////////</v>
      </c>
    </row>
    <row r="57" spans="1:13" x14ac:dyDescent="0.25">
      <c r="A57" t="str">
        <f>Foglio1!A155</f>
        <v>F1</v>
      </c>
      <c r="B57" t="str">
        <f>Foglio1!B155</f>
        <v>DRAM_ODT1</v>
      </c>
      <c r="C57" t="str">
        <f>IF(_xlfn.IFNA(VLOOKUP($B57, Foglio2!$A$2:$L$130, 3,FALSE), "") = 0, "",_xlfn.IFNA(VLOOKUP($B57, Foglio2!$A$2:$L$130, 3,FALSE), ""))</f>
        <v/>
      </c>
      <c r="D57" t="str">
        <f>IF(_xlfn.IFNA(VLOOKUP($B57, Foglio2!$A$2:$L$130, 4,FALSE), "") = 0, "",_xlfn.IFNA(VLOOKUP($B57, Foglio2!$A$2:$L$130, 4,FALSE), ""))</f>
        <v/>
      </c>
      <c r="E57" t="str">
        <f>IF(_xlfn.IFNA(VLOOKUP($B57, Foglio2!$A$2:$L$130, 5,FALSE), "") = 0, "",_xlfn.IFNA(VLOOKUP($B57, Foglio2!$A$2:$L$130, 5,FALSE), ""))</f>
        <v/>
      </c>
      <c r="F57" t="str">
        <f>IF(_xlfn.IFNA(VLOOKUP($B57, Foglio2!$A$2:$L$130, 6,FALSE), "") = 0, "",_xlfn.IFNA(VLOOKUP($B57, Foglio2!$A$2:$L$130, 6,FALSE), ""))</f>
        <v/>
      </c>
      <c r="G57" t="str">
        <f>IF(_xlfn.IFNA(VLOOKUP($B57, Foglio2!$A$2:$L$130, 7,FALSE), "") = 0, "",_xlfn.IFNA(VLOOKUP($B57, Foglio2!$A$2:$L$130, 7,FALSE), ""))</f>
        <v/>
      </c>
      <c r="H57" t="str">
        <f>IF(_xlfn.IFNA(VLOOKUP($B57, Foglio2!$A$2:$L$130, 8,FALSE), "") = 0, "",_xlfn.IFNA(VLOOKUP($B57, Foglio2!$A$2:$L$130, 8,FALSE), ""))</f>
        <v/>
      </c>
      <c r="I57" t="str">
        <f>IF(_xlfn.IFNA(VLOOKUP($B57, Foglio2!$A$2:$L$130, 9,FALSE), "") = 0, "",_xlfn.IFNA(VLOOKUP($B57, Foglio2!$A$2:$L$130, 9,FALSE), ""))</f>
        <v/>
      </c>
      <c r="J57" t="str">
        <f>IF(_xlfn.IFNA(VLOOKUP($B57, Foglio2!$A$2:$L$130, 10,FALSE), "") = 0, "",_xlfn.IFNA(VLOOKUP($B57, Foglio2!$A$2:$L$130, 10,FALSE), ""))</f>
        <v/>
      </c>
      <c r="K57" t="str">
        <f>IF(_xlfn.IFNA(VLOOKUP($B57, Foglio2!$A$2:$L$130, 11,FALSE), "") = 0, "",_xlfn.IFNA(VLOOKUP($B57, Foglio2!$A$2:$L$130, 11,FALSE), ""))</f>
        <v/>
      </c>
      <c r="L57" t="str">
        <f>IF(_xlfn.IFNA(VLOOKUP($B57, Foglio2!$A$2:$L$130, 12,FALSE), "") = 0, "",_xlfn.IFNA(VLOOKUP($B57, Foglio2!$A$2:$L$130, 12,FALSE), ""))</f>
        <v/>
      </c>
      <c r="M57" t="str">
        <f t="shared" si="0"/>
        <v>DRAM_ODT1/////////</v>
      </c>
    </row>
    <row r="58" spans="1:13" x14ac:dyDescent="0.25">
      <c r="A58" t="str">
        <f>Foglio1!A156</f>
        <v>M5</v>
      </c>
      <c r="B58" t="str">
        <f>Foglio1!B156</f>
        <v>DRAM_RAS_B</v>
      </c>
      <c r="C58" t="str">
        <f>IF(_xlfn.IFNA(VLOOKUP($B58, Foglio2!$A$2:$L$130, 3,FALSE), "") = 0, "",_xlfn.IFNA(VLOOKUP($B58, Foglio2!$A$2:$L$130, 3,FALSE), ""))</f>
        <v/>
      </c>
      <c r="D58" t="str">
        <f>IF(_xlfn.IFNA(VLOOKUP($B58, Foglio2!$A$2:$L$130, 4,FALSE), "") = 0, "",_xlfn.IFNA(VLOOKUP($B58, Foglio2!$A$2:$L$130, 4,FALSE), ""))</f>
        <v/>
      </c>
      <c r="E58" t="str">
        <f>IF(_xlfn.IFNA(VLOOKUP($B58, Foglio2!$A$2:$L$130, 5,FALSE), "") = 0, "",_xlfn.IFNA(VLOOKUP($B58, Foglio2!$A$2:$L$130, 5,FALSE), ""))</f>
        <v/>
      </c>
      <c r="F58" t="str">
        <f>IF(_xlfn.IFNA(VLOOKUP($B58, Foglio2!$A$2:$L$130, 6,FALSE), "") = 0, "",_xlfn.IFNA(VLOOKUP($B58, Foglio2!$A$2:$L$130, 6,FALSE), ""))</f>
        <v/>
      </c>
      <c r="G58" t="str">
        <f>IF(_xlfn.IFNA(VLOOKUP($B58, Foglio2!$A$2:$L$130, 7,FALSE), "") = 0, "",_xlfn.IFNA(VLOOKUP($B58, Foglio2!$A$2:$L$130, 7,FALSE), ""))</f>
        <v/>
      </c>
      <c r="H58" t="str">
        <f>IF(_xlfn.IFNA(VLOOKUP($B58, Foglio2!$A$2:$L$130, 8,FALSE), "") = 0, "",_xlfn.IFNA(VLOOKUP($B58, Foglio2!$A$2:$L$130, 8,FALSE), ""))</f>
        <v/>
      </c>
      <c r="I58" t="str">
        <f>IF(_xlfn.IFNA(VLOOKUP($B58, Foglio2!$A$2:$L$130, 9,FALSE), "") = 0, "",_xlfn.IFNA(VLOOKUP($B58, Foglio2!$A$2:$L$130, 9,FALSE), ""))</f>
        <v/>
      </c>
      <c r="J58" t="str">
        <f>IF(_xlfn.IFNA(VLOOKUP($B58, Foglio2!$A$2:$L$130, 10,FALSE), "") = 0, "",_xlfn.IFNA(VLOOKUP($B58, Foglio2!$A$2:$L$130, 10,FALSE), ""))</f>
        <v/>
      </c>
      <c r="K58" t="str">
        <f>IF(_xlfn.IFNA(VLOOKUP($B58, Foglio2!$A$2:$L$130, 11,FALSE), "") = 0, "",_xlfn.IFNA(VLOOKUP($B58, Foglio2!$A$2:$L$130, 11,FALSE), ""))</f>
        <v/>
      </c>
      <c r="L58" t="str">
        <f>IF(_xlfn.IFNA(VLOOKUP($B58, Foglio2!$A$2:$L$130, 12,FALSE), "") = 0, "",_xlfn.IFNA(VLOOKUP($B58, Foglio2!$A$2:$L$130, 12,FALSE), ""))</f>
        <v/>
      </c>
      <c r="M58" t="str">
        <f t="shared" si="0"/>
        <v>DRAM_RAS_B/////////</v>
      </c>
    </row>
    <row r="59" spans="1:13" x14ac:dyDescent="0.25">
      <c r="A59" t="str">
        <f>Foglio1!A157</f>
        <v>G4</v>
      </c>
      <c r="B59" t="str">
        <f>Foglio1!B157</f>
        <v>DRAM_RESET</v>
      </c>
      <c r="C59" t="str">
        <f>IF(_xlfn.IFNA(VLOOKUP($B59, Foglio2!$A$2:$L$130, 3,FALSE), "") = 0, "",_xlfn.IFNA(VLOOKUP($B59, Foglio2!$A$2:$L$130, 3,FALSE), ""))</f>
        <v/>
      </c>
      <c r="D59" t="str">
        <f>IF(_xlfn.IFNA(VLOOKUP($B59, Foglio2!$A$2:$L$130, 4,FALSE), "") = 0, "",_xlfn.IFNA(VLOOKUP($B59, Foglio2!$A$2:$L$130, 4,FALSE), ""))</f>
        <v/>
      </c>
      <c r="E59" t="str">
        <f>IF(_xlfn.IFNA(VLOOKUP($B59, Foglio2!$A$2:$L$130, 5,FALSE), "") = 0, "",_xlfn.IFNA(VLOOKUP($B59, Foglio2!$A$2:$L$130, 5,FALSE), ""))</f>
        <v/>
      </c>
      <c r="F59" t="str">
        <f>IF(_xlfn.IFNA(VLOOKUP($B59, Foglio2!$A$2:$L$130, 6,FALSE), "") = 0, "",_xlfn.IFNA(VLOOKUP($B59, Foglio2!$A$2:$L$130, 6,FALSE), ""))</f>
        <v/>
      </c>
      <c r="G59" t="str">
        <f>IF(_xlfn.IFNA(VLOOKUP($B59, Foglio2!$A$2:$L$130, 7,FALSE), "") = 0, "",_xlfn.IFNA(VLOOKUP($B59, Foglio2!$A$2:$L$130, 7,FALSE), ""))</f>
        <v/>
      </c>
      <c r="H59" t="str">
        <f>IF(_xlfn.IFNA(VLOOKUP($B59, Foglio2!$A$2:$L$130, 8,FALSE), "") = 0, "",_xlfn.IFNA(VLOOKUP($B59, Foglio2!$A$2:$L$130, 8,FALSE), ""))</f>
        <v/>
      </c>
      <c r="I59" t="str">
        <f>IF(_xlfn.IFNA(VLOOKUP($B59, Foglio2!$A$2:$L$130, 9,FALSE), "") = 0, "",_xlfn.IFNA(VLOOKUP($B59, Foglio2!$A$2:$L$130, 9,FALSE), ""))</f>
        <v/>
      </c>
      <c r="J59" t="str">
        <f>IF(_xlfn.IFNA(VLOOKUP($B59, Foglio2!$A$2:$L$130, 10,FALSE), "") = 0, "",_xlfn.IFNA(VLOOKUP($B59, Foglio2!$A$2:$L$130, 10,FALSE), ""))</f>
        <v/>
      </c>
      <c r="K59" t="str">
        <f>IF(_xlfn.IFNA(VLOOKUP($B59, Foglio2!$A$2:$L$130, 11,FALSE), "") = 0, "",_xlfn.IFNA(VLOOKUP($B59, Foglio2!$A$2:$L$130, 11,FALSE), ""))</f>
        <v/>
      </c>
      <c r="L59" t="str">
        <f>IF(_xlfn.IFNA(VLOOKUP($B59, Foglio2!$A$2:$L$130, 12,FALSE), "") = 0, "",_xlfn.IFNA(VLOOKUP($B59, Foglio2!$A$2:$L$130, 12,FALSE), ""))</f>
        <v/>
      </c>
      <c r="M59" t="str">
        <f t="shared" si="0"/>
        <v>DRAM_RESET/////////</v>
      </c>
    </row>
    <row r="60" spans="1:13" x14ac:dyDescent="0.25">
      <c r="A60" t="str">
        <f>Foglio1!A158</f>
        <v>M1</v>
      </c>
      <c r="B60" t="str">
        <f>Foglio1!B158</f>
        <v>DRAM_SDBA0</v>
      </c>
      <c r="C60" t="str">
        <f>IF(_xlfn.IFNA(VLOOKUP($B60, Foglio2!$A$2:$L$130, 3,FALSE), "") = 0, "",_xlfn.IFNA(VLOOKUP($B60, Foglio2!$A$2:$L$130, 3,FALSE), ""))</f>
        <v/>
      </c>
      <c r="D60" t="str">
        <f>IF(_xlfn.IFNA(VLOOKUP($B60, Foglio2!$A$2:$L$130, 4,FALSE), "") = 0, "",_xlfn.IFNA(VLOOKUP($B60, Foglio2!$A$2:$L$130, 4,FALSE), ""))</f>
        <v/>
      </c>
      <c r="E60" t="str">
        <f>IF(_xlfn.IFNA(VLOOKUP($B60, Foglio2!$A$2:$L$130, 5,FALSE), "") = 0, "",_xlfn.IFNA(VLOOKUP($B60, Foglio2!$A$2:$L$130, 5,FALSE), ""))</f>
        <v/>
      </c>
      <c r="F60" t="str">
        <f>IF(_xlfn.IFNA(VLOOKUP($B60, Foglio2!$A$2:$L$130, 6,FALSE), "") = 0, "",_xlfn.IFNA(VLOOKUP($B60, Foglio2!$A$2:$L$130, 6,FALSE), ""))</f>
        <v/>
      </c>
      <c r="G60" t="str">
        <f>IF(_xlfn.IFNA(VLOOKUP($B60, Foglio2!$A$2:$L$130, 7,FALSE), "") = 0, "",_xlfn.IFNA(VLOOKUP($B60, Foglio2!$A$2:$L$130, 7,FALSE), ""))</f>
        <v/>
      </c>
      <c r="H60" t="str">
        <f>IF(_xlfn.IFNA(VLOOKUP($B60, Foglio2!$A$2:$L$130, 8,FALSE), "") = 0, "",_xlfn.IFNA(VLOOKUP($B60, Foglio2!$A$2:$L$130, 8,FALSE), ""))</f>
        <v/>
      </c>
      <c r="I60" t="str">
        <f>IF(_xlfn.IFNA(VLOOKUP($B60, Foglio2!$A$2:$L$130, 9,FALSE), "") = 0, "",_xlfn.IFNA(VLOOKUP($B60, Foglio2!$A$2:$L$130, 9,FALSE), ""))</f>
        <v/>
      </c>
      <c r="J60" t="str">
        <f>IF(_xlfn.IFNA(VLOOKUP($B60, Foglio2!$A$2:$L$130, 10,FALSE), "") = 0, "",_xlfn.IFNA(VLOOKUP($B60, Foglio2!$A$2:$L$130, 10,FALSE), ""))</f>
        <v/>
      </c>
      <c r="K60" t="str">
        <f>IF(_xlfn.IFNA(VLOOKUP($B60, Foglio2!$A$2:$L$130, 11,FALSE), "") = 0, "",_xlfn.IFNA(VLOOKUP($B60, Foglio2!$A$2:$L$130, 11,FALSE), ""))</f>
        <v/>
      </c>
      <c r="L60" t="str">
        <f>IF(_xlfn.IFNA(VLOOKUP($B60, Foglio2!$A$2:$L$130, 12,FALSE), "") = 0, "",_xlfn.IFNA(VLOOKUP($B60, Foglio2!$A$2:$L$130, 12,FALSE), ""))</f>
        <v/>
      </c>
      <c r="M60" t="str">
        <f t="shared" si="0"/>
        <v>DRAM_SDBA0/////////</v>
      </c>
    </row>
    <row r="61" spans="1:13" x14ac:dyDescent="0.25">
      <c r="A61" t="str">
        <f>Foglio1!A159</f>
        <v>H1</v>
      </c>
      <c r="B61" t="str">
        <f>Foglio1!B159</f>
        <v>DRAM_SDBA1</v>
      </c>
      <c r="C61" t="str">
        <f>IF(_xlfn.IFNA(VLOOKUP($B61, Foglio2!$A$2:$L$130, 3,FALSE), "") = 0, "",_xlfn.IFNA(VLOOKUP($B61, Foglio2!$A$2:$L$130, 3,FALSE), ""))</f>
        <v/>
      </c>
      <c r="D61" t="str">
        <f>IF(_xlfn.IFNA(VLOOKUP($B61, Foglio2!$A$2:$L$130, 4,FALSE), "") = 0, "",_xlfn.IFNA(VLOOKUP($B61, Foglio2!$A$2:$L$130, 4,FALSE), ""))</f>
        <v/>
      </c>
      <c r="E61" t="str">
        <f>IF(_xlfn.IFNA(VLOOKUP($B61, Foglio2!$A$2:$L$130, 5,FALSE), "") = 0, "",_xlfn.IFNA(VLOOKUP($B61, Foglio2!$A$2:$L$130, 5,FALSE), ""))</f>
        <v/>
      </c>
      <c r="F61" t="str">
        <f>IF(_xlfn.IFNA(VLOOKUP($B61, Foglio2!$A$2:$L$130, 6,FALSE), "") = 0, "",_xlfn.IFNA(VLOOKUP($B61, Foglio2!$A$2:$L$130, 6,FALSE), ""))</f>
        <v/>
      </c>
      <c r="G61" t="str">
        <f>IF(_xlfn.IFNA(VLOOKUP($B61, Foglio2!$A$2:$L$130, 7,FALSE), "") = 0, "",_xlfn.IFNA(VLOOKUP($B61, Foglio2!$A$2:$L$130, 7,FALSE), ""))</f>
        <v/>
      </c>
      <c r="H61" t="str">
        <f>IF(_xlfn.IFNA(VLOOKUP($B61, Foglio2!$A$2:$L$130, 8,FALSE), "") = 0, "",_xlfn.IFNA(VLOOKUP($B61, Foglio2!$A$2:$L$130, 8,FALSE), ""))</f>
        <v/>
      </c>
      <c r="I61" t="str">
        <f>IF(_xlfn.IFNA(VLOOKUP($B61, Foglio2!$A$2:$L$130, 9,FALSE), "") = 0, "",_xlfn.IFNA(VLOOKUP($B61, Foglio2!$A$2:$L$130, 9,FALSE), ""))</f>
        <v/>
      </c>
      <c r="J61" t="str">
        <f>IF(_xlfn.IFNA(VLOOKUP($B61, Foglio2!$A$2:$L$130, 10,FALSE), "") = 0, "",_xlfn.IFNA(VLOOKUP($B61, Foglio2!$A$2:$L$130, 10,FALSE), ""))</f>
        <v/>
      </c>
      <c r="K61" t="str">
        <f>IF(_xlfn.IFNA(VLOOKUP($B61, Foglio2!$A$2:$L$130, 11,FALSE), "") = 0, "",_xlfn.IFNA(VLOOKUP($B61, Foglio2!$A$2:$L$130, 11,FALSE), ""))</f>
        <v/>
      </c>
      <c r="L61" t="str">
        <f>IF(_xlfn.IFNA(VLOOKUP($B61, Foglio2!$A$2:$L$130, 12,FALSE), "") = 0, "",_xlfn.IFNA(VLOOKUP($B61, Foglio2!$A$2:$L$130, 12,FALSE), ""))</f>
        <v/>
      </c>
      <c r="M61" t="str">
        <f t="shared" si="0"/>
        <v>DRAM_SDBA1/////////</v>
      </c>
    </row>
    <row r="62" spans="1:13" x14ac:dyDescent="0.25">
      <c r="A62" t="str">
        <f>Foglio1!A160</f>
        <v>K2</v>
      </c>
      <c r="B62" t="str">
        <f>Foglio1!B160</f>
        <v>DRAM_SDBA2</v>
      </c>
      <c r="C62" t="str">
        <f>IF(_xlfn.IFNA(VLOOKUP($B62, Foglio2!$A$2:$L$130, 3,FALSE), "") = 0, "",_xlfn.IFNA(VLOOKUP($B62, Foglio2!$A$2:$L$130, 3,FALSE), ""))</f>
        <v/>
      </c>
      <c r="D62" t="str">
        <f>IF(_xlfn.IFNA(VLOOKUP($B62, Foglio2!$A$2:$L$130, 4,FALSE), "") = 0, "",_xlfn.IFNA(VLOOKUP($B62, Foglio2!$A$2:$L$130, 4,FALSE), ""))</f>
        <v/>
      </c>
      <c r="E62" t="str">
        <f>IF(_xlfn.IFNA(VLOOKUP($B62, Foglio2!$A$2:$L$130, 5,FALSE), "") = 0, "",_xlfn.IFNA(VLOOKUP($B62, Foglio2!$A$2:$L$130, 5,FALSE), ""))</f>
        <v/>
      </c>
      <c r="F62" t="str">
        <f>IF(_xlfn.IFNA(VLOOKUP($B62, Foglio2!$A$2:$L$130, 6,FALSE), "") = 0, "",_xlfn.IFNA(VLOOKUP($B62, Foglio2!$A$2:$L$130, 6,FALSE), ""))</f>
        <v/>
      </c>
      <c r="G62" t="str">
        <f>IF(_xlfn.IFNA(VLOOKUP($B62, Foglio2!$A$2:$L$130, 7,FALSE), "") = 0, "",_xlfn.IFNA(VLOOKUP($B62, Foglio2!$A$2:$L$130, 7,FALSE), ""))</f>
        <v/>
      </c>
      <c r="H62" t="str">
        <f>IF(_xlfn.IFNA(VLOOKUP($B62, Foglio2!$A$2:$L$130, 8,FALSE), "") = 0, "",_xlfn.IFNA(VLOOKUP($B62, Foglio2!$A$2:$L$130, 8,FALSE), ""))</f>
        <v/>
      </c>
      <c r="I62" t="str">
        <f>IF(_xlfn.IFNA(VLOOKUP($B62, Foglio2!$A$2:$L$130, 9,FALSE), "") = 0, "",_xlfn.IFNA(VLOOKUP($B62, Foglio2!$A$2:$L$130, 9,FALSE), ""))</f>
        <v/>
      </c>
      <c r="J62" t="str">
        <f>IF(_xlfn.IFNA(VLOOKUP($B62, Foglio2!$A$2:$L$130, 10,FALSE), "") = 0, "",_xlfn.IFNA(VLOOKUP($B62, Foglio2!$A$2:$L$130, 10,FALSE), ""))</f>
        <v/>
      </c>
      <c r="K62" t="str">
        <f>IF(_xlfn.IFNA(VLOOKUP($B62, Foglio2!$A$2:$L$130, 11,FALSE), "") = 0, "",_xlfn.IFNA(VLOOKUP($B62, Foglio2!$A$2:$L$130, 11,FALSE), ""))</f>
        <v/>
      </c>
      <c r="L62" t="str">
        <f>IF(_xlfn.IFNA(VLOOKUP($B62, Foglio2!$A$2:$L$130, 12,FALSE), "") = 0, "",_xlfn.IFNA(VLOOKUP($B62, Foglio2!$A$2:$L$130, 12,FALSE), ""))</f>
        <v/>
      </c>
      <c r="M62" t="str">
        <f t="shared" si="0"/>
        <v>DRAM_SDBA2/////////</v>
      </c>
    </row>
    <row r="63" spans="1:13" x14ac:dyDescent="0.25">
      <c r="A63" t="str">
        <f>Foglio1!A161</f>
        <v>M3</v>
      </c>
      <c r="B63" t="str">
        <f>Foglio1!B161</f>
        <v>DRAM_SDCKE0</v>
      </c>
      <c r="C63" t="str">
        <f>IF(_xlfn.IFNA(VLOOKUP($B63, Foglio2!$A$2:$L$130, 3,FALSE), "") = 0, "",_xlfn.IFNA(VLOOKUP($B63, Foglio2!$A$2:$L$130, 3,FALSE), ""))</f>
        <v/>
      </c>
      <c r="D63" t="str">
        <f>IF(_xlfn.IFNA(VLOOKUP($B63, Foglio2!$A$2:$L$130, 4,FALSE), "") = 0, "",_xlfn.IFNA(VLOOKUP($B63, Foglio2!$A$2:$L$130, 4,FALSE), ""))</f>
        <v/>
      </c>
      <c r="E63" t="str">
        <f>IF(_xlfn.IFNA(VLOOKUP($B63, Foglio2!$A$2:$L$130, 5,FALSE), "") = 0, "",_xlfn.IFNA(VLOOKUP($B63, Foglio2!$A$2:$L$130, 5,FALSE), ""))</f>
        <v/>
      </c>
      <c r="F63" t="str">
        <f>IF(_xlfn.IFNA(VLOOKUP($B63, Foglio2!$A$2:$L$130, 6,FALSE), "") = 0, "",_xlfn.IFNA(VLOOKUP($B63, Foglio2!$A$2:$L$130, 6,FALSE), ""))</f>
        <v/>
      </c>
      <c r="G63" t="str">
        <f>IF(_xlfn.IFNA(VLOOKUP($B63, Foglio2!$A$2:$L$130, 7,FALSE), "") = 0, "",_xlfn.IFNA(VLOOKUP($B63, Foglio2!$A$2:$L$130, 7,FALSE), ""))</f>
        <v/>
      </c>
      <c r="H63" t="str">
        <f>IF(_xlfn.IFNA(VLOOKUP($B63, Foglio2!$A$2:$L$130, 8,FALSE), "") = 0, "",_xlfn.IFNA(VLOOKUP($B63, Foglio2!$A$2:$L$130, 8,FALSE), ""))</f>
        <v/>
      </c>
      <c r="I63" t="str">
        <f>IF(_xlfn.IFNA(VLOOKUP($B63, Foglio2!$A$2:$L$130, 9,FALSE), "") = 0, "",_xlfn.IFNA(VLOOKUP($B63, Foglio2!$A$2:$L$130, 9,FALSE), ""))</f>
        <v/>
      </c>
      <c r="J63" t="str">
        <f>IF(_xlfn.IFNA(VLOOKUP($B63, Foglio2!$A$2:$L$130, 10,FALSE), "") = 0, "",_xlfn.IFNA(VLOOKUP($B63, Foglio2!$A$2:$L$130, 10,FALSE), ""))</f>
        <v/>
      </c>
      <c r="K63" t="str">
        <f>IF(_xlfn.IFNA(VLOOKUP($B63, Foglio2!$A$2:$L$130, 11,FALSE), "") = 0, "",_xlfn.IFNA(VLOOKUP($B63, Foglio2!$A$2:$L$130, 11,FALSE), ""))</f>
        <v/>
      </c>
      <c r="L63" t="str">
        <f>IF(_xlfn.IFNA(VLOOKUP($B63, Foglio2!$A$2:$L$130, 12,FALSE), "") = 0, "",_xlfn.IFNA(VLOOKUP($B63, Foglio2!$A$2:$L$130, 12,FALSE), ""))</f>
        <v/>
      </c>
      <c r="M63" t="str">
        <f t="shared" si="0"/>
        <v>DRAM_SDCKE0/////////</v>
      </c>
    </row>
    <row r="64" spans="1:13" x14ac:dyDescent="0.25">
      <c r="A64" t="str">
        <f>Foglio1!A162</f>
        <v>J3</v>
      </c>
      <c r="B64" t="str">
        <f>Foglio1!B162</f>
        <v>DRAM_SDCKE1</v>
      </c>
      <c r="C64" t="str">
        <f>IF(_xlfn.IFNA(VLOOKUP($B64, Foglio2!$A$2:$L$130, 3,FALSE), "") = 0, "",_xlfn.IFNA(VLOOKUP($B64, Foglio2!$A$2:$L$130, 3,FALSE), ""))</f>
        <v/>
      </c>
      <c r="D64" t="str">
        <f>IF(_xlfn.IFNA(VLOOKUP($B64, Foglio2!$A$2:$L$130, 4,FALSE), "") = 0, "",_xlfn.IFNA(VLOOKUP($B64, Foglio2!$A$2:$L$130, 4,FALSE), ""))</f>
        <v/>
      </c>
      <c r="E64" t="str">
        <f>IF(_xlfn.IFNA(VLOOKUP($B64, Foglio2!$A$2:$L$130, 5,FALSE), "") = 0, "",_xlfn.IFNA(VLOOKUP($B64, Foglio2!$A$2:$L$130, 5,FALSE), ""))</f>
        <v/>
      </c>
      <c r="F64" t="str">
        <f>IF(_xlfn.IFNA(VLOOKUP($B64, Foglio2!$A$2:$L$130, 6,FALSE), "") = 0, "",_xlfn.IFNA(VLOOKUP($B64, Foglio2!$A$2:$L$130, 6,FALSE), ""))</f>
        <v/>
      </c>
      <c r="G64" t="str">
        <f>IF(_xlfn.IFNA(VLOOKUP($B64, Foglio2!$A$2:$L$130, 7,FALSE), "") = 0, "",_xlfn.IFNA(VLOOKUP($B64, Foglio2!$A$2:$L$130, 7,FALSE), ""))</f>
        <v/>
      </c>
      <c r="H64" t="str">
        <f>IF(_xlfn.IFNA(VLOOKUP($B64, Foglio2!$A$2:$L$130, 8,FALSE), "") = 0, "",_xlfn.IFNA(VLOOKUP($B64, Foglio2!$A$2:$L$130, 8,FALSE), ""))</f>
        <v/>
      </c>
      <c r="I64" t="str">
        <f>IF(_xlfn.IFNA(VLOOKUP($B64, Foglio2!$A$2:$L$130, 9,FALSE), "") = 0, "",_xlfn.IFNA(VLOOKUP($B64, Foglio2!$A$2:$L$130, 9,FALSE), ""))</f>
        <v/>
      </c>
      <c r="J64" t="str">
        <f>IF(_xlfn.IFNA(VLOOKUP($B64, Foglio2!$A$2:$L$130, 10,FALSE), "") = 0, "",_xlfn.IFNA(VLOOKUP($B64, Foglio2!$A$2:$L$130, 10,FALSE), ""))</f>
        <v/>
      </c>
      <c r="K64" t="str">
        <f>IF(_xlfn.IFNA(VLOOKUP($B64, Foglio2!$A$2:$L$130, 11,FALSE), "") = 0, "",_xlfn.IFNA(VLOOKUP($B64, Foglio2!$A$2:$L$130, 11,FALSE), ""))</f>
        <v/>
      </c>
      <c r="L64" t="str">
        <f>IF(_xlfn.IFNA(VLOOKUP($B64, Foglio2!$A$2:$L$130, 12,FALSE), "") = 0, "",_xlfn.IFNA(VLOOKUP($B64, Foglio2!$A$2:$L$130, 12,FALSE), ""))</f>
        <v/>
      </c>
      <c r="M64" t="str">
        <f t="shared" si="0"/>
        <v>DRAM_SDCKE1/////////</v>
      </c>
    </row>
    <row r="65" spans="1:13" x14ac:dyDescent="0.25">
      <c r="A65" t="str">
        <f>Foglio1!A163</f>
        <v>P2</v>
      </c>
      <c r="B65" t="str">
        <f>Foglio1!B163</f>
        <v>DRAM_SDCLK0_N</v>
      </c>
      <c r="C65" t="str">
        <f>IF(_xlfn.IFNA(VLOOKUP($B65, Foglio2!$A$2:$L$130, 3,FALSE), "") = 0, "",_xlfn.IFNA(VLOOKUP($B65, Foglio2!$A$2:$L$130, 3,FALSE), ""))</f>
        <v/>
      </c>
      <c r="D65" t="str">
        <f>IF(_xlfn.IFNA(VLOOKUP($B65, Foglio2!$A$2:$L$130, 4,FALSE), "") = 0, "",_xlfn.IFNA(VLOOKUP($B65, Foglio2!$A$2:$L$130, 4,FALSE), ""))</f>
        <v/>
      </c>
      <c r="E65" t="str">
        <f>IF(_xlfn.IFNA(VLOOKUP($B65, Foglio2!$A$2:$L$130, 5,FALSE), "") = 0, "",_xlfn.IFNA(VLOOKUP($B65, Foglio2!$A$2:$L$130, 5,FALSE), ""))</f>
        <v/>
      </c>
      <c r="F65" t="str">
        <f>IF(_xlfn.IFNA(VLOOKUP($B65, Foglio2!$A$2:$L$130, 6,FALSE), "") = 0, "",_xlfn.IFNA(VLOOKUP($B65, Foglio2!$A$2:$L$130, 6,FALSE), ""))</f>
        <v/>
      </c>
      <c r="G65" t="str">
        <f>IF(_xlfn.IFNA(VLOOKUP($B65, Foglio2!$A$2:$L$130, 7,FALSE), "") = 0, "",_xlfn.IFNA(VLOOKUP($B65, Foglio2!$A$2:$L$130, 7,FALSE), ""))</f>
        <v/>
      </c>
      <c r="H65" t="str">
        <f>IF(_xlfn.IFNA(VLOOKUP($B65, Foglio2!$A$2:$L$130, 8,FALSE), "") = 0, "",_xlfn.IFNA(VLOOKUP($B65, Foglio2!$A$2:$L$130, 8,FALSE), ""))</f>
        <v/>
      </c>
      <c r="I65" t="str">
        <f>IF(_xlfn.IFNA(VLOOKUP($B65, Foglio2!$A$2:$L$130, 9,FALSE), "") = 0, "",_xlfn.IFNA(VLOOKUP($B65, Foglio2!$A$2:$L$130, 9,FALSE), ""))</f>
        <v/>
      </c>
      <c r="J65" t="str">
        <f>IF(_xlfn.IFNA(VLOOKUP($B65, Foglio2!$A$2:$L$130, 10,FALSE), "") = 0, "",_xlfn.IFNA(VLOOKUP($B65, Foglio2!$A$2:$L$130, 10,FALSE), ""))</f>
        <v/>
      </c>
      <c r="K65" t="str">
        <f>IF(_xlfn.IFNA(VLOOKUP($B65, Foglio2!$A$2:$L$130, 11,FALSE), "") = 0, "",_xlfn.IFNA(VLOOKUP($B65, Foglio2!$A$2:$L$130, 11,FALSE), ""))</f>
        <v/>
      </c>
      <c r="L65" t="str">
        <f>IF(_xlfn.IFNA(VLOOKUP($B65, Foglio2!$A$2:$L$130, 12,FALSE), "") = 0, "",_xlfn.IFNA(VLOOKUP($B65, Foglio2!$A$2:$L$130, 12,FALSE), ""))</f>
        <v/>
      </c>
      <c r="M65" t="str">
        <f t="shared" si="0"/>
        <v>DRAM_SDCLK0_N/////////</v>
      </c>
    </row>
    <row r="66" spans="1:13" x14ac:dyDescent="0.25">
      <c r="A66" t="str">
        <f>Foglio1!A164</f>
        <v>P1</v>
      </c>
      <c r="B66" t="str">
        <f>Foglio1!B164</f>
        <v>DRAM_SDCLK0_P</v>
      </c>
      <c r="C66" t="str">
        <f>IF(_xlfn.IFNA(VLOOKUP($B66, Foglio2!$A$2:$L$130, 3,FALSE), "") = 0, "",_xlfn.IFNA(VLOOKUP($B66, Foglio2!$A$2:$L$130, 3,FALSE), ""))</f>
        <v/>
      </c>
      <c r="D66" t="str">
        <f>IF(_xlfn.IFNA(VLOOKUP($B66, Foglio2!$A$2:$L$130, 4,FALSE), "") = 0, "",_xlfn.IFNA(VLOOKUP($B66, Foglio2!$A$2:$L$130, 4,FALSE), ""))</f>
        <v/>
      </c>
      <c r="E66" t="str">
        <f>IF(_xlfn.IFNA(VLOOKUP($B66, Foglio2!$A$2:$L$130, 5,FALSE), "") = 0, "",_xlfn.IFNA(VLOOKUP($B66, Foglio2!$A$2:$L$130, 5,FALSE), ""))</f>
        <v/>
      </c>
      <c r="F66" t="str">
        <f>IF(_xlfn.IFNA(VLOOKUP($B66, Foglio2!$A$2:$L$130, 6,FALSE), "") = 0, "",_xlfn.IFNA(VLOOKUP($B66, Foglio2!$A$2:$L$130, 6,FALSE), ""))</f>
        <v/>
      </c>
      <c r="G66" t="str">
        <f>IF(_xlfn.IFNA(VLOOKUP($B66, Foglio2!$A$2:$L$130, 7,FALSE), "") = 0, "",_xlfn.IFNA(VLOOKUP($B66, Foglio2!$A$2:$L$130, 7,FALSE), ""))</f>
        <v/>
      </c>
      <c r="H66" t="str">
        <f>IF(_xlfn.IFNA(VLOOKUP($B66, Foglio2!$A$2:$L$130, 8,FALSE), "") = 0, "",_xlfn.IFNA(VLOOKUP($B66, Foglio2!$A$2:$L$130, 8,FALSE), ""))</f>
        <v/>
      </c>
      <c r="I66" t="str">
        <f>IF(_xlfn.IFNA(VLOOKUP($B66, Foglio2!$A$2:$L$130, 9,FALSE), "") = 0, "",_xlfn.IFNA(VLOOKUP($B66, Foglio2!$A$2:$L$130, 9,FALSE), ""))</f>
        <v/>
      </c>
      <c r="J66" t="str">
        <f>IF(_xlfn.IFNA(VLOOKUP($B66, Foglio2!$A$2:$L$130, 10,FALSE), "") = 0, "",_xlfn.IFNA(VLOOKUP($B66, Foglio2!$A$2:$L$130, 10,FALSE), ""))</f>
        <v/>
      </c>
      <c r="K66" t="str">
        <f>IF(_xlfn.IFNA(VLOOKUP($B66, Foglio2!$A$2:$L$130, 11,FALSE), "") = 0, "",_xlfn.IFNA(VLOOKUP($B66, Foglio2!$A$2:$L$130, 11,FALSE), ""))</f>
        <v/>
      </c>
      <c r="L66" t="str">
        <f>IF(_xlfn.IFNA(VLOOKUP($B66, Foglio2!$A$2:$L$130, 12,FALSE), "") = 0, "",_xlfn.IFNA(VLOOKUP($B66, Foglio2!$A$2:$L$130, 12,FALSE), ""))</f>
        <v/>
      </c>
      <c r="M66" t="str">
        <f t="shared" si="0"/>
        <v>DRAM_SDCLK0_P/////////</v>
      </c>
    </row>
    <row r="67" spans="1:13" x14ac:dyDescent="0.25">
      <c r="A67" t="str">
        <f>Foglio1!A165</f>
        <v>P7</v>
      </c>
      <c r="B67" t="str">
        <f>Foglio1!B165</f>
        <v>DRAM_SDQS0_N</v>
      </c>
      <c r="C67" t="str">
        <f>IF(_xlfn.IFNA(VLOOKUP($B67, Foglio2!$A$2:$L$130, 3,FALSE), "") = 0, "",_xlfn.IFNA(VLOOKUP($B67, Foglio2!$A$2:$L$130, 3,FALSE), ""))</f>
        <v/>
      </c>
      <c r="D67" t="str">
        <f>IF(_xlfn.IFNA(VLOOKUP($B67, Foglio2!$A$2:$L$130, 4,FALSE), "") = 0, "",_xlfn.IFNA(VLOOKUP($B67, Foglio2!$A$2:$L$130, 4,FALSE), ""))</f>
        <v/>
      </c>
      <c r="E67" t="str">
        <f>IF(_xlfn.IFNA(VLOOKUP($B67, Foglio2!$A$2:$L$130, 5,FALSE), "") = 0, "",_xlfn.IFNA(VLOOKUP($B67, Foglio2!$A$2:$L$130, 5,FALSE), ""))</f>
        <v/>
      </c>
      <c r="F67" t="str">
        <f>IF(_xlfn.IFNA(VLOOKUP($B67, Foglio2!$A$2:$L$130, 6,FALSE), "") = 0, "",_xlfn.IFNA(VLOOKUP($B67, Foglio2!$A$2:$L$130, 6,FALSE), ""))</f>
        <v/>
      </c>
      <c r="G67" t="str">
        <f>IF(_xlfn.IFNA(VLOOKUP($B67, Foglio2!$A$2:$L$130, 7,FALSE), "") = 0, "",_xlfn.IFNA(VLOOKUP($B67, Foglio2!$A$2:$L$130, 7,FALSE), ""))</f>
        <v/>
      </c>
      <c r="H67" t="str">
        <f>IF(_xlfn.IFNA(VLOOKUP($B67, Foglio2!$A$2:$L$130, 8,FALSE), "") = 0, "",_xlfn.IFNA(VLOOKUP($B67, Foglio2!$A$2:$L$130, 8,FALSE), ""))</f>
        <v/>
      </c>
      <c r="I67" t="str">
        <f>IF(_xlfn.IFNA(VLOOKUP($B67, Foglio2!$A$2:$L$130, 9,FALSE), "") = 0, "",_xlfn.IFNA(VLOOKUP($B67, Foglio2!$A$2:$L$130, 9,FALSE), ""))</f>
        <v/>
      </c>
      <c r="J67" t="str">
        <f>IF(_xlfn.IFNA(VLOOKUP($B67, Foglio2!$A$2:$L$130, 10,FALSE), "") = 0, "",_xlfn.IFNA(VLOOKUP($B67, Foglio2!$A$2:$L$130, 10,FALSE), ""))</f>
        <v/>
      </c>
      <c r="K67" t="str">
        <f>IF(_xlfn.IFNA(VLOOKUP($B67, Foglio2!$A$2:$L$130, 11,FALSE), "") = 0, "",_xlfn.IFNA(VLOOKUP($B67, Foglio2!$A$2:$L$130, 11,FALSE), ""))</f>
        <v/>
      </c>
      <c r="L67" t="str">
        <f>IF(_xlfn.IFNA(VLOOKUP($B67, Foglio2!$A$2:$L$130, 12,FALSE), "") = 0, "",_xlfn.IFNA(VLOOKUP($B67, Foglio2!$A$2:$L$130, 12,FALSE), ""))</f>
        <v/>
      </c>
      <c r="M67" t="str">
        <f t="shared" ref="M67:M130" si="1">CONCATENATE(B67,"/",D67,"/",E67,"/",F67,"/",G67,"/",H67,"/",I67,"/",J67,"/",K67,"/",L67)</f>
        <v>DRAM_SDQS0_N/////////</v>
      </c>
    </row>
    <row r="68" spans="1:13" x14ac:dyDescent="0.25">
      <c r="A68" t="str">
        <f>Foglio1!A166</f>
        <v>P6</v>
      </c>
      <c r="B68" t="str">
        <f>Foglio1!B166</f>
        <v>DRAM_SDQS0_P</v>
      </c>
      <c r="C68" t="str">
        <f>IF(_xlfn.IFNA(VLOOKUP($B68, Foglio2!$A$2:$L$130, 3,FALSE), "") = 0, "",_xlfn.IFNA(VLOOKUP($B68, Foglio2!$A$2:$L$130, 3,FALSE), ""))</f>
        <v/>
      </c>
      <c r="D68" t="str">
        <f>IF(_xlfn.IFNA(VLOOKUP($B68, Foglio2!$A$2:$L$130, 4,FALSE), "") = 0, "",_xlfn.IFNA(VLOOKUP($B68, Foglio2!$A$2:$L$130, 4,FALSE), ""))</f>
        <v/>
      </c>
      <c r="E68" t="str">
        <f>IF(_xlfn.IFNA(VLOOKUP($B68, Foglio2!$A$2:$L$130, 5,FALSE), "") = 0, "",_xlfn.IFNA(VLOOKUP($B68, Foglio2!$A$2:$L$130, 5,FALSE), ""))</f>
        <v/>
      </c>
      <c r="F68" t="str">
        <f>IF(_xlfn.IFNA(VLOOKUP($B68, Foglio2!$A$2:$L$130, 6,FALSE), "") = 0, "",_xlfn.IFNA(VLOOKUP($B68, Foglio2!$A$2:$L$130, 6,FALSE), ""))</f>
        <v/>
      </c>
      <c r="G68" t="str">
        <f>IF(_xlfn.IFNA(VLOOKUP($B68, Foglio2!$A$2:$L$130, 7,FALSE), "") = 0, "",_xlfn.IFNA(VLOOKUP($B68, Foglio2!$A$2:$L$130, 7,FALSE), ""))</f>
        <v/>
      </c>
      <c r="H68" t="str">
        <f>IF(_xlfn.IFNA(VLOOKUP($B68, Foglio2!$A$2:$L$130, 8,FALSE), "") = 0, "",_xlfn.IFNA(VLOOKUP($B68, Foglio2!$A$2:$L$130, 8,FALSE), ""))</f>
        <v/>
      </c>
      <c r="I68" t="str">
        <f>IF(_xlfn.IFNA(VLOOKUP($B68, Foglio2!$A$2:$L$130, 9,FALSE), "") = 0, "",_xlfn.IFNA(VLOOKUP($B68, Foglio2!$A$2:$L$130, 9,FALSE), ""))</f>
        <v/>
      </c>
      <c r="J68" t="str">
        <f>IF(_xlfn.IFNA(VLOOKUP($B68, Foglio2!$A$2:$L$130, 10,FALSE), "") = 0, "",_xlfn.IFNA(VLOOKUP($B68, Foglio2!$A$2:$L$130, 10,FALSE), ""))</f>
        <v/>
      </c>
      <c r="K68" t="str">
        <f>IF(_xlfn.IFNA(VLOOKUP($B68, Foglio2!$A$2:$L$130, 11,FALSE), "") = 0, "",_xlfn.IFNA(VLOOKUP($B68, Foglio2!$A$2:$L$130, 11,FALSE), ""))</f>
        <v/>
      </c>
      <c r="L68" t="str">
        <f>IF(_xlfn.IFNA(VLOOKUP($B68, Foglio2!$A$2:$L$130, 12,FALSE), "") = 0, "",_xlfn.IFNA(VLOOKUP($B68, Foglio2!$A$2:$L$130, 12,FALSE), ""))</f>
        <v/>
      </c>
      <c r="M68" t="str">
        <f t="shared" si="1"/>
        <v>DRAM_SDQS0_P/////////</v>
      </c>
    </row>
    <row r="69" spans="1:13" x14ac:dyDescent="0.25">
      <c r="A69" t="str">
        <f>Foglio1!A167</f>
        <v>T2</v>
      </c>
      <c r="B69" t="str">
        <f>Foglio1!B167</f>
        <v>DRAM_SDQS1_N</v>
      </c>
      <c r="C69" t="str">
        <f>IF(_xlfn.IFNA(VLOOKUP($B69, Foglio2!$A$2:$L$130, 3,FALSE), "") = 0, "",_xlfn.IFNA(VLOOKUP($B69, Foglio2!$A$2:$L$130, 3,FALSE), ""))</f>
        <v/>
      </c>
      <c r="D69" t="str">
        <f>IF(_xlfn.IFNA(VLOOKUP($B69, Foglio2!$A$2:$L$130, 4,FALSE), "") = 0, "",_xlfn.IFNA(VLOOKUP($B69, Foglio2!$A$2:$L$130, 4,FALSE), ""))</f>
        <v/>
      </c>
      <c r="E69" t="str">
        <f>IF(_xlfn.IFNA(VLOOKUP($B69, Foglio2!$A$2:$L$130, 5,FALSE), "") = 0, "",_xlfn.IFNA(VLOOKUP($B69, Foglio2!$A$2:$L$130, 5,FALSE), ""))</f>
        <v/>
      </c>
      <c r="F69" t="str">
        <f>IF(_xlfn.IFNA(VLOOKUP($B69, Foglio2!$A$2:$L$130, 6,FALSE), "") = 0, "",_xlfn.IFNA(VLOOKUP($B69, Foglio2!$A$2:$L$130, 6,FALSE), ""))</f>
        <v/>
      </c>
      <c r="G69" t="str">
        <f>IF(_xlfn.IFNA(VLOOKUP($B69, Foglio2!$A$2:$L$130, 7,FALSE), "") = 0, "",_xlfn.IFNA(VLOOKUP($B69, Foglio2!$A$2:$L$130, 7,FALSE), ""))</f>
        <v/>
      </c>
      <c r="H69" t="str">
        <f>IF(_xlfn.IFNA(VLOOKUP($B69, Foglio2!$A$2:$L$130, 8,FALSE), "") = 0, "",_xlfn.IFNA(VLOOKUP($B69, Foglio2!$A$2:$L$130, 8,FALSE), ""))</f>
        <v/>
      </c>
      <c r="I69" t="str">
        <f>IF(_xlfn.IFNA(VLOOKUP($B69, Foglio2!$A$2:$L$130, 9,FALSE), "") = 0, "",_xlfn.IFNA(VLOOKUP($B69, Foglio2!$A$2:$L$130, 9,FALSE), ""))</f>
        <v/>
      </c>
      <c r="J69" t="str">
        <f>IF(_xlfn.IFNA(VLOOKUP($B69, Foglio2!$A$2:$L$130, 10,FALSE), "") = 0, "",_xlfn.IFNA(VLOOKUP($B69, Foglio2!$A$2:$L$130, 10,FALSE), ""))</f>
        <v/>
      </c>
      <c r="K69" t="str">
        <f>IF(_xlfn.IFNA(VLOOKUP($B69, Foglio2!$A$2:$L$130, 11,FALSE), "") = 0, "",_xlfn.IFNA(VLOOKUP($B69, Foglio2!$A$2:$L$130, 11,FALSE), ""))</f>
        <v/>
      </c>
      <c r="L69" t="str">
        <f>IF(_xlfn.IFNA(VLOOKUP($B69, Foglio2!$A$2:$L$130, 12,FALSE), "") = 0, "",_xlfn.IFNA(VLOOKUP($B69, Foglio2!$A$2:$L$130, 12,FALSE), ""))</f>
        <v/>
      </c>
      <c r="M69" t="str">
        <f t="shared" si="1"/>
        <v>DRAM_SDQS1_N/////////</v>
      </c>
    </row>
    <row r="70" spans="1:13" x14ac:dyDescent="0.25">
      <c r="A70" t="str">
        <f>Foglio1!A168</f>
        <v>T1</v>
      </c>
      <c r="B70" t="str">
        <f>Foglio1!B168</f>
        <v>DRAM_SDQS1_P</v>
      </c>
      <c r="C70" t="str">
        <f>IF(_xlfn.IFNA(VLOOKUP($B70, Foglio2!$A$2:$L$130, 3,FALSE), "") = 0, "",_xlfn.IFNA(VLOOKUP($B70, Foglio2!$A$2:$L$130, 3,FALSE), ""))</f>
        <v/>
      </c>
      <c r="D70" t="str">
        <f>IF(_xlfn.IFNA(VLOOKUP($B70, Foglio2!$A$2:$L$130, 4,FALSE), "") = 0, "",_xlfn.IFNA(VLOOKUP($B70, Foglio2!$A$2:$L$130, 4,FALSE), ""))</f>
        <v/>
      </c>
      <c r="E70" t="str">
        <f>IF(_xlfn.IFNA(VLOOKUP($B70, Foglio2!$A$2:$L$130, 5,FALSE), "") = 0, "",_xlfn.IFNA(VLOOKUP($B70, Foglio2!$A$2:$L$130, 5,FALSE), ""))</f>
        <v/>
      </c>
      <c r="F70" t="str">
        <f>IF(_xlfn.IFNA(VLOOKUP($B70, Foglio2!$A$2:$L$130, 6,FALSE), "") = 0, "",_xlfn.IFNA(VLOOKUP($B70, Foglio2!$A$2:$L$130, 6,FALSE), ""))</f>
        <v/>
      </c>
      <c r="G70" t="str">
        <f>IF(_xlfn.IFNA(VLOOKUP($B70, Foglio2!$A$2:$L$130, 7,FALSE), "") = 0, "",_xlfn.IFNA(VLOOKUP($B70, Foglio2!$A$2:$L$130, 7,FALSE), ""))</f>
        <v/>
      </c>
      <c r="H70" t="str">
        <f>IF(_xlfn.IFNA(VLOOKUP($B70, Foglio2!$A$2:$L$130, 8,FALSE), "") = 0, "",_xlfn.IFNA(VLOOKUP($B70, Foglio2!$A$2:$L$130, 8,FALSE), ""))</f>
        <v/>
      </c>
      <c r="I70" t="str">
        <f>IF(_xlfn.IFNA(VLOOKUP($B70, Foglio2!$A$2:$L$130, 9,FALSE), "") = 0, "",_xlfn.IFNA(VLOOKUP($B70, Foglio2!$A$2:$L$130, 9,FALSE), ""))</f>
        <v/>
      </c>
      <c r="J70" t="str">
        <f>IF(_xlfn.IFNA(VLOOKUP($B70, Foglio2!$A$2:$L$130, 10,FALSE), "") = 0, "",_xlfn.IFNA(VLOOKUP($B70, Foglio2!$A$2:$L$130, 10,FALSE), ""))</f>
        <v/>
      </c>
      <c r="K70" t="str">
        <f>IF(_xlfn.IFNA(VLOOKUP($B70, Foglio2!$A$2:$L$130, 11,FALSE), "") = 0, "",_xlfn.IFNA(VLOOKUP($B70, Foglio2!$A$2:$L$130, 11,FALSE), ""))</f>
        <v/>
      </c>
      <c r="L70" t="str">
        <f>IF(_xlfn.IFNA(VLOOKUP($B70, Foglio2!$A$2:$L$130, 12,FALSE), "") = 0, "",_xlfn.IFNA(VLOOKUP($B70, Foglio2!$A$2:$L$130, 12,FALSE), ""))</f>
        <v/>
      </c>
      <c r="M70" t="str">
        <f t="shared" si="1"/>
        <v>DRAM_SDQS1_P/////////</v>
      </c>
    </row>
    <row r="71" spans="1:13" x14ac:dyDescent="0.25">
      <c r="A71" t="str">
        <f>Foglio1!A169</f>
        <v>J1</v>
      </c>
      <c r="B71" t="str">
        <f>Foglio1!B169</f>
        <v>DRAM_SDWE_B</v>
      </c>
      <c r="C71" t="str">
        <f>IF(_xlfn.IFNA(VLOOKUP($B71, Foglio2!$A$2:$L$130, 3,FALSE), "") = 0, "",_xlfn.IFNA(VLOOKUP($B71, Foglio2!$A$2:$L$130, 3,FALSE), ""))</f>
        <v/>
      </c>
      <c r="D71" t="str">
        <f>IF(_xlfn.IFNA(VLOOKUP($B71, Foglio2!$A$2:$L$130, 4,FALSE), "") = 0, "",_xlfn.IFNA(VLOOKUP($B71, Foglio2!$A$2:$L$130, 4,FALSE), ""))</f>
        <v/>
      </c>
      <c r="E71" t="str">
        <f>IF(_xlfn.IFNA(VLOOKUP($B71, Foglio2!$A$2:$L$130, 5,FALSE), "") = 0, "",_xlfn.IFNA(VLOOKUP($B71, Foglio2!$A$2:$L$130, 5,FALSE), ""))</f>
        <v/>
      </c>
      <c r="F71" t="str">
        <f>IF(_xlfn.IFNA(VLOOKUP($B71, Foglio2!$A$2:$L$130, 6,FALSE), "") = 0, "",_xlfn.IFNA(VLOOKUP($B71, Foglio2!$A$2:$L$130, 6,FALSE), ""))</f>
        <v/>
      </c>
      <c r="G71" t="str">
        <f>IF(_xlfn.IFNA(VLOOKUP($B71, Foglio2!$A$2:$L$130, 7,FALSE), "") = 0, "",_xlfn.IFNA(VLOOKUP($B71, Foglio2!$A$2:$L$130, 7,FALSE), ""))</f>
        <v/>
      </c>
      <c r="H71" t="str">
        <f>IF(_xlfn.IFNA(VLOOKUP($B71, Foglio2!$A$2:$L$130, 8,FALSE), "") = 0, "",_xlfn.IFNA(VLOOKUP($B71, Foglio2!$A$2:$L$130, 8,FALSE), ""))</f>
        <v/>
      </c>
      <c r="I71" t="str">
        <f>IF(_xlfn.IFNA(VLOOKUP($B71, Foglio2!$A$2:$L$130, 9,FALSE), "") = 0, "",_xlfn.IFNA(VLOOKUP($B71, Foglio2!$A$2:$L$130, 9,FALSE), ""))</f>
        <v/>
      </c>
      <c r="J71" t="str">
        <f>IF(_xlfn.IFNA(VLOOKUP($B71, Foglio2!$A$2:$L$130, 10,FALSE), "") = 0, "",_xlfn.IFNA(VLOOKUP($B71, Foglio2!$A$2:$L$130, 10,FALSE), ""))</f>
        <v/>
      </c>
      <c r="K71" t="str">
        <f>IF(_xlfn.IFNA(VLOOKUP($B71, Foglio2!$A$2:$L$130, 11,FALSE), "") = 0, "",_xlfn.IFNA(VLOOKUP($B71, Foglio2!$A$2:$L$130, 11,FALSE), ""))</f>
        <v/>
      </c>
      <c r="L71" t="str">
        <f>IF(_xlfn.IFNA(VLOOKUP($B71, Foglio2!$A$2:$L$130, 12,FALSE), "") = 0, "",_xlfn.IFNA(VLOOKUP($B71, Foglio2!$A$2:$L$130, 12,FALSE), ""))</f>
        <v/>
      </c>
      <c r="M71" t="str">
        <f t="shared" si="1"/>
        <v>DRAM_SDWE_B/////////</v>
      </c>
    </row>
    <row r="72" spans="1:13" x14ac:dyDescent="0.25">
      <c r="A72" t="str">
        <f>Foglio1!A170</f>
        <v>N4</v>
      </c>
      <c r="B72" t="str">
        <f>Foglio1!B170</f>
        <v>DRAM_ZQPAD</v>
      </c>
      <c r="C72" t="str">
        <f>IF(_xlfn.IFNA(VLOOKUP($B72, Foglio2!$A$2:$L$130, 3,FALSE), "") = 0, "",_xlfn.IFNA(VLOOKUP($B72, Foglio2!$A$2:$L$130, 3,FALSE), ""))</f>
        <v/>
      </c>
      <c r="D72" t="str">
        <f>IF(_xlfn.IFNA(VLOOKUP($B72, Foglio2!$A$2:$L$130, 4,FALSE), "") = 0, "",_xlfn.IFNA(VLOOKUP($B72, Foglio2!$A$2:$L$130, 4,FALSE), ""))</f>
        <v/>
      </c>
      <c r="E72" t="str">
        <f>IF(_xlfn.IFNA(VLOOKUP($B72, Foglio2!$A$2:$L$130, 5,FALSE), "") = 0, "",_xlfn.IFNA(VLOOKUP($B72, Foglio2!$A$2:$L$130, 5,FALSE), ""))</f>
        <v/>
      </c>
      <c r="F72" t="str">
        <f>IF(_xlfn.IFNA(VLOOKUP($B72, Foglio2!$A$2:$L$130, 6,FALSE), "") = 0, "",_xlfn.IFNA(VLOOKUP($B72, Foglio2!$A$2:$L$130, 6,FALSE), ""))</f>
        <v/>
      </c>
      <c r="G72" t="str">
        <f>IF(_xlfn.IFNA(VLOOKUP($B72, Foglio2!$A$2:$L$130, 7,FALSE), "") = 0, "",_xlfn.IFNA(VLOOKUP($B72, Foglio2!$A$2:$L$130, 7,FALSE), ""))</f>
        <v/>
      </c>
      <c r="H72" t="str">
        <f>IF(_xlfn.IFNA(VLOOKUP($B72, Foglio2!$A$2:$L$130, 8,FALSE), "") = 0, "",_xlfn.IFNA(VLOOKUP($B72, Foglio2!$A$2:$L$130, 8,FALSE), ""))</f>
        <v/>
      </c>
      <c r="I72" t="str">
        <f>IF(_xlfn.IFNA(VLOOKUP($B72, Foglio2!$A$2:$L$130, 9,FALSE), "") = 0, "",_xlfn.IFNA(VLOOKUP($B72, Foglio2!$A$2:$L$130, 9,FALSE), ""))</f>
        <v/>
      </c>
      <c r="J72" t="str">
        <f>IF(_xlfn.IFNA(VLOOKUP($B72, Foglio2!$A$2:$L$130, 10,FALSE), "") = 0, "",_xlfn.IFNA(VLOOKUP($B72, Foglio2!$A$2:$L$130, 10,FALSE), ""))</f>
        <v/>
      </c>
      <c r="K72" t="str">
        <f>IF(_xlfn.IFNA(VLOOKUP($B72, Foglio2!$A$2:$L$130, 11,FALSE), "") = 0, "",_xlfn.IFNA(VLOOKUP($B72, Foglio2!$A$2:$L$130, 11,FALSE), ""))</f>
        <v/>
      </c>
      <c r="L72" t="str">
        <f>IF(_xlfn.IFNA(VLOOKUP($B72, Foglio2!$A$2:$L$130, 12,FALSE), "") = 0, "",_xlfn.IFNA(VLOOKUP($B72, Foglio2!$A$2:$L$130, 12,FALSE), ""))</f>
        <v/>
      </c>
      <c r="M72" t="str">
        <f t="shared" si="1"/>
        <v>DRAM_ZQPAD/////////</v>
      </c>
    </row>
    <row r="73" spans="1:13" x14ac:dyDescent="0.25">
      <c r="A73" t="str">
        <f>Foglio1!A171</f>
        <v>F16</v>
      </c>
      <c r="B73" t="str">
        <f>Foglio1!B171</f>
        <v>ENET1_RX_DATA0</v>
      </c>
      <c r="C73" t="str">
        <f>IF(_xlfn.IFNA(VLOOKUP($B73, Foglio2!$A$2:$L$130, 3,FALSE), "") = 0, "",_xlfn.IFNA(VLOOKUP($B73, Foglio2!$A$2:$L$130, 3,FALSE), ""))</f>
        <v>enet1.RDATA[0]</v>
      </c>
      <c r="D73" t="str">
        <f>IF(_xlfn.IFNA(VLOOKUP($B73, Foglio2!$A$2:$L$130, 4,FALSE), "") = 0, "",_xlfn.IFNA(VLOOKUP($B73, Foglio2!$A$2:$L$130, 4,FALSE), ""))</f>
        <v>uart4.RTS_B</v>
      </c>
      <c r="E73" t="str">
        <f>IF(_xlfn.IFNA(VLOOKUP($B73, Foglio2!$A$2:$L$130, 5,FALSE), "") = 0, "",_xlfn.IFNA(VLOOKUP($B73, Foglio2!$A$2:$L$130, 5,FALSE), ""))</f>
        <v>pwm1.OUT</v>
      </c>
      <c r="F73" t="str">
        <f>IF(_xlfn.IFNA(VLOOKUP($B73, Foglio2!$A$2:$L$130, 6,FALSE), "") = 0, "",_xlfn.IFNA(VLOOKUP($B73, Foglio2!$A$2:$L$130, 6,FALSE), ""))</f>
        <v>csi.DATA[16]</v>
      </c>
      <c r="G73" t="str">
        <f>IF(_xlfn.IFNA(VLOOKUP($B73, Foglio2!$A$2:$L$130, 7,FALSE), "") = 0, "",_xlfn.IFNA(VLOOKUP($B73, Foglio2!$A$2:$L$130, 7,FALSE), ""))</f>
        <v>can1.TX</v>
      </c>
      <c r="H73" t="str">
        <f>IF(_xlfn.IFNA(VLOOKUP($B73, Foglio2!$A$2:$L$130, 8,FALSE), "") = 0, "",_xlfn.IFNA(VLOOKUP($B73, Foglio2!$A$2:$L$130, 8,FALSE), ""))</f>
        <v>gpio2.IO[0]</v>
      </c>
      <c r="I73" t="str">
        <f>IF(_xlfn.IFNA(VLOOKUP($B73, Foglio2!$A$2:$L$130, 9,FALSE), "") = 0, "",_xlfn.IFNA(VLOOKUP($B73, Foglio2!$A$2:$L$130, 9,FALSE), ""))</f>
        <v>kpp.ROW[0]</v>
      </c>
      <c r="J73" t="str">
        <f>IF(_xlfn.IFNA(VLOOKUP($B73, Foglio2!$A$2:$L$130, 10,FALSE), "") = 0, "",_xlfn.IFNA(VLOOKUP($B73, Foglio2!$A$2:$L$130, 10,FALSE), ""))</f>
        <v>sim_m.HADDR[7]</v>
      </c>
      <c r="K73" t="str">
        <f>IF(_xlfn.IFNA(VLOOKUP($B73, Foglio2!$A$2:$L$130, 11,FALSE), "") = 0, "",_xlfn.IFNA(VLOOKUP($B73, Foglio2!$A$2:$L$130, 11,FALSE), ""))</f>
        <v>usdhc1.LCTL</v>
      </c>
      <c r="L73" t="str">
        <f>IF(_xlfn.IFNA(VLOOKUP($B73, Foglio2!$A$2:$L$130, 12,FALSE), "") = 0, "",_xlfn.IFNA(VLOOKUP($B73, Foglio2!$A$2:$L$130, 12,FALSE), ""))</f>
        <v>epdc.SDCE[4]</v>
      </c>
      <c r="M73" t="str">
        <f t="shared" si="1"/>
        <v>ENET1_RX_DATA0/uart4.RTS_B/pwm1.OUT/csi.DATA[16]/can1.TX/gpio2.IO[0]/kpp.ROW[0]/sim_m.HADDR[7]/usdhc1.LCTL/epdc.SDCE[4]</v>
      </c>
    </row>
    <row r="74" spans="1:13" x14ac:dyDescent="0.25">
      <c r="A74" t="str">
        <f>Foglio1!A172</f>
        <v>E17</v>
      </c>
      <c r="B74" t="str">
        <f>Foglio1!B172</f>
        <v>ENET1_RX_DATA1</v>
      </c>
      <c r="C74" t="str">
        <f>IF(_xlfn.IFNA(VLOOKUP($B74, Foglio2!$A$2:$L$130, 3,FALSE), "") = 0, "",_xlfn.IFNA(VLOOKUP($B74, Foglio2!$A$2:$L$130, 3,FALSE), ""))</f>
        <v>enet1.RDATA[1]</v>
      </c>
      <c r="D74" t="str">
        <f>IF(_xlfn.IFNA(VLOOKUP($B74, Foglio2!$A$2:$L$130, 4,FALSE), "") = 0, "",_xlfn.IFNA(VLOOKUP($B74, Foglio2!$A$2:$L$130, 4,FALSE), ""))</f>
        <v>uart4.CTS_B</v>
      </c>
      <c r="E74" t="str">
        <f>IF(_xlfn.IFNA(VLOOKUP($B74, Foglio2!$A$2:$L$130, 5,FALSE), "") = 0, "",_xlfn.IFNA(VLOOKUP($B74, Foglio2!$A$2:$L$130, 5,FALSE), ""))</f>
        <v>pwm2.OUT</v>
      </c>
      <c r="F74" t="str">
        <f>IF(_xlfn.IFNA(VLOOKUP($B74, Foglio2!$A$2:$L$130, 6,FALSE), "") = 0, "",_xlfn.IFNA(VLOOKUP($B74, Foglio2!$A$2:$L$130, 6,FALSE), ""))</f>
        <v>csi.DATA[17]</v>
      </c>
      <c r="G74" t="str">
        <f>IF(_xlfn.IFNA(VLOOKUP($B74, Foglio2!$A$2:$L$130, 7,FALSE), "") = 0, "",_xlfn.IFNA(VLOOKUP($B74, Foglio2!$A$2:$L$130, 7,FALSE), ""))</f>
        <v>can1.RX</v>
      </c>
      <c r="H74" t="str">
        <f>IF(_xlfn.IFNA(VLOOKUP($B74, Foglio2!$A$2:$L$130, 8,FALSE), "") = 0, "",_xlfn.IFNA(VLOOKUP($B74, Foglio2!$A$2:$L$130, 8,FALSE), ""))</f>
        <v>gpio2.IO[1]</v>
      </c>
      <c r="I74" t="str">
        <f>IF(_xlfn.IFNA(VLOOKUP($B74, Foglio2!$A$2:$L$130, 9,FALSE), "") = 0, "",_xlfn.IFNA(VLOOKUP($B74, Foglio2!$A$2:$L$130, 9,FALSE), ""))</f>
        <v>kpp.COL[0]</v>
      </c>
      <c r="J74" t="str">
        <f>IF(_xlfn.IFNA(VLOOKUP($B74, Foglio2!$A$2:$L$130, 10,FALSE), "") = 0, "",_xlfn.IFNA(VLOOKUP($B74, Foglio2!$A$2:$L$130, 10,FALSE), ""))</f>
        <v>sim_m.HADDR[8]</v>
      </c>
      <c r="K74" t="str">
        <f>IF(_xlfn.IFNA(VLOOKUP($B74, Foglio2!$A$2:$L$130, 11,FALSE), "") = 0, "",_xlfn.IFNA(VLOOKUP($B74, Foglio2!$A$2:$L$130, 11,FALSE), ""))</f>
        <v>usdhc2.LCTL</v>
      </c>
      <c r="L74" t="str">
        <f>IF(_xlfn.IFNA(VLOOKUP($B74, Foglio2!$A$2:$L$130, 12,FALSE), "") = 0, "",_xlfn.IFNA(VLOOKUP($B74, Foglio2!$A$2:$L$130, 12,FALSE), ""))</f>
        <v>epdc.SDCE[5]</v>
      </c>
      <c r="M74" t="str">
        <f t="shared" si="1"/>
        <v>ENET1_RX_DATA1/uart4.CTS_B/pwm2.OUT/csi.DATA[17]/can1.RX/gpio2.IO[1]/kpp.COL[0]/sim_m.HADDR[8]/usdhc2.LCTL/epdc.SDCE[5]</v>
      </c>
    </row>
    <row r="75" spans="1:13" x14ac:dyDescent="0.25">
      <c r="A75" t="str">
        <f>Foglio1!A173</f>
        <v>E16</v>
      </c>
      <c r="B75" t="str">
        <f>Foglio1!B173</f>
        <v>ENET1_RX_EN</v>
      </c>
      <c r="C75" t="str">
        <f>IF(_xlfn.IFNA(VLOOKUP($B75, Foglio2!$A$2:$L$130, 3,FALSE), "") = 0, "",_xlfn.IFNA(VLOOKUP($B75, Foglio2!$A$2:$L$130, 3,FALSE), ""))</f>
        <v/>
      </c>
      <c r="D75" t="str">
        <f>IF(_xlfn.IFNA(VLOOKUP($B75, Foglio2!$A$2:$L$130, 4,FALSE), "") = 0, "",_xlfn.IFNA(VLOOKUP($B75, Foglio2!$A$2:$L$130, 4,FALSE), ""))</f>
        <v/>
      </c>
      <c r="E75" t="str">
        <f>IF(_xlfn.IFNA(VLOOKUP($B75, Foglio2!$A$2:$L$130, 5,FALSE), "") = 0, "",_xlfn.IFNA(VLOOKUP($B75, Foglio2!$A$2:$L$130, 5,FALSE), ""))</f>
        <v/>
      </c>
      <c r="F75" t="str">
        <f>IF(_xlfn.IFNA(VLOOKUP($B75, Foglio2!$A$2:$L$130, 6,FALSE), "") = 0, "",_xlfn.IFNA(VLOOKUP($B75, Foglio2!$A$2:$L$130, 6,FALSE), ""))</f>
        <v/>
      </c>
      <c r="G75" t="str">
        <f>IF(_xlfn.IFNA(VLOOKUP($B75, Foglio2!$A$2:$L$130, 7,FALSE), "") = 0, "",_xlfn.IFNA(VLOOKUP($B75, Foglio2!$A$2:$L$130, 7,FALSE), ""))</f>
        <v/>
      </c>
      <c r="H75" t="str">
        <f>IF(_xlfn.IFNA(VLOOKUP($B75, Foglio2!$A$2:$L$130, 8,FALSE), "") = 0, "",_xlfn.IFNA(VLOOKUP($B75, Foglio2!$A$2:$L$130, 8,FALSE), ""))</f>
        <v/>
      </c>
      <c r="I75" t="str">
        <f>IF(_xlfn.IFNA(VLOOKUP($B75, Foglio2!$A$2:$L$130, 9,FALSE), "") = 0, "",_xlfn.IFNA(VLOOKUP($B75, Foglio2!$A$2:$L$130, 9,FALSE), ""))</f>
        <v/>
      </c>
      <c r="J75" t="str">
        <f>IF(_xlfn.IFNA(VLOOKUP($B75, Foglio2!$A$2:$L$130, 10,FALSE), "") = 0, "",_xlfn.IFNA(VLOOKUP($B75, Foglio2!$A$2:$L$130, 10,FALSE), ""))</f>
        <v/>
      </c>
      <c r="K75" t="str">
        <f>IF(_xlfn.IFNA(VLOOKUP($B75, Foglio2!$A$2:$L$130, 11,FALSE), "") = 0, "",_xlfn.IFNA(VLOOKUP($B75, Foglio2!$A$2:$L$130, 11,FALSE), ""))</f>
        <v/>
      </c>
      <c r="L75" t="str">
        <f>IF(_xlfn.IFNA(VLOOKUP($B75, Foglio2!$A$2:$L$130, 12,FALSE), "") = 0, "",_xlfn.IFNA(VLOOKUP($B75, Foglio2!$A$2:$L$130, 12,FALSE), ""))</f>
        <v/>
      </c>
      <c r="M75" t="str">
        <f t="shared" si="1"/>
        <v>ENET1_RX_EN/////////</v>
      </c>
    </row>
    <row r="76" spans="1:13" x14ac:dyDescent="0.25">
      <c r="A76" t="str">
        <f>Foglio1!A174</f>
        <v>D15</v>
      </c>
      <c r="B76" t="str">
        <f>Foglio1!B174</f>
        <v>ENET1_RX_ER</v>
      </c>
      <c r="C76" t="str">
        <f>IF(_xlfn.IFNA(VLOOKUP($B76, Foglio2!$A$2:$L$130, 3,FALSE), "") = 0, "",_xlfn.IFNA(VLOOKUP($B76, Foglio2!$A$2:$L$130, 3,FALSE), ""))</f>
        <v>enet1.RX_ER</v>
      </c>
      <c r="D76" t="str">
        <f>IF(_xlfn.IFNA(VLOOKUP($B76, Foglio2!$A$2:$L$130, 4,FALSE), "") = 0, "",_xlfn.IFNA(VLOOKUP($B76, Foglio2!$A$2:$L$130, 4,FALSE), ""))</f>
        <v>uart7.RTS_B</v>
      </c>
      <c r="E76" t="str">
        <f>IF(_xlfn.IFNA(VLOOKUP($B76, Foglio2!$A$2:$L$130, 5,FALSE), "") = 0, "",_xlfn.IFNA(VLOOKUP($B76, Foglio2!$A$2:$L$130, 5,FALSE), ""))</f>
        <v>pwm8.OUT</v>
      </c>
      <c r="F76" t="str">
        <f>IF(_xlfn.IFNA(VLOOKUP($B76, Foglio2!$A$2:$L$130, 6,FALSE), "") = 0, "",_xlfn.IFNA(VLOOKUP($B76, Foglio2!$A$2:$L$130, 6,FALSE), ""))</f>
        <v>csi.DATA[23]</v>
      </c>
      <c r="G76" t="str">
        <f>IF(_xlfn.IFNA(VLOOKUP($B76, Foglio2!$A$2:$L$130, 7,FALSE), "") = 0, "",_xlfn.IFNA(VLOOKUP($B76, Foglio2!$A$2:$L$130, 7,FALSE), ""))</f>
        <v>weim.CRE</v>
      </c>
      <c r="H76" t="str">
        <f>IF(_xlfn.IFNA(VLOOKUP($B76, Foglio2!$A$2:$L$130, 8,FALSE), "") = 0, "",_xlfn.IFNA(VLOOKUP($B76, Foglio2!$A$2:$L$130, 8,FALSE), ""))</f>
        <v>gpio2.IO[7]</v>
      </c>
      <c r="I76" t="str">
        <f>IF(_xlfn.IFNA(VLOOKUP($B76, Foglio2!$A$2:$L$130, 9,FALSE), "") = 0, "",_xlfn.IFNA(VLOOKUP($B76, Foglio2!$A$2:$L$130, 9,FALSE), ""))</f>
        <v>kpp.COL[3]</v>
      </c>
      <c r="J76" t="str">
        <f>IF(_xlfn.IFNA(VLOOKUP($B76, Foglio2!$A$2:$L$130, 10,FALSE), "") = 0, "",_xlfn.IFNA(VLOOKUP($B76, Foglio2!$A$2:$L$130, 10,FALSE), ""))</f>
        <v>sim_m.HADDR[14]</v>
      </c>
      <c r="K76" t="str">
        <f>IF(_xlfn.IFNA(VLOOKUP($B76, Foglio2!$A$2:$L$130, 11,FALSE), "") = 0, "",_xlfn.IFNA(VLOOKUP($B76, Foglio2!$A$2:$L$130, 11,FALSE), ""))</f>
        <v>gpt1.CAPTURE2</v>
      </c>
      <c r="L76" t="str">
        <f>IF(_xlfn.IFNA(VLOOKUP($B76, Foglio2!$A$2:$L$130, 12,FALSE), "") = 0, "",_xlfn.IFNA(VLOOKUP($B76, Foglio2!$A$2:$L$130, 12,FALSE), ""))</f>
        <v>epdc.SDOEZ</v>
      </c>
      <c r="M76" t="str">
        <f t="shared" si="1"/>
        <v>ENET1_RX_ER/uart7.RTS_B/pwm8.OUT/csi.DATA[23]/weim.CRE/gpio2.IO[7]/kpp.COL[3]/sim_m.HADDR[14]/gpt1.CAPTURE2/epdc.SDOEZ</v>
      </c>
    </row>
    <row r="77" spans="1:13" x14ac:dyDescent="0.25">
      <c r="A77" t="str">
        <f>Foglio1!A175</f>
        <v>F14</v>
      </c>
      <c r="B77" t="str">
        <f>Foglio1!B175</f>
        <v>ENET1_TX_CLK</v>
      </c>
      <c r="C77" t="str">
        <f>IF(_xlfn.IFNA(VLOOKUP($B77, Foglio2!$A$2:$L$130, 3,FALSE), "") = 0, "",_xlfn.IFNA(VLOOKUP($B77, Foglio2!$A$2:$L$130, 3,FALSE), ""))</f>
        <v>enet1.TX_CLK</v>
      </c>
      <c r="D77" t="str">
        <f>IF(_xlfn.IFNA(VLOOKUP($B77, Foglio2!$A$2:$L$130, 4,FALSE), "") = 0, "",_xlfn.IFNA(VLOOKUP($B77, Foglio2!$A$2:$L$130, 4,FALSE), ""))</f>
        <v>uart7.CTS_B</v>
      </c>
      <c r="E77" t="str">
        <f>IF(_xlfn.IFNA(VLOOKUP($B77, Foglio2!$A$2:$L$130, 5,FALSE), "") = 0, "",_xlfn.IFNA(VLOOKUP($B77, Foglio2!$A$2:$L$130, 5,FALSE), ""))</f>
        <v>pwm7.OUT</v>
      </c>
      <c r="F77" t="str">
        <f>IF(_xlfn.IFNA(VLOOKUP($B77, Foglio2!$A$2:$L$130, 6,FALSE), "") = 0, "",_xlfn.IFNA(VLOOKUP($B77, Foglio2!$A$2:$L$130, 6,FALSE), ""))</f>
        <v>csi.DATA[22]</v>
      </c>
      <c r="G77" t="str">
        <f>IF(_xlfn.IFNA(VLOOKUP($B77, Foglio2!$A$2:$L$130, 7,FALSE), "") = 0, "",_xlfn.IFNA(VLOOKUP($B77, Foglio2!$A$2:$L$130, 7,FALSE), ""))</f>
        <v>anatop.ENET_REF_CLK1</v>
      </c>
      <c r="H77" t="str">
        <f>IF(_xlfn.IFNA(VLOOKUP($B77, Foglio2!$A$2:$L$130, 8,FALSE), "") = 0, "",_xlfn.IFNA(VLOOKUP($B77, Foglio2!$A$2:$L$130, 8,FALSE), ""))</f>
        <v>gpio2.IO[6]</v>
      </c>
      <c r="I77" t="str">
        <f>IF(_xlfn.IFNA(VLOOKUP($B77, Foglio2!$A$2:$L$130, 9,FALSE), "") = 0, "",_xlfn.IFNA(VLOOKUP($B77, Foglio2!$A$2:$L$130, 9,FALSE), ""))</f>
        <v>kpp.ROW[3]</v>
      </c>
      <c r="J77" t="str">
        <f>IF(_xlfn.IFNA(VLOOKUP($B77, Foglio2!$A$2:$L$130, 10,FALSE), "") = 0, "",_xlfn.IFNA(VLOOKUP($B77, Foglio2!$A$2:$L$130, 10,FALSE), ""))</f>
        <v>sim_m.HADDR[13]</v>
      </c>
      <c r="K77" t="str">
        <f>IF(_xlfn.IFNA(VLOOKUP($B77, Foglio2!$A$2:$L$130, 11,FALSE), "") = 0, "",_xlfn.IFNA(VLOOKUP($B77, Foglio2!$A$2:$L$130, 11,FALSE), ""))</f>
        <v>gpt1.CLK</v>
      </c>
      <c r="L77" t="str">
        <f>IF(_xlfn.IFNA(VLOOKUP($B77, Foglio2!$A$2:$L$130, 12,FALSE), "") = 0, "",_xlfn.IFNA(VLOOKUP($B77, Foglio2!$A$2:$L$130, 12,FALSE), ""))</f>
        <v>epdc.SDOED</v>
      </c>
      <c r="M77" t="str">
        <f t="shared" si="1"/>
        <v>ENET1_TX_CLK/uart7.CTS_B/pwm7.OUT/csi.DATA[22]/anatop.ENET_REF_CLK1/gpio2.IO[6]/kpp.ROW[3]/sim_m.HADDR[13]/gpt1.CLK/epdc.SDOED</v>
      </c>
    </row>
    <row r="78" spans="1:13" x14ac:dyDescent="0.25">
      <c r="A78" t="str">
        <f>Foglio1!A176</f>
        <v>E15</v>
      </c>
      <c r="B78" t="str">
        <f>Foglio1!B176</f>
        <v>ENET1_TX_DATA0</v>
      </c>
      <c r="C78" t="str">
        <f>IF(_xlfn.IFNA(VLOOKUP($B78, Foglio2!$A$2:$L$130, 3,FALSE), "") = 0, "",_xlfn.IFNA(VLOOKUP($B78, Foglio2!$A$2:$L$130, 3,FALSE), ""))</f>
        <v>enet1.TDATA[0]</v>
      </c>
      <c r="D78" t="str">
        <f>IF(_xlfn.IFNA(VLOOKUP($B78, Foglio2!$A$2:$L$130, 4,FALSE), "") = 0, "",_xlfn.IFNA(VLOOKUP($B78, Foglio2!$A$2:$L$130, 4,FALSE), ""))</f>
        <v>uart5.CTS_B</v>
      </c>
      <c r="E78" t="str">
        <f>IF(_xlfn.IFNA(VLOOKUP($B78, Foglio2!$A$2:$L$130, 5,FALSE), "") = 0, "",_xlfn.IFNA(VLOOKUP($B78, Foglio2!$A$2:$L$130, 5,FALSE), ""))</f>
        <v>anatop.24M_OUT</v>
      </c>
      <c r="F78" t="str">
        <f>IF(_xlfn.IFNA(VLOOKUP($B78, Foglio2!$A$2:$L$130, 6,FALSE), "") = 0, "",_xlfn.IFNA(VLOOKUP($B78, Foglio2!$A$2:$L$130, 6,FALSE), ""))</f>
        <v>csi.DATA[19]</v>
      </c>
      <c r="G78" t="str">
        <f>IF(_xlfn.IFNA(VLOOKUP($B78, Foglio2!$A$2:$L$130, 7,FALSE), "") = 0, "",_xlfn.IFNA(VLOOKUP($B78, Foglio2!$A$2:$L$130, 7,FALSE), ""))</f>
        <v>can2.RX</v>
      </c>
      <c r="H78" t="str">
        <f>IF(_xlfn.IFNA(VLOOKUP($B78, Foglio2!$A$2:$L$130, 8,FALSE), "") = 0, "",_xlfn.IFNA(VLOOKUP($B78, Foglio2!$A$2:$L$130, 8,FALSE), ""))</f>
        <v>gpio2.IO[3]</v>
      </c>
      <c r="I78" t="str">
        <f>IF(_xlfn.IFNA(VLOOKUP($B78, Foglio2!$A$2:$L$130, 9,FALSE), "") = 0, "",_xlfn.IFNA(VLOOKUP($B78, Foglio2!$A$2:$L$130, 9,FALSE), ""))</f>
        <v>kpp.COL[1]</v>
      </c>
      <c r="J78" t="str">
        <f>IF(_xlfn.IFNA(VLOOKUP($B78, Foglio2!$A$2:$L$130, 10,FALSE), "") = 0, "",_xlfn.IFNA(VLOOKUP($B78, Foglio2!$A$2:$L$130, 10,FALSE), ""))</f>
        <v>sim_m.HADDR[10]</v>
      </c>
      <c r="K78" t="str">
        <f>IF(_xlfn.IFNA(VLOOKUP($B78, Foglio2!$A$2:$L$130, 11,FALSE), "") = 0, "",_xlfn.IFNA(VLOOKUP($B78, Foglio2!$A$2:$L$130, 11,FALSE), ""))</f>
        <v>usdhc2.VSELECT</v>
      </c>
      <c r="L78" t="str">
        <f>IF(_xlfn.IFNA(VLOOKUP($B78, Foglio2!$A$2:$L$130, 12,FALSE), "") = 0, "",_xlfn.IFNA(VLOOKUP($B78, Foglio2!$A$2:$L$130, 12,FALSE), ""))</f>
        <v>epdc.SDCE[7]</v>
      </c>
      <c r="M78" t="str">
        <f t="shared" si="1"/>
        <v>ENET1_TX_DATA0/uart5.CTS_B/anatop.24M_OUT/csi.DATA[19]/can2.RX/gpio2.IO[3]/kpp.COL[1]/sim_m.HADDR[10]/usdhc2.VSELECT/epdc.SDCE[7]</v>
      </c>
    </row>
    <row r="79" spans="1:13" x14ac:dyDescent="0.25">
      <c r="A79" t="str">
        <f>Foglio1!A177</f>
        <v>E14</v>
      </c>
      <c r="B79" t="str">
        <f>Foglio1!B177</f>
        <v>ENET1_TX_DATA1</v>
      </c>
      <c r="C79" t="str">
        <f>IF(_xlfn.IFNA(VLOOKUP($B79, Foglio2!$A$2:$L$130, 3,FALSE), "") = 0, "",_xlfn.IFNA(VLOOKUP($B79, Foglio2!$A$2:$L$130, 3,FALSE), ""))</f>
        <v>enet1.TDATA[1]</v>
      </c>
      <c r="D79" t="str">
        <f>IF(_xlfn.IFNA(VLOOKUP($B79, Foglio2!$A$2:$L$130, 4,FALSE), "") = 0, "",_xlfn.IFNA(VLOOKUP($B79, Foglio2!$A$2:$L$130, 4,FALSE), ""))</f>
        <v>uart6.CTS_B</v>
      </c>
      <c r="E79" t="str">
        <f>IF(_xlfn.IFNA(VLOOKUP($B79, Foglio2!$A$2:$L$130, 5,FALSE), "") = 0, "",_xlfn.IFNA(VLOOKUP($B79, Foglio2!$A$2:$L$130, 5,FALSE), ""))</f>
        <v>pwm5.OUT</v>
      </c>
      <c r="F79" t="str">
        <f>IF(_xlfn.IFNA(VLOOKUP($B79, Foglio2!$A$2:$L$130, 6,FALSE), "") = 0, "",_xlfn.IFNA(VLOOKUP($B79, Foglio2!$A$2:$L$130, 6,FALSE), ""))</f>
        <v>csi.DATA[20]</v>
      </c>
      <c r="G79" t="str">
        <f>IF(_xlfn.IFNA(VLOOKUP($B79, Foglio2!$A$2:$L$130, 7,FALSE), "") = 0, "",_xlfn.IFNA(VLOOKUP($B79, Foglio2!$A$2:$L$130, 7,FALSE), ""))</f>
        <v>enet2.MDIO</v>
      </c>
      <c r="H79" t="str">
        <f>IF(_xlfn.IFNA(VLOOKUP($B79, Foglio2!$A$2:$L$130, 8,FALSE), "") = 0, "",_xlfn.IFNA(VLOOKUP($B79, Foglio2!$A$2:$L$130, 8,FALSE), ""))</f>
        <v>gpio2.IO[4]</v>
      </c>
      <c r="I79" t="str">
        <f>IF(_xlfn.IFNA(VLOOKUP($B79, Foglio2!$A$2:$L$130, 9,FALSE), "") = 0, "",_xlfn.IFNA(VLOOKUP($B79, Foglio2!$A$2:$L$130, 9,FALSE), ""))</f>
        <v>kpp.ROW[2]</v>
      </c>
      <c r="J79" t="str">
        <f>IF(_xlfn.IFNA(VLOOKUP($B79, Foglio2!$A$2:$L$130, 10,FALSE), "") = 0, "",_xlfn.IFNA(VLOOKUP($B79, Foglio2!$A$2:$L$130, 10,FALSE), ""))</f>
        <v>sim_m.HADDR[11]</v>
      </c>
      <c r="K79" t="str">
        <f>IF(_xlfn.IFNA(VLOOKUP($B79, Foglio2!$A$2:$L$130, 11,FALSE), "") = 0, "",_xlfn.IFNA(VLOOKUP($B79, Foglio2!$A$2:$L$130, 11,FALSE), ""))</f>
        <v>wdog1.WDOG_RST_B_DEB</v>
      </c>
      <c r="L79" t="str">
        <f>IF(_xlfn.IFNA(VLOOKUP($B79, Foglio2!$A$2:$L$130, 12,FALSE), "") = 0, "",_xlfn.IFNA(VLOOKUP($B79, Foglio2!$A$2:$L$130, 12,FALSE), ""))</f>
        <v>epdc.SDCE[8]</v>
      </c>
      <c r="M79" t="str">
        <f t="shared" si="1"/>
        <v>ENET1_TX_DATA1/uart6.CTS_B/pwm5.OUT/csi.DATA[20]/enet2.MDIO/gpio2.IO[4]/kpp.ROW[2]/sim_m.HADDR[11]/wdog1.WDOG_RST_B_DEB/epdc.SDCE[8]</v>
      </c>
    </row>
    <row r="80" spans="1:13" x14ac:dyDescent="0.25">
      <c r="A80" t="str">
        <f>Foglio1!A178</f>
        <v>F15</v>
      </c>
      <c r="B80" t="str">
        <f>Foglio1!B178</f>
        <v>ENET1_TX_EN</v>
      </c>
      <c r="C80" t="str">
        <f>IF(_xlfn.IFNA(VLOOKUP($B80, Foglio2!$A$2:$L$130, 3,FALSE), "") = 0, "",_xlfn.IFNA(VLOOKUP($B80, Foglio2!$A$2:$L$130, 3,FALSE), ""))</f>
        <v>enet1.TX_EN</v>
      </c>
      <c r="D80" t="str">
        <f>IF(_xlfn.IFNA(VLOOKUP($B80, Foglio2!$A$2:$L$130, 4,FALSE), "") = 0, "",_xlfn.IFNA(VLOOKUP($B80, Foglio2!$A$2:$L$130, 4,FALSE), ""))</f>
        <v>uart6.RTS_B</v>
      </c>
      <c r="E80" t="str">
        <f>IF(_xlfn.IFNA(VLOOKUP($B80, Foglio2!$A$2:$L$130, 5,FALSE), "") = 0, "",_xlfn.IFNA(VLOOKUP($B80, Foglio2!$A$2:$L$130, 5,FALSE), ""))</f>
        <v>pwm6.OUT</v>
      </c>
      <c r="F80" t="str">
        <f>IF(_xlfn.IFNA(VLOOKUP($B80, Foglio2!$A$2:$L$130, 6,FALSE), "") = 0, "",_xlfn.IFNA(VLOOKUP($B80, Foglio2!$A$2:$L$130, 6,FALSE), ""))</f>
        <v>csi.DATA[21]</v>
      </c>
      <c r="G80" t="str">
        <f>IF(_xlfn.IFNA(VLOOKUP($B80, Foglio2!$A$2:$L$130, 7,FALSE), "") = 0, "",_xlfn.IFNA(VLOOKUP($B80, Foglio2!$A$2:$L$130, 7,FALSE), ""))</f>
        <v>enet2.MDC</v>
      </c>
      <c r="H80" t="str">
        <f>IF(_xlfn.IFNA(VLOOKUP($B80, Foglio2!$A$2:$L$130, 8,FALSE), "") = 0, "",_xlfn.IFNA(VLOOKUP($B80, Foglio2!$A$2:$L$130, 8,FALSE), ""))</f>
        <v>gpio2.IO[5]</v>
      </c>
      <c r="I80" t="str">
        <f>IF(_xlfn.IFNA(VLOOKUP($B80, Foglio2!$A$2:$L$130, 9,FALSE), "") = 0, "",_xlfn.IFNA(VLOOKUP($B80, Foglio2!$A$2:$L$130, 9,FALSE), ""))</f>
        <v>kpp.COL[2]</v>
      </c>
      <c r="J80" t="str">
        <f>IF(_xlfn.IFNA(VLOOKUP($B80, Foglio2!$A$2:$L$130, 10,FALSE), "") = 0, "",_xlfn.IFNA(VLOOKUP($B80, Foglio2!$A$2:$L$130, 10,FALSE), ""))</f>
        <v>sim_m.HADDR[12]</v>
      </c>
      <c r="K80" t="str">
        <f>IF(_xlfn.IFNA(VLOOKUP($B80, Foglio2!$A$2:$L$130, 11,FALSE), "") = 0, "",_xlfn.IFNA(VLOOKUP($B80, Foglio2!$A$2:$L$130, 11,FALSE), ""))</f>
        <v>wdog2.WDOG_RST_B_DEB</v>
      </c>
      <c r="L80" t="str">
        <f>IF(_xlfn.IFNA(VLOOKUP($B80, Foglio2!$A$2:$L$130, 12,FALSE), "") = 0, "",_xlfn.IFNA(VLOOKUP($B80, Foglio2!$A$2:$L$130, 12,FALSE), ""))</f>
        <v>epdc.SDCE[9]</v>
      </c>
      <c r="M80" t="str">
        <f t="shared" si="1"/>
        <v>ENET1_TX_EN/uart6.RTS_B/pwm6.OUT/csi.DATA[21]/enet2.MDC/gpio2.IO[5]/kpp.COL[2]/sim_m.HADDR[12]/wdog2.WDOG_RST_B_DEB/epdc.SDCE[9]</v>
      </c>
    </row>
    <row r="81" spans="1:13" x14ac:dyDescent="0.25">
      <c r="A81" t="str">
        <f>Foglio1!A179</f>
        <v>C17</v>
      </c>
      <c r="B81" t="str">
        <f>Foglio1!B179</f>
        <v>ENET2_RX_DATA0</v>
      </c>
      <c r="C81" t="str">
        <f>IF(_xlfn.IFNA(VLOOKUP($B81, Foglio2!$A$2:$L$130, 3,FALSE), "") = 0, "",_xlfn.IFNA(VLOOKUP($B81, Foglio2!$A$2:$L$130, 3,FALSE), ""))</f>
        <v>enet2.RDATA[0]</v>
      </c>
      <c r="D81" t="str">
        <f>IF(_xlfn.IFNA(VLOOKUP($B81, Foglio2!$A$2:$L$130, 4,FALSE), "") = 0, "",_xlfn.IFNA(VLOOKUP($B81, Foglio2!$A$2:$L$130, 4,FALSE), ""))</f>
        <v>uart6.TX</v>
      </c>
      <c r="E81" t="str">
        <f>IF(_xlfn.IFNA(VLOOKUP($B81, Foglio2!$A$2:$L$130, 5,FALSE), "") = 0, "",_xlfn.IFNA(VLOOKUP($B81, Foglio2!$A$2:$L$130, 5,FALSE), ""))</f>
        <v/>
      </c>
      <c r="F81" t="str">
        <f>IF(_xlfn.IFNA(VLOOKUP($B81, Foglio2!$A$2:$L$130, 6,FALSE), "") = 0, "",_xlfn.IFNA(VLOOKUP($B81, Foglio2!$A$2:$L$130, 6,FALSE), ""))</f>
        <v>i2c3.SCL</v>
      </c>
      <c r="G81" t="str">
        <f>IF(_xlfn.IFNA(VLOOKUP($B81, Foglio2!$A$2:$L$130, 7,FALSE), "") = 0, "",_xlfn.IFNA(VLOOKUP($B81, Foglio2!$A$2:$L$130, 7,FALSE), ""))</f>
        <v>enet1.MDIO</v>
      </c>
      <c r="H81" t="str">
        <f>IF(_xlfn.IFNA(VLOOKUP($B81, Foglio2!$A$2:$L$130, 8,FALSE), "") = 0, "",_xlfn.IFNA(VLOOKUP($B81, Foglio2!$A$2:$L$130, 8,FALSE), ""))</f>
        <v>gpio2.IO[8]</v>
      </c>
      <c r="I81" t="str">
        <f>IF(_xlfn.IFNA(VLOOKUP($B81, Foglio2!$A$2:$L$130, 9,FALSE), "") = 0, "",_xlfn.IFNA(VLOOKUP($B81, Foglio2!$A$2:$L$130, 9,FALSE), ""))</f>
        <v>kpp.ROW[4]</v>
      </c>
      <c r="J81" t="str">
        <f>IF(_xlfn.IFNA(VLOOKUP($B81, Foglio2!$A$2:$L$130, 10,FALSE), "") = 0, "",_xlfn.IFNA(VLOOKUP($B81, Foglio2!$A$2:$L$130, 10,FALSE), ""))</f>
        <v>sim_m.HADDR[15]</v>
      </c>
      <c r="K81" t="str">
        <f>IF(_xlfn.IFNA(VLOOKUP($B81, Foglio2!$A$2:$L$130, 11,FALSE), "") = 0, "",_xlfn.IFNA(VLOOKUP($B81, Foglio2!$A$2:$L$130, 11,FALSE), ""))</f>
        <v>usb.OTG1_PWR</v>
      </c>
      <c r="L81" t="str">
        <f>IF(_xlfn.IFNA(VLOOKUP($B81, Foglio2!$A$2:$L$130, 12,FALSE), "") = 0, "",_xlfn.IFNA(VLOOKUP($B81, Foglio2!$A$2:$L$130, 12,FALSE), ""))</f>
        <v>epdc.SDDO[8]</v>
      </c>
      <c r="M81" t="str">
        <f t="shared" si="1"/>
        <v>ENET2_RX_DATA0/uart6.TX//i2c3.SCL/enet1.MDIO/gpio2.IO[8]/kpp.ROW[4]/sim_m.HADDR[15]/usb.OTG1_PWR/epdc.SDDO[8]</v>
      </c>
    </row>
    <row r="82" spans="1:13" x14ac:dyDescent="0.25">
      <c r="A82" t="str">
        <f>Foglio1!A180</f>
        <v>C16</v>
      </c>
      <c r="B82" t="str">
        <f>Foglio1!B180</f>
        <v>ENET2_RX_DATA1</v>
      </c>
      <c r="C82" t="str">
        <f>IF(_xlfn.IFNA(VLOOKUP($B82, Foglio2!$A$2:$L$130, 3,FALSE), "") = 0, "",_xlfn.IFNA(VLOOKUP($B82, Foglio2!$A$2:$L$130, 3,FALSE), ""))</f>
        <v>enet2.RDATA[1]</v>
      </c>
      <c r="D82" t="str">
        <f>IF(_xlfn.IFNA(VLOOKUP($B82, Foglio2!$A$2:$L$130, 4,FALSE), "") = 0, "",_xlfn.IFNA(VLOOKUP($B82, Foglio2!$A$2:$L$130, 4,FALSE), ""))</f>
        <v>uart6.RX</v>
      </c>
      <c r="E82" t="str">
        <f>IF(_xlfn.IFNA(VLOOKUP($B82, Foglio2!$A$2:$L$130, 5,FALSE), "") = 0, "",_xlfn.IFNA(VLOOKUP($B82, Foglio2!$A$2:$L$130, 5,FALSE), ""))</f>
        <v/>
      </c>
      <c r="F82" t="str">
        <f>IF(_xlfn.IFNA(VLOOKUP($B82, Foglio2!$A$2:$L$130, 6,FALSE), "") = 0, "",_xlfn.IFNA(VLOOKUP($B82, Foglio2!$A$2:$L$130, 6,FALSE), ""))</f>
        <v>i2c3.SDA</v>
      </c>
      <c r="G82" t="str">
        <f>IF(_xlfn.IFNA(VLOOKUP($B82, Foglio2!$A$2:$L$130, 7,FALSE), "") = 0, "",_xlfn.IFNA(VLOOKUP($B82, Foglio2!$A$2:$L$130, 7,FALSE), ""))</f>
        <v>enet1.MDC</v>
      </c>
      <c r="H82" t="str">
        <f>IF(_xlfn.IFNA(VLOOKUP($B82, Foglio2!$A$2:$L$130, 8,FALSE), "") = 0, "",_xlfn.IFNA(VLOOKUP($B82, Foglio2!$A$2:$L$130, 8,FALSE), ""))</f>
        <v>gpio2.IO[9]</v>
      </c>
      <c r="I82" t="str">
        <f>IF(_xlfn.IFNA(VLOOKUP($B82, Foglio2!$A$2:$L$130, 9,FALSE), "") = 0, "",_xlfn.IFNA(VLOOKUP($B82, Foglio2!$A$2:$L$130, 9,FALSE), ""))</f>
        <v>kpp.COL[4]</v>
      </c>
      <c r="J82" t="str">
        <f>IF(_xlfn.IFNA(VLOOKUP($B82, Foglio2!$A$2:$L$130, 10,FALSE), "") = 0, "",_xlfn.IFNA(VLOOKUP($B82, Foglio2!$A$2:$L$130, 10,FALSE), ""))</f>
        <v>sim_m.HADDR[16]</v>
      </c>
      <c r="K82" t="str">
        <f>IF(_xlfn.IFNA(VLOOKUP($B82, Foglio2!$A$2:$L$130, 11,FALSE), "") = 0, "",_xlfn.IFNA(VLOOKUP($B82, Foglio2!$A$2:$L$130, 11,FALSE), ""))</f>
        <v>usb.OTG1_OC</v>
      </c>
      <c r="L82" t="str">
        <f>IF(_xlfn.IFNA(VLOOKUP($B82, Foglio2!$A$2:$L$130, 12,FALSE), "") = 0, "",_xlfn.IFNA(VLOOKUP($B82, Foglio2!$A$2:$L$130, 12,FALSE), ""))</f>
        <v>epdc.SDDO[9]</v>
      </c>
      <c r="M82" t="str">
        <f t="shared" si="1"/>
        <v>ENET2_RX_DATA1/uart6.RX//i2c3.SDA/enet1.MDC/gpio2.IO[9]/kpp.COL[4]/sim_m.HADDR[16]/usb.OTG1_OC/epdc.SDDO[9]</v>
      </c>
    </row>
    <row r="83" spans="1:13" x14ac:dyDescent="0.25">
      <c r="A83" t="str">
        <f>Foglio1!A181</f>
        <v>B17</v>
      </c>
      <c r="B83" t="str">
        <f>Foglio1!B181</f>
        <v>ENET2_RX_EN</v>
      </c>
      <c r="C83" t="str">
        <f>IF(_xlfn.IFNA(VLOOKUP($B83, Foglio2!$A$2:$L$130, 3,FALSE), "") = 0, "",_xlfn.IFNA(VLOOKUP($B83, Foglio2!$A$2:$L$130, 3,FALSE), ""))</f>
        <v/>
      </c>
      <c r="D83" t="str">
        <f>IF(_xlfn.IFNA(VLOOKUP($B83, Foglio2!$A$2:$L$130, 4,FALSE), "") = 0, "",_xlfn.IFNA(VLOOKUP($B83, Foglio2!$A$2:$L$130, 4,FALSE), ""))</f>
        <v/>
      </c>
      <c r="E83" t="str">
        <f>IF(_xlfn.IFNA(VLOOKUP($B83, Foglio2!$A$2:$L$130, 5,FALSE), "") = 0, "",_xlfn.IFNA(VLOOKUP($B83, Foglio2!$A$2:$L$130, 5,FALSE), ""))</f>
        <v/>
      </c>
      <c r="F83" t="str">
        <f>IF(_xlfn.IFNA(VLOOKUP($B83, Foglio2!$A$2:$L$130, 6,FALSE), "") = 0, "",_xlfn.IFNA(VLOOKUP($B83, Foglio2!$A$2:$L$130, 6,FALSE), ""))</f>
        <v/>
      </c>
      <c r="G83" t="str">
        <f>IF(_xlfn.IFNA(VLOOKUP($B83, Foglio2!$A$2:$L$130, 7,FALSE), "") = 0, "",_xlfn.IFNA(VLOOKUP($B83, Foglio2!$A$2:$L$130, 7,FALSE), ""))</f>
        <v/>
      </c>
      <c r="H83" t="str">
        <f>IF(_xlfn.IFNA(VLOOKUP($B83, Foglio2!$A$2:$L$130, 8,FALSE), "") = 0, "",_xlfn.IFNA(VLOOKUP($B83, Foglio2!$A$2:$L$130, 8,FALSE), ""))</f>
        <v/>
      </c>
      <c r="I83" t="str">
        <f>IF(_xlfn.IFNA(VLOOKUP($B83, Foglio2!$A$2:$L$130, 9,FALSE), "") = 0, "",_xlfn.IFNA(VLOOKUP($B83, Foglio2!$A$2:$L$130, 9,FALSE), ""))</f>
        <v/>
      </c>
      <c r="J83" t="str">
        <f>IF(_xlfn.IFNA(VLOOKUP($B83, Foglio2!$A$2:$L$130, 10,FALSE), "") = 0, "",_xlfn.IFNA(VLOOKUP($B83, Foglio2!$A$2:$L$130, 10,FALSE), ""))</f>
        <v/>
      </c>
      <c r="K83" t="str">
        <f>IF(_xlfn.IFNA(VLOOKUP($B83, Foglio2!$A$2:$L$130, 11,FALSE), "") = 0, "",_xlfn.IFNA(VLOOKUP($B83, Foglio2!$A$2:$L$130, 11,FALSE), ""))</f>
        <v/>
      </c>
      <c r="L83" t="str">
        <f>IF(_xlfn.IFNA(VLOOKUP($B83, Foglio2!$A$2:$L$130, 12,FALSE), "") = 0, "",_xlfn.IFNA(VLOOKUP($B83, Foglio2!$A$2:$L$130, 12,FALSE), ""))</f>
        <v/>
      </c>
      <c r="M83" t="str">
        <f t="shared" si="1"/>
        <v>ENET2_RX_EN/////////</v>
      </c>
    </row>
    <row r="84" spans="1:13" x14ac:dyDescent="0.25">
      <c r="A84" t="str">
        <f>Foglio1!A182</f>
        <v>D16</v>
      </c>
      <c r="B84" t="str">
        <f>Foglio1!B182</f>
        <v>ENET2_RX_ER</v>
      </c>
      <c r="C84" t="str">
        <f>IF(_xlfn.IFNA(VLOOKUP($B84, Foglio2!$A$2:$L$130, 3,FALSE), "") = 0, "",_xlfn.IFNA(VLOOKUP($B84, Foglio2!$A$2:$L$130, 3,FALSE), ""))</f>
        <v>enet2.RX_ER</v>
      </c>
      <c r="D84" t="str">
        <f>IF(_xlfn.IFNA(VLOOKUP($B84, Foglio2!$A$2:$L$130, 4,FALSE), "") = 0, "",_xlfn.IFNA(VLOOKUP($B84, Foglio2!$A$2:$L$130, 4,FALSE), ""))</f>
        <v>uart8.RTS_B</v>
      </c>
      <c r="E84" t="str">
        <f>IF(_xlfn.IFNA(VLOOKUP($B84, Foglio2!$A$2:$L$130, 5,FALSE), "") = 0, "",_xlfn.IFNA(VLOOKUP($B84, Foglio2!$A$2:$L$130, 5,FALSE), ""))</f>
        <v/>
      </c>
      <c r="F84" t="str">
        <f>IF(_xlfn.IFNA(VLOOKUP($B84, Foglio2!$A$2:$L$130, 6,FALSE), "") = 0, "",_xlfn.IFNA(VLOOKUP($B84, Foglio2!$A$2:$L$130, 6,FALSE), ""))</f>
        <v>ecspi4.SS0</v>
      </c>
      <c r="G84" t="str">
        <f>IF(_xlfn.IFNA(VLOOKUP($B84, Foglio2!$A$2:$L$130, 7,FALSE), "") = 0, "",_xlfn.IFNA(VLOOKUP($B84, Foglio2!$A$2:$L$130, 7,FALSE), ""))</f>
        <v>weim.ADDR[25]</v>
      </c>
      <c r="H84" t="str">
        <f>IF(_xlfn.IFNA(VLOOKUP($B84, Foglio2!$A$2:$L$130, 8,FALSE), "") = 0, "",_xlfn.IFNA(VLOOKUP($B84, Foglio2!$A$2:$L$130, 8,FALSE), ""))</f>
        <v>gpio2.IO[15]</v>
      </c>
      <c r="I84" t="str">
        <f>IF(_xlfn.IFNA(VLOOKUP($B84, Foglio2!$A$2:$L$130, 9,FALSE), "") = 0, "",_xlfn.IFNA(VLOOKUP($B84, Foglio2!$A$2:$L$130, 9,FALSE), ""))</f>
        <v>kpp.COL[7]</v>
      </c>
      <c r="J84" t="str">
        <f>IF(_xlfn.IFNA(VLOOKUP($B84, Foglio2!$A$2:$L$130, 10,FALSE), "") = 0, "",_xlfn.IFNA(VLOOKUP($B84, Foglio2!$A$2:$L$130, 10,FALSE), ""))</f>
        <v>sim_m.HADDR[22]</v>
      </c>
      <c r="K84" t="str">
        <f>IF(_xlfn.IFNA(VLOOKUP($B84, Foglio2!$A$2:$L$130, 11,FALSE), "") = 0, "",_xlfn.IFNA(VLOOKUP($B84, Foglio2!$A$2:$L$130, 11,FALSE), ""))</f>
        <v>global wdog</v>
      </c>
      <c r="L84" t="str">
        <f>IF(_xlfn.IFNA(VLOOKUP($B84, Foglio2!$A$2:$L$130, 12,FALSE), "") = 0, "",_xlfn.IFNA(VLOOKUP($B84, Foglio2!$A$2:$L$130, 12,FALSE), ""))</f>
        <v>epdc.SDDO[15]</v>
      </c>
      <c r="M84" t="str">
        <f t="shared" si="1"/>
        <v>ENET2_RX_ER/uart8.RTS_B//ecspi4.SS0/weim.ADDR[25]/gpio2.IO[15]/kpp.COL[7]/sim_m.HADDR[22]/global wdog/epdc.SDDO[15]</v>
      </c>
    </row>
    <row r="85" spans="1:13" x14ac:dyDescent="0.25">
      <c r="A85" t="str">
        <f>Foglio1!A183</f>
        <v>D17</v>
      </c>
      <c r="B85" t="str">
        <f>Foglio1!B183</f>
        <v>ENET2_TX_CLK</v>
      </c>
      <c r="C85" t="str">
        <f>IF(_xlfn.IFNA(VLOOKUP($B85, Foglio2!$A$2:$L$130, 3,FALSE), "") = 0, "",_xlfn.IFNA(VLOOKUP($B85, Foglio2!$A$2:$L$130, 3,FALSE), ""))</f>
        <v>enet2.TX_CLK</v>
      </c>
      <c r="D85" t="str">
        <f>IF(_xlfn.IFNA(VLOOKUP($B85, Foglio2!$A$2:$L$130, 4,FALSE), "") = 0, "",_xlfn.IFNA(VLOOKUP($B85, Foglio2!$A$2:$L$130, 4,FALSE), ""))</f>
        <v>uart8.CTS_B</v>
      </c>
      <c r="E85" t="str">
        <f>IF(_xlfn.IFNA(VLOOKUP($B85, Foglio2!$A$2:$L$130, 5,FALSE), "") = 0, "",_xlfn.IFNA(VLOOKUP($B85, Foglio2!$A$2:$L$130, 5,FALSE), ""))</f>
        <v/>
      </c>
      <c r="F85" t="str">
        <f>IF(_xlfn.IFNA(VLOOKUP($B85, Foglio2!$A$2:$L$130, 6,FALSE), "") = 0, "",_xlfn.IFNA(VLOOKUP($B85, Foglio2!$A$2:$L$130, 6,FALSE), ""))</f>
        <v>ecspi4.MISO</v>
      </c>
      <c r="G85" t="str">
        <f>IF(_xlfn.IFNA(VLOOKUP($B85, Foglio2!$A$2:$L$130, 7,FALSE), "") = 0, "",_xlfn.IFNA(VLOOKUP($B85, Foglio2!$A$2:$L$130, 7,FALSE), ""))</f>
        <v>anatop.ENET_REF_CLK2</v>
      </c>
      <c r="H85" t="str">
        <f>IF(_xlfn.IFNA(VLOOKUP($B85, Foglio2!$A$2:$L$130, 8,FALSE), "") = 0, "",_xlfn.IFNA(VLOOKUP($B85, Foglio2!$A$2:$L$130, 8,FALSE), ""))</f>
        <v>gpio2.IO[14]</v>
      </c>
      <c r="I85" t="str">
        <f>IF(_xlfn.IFNA(VLOOKUP($B85, Foglio2!$A$2:$L$130, 9,FALSE), "") = 0, "",_xlfn.IFNA(VLOOKUP($B85, Foglio2!$A$2:$L$130, 9,FALSE), ""))</f>
        <v>kpp.ROW[7]</v>
      </c>
      <c r="J85" t="str">
        <f>IF(_xlfn.IFNA(VLOOKUP($B85, Foglio2!$A$2:$L$130, 10,FALSE), "") = 0, "",_xlfn.IFNA(VLOOKUP($B85, Foglio2!$A$2:$L$130, 10,FALSE), ""))</f>
        <v>sim_m.HADDR[21]</v>
      </c>
      <c r="K85" t="str">
        <f>IF(_xlfn.IFNA(VLOOKUP($B85, Foglio2!$A$2:$L$130, 11,FALSE), "") = 0, "",_xlfn.IFNA(VLOOKUP($B85, Foglio2!$A$2:$L$130, 11,FALSE), ""))</f>
        <v>anatop.OTG2_ID</v>
      </c>
      <c r="L85" t="str">
        <f>IF(_xlfn.IFNA(VLOOKUP($B85, Foglio2!$A$2:$L$130, 12,FALSE), "") = 0, "",_xlfn.IFNA(VLOOKUP($B85, Foglio2!$A$2:$L$130, 12,FALSE), ""))</f>
        <v>epdc.SDDO[14]</v>
      </c>
      <c r="M85" t="str">
        <f t="shared" si="1"/>
        <v>ENET2_TX_CLK/uart8.CTS_B//ecspi4.MISO/anatop.ENET_REF_CLK2/gpio2.IO[14]/kpp.ROW[7]/sim_m.HADDR[21]/anatop.OTG2_ID/epdc.SDDO[14]</v>
      </c>
    </row>
    <row r="86" spans="1:13" x14ac:dyDescent="0.25">
      <c r="A86" t="str">
        <f>Foglio1!A184</f>
        <v>A15</v>
      </c>
      <c r="B86" t="str">
        <f>Foglio1!B184</f>
        <v>ENET2_TX_DATA0</v>
      </c>
      <c r="C86" t="str">
        <f>IF(_xlfn.IFNA(VLOOKUP($B86, Foglio2!$A$2:$L$130, 3,FALSE), "") = 0, "",_xlfn.IFNA(VLOOKUP($B86, Foglio2!$A$2:$L$130, 3,FALSE), ""))</f>
        <v>enet2.TDATA[0]</v>
      </c>
      <c r="D86" t="str">
        <f>IF(_xlfn.IFNA(VLOOKUP($B86, Foglio2!$A$2:$L$130, 4,FALSE), "") = 0, "",_xlfn.IFNA(VLOOKUP($B86, Foglio2!$A$2:$L$130, 4,FALSE), ""))</f>
        <v>uart7.RX</v>
      </c>
      <c r="E86" t="str">
        <f>IF(_xlfn.IFNA(VLOOKUP($B86, Foglio2!$A$2:$L$130, 5,FALSE), "") = 0, "",_xlfn.IFNA(VLOOKUP($B86, Foglio2!$A$2:$L$130, 5,FALSE), ""))</f>
        <v/>
      </c>
      <c r="F86" t="str">
        <f>IF(_xlfn.IFNA(VLOOKUP($B86, Foglio2!$A$2:$L$130, 6,FALSE), "") = 0, "",_xlfn.IFNA(VLOOKUP($B86, Foglio2!$A$2:$L$130, 6,FALSE), ""))</f>
        <v>i2c4.SDA</v>
      </c>
      <c r="G86" t="str">
        <f>IF(_xlfn.IFNA(VLOOKUP($B86, Foglio2!$A$2:$L$130, 7,FALSE), "") = 0, "",_xlfn.IFNA(VLOOKUP($B86, Foglio2!$A$2:$L$130, 7,FALSE), ""))</f>
        <v>weim.EB_B[2]</v>
      </c>
      <c r="H86" t="str">
        <f>IF(_xlfn.IFNA(VLOOKUP($B86, Foglio2!$A$2:$L$130, 8,FALSE), "") = 0, "",_xlfn.IFNA(VLOOKUP($B86, Foglio2!$A$2:$L$130, 8,FALSE), ""))</f>
        <v>gpio2.IO[11]</v>
      </c>
      <c r="I86" t="str">
        <f>IF(_xlfn.IFNA(VLOOKUP($B86, Foglio2!$A$2:$L$130, 9,FALSE), "") = 0, "",_xlfn.IFNA(VLOOKUP($B86, Foglio2!$A$2:$L$130, 9,FALSE), ""))</f>
        <v>kpp.COL[5]</v>
      </c>
      <c r="J86" t="str">
        <f>IF(_xlfn.IFNA(VLOOKUP($B86, Foglio2!$A$2:$L$130, 10,FALSE), "") = 0, "",_xlfn.IFNA(VLOOKUP($B86, Foglio2!$A$2:$L$130, 10,FALSE), ""))</f>
        <v>sim_m.HADDR[18]</v>
      </c>
      <c r="K86" t="str">
        <f>IF(_xlfn.IFNA(VLOOKUP($B86, Foglio2!$A$2:$L$130, 11,FALSE), "") = 0, "",_xlfn.IFNA(VLOOKUP($B86, Foglio2!$A$2:$L$130, 11,FALSE), ""))</f>
        <v>anatop.24M_OUT</v>
      </c>
      <c r="L86" t="str">
        <f>IF(_xlfn.IFNA(VLOOKUP($B86, Foglio2!$A$2:$L$130, 12,FALSE), "") = 0, "",_xlfn.IFNA(VLOOKUP($B86, Foglio2!$A$2:$L$130, 12,FALSE), ""))</f>
        <v>epdc.SDDO[11]</v>
      </c>
      <c r="M86" t="str">
        <f t="shared" si="1"/>
        <v>ENET2_TX_DATA0/uart7.RX//i2c4.SDA/weim.EB_B[2]/gpio2.IO[11]/kpp.COL[5]/sim_m.HADDR[18]/anatop.24M_OUT/epdc.SDDO[11]</v>
      </c>
    </row>
    <row r="87" spans="1:13" x14ac:dyDescent="0.25">
      <c r="A87" t="str">
        <f>Foglio1!A185</f>
        <v>A16</v>
      </c>
      <c r="B87" t="str">
        <f>Foglio1!B185</f>
        <v>ENET2_TX_DATA1</v>
      </c>
      <c r="C87" t="str">
        <f>IF(_xlfn.IFNA(VLOOKUP($B87, Foglio2!$A$2:$L$130, 3,FALSE), "") = 0, "",_xlfn.IFNA(VLOOKUP($B87, Foglio2!$A$2:$L$130, 3,FALSE), ""))</f>
        <v>enet2.TDATA[1]</v>
      </c>
      <c r="D87" t="str">
        <f>IF(_xlfn.IFNA(VLOOKUP($B87, Foglio2!$A$2:$L$130, 4,FALSE), "") = 0, "",_xlfn.IFNA(VLOOKUP($B87, Foglio2!$A$2:$L$130, 4,FALSE), ""))</f>
        <v>uart8.TX</v>
      </c>
      <c r="E87" t="str">
        <f>IF(_xlfn.IFNA(VLOOKUP($B87, Foglio2!$A$2:$L$130, 5,FALSE), "") = 0, "",_xlfn.IFNA(VLOOKUP($B87, Foglio2!$A$2:$L$130, 5,FALSE), ""))</f>
        <v/>
      </c>
      <c r="F87" t="str">
        <f>IF(_xlfn.IFNA(VLOOKUP($B87, Foglio2!$A$2:$L$130, 6,FALSE), "") = 0, "",_xlfn.IFNA(VLOOKUP($B87, Foglio2!$A$2:$L$130, 6,FALSE), ""))</f>
        <v>ecspi4.SCLK</v>
      </c>
      <c r="G87" t="str">
        <f>IF(_xlfn.IFNA(VLOOKUP($B87, Foglio2!$A$2:$L$130, 7,FALSE), "") = 0, "",_xlfn.IFNA(VLOOKUP($B87, Foglio2!$A$2:$L$130, 7,FALSE), ""))</f>
        <v>weim.EB_B[3]</v>
      </c>
      <c r="H87" t="str">
        <f>IF(_xlfn.IFNA(VLOOKUP($B87, Foglio2!$A$2:$L$130, 8,FALSE), "") = 0, "",_xlfn.IFNA(VLOOKUP($B87, Foglio2!$A$2:$L$130, 8,FALSE), ""))</f>
        <v>gpio2.IO[12]</v>
      </c>
      <c r="I87" t="str">
        <f>IF(_xlfn.IFNA(VLOOKUP($B87, Foglio2!$A$2:$L$130, 9,FALSE), "") = 0, "",_xlfn.IFNA(VLOOKUP($B87, Foglio2!$A$2:$L$130, 9,FALSE), ""))</f>
        <v>kpp.ROW[6]</v>
      </c>
      <c r="J87" t="str">
        <f>IF(_xlfn.IFNA(VLOOKUP($B87, Foglio2!$A$2:$L$130, 10,FALSE), "") = 0, "",_xlfn.IFNA(VLOOKUP($B87, Foglio2!$A$2:$L$130, 10,FALSE), ""))</f>
        <v>sim_m.HADDR[19]</v>
      </c>
      <c r="K87" t="str">
        <f>IF(_xlfn.IFNA(VLOOKUP($B87, Foglio2!$A$2:$L$130, 11,FALSE), "") = 0, "",_xlfn.IFNA(VLOOKUP($B87, Foglio2!$A$2:$L$130, 11,FALSE), ""))</f>
        <v>usb.OTG2_PWR</v>
      </c>
      <c r="L87" t="str">
        <f>IF(_xlfn.IFNA(VLOOKUP($B87, Foglio2!$A$2:$L$130, 12,FALSE), "") = 0, "",_xlfn.IFNA(VLOOKUP($B87, Foglio2!$A$2:$L$130, 12,FALSE), ""))</f>
        <v>epdc.SDDO[12]</v>
      </c>
      <c r="M87" t="str">
        <f t="shared" si="1"/>
        <v>ENET2_TX_DATA1/uart8.TX//ecspi4.SCLK/weim.EB_B[3]/gpio2.IO[12]/kpp.ROW[6]/sim_m.HADDR[19]/usb.OTG2_PWR/epdc.SDDO[12]</v>
      </c>
    </row>
    <row r="88" spans="1:13" x14ac:dyDescent="0.25">
      <c r="A88" t="str">
        <f>Foglio1!A186</f>
        <v>B15</v>
      </c>
      <c r="B88" t="str">
        <f>Foglio1!B186</f>
        <v>ENET2_TX_EN</v>
      </c>
      <c r="C88" t="str">
        <f>IF(_xlfn.IFNA(VLOOKUP($B88, Foglio2!$A$2:$L$130, 3,FALSE), "") = 0, "",_xlfn.IFNA(VLOOKUP($B88, Foglio2!$A$2:$L$130, 3,FALSE), ""))</f>
        <v>enet2.TX_EN</v>
      </c>
      <c r="D88" t="str">
        <f>IF(_xlfn.IFNA(VLOOKUP($B88, Foglio2!$A$2:$L$130, 4,FALSE), "") = 0, "",_xlfn.IFNA(VLOOKUP($B88, Foglio2!$A$2:$L$130, 4,FALSE), ""))</f>
        <v>uart8.RX</v>
      </c>
      <c r="E88" t="str">
        <f>IF(_xlfn.IFNA(VLOOKUP($B88, Foglio2!$A$2:$L$130, 5,FALSE), "") = 0, "",_xlfn.IFNA(VLOOKUP($B88, Foglio2!$A$2:$L$130, 5,FALSE), ""))</f>
        <v/>
      </c>
      <c r="F88" t="str">
        <f>IF(_xlfn.IFNA(VLOOKUP($B88, Foglio2!$A$2:$L$130, 6,FALSE), "") = 0, "",_xlfn.IFNA(VLOOKUP($B88, Foglio2!$A$2:$L$130, 6,FALSE), ""))</f>
        <v>ecspi4.MOSI</v>
      </c>
      <c r="G88" t="str">
        <f>IF(_xlfn.IFNA(VLOOKUP($B88, Foglio2!$A$2:$L$130, 7,FALSE), "") = 0, "",_xlfn.IFNA(VLOOKUP($B88, Foglio2!$A$2:$L$130, 7,FALSE), ""))</f>
        <v>weim.ACLK_FREERUN</v>
      </c>
      <c r="H88" t="str">
        <f>IF(_xlfn.IFNA(VLOOKUP($B88, Foglio2!$A$2:$L$130, 8,FALSE), "") = 0, "",_xlfn.IFNA(VLOOKUP($B88, Foglio2!$A$2:$L$130, 8,FALSE), ""))</f>
        <v>gpio2.IO[13]</v>
      </c>
      <c r="I88" t="str">
        <f>IF(_xlfn.IFNA(VLOOKUP($B88, Foglio2!$A$2:$L$130, 9,FALSE), "") = 0, "",_xlfn.IFNA(VLOOKUP($B88, Foglio2!$A$2:$L$130, 9,FALSE), ""))</f>
        <v>kpp.COL[6]</v>
      </c>
      <c r="J88" t="str">
        <f>IF(_xlfn.IFNA(VLOOKUP($B88, Foglio2!$A$2:$L$130, 10,FALSE), "") = 0, "",_xlfn.IFNA(VLOOKUP($B88, Foglio2!$A$2:$L$130, 10,FALSE), ""))</f>
        <v>sim_m.HADDR[20]</v>
      </c>
      <c r="K88" t="str">
        <f>IF(_xlfn.IFNA(VLOOKUP($B88, Foglio2!$A$2:$L$130, 11,FALSE), "") = 0, "",_xlfn.IFNA(VLOOKUP($B88, Foglio2!$A$2:$L$130, 11,FALSE), ""))</f>
        <v>usb.OTG2_OC</v>
      </c>
      <c r="L88" t="str">
        <f>IF(_xlfn.IFNA(VLOOKUP($B88, Foglio2!$A$2:$L$130, 12,FALSE), "") = 0, "",_xlfn.IFNA(VLOOKUP($B88, Foglio2!$A$2:$L$130, 12,FALSE), ""))</f>
        <v>epdc.SDDO[13]</v>
      </c>
      <c r="M88" t="str">
        <f t="shared" si="1"/>
        <v>ENET2_TX_EN/uart8.RX//ecspi4.MOSI/weim.ACLK_FREERUN/gpio2.IO[13]/kpp.COL[6]/sim_m.HADDR[20]/usb.OTG2_OC/epdc.SDDO[13]</v>
      </c>
    </row>
    <row r="89" spans="1:13" x14ac:dyDescent="0.25">
      <c r="A89" t="str">
        <f>Foglio1!A187</f>
        <v>K13</v>
      </c>
      <c r="B89" t="str">
        <f>Foglio1!B187</f>
        <v>GPIO1_IO00</v>
      </c>
      <c r="C89" t="str">
        <f>IF(_xlfn.IFNA(VLOOKUP($B89, Foglio2!$A$2:$L$130, 3,FALSE), "") = 0, "",_xlfn.IFNA(VLOOKUP($B89, Foglio2!$A$2:$L$130, 3,FALSE), ""))</f>
        <v>i2c2.SCL</v>
      </c>
      <c r="D89" t="str">
        <f>IF(_xlfn.IFNA(VLOOKUP($B89, Foglio2!$A$2:$L$130, 4,FALSE), "") = 0, "",_xlfn.IFNA(VLOOKUP($B89, Foglio2!$A$2:$L$130, 4,FALSE), ""))</f>
        <v>gpt1.CAPTURE1</v>
      </c>
      <c r="E89" t="str">
        <f>IF(_xlfn.IFNA(VLOOKUP($B89, Foglio2!$A$2:$L$130, 5,FALSE), "") = 0, "",_xlfn.IFNA(VLOOKUP($B89, Foglio2!$A$2:$L$130, 5,FALSE), ""))</f>
        <v>anatop.OTG1_ID</v>
      </c>
      <c r="F89" t="str">
        <f>IF(_xlfn.IFNA(VLOOKUP($B89, Foglio2!$A$2:$L$130, 6,FALSE), "") = 0, "",_xlfn.IFNA(VLOOKUP($B89, Foglio2!$A$2:$L$130, 6,FALSE), ""))</f>
        <v>anatop.ENET_REF_CLK1</v>
      </c>
      <c r="G89" t="str">
        <f>IF(_xlfn.IFNA(VLOOKUP($B89, Foglio2!$A$2:$L$130, 7,FALSE), "") = 0, "",_xlfn.IFNA(VLOOKUP($B89, Foglio2!$A$2:$L$130, 7,FALSE), ""))</f>
        <v>mqs.RIGHT</v>
      </c>
      <c r="H89" t="str">
        <f>IF(_xlfn.IFNA(VLOOKUP($B89, Foglio2!$A$2:$L$130, 8,FALSE), "") = 0, "",_xlfn.IFNA(VLOOKUP($B89, Foglio2!$A$2:$L$130, 8,FALSE), ""))</f>
        <v>gpio1.IO[0]</v>
      </c>
      <c r="I89" t="str">
        <f>IF(_xlfn.IFNA(VLOOKUP($B89, Foglio2!$A$2:$L$130, 9,FALSE), "") = 0, "",_xlfn.IFNA(VLOOKUP($B89, Foglio2!$A$2:$L$130, 9,FALSE), ""))</f>
        <v>enet1.1588_EVENT0_IN</v>
      </c>
      <c r="J89" t="str">
        <f>IF(_xlfn.IFNA(VLOOKUP($B89, Foglio2!$A$2:$L$130, 10,FALSE), "") = 0, "",_xlfn.IFNA(VLOOKUP($B89, Foglio2!$A$2:$L$130, 10,FALSE), ""))</f>
        <v>src.SYSTEM_RESET</v>
      </c>
      <c r="K89" t="str">
        <f>IF(_xlfn.IFNA(VLOOKUP($B89, Foglio2!$A$2:$L$130, 11,FALSE), "") = 0, "",_xlfn.IFNA(VLOOKUP($B89, Foglio2!$A$2:$L$130, 11,FALSE), ""))</f>
        <v>wdog3.WDOG_B</v>
      </c>
      <c r="L89" t="str">
        <f>IF(_xlfn.IFNA(VLOOKUP($B89, Foglio2!$A$2:$L$130, 12,FALSE), "") = 0, "",_xlfn.IFNA(VLOOKUP($B89, Foglio2!$A$2:$L$130, 12,FALSE), ""))</f>
        <v/>
      </c>
      <c r="M89" t="str">
        <f t="shared" si="1"/>
        <v>GPIO1_IO00/gpt1.CAPTURE1/anatop.OTG1_ID/anatop.ENET_REF_CLK1/mqs.RIGHT/gpio1.IO[0]/enet1.1588_EVENT0_IN/src.SYSTEM_RESET/wdog3.WDOG_B/</v>
      </c>
    </row>
    <row r="90" spans="1:13" x14ac:dyDescent="0.25">
      <c r="A90" t="str">
        <f>Foglio1!A188</f>
        <v>L15</v>
      </c>
      <c r="B90" t="str">
        <f>Foglio1!B188</f>
        <v>GPIO1_IO01</v>
      </c>
      <c r="C90" t="str">
        <f>IF(_xlfn.IFNA(VLOOKUP($B90, Foglio2!$A$2:$L$130, 3,FALSE), "") = 0, "",_xlfn.IFNA(VLOOKUP($B90, Foglio2!$A$2:$L$130, 3,FALSE), ""))</f>
        <v>i2c2.SDA</v>
      </c>
      <c r="D90" t="str">
        <f>IF(_xlfn.IFNA(VLOOKUP($B90, Foglio2!$A$2:$L$130, 4,FALSE), "") = 0, "",_xlfn.IFNA(VLOOKUP($B90, Foglio2!$A$2:$L$130, 4,FALSE), ""))</f>
        <v>gpt1.COMPARE1</v>
      </c>
      <c r="E90" t="str">
        <f>IF(_xlfn.IFNA(VLOOKUP($B90, Foglio2!$A$2:$L$130, 5,FALSE), "") = 0, "",_xlfn.IFNA(VLOOKUP($B90, Foglio2!$A$2:$L$130, 5,FALSE), ""))</f>
        <v>usb.OTG1_OC</v>
      </c>
      <c r="F90" t="str">
        <f>IF(_xlfn.IFNA(VLOOKUP($B90, Foglio2!$A$2:$L$130, 6,FALSE), "") = 0, "",_xlfn.IFNA(VLOOKUP($B90, Foglio2!$A$2:$L$130, 6,FALSE), ""))</f>
        <v>anatop.ENET_REF_CLK2</v>
      </c>
      <c r="G90" t="str">
        <f>IF(_xlfn.IFNA(VLOOKUP($B90, Foglio2!$A$2:$L$130, 7,FALSE), "") = 0, "",_xlfn.IFNA(VLOOKUP($B90, Foglio2!$A$2:$L$130, 7,FALSE), ""))</f>
        <v>mqs.LEFT</v>
      </c>
      <c r="H90" t="str">
        <f>IF(_xlfn.IFNA(VLOOKUP($B90, Foglio2!$A$2:$L$130, 8,FALSE), "") = 0, "",_xlfn.IFNA(VLOOKUP($B90, Foglio2!$A$2:$L$130, 8,FALSE), ""))</f>
        <v>gpio1.IO[1]</v>
      </c>
      <c r="I90" t="str">
        <f>IF(_xlfn.IFNA(VLOOKUP($B90, Foglio2!$A$2:$L$130, 9,FALSE), "") = 0, "",_xlfn.IFNA(VLOOKUP($B90, Foglio2!$A$2:$L$130, 9,FALSE), ""))</f>
        <v>enet1.1588_EVENT0_OUT</v>
      </c>
      <c r="J90" t="str">
        <f>IF(_xlfn.IFNA(VLOOKUP($B90, Foglio2!$A$2:$L$130, 10,FALSE), "") = 0, "",_xlfn.IFNA(VLOOKUP($B90, Foglio2!$A$2:$L$130, 10,FALSE), ""))</f>
        <v>src.EARLY_RESET</v>
      </c>
      <c r="K90" t="str">
        <f>IF(_xlfn.IFNA(VLOOKUP($B90, Foglio2!$A$2:$L$130, 11,FALSE), "") = 0, "",_xlfn.IFNA(VLOOKUP($B90, Foglio2!$A$2:$L$130, 11,FALSE), ""))</f>
        <v>wdog1.WDOG_B</v>
      </c>
      <c r="L90" t="str">
        <f>IF(_xlfn.IFNA(VLOOKUP($B90, Foglio2!$A$2:$L$130, 12,FALSE), "") = 0, "",_xlfn.IFNA(VLOOKUP($B90, Foglio2!$A$2:$L$130, 12,FALSE), ""))</f>
        <v/>
      </c>
      <c r="M90" t="str">
        <f t="shared" si="1"/>
        <v>GPIO1_IO01/gpt1.COMPARE1/usb.OTG1_OC/anatop.ENET_REF_CLK2/mqs.LEFT/gpio1.IO[1]/enet1.1588_EVENT0_OUT/src.EARLY_RESET/wdog1.WDOG_B/</v>
      </c>
    </row>
    <row r="91" spans="1:13" x14ac:dyDescent="0.25">
      <c r="A91" t="str">
        <f>Foglio1!A189</f>
        <v>L14</v>
      </c>
      <c r="B91" t="str">
        <f>Foglio1!B189</f>
        <v>GPIO1_IO02</v>
      </c>
      <c r="C91" t="str">
        <f>IF(_xlfn.IFNA(VLOOKUP($B91, Foglio2!$A$2:$L$130, 3,FALSE), "") = 0, "",_xlfn.IFNA(VLOOKUP($B91, Foglio2!$A$2:$L$130, 3,FALSE), ""))</f>
        <v>i2c1.SCL</v>
      </c>
      <c r="D91" t="str">
        <f>IF(_xlfn.IFNA(VLOOKUP($B91, Foglio2!$A$2:$L$130, 4,FALSE), "") = 0, "",_xlfn.IFNA(VLOOKUP($B91, Foglio2!$A$2:$L$130, 4,FALSE), ""))</f>
        <v>gpt1.COMPARE2</v>
      </c>
      <c r="E91" t="str">
        <f>IF(_xlfn.IFNA(VLOOKUP($B91, Foglio2!$A$2:$L$130, 5,FALSE), "") = 0, "",_xlfn.IFNA(VLOOKUP($B91, Foglio2!$A$2:$L$130, 5,FALSE), ""))</f>
        <v>usb.OTG2_PWR</v>
      </c>
      <c r="F91" t="str">
        <f>IF(_xlfn.IFNA(VLOOKUP($B91, Foglio2!$A$2:$L$130, 6,FALSE), "") = 0, "",_xlfn.IFNA(VLOOKUP($B91, Foglio2!$A$2:$L$130, 6,FALSE), ""))</f>
        <v>anatop.ENET_REF_CLK_25M</v>
      </c>
      <c r="G91" t="str">
        <f>IF(_xlfn.IFNA(VLOOKUP($B91, Foglio2!$A$2:$L$130, 7,FALSE), "") = 0, "",_xlfn.IFNA(VLOOKUP($B91, Foglio2!$A$2:$L$130, 7,FALSE), ""))</f>
        <v>usdhc1.WP</v>
      </c>
      <c r="H91" t="str">
        <f>IF(_xlfn.IFNA(VLOOKUP($B91, Foglio2!$A$2:$L$130, 8,FALSE), "") = 0, "",_xlfn.IFNA(VLOOKUP($B91, Foglio2!$A$2:$L$130, 8,FALSE), ""))</f>
        <v>gpio1.IO[2]</v>
      </c>
      <c r="I91" t="str">
        <f>IF(_xlfn.IFNA(VLOOKUP($B91, Foglio2!$A$2:$L$130, 9,FALSE), "") = 0, "",_xlfn.IFNA(VLOOKUP($B91, Foglio2!$A$2:$L$130, 9,FALSE), ""))</f>
        <v>sdma.EXT_EVENT[0]</v>
      </c>
      <c r="J91" t="str">
        <f>IF(_xlfn.IFNA(VLOOKUP($B91, Foglio2!$A$2:$L$130, 10,FALSE), "") = 0, "",_xlfn.IFNA(VLOOKUP($B91, Foglio2!$A$2:$L$130, 10,FALSE), ""))</f>
        <v>src.ANY_PU_RESET</v>
      </c>
      <c r="K91" t="str">
        <f>IF(_xlfn.IFNA(VLOOKUP($B91, Foglio2!$A$2:$L$130, 11,FALSE), "") = 0, "",_xlfn.IFNA(VLOOKUP($B91, Foglio2!$A$2:$L$130, 11,FALSE), ""))</f>
        <v>uart1.TX</v>
      </c>
      <c r="L91" t="str">
        <f>IF(_xlfn.IFNA(VLOOKUP($B91, Foglio2!$A$2:$L$130, 12,FALSE), "") = 0, "",_xlfn.IFNA(VLOOKUP($B91, Foglio2!$A$2:$L$130, 12,FALSE), ""))</f>
        <v/>
      </c>
      <c r="M91" t="str">
        <f t="shared" si="1"/>
        <v>GPIO1_IO02/gpt1.COMPARE2/usb.OTG2_PWR/anatop.ENET_REF_CLK_25M/usdhc1.WP/gpio1.IO[2]/sdma.EXT_EVENT[0]/src.ANY_PU_RESET/uart1.TX/</v>
      </c>
    </row>
    <row r="92" spans="1:13" x14ac:dyDescent="0.25">
      <c r="A92" t="str">
        <f>Foglio1!A190</f>
        <v>L17</v>
      </c>
      <c r="B92" t="str">
        <f>Foglio1!B190</f>
        <v>GPIO1_IO03</v>
      </c>
      <c r="C92" t="str">
        <f>IF(_xlfn.IFNA(VLOOKUP($B92, Foglio2!$A$2:$L$130, 3,FALSE), "") = 0, "",_xlfn.IFNA(VLOOKUP($B92, Foglio2!$A$2:$L$130, 3,FALSE), ""))</f>
        <v>i2c1.SDA</v>
      </c>
      <c r="D92" t="str">
        <f>IF(_xlfn.IFNA(VLOOKUP($B92, Foglio2!$A$2:$L$130, 4,FALSE), "") = 0, "",_xlfn.IFNA(VLOOKUP($B92, Foglio2!$A$2:$L$130, 4,FALSE), ""))</f>
        <v>gpt1.COMPARE3</v>
      </c>
      <c r="E92" t="str">
        <f>IF(_xlfn.IFNA(VLOOKUP($B92, Foglio2!$A$2:$L$130, 5,FALSE), "") = 0, "",_xlfn.IFNA(VLOOKUP($B92, Foglio2!$A$2:$L$130, 5,FALSE), ""))</f>
        <v>usb.OTG2_OC</v>
      </c>
      <c r="F92" t="str">
        <f>IF(_xlfn.IFNA(VLOOKUP($B92, Foglio2!$A$2:$L$130, 6,FALSE), "") = 0, "",_xlfn.IFNA(VLOOKUP($B92, Foglio2!$A$2:$L$130, 6,FALSE), ""))</f>
        <v>osc32k.32K_OUT</v>
      </c>
      <c r="G92" t="str">
        <f>IF(_xlfn.IFNA(VLOOKUP($B92, Foglio2!$A$2:$L$130, 7,FALSE), "") = 0, "",_xlfn.IFNA(VLOOKUP($B92, Foglio2!$A$2:$L$130, 7,FALSE), ""))</f>
        <v>usdhc1.CD_B</v>
      </c>
      <c r="H92" t="str">
        <f>IF(_xlfn.IFNA(VLOOKUP($B92, Foglio2!$A$2:$L$130, 8,FALSE), "") = 0, "",_xlfn.IFNA(VLOOKUP($B92, Foglio2!$A$2:$L$130, 8,FALSE), ""))</f>
        <v>gpio1.IO[3]</v>
      </c>
      <c r="I92" t="str">
        <f>IF(_xlfn.IFNA(VLOOKUP($B92, Foglio2!$A$2:$L$130, 9,FALSE), "") = 0, "",_xlfn.IFNA(VLOOKUP($B92, Foglio2!$A$2:$L$130, 9,FALSE), ""))</f>
        <v>ccm.DI0_EXT_CLK</v>
      </c>
      <c r="J92" t="str">
        <f>IF(_xlfn.IFNA(VLOOKUP($B92, Foglio2!$A$2:$L$130, 10,FALSE), "") = 0, "",_xlfn.IFNA(VLOOKUP($B92, Foglio2!$A$2:$L$130, 10,FALSE), ""))</f>
        <v>src.TESTER_ACK</v>
      </c>
      <c r="K92" t="str">
        <f>IF(_xlfn.IFNA(VLOOKUP($B92, Foglio2!$A$2:$L$130, 11,FALSE), "") = 0, "",_xlfn.IFNA(VLOOKUP($B92, Foglio2!$A$2:$L$130, 11,FALSE), ""))</f>
        <v>uart1.RX</v>
      </c>
      <c r="L92" t="str">
        <f>IF(_xlfn.IFNA(VLOOKUP($B92, Foglio2!$A$2:$L$130, 12,FALSE), "") = 0, "",_xlfn.IFNA(VLOOKUP($B92, Foglio2!$A$2:$L$130, 12,FALSE), ""))</f>
        <v/>
      </c>
      <c r="M92" t="str">
        <f t="shared" si="1"/>
        <v>GPIO1_IO03/gpt1.COMPARE3/usb.OTG2_OC/osc32k.32K_OUT/usdhc1.CD_B/gpio1.IO[3]/ccm.DI0_EXT_CLK/src.TESTER_ACK/uart1.RX/</v>
      </c>
    </row>
    <row r="93" spans="1:13" x14ac:dyDescent="0.25">
      <c r="A93" t="str">
        <f>Foglio1!A191</f>
        <v>M16</v>
      </c>
      <c r="B93" t="str">
        <f>Foglio1!B191</f>
        <v>GPIO1_IO04</v>
      </c>
      <c r="C93" t="str">
        <f>IF(_xlfn.IFNA(VLOOKUP($B93, Foglio2!$A$2:$L$130, 3,FALSE), "") = 0, "",_xlfn.IFNA(VLOOKUP($B93, Foglio2!$A$2:$L$130, 3,FALSE), ""))</f>
        <v>anatop.ENET_REF_CLK1</v>
      </c>
      <c r="D93" t="str">
        <f>IF(_xlfn.IFNA(VLOOKUP($B93, Foglio2!$A$2:$L$130, 4,FALSE), "") = 0, "",_xlfn.IFNA(VLOOKUP($B93, Foglio2!$A$2:$L$130, 4,FALSE), ""))</f>
        <v>pwm3.OUT</v>
      </c>
      <c r="E93" t="str">
        <f>IF(_xlfn.IFNA(VLOOKUP($B93, Foglio2!$A$2:$L$130, 5,FALSE), "") = 0, "",_xlfn.IFNA(VLOOKUP($B93, Foglio2!$A$2:$L$130, 5,FALSE), ""))</f>
        <v>usb.OTG1_PWR</v>
      </c>
      <c r="F93" t="str">
        <f>IF(_xlfn.IFNA(VLOOKUP($B93, Foglio2!$A$2:$L$130, 6,FALSE), "") = 0, "",_xlfn.IFNA(VLOOKUP($B93, Foglio2!$A$2:$L$130, 6,FALSE), ""))</f>
        <v>anatop.24M_OUT</v>
      </c>
      <c r="G93" t="str">
        <f>IF(_xlfn.IFNA(VLOOKUP($B93, Foglio2!$A$2:$L$130, 7,FALSE), "") = 0, "",_xlfn.IFNA(VLOOKUP($B93, Foglio2!$A$2:$L$130, 7,FALSE), ""))</f>
        <v>usdhc1.RESET_B</v>
      </c>
      <c r="H93" t="str">
        <f>IF(_xlfn.IFNA(VLOOKUP($B93, Foglio2!$A$2:$L$130, 8,FALSE), "") = 0, "",_xlfn.IFNA(VLOOKUP($B93, Foglio2!$A$2:$L$130, 8,FALSE), ""))</f>
        <v>gpio1.IO[4]</v>
      </c>
      <c r="I93" t="str">
        <f>IF(_xlfn.IFNA(VLOOKUP($B93, Foglio2!$A$2:$L$130, 9,FALSE), "") = 0, "",_xlfn.IFNA(VLOOKUP($B93, Foglio2!$A$2:$L$130, 9,FALSE), ""))</f>
        <v>enet2.1588_EVENT0_IN</v>
      </c>
      <c r="J93" t="str">
        <f>IF(_xlfn.IFNA(VLOOKUP($B93, Foglio2!$A$2:$L$130, 10,FALSE), "") = 0, "",_xlfn.IFNA(VLOOKUP($B93, Foglio2!$A$2:$L$130, 10,FALSE), ""))</f>
        <v>ccm.PLL2_BYP</v>
      </c>
      <c r="K93" t="str">
        <f>IF(_xlfn.IFNA(VLOOKUP($B93, Foglio2!$A$2:$L$130, 11,FALSE), "") = 0, "",_xlfn.IFNA(VLOOKUP($B93, Foglio2!$A$2:$L$130, 11,FALSE), ""))</f>
        <v>uart5.TX</v>
      </c>
      <c r="L93" t="str">
        <f>IF(_xlfn.IFNA(VLOOKUP($B93, Foglio2!$A$2:$L$130, 12,FALSE), "") = 0, "",_xlfn.IFNA(VLOOKUP($B93, Foglio2!$A$2:$L$130, 12,FALSE), ""))</f>
        <v/>
      </c>
      <c r="M93" t="str">
        <f t="shared" si="1"/>
        <v>GPIO1_IO04/pwm3.OUT/usb.OTG1_PWR/anatop.24M_OUT/usdhc1.RESET_B/gpio1.IO[4]/enet2.1588_EVENT0_IN/ccm.PLL2_BYP/uart5.TX/</v>
      </c>
    </row>
    <row r="94" spans="1:13" x14ac:dyDescent="0.25">
      <c r="A94" t="str">
        <f>Foglio1!A192</f>
        <v>M17</v>
      </c>
      <c r="B94" t="str">
        <f>Foglio1!B192</f>
        <v>GPIO1_IO05</v>
      </c>
      <c r="C94" t="str">
        <f>IF(_xlfn.IFNA(VLOOKUP($B94, Foglio2!$A$2:$L$130, 3,FALSE), "") = 0, "",_xlfn.IFNA(VLOOKUP($B94, Foglio2!$A$2:$L$130, 3,FALSE), ""))</f>
        <v>anatop.ENET_REF_CLK2</v>
      </c>
      <c r="D94" t="str">
        <f>IF(_xlfn.IFNA(VLOOKUP($B94, Foglio2!$A$2:$L$130, 4,FALSE), "") = 0, "",_xlfn.IFNA(VLOOKUP($B94, Foglio2!$A$2:$L$130, 4,FALSE), ""))</f>
        <v>pwm4.OUT</v>
      </c>
      <c r="E94" t="str">
        <f>IF(_xlfn.IFNA(VLOOKUP($B94, Foglio2!$A$2:$L$130, 5,FALSE), "") = 0, "",_xlfn.IFNA(VLOOKUP($B94, Foglio2!$A$2:$L$130, 5,FALSE), ""))</f>
        <v>anatop.OTG2_ID</v>
      </c>
      <c r="F94" t="str">
        <f>IF(_xlfn.IFNA(VLOOKUP($B94, Foglio2!$A$2:$L$130, 6,FALSE), "") = 0, "",_xlfn.IFNA(VLOOKUP($B94, Foglio2!$A$2:$L$130, 6,FALSE), ""))</f>
        <v>csi.FIELD</v>
      </c>
      <c r="G94" t="str">
        <f>IF(_xlfn.IFNA(VLOOKUP($B94, Foglio2!$A$2:$L$130, 7,FALSE), "") = 0, "",_xlfn.IFNA(VLOOKUP($B94, Foglio2!$A$2:$L$130, 7,FALSE), ""))</f>
        <v>usdhc1.VSELECT</v>
      </c>
      <c r="H94" t="str">
        <f>IF(_xlfn.IFNA(VLOOKUP($B94, Foglio2!$A$2:$L$130, 8,FALSE), "") = 0, "",_xlfn.IFNA(VLOOKUP($B94, Foglio2!$A$2:$L$130, 8,FALSE), ""))</f>
        <v>gpio1.IO[5]</v>
      </c>
      <c r="I94" t="str">
        <f>IF(_xlfn.IFNA(VLOOKUP($B94, Foglio2!$A$2:$L$130, 9,FALSE), "") = 0, "",_xlfn.IFNA(VLOOKUP($B94, Foglio2!$A$2:$L$130, 9,FALSE), ""))</f>
        <v>enet2.1588_EVENT0_OUT</v>
      </c>
      <c r="J94" t="str">
        <f>IF(_xlfn.IFNA(VLOOKUP($B94, Foglio2!$A$2:$L$130, 10,FALSE), "") = 0, "",_xlfn.IFNA(VLOOKUP($B94, Foglio2!$A$2:$L$130, 10,FALSE), ""))</f>
        <v>ccm.PLL3_BYP</v>
      </c>
      <c r="K94" t="str">
        <f>IF(_xlfn.IFNA(VLOOKUP($B94, Foglio2!$A$2:$L$130, 11,FALSE), "") = 0, "",_xlfn.IFNA(VLOOKUP($B94, Foglio2!$A$2:$L$130, 11,FALSE), ""))</f>
        <v>uart5.RX</v>
      </c>
      <c r="L94" t="str">
        <f>IF(_xlfn.IFNA(VLOOKUP($B94, Foglio2!$A$2:$L$130, 12,FALSE), "") = 0, "",_xlfn.IFNA(VLOOKUP($B94, Foglio2!$A$2:$L$130, 12,FALSE), ""))</f>
        <v/>
      </c>
      <c r="M94" t="str">
        <f t="shared" si="1"/>
        <v>GPIO1_IO05/pwm4.OUT/anatop.OTG2_ID/csi.FIELD/usdhc1.VSELECT/gpio1.IO[5]/enet2.1588_EVENT0_OUT/ccm.PLL3_BYP/uart5.RX/</v>
      </c>
    </row>
    <row r="95" spans="1:13" x14ac:dyDescent="0.25">
      <c r="A95" t="str">
        <f>Foglio1!A193</f>
        <v>K17</v>
      </c>
      <c r="B95" t="str">
        <f>Foglio1!B193</f>
        <v>GPIO1_IO06</v>
      </c>
      <c r="C95" t="str">
        <f>IF(_xlfn.IFNA(VLOOKUP($B95, Foglio2!$A$2:$L$130, 3,FALSE), "") = 0, "",_xlfn.IFNA(VLOOKUP($B95, Foglio2!$A$2:$L$130, 3,FALSE), ""))</f>
        <v>enet1.MDIO</v>
      </c>
      <c r="D95" t="str">
        <f>IF(_xlfn.IFNA(VLOOKUP($B95, Foglio2!$A$2:$L$130, 4,FALSE), "") = 0, "",_xlfn.IFNA(VLOOKUP($B95, Foglio2!$A$2:$L$130, 4,FALSE), ""))</f>
        <v>enet2.MDIO</v>
      </c>
      <c r="E95" t="str">
        <f>IF(_xlfn.IFNA(VLOOKUP($B95, Foglio2!$A$2:$L$130, 5,FALSE), "") = 0, "",_xlfn.IFNA(VLOOKUP($B95, Foglio2!$A$2:$L$130, 5,FALSE), ""))</f>
        <v>usb.OTG_PWR_WAKE</v>
      </c>
      <c r="F95" t="str">
        <f>IF(_xlfn.IFNA(VLOOKUP($B95, Foglio2!$A$2:$L$130, 6,FALSE), "") = 0, "",_xlfn.IFNA(VLOOKUP($B95, Foglio2!$A$2:$L$130, 6,FALSE), ""))</f>
        <v>csi.MCLK</v>
      </c>
      <c r="G95" t="str">
        <f>IF(_xlfn.IFNA(VLOOKUP($B95, Foglio2!$A$2:$L$130, 7,FALSE), "") = 0, "",_xlfn.IFNA(VLOOKUP($B95, Foglio2!$A$2:$L$130, 7,FALSE), ""))</f>
        <v>usdhc2.WP</v>
      </c>
      <c r="H95" t="str">
        <f>IF(_xlfn.IFNA(VLOOKUP($B95, Foglio2!$A$2:$L$130, 8,FALSE), "") = 0, "",_xlfn.IFNA(VLOOKUP($B95, Foglio2!$A$2:$L$130, 8,FALSE), ""))</f>
        <v>gpio1.IO[6]</v>
      </c>
      <c r="I95" t="str">
        <f>IF(_xlfn.IFNA(VLOOKUP($B95, Foglio2!$A$2:$L$130, 9,FALSE), "") = 0, "",_xlfn.IFNA(VLOOKUP($B95, Foglio2!$A$2:$L$130, 9,FALSE), ""))</f>
        <v>ccm.WAIT</v>
      </c>
      <c r="J95" t="str">
        <f>IF(_xlfn.IFNA(VLOOKUP($B95, Foglio2!$A$2:$L$130, 10,FALSE), "") = 0, "",_xlfn.IFNA(VLOOKUP($B95, Foglio2!$A$2:$L$130, 10,FALSE), ""))</f>
        <v>ccm.REF_EN_B</v>
      </c>
      <c r="K95" t="str">
        <f>IF(_xlfn.IFNA(VLOOKUP($B95, Foglio2!$A$2:$L$130, 11,FALSE), "") = 0, "",_xlfn.IFNA(VLOOKUP($B95, Foglio2!$A$2:$L$130, 11,FALSE), ""))</f>
        <v>uart1.CTS_B</v>
      </c>
      <c r="L95" t="str">
        <f>IF(_xlfn.IFNA(VLOOKUP($B95, Foglio2!$A$2:$L$130, 12,FALSE), "") = 0, "",_xlfn.IFNA(VLOOKUP($B95, Foglio2!$A$2:$L$130, 12,FALSE), ""))</f>
        <v/>
      </c>
      <c r="M95" t="str">
        <f t="shared" si="1"/>
        <v>GPIO1_IO06/enet2.MDIO/usb.OTG_PWR_WAKE/csi.MCLK/usdhc2.WP/gpio1.IO[6]/ccm.WAIT/ccm.REF_EN_B/uart1.CTS_B/</v>
      </c>
    </row>
    <row r="96" spans="1:13" x14ac:dyDescent="0.25">
      <c r="A96" t="str">
        <f>Foglio1!A194</f>
        <v>L16</v>
      </c>
      <c r="B96" t="str">
        <f>Foglio1!B194</f>
        <v>GPIO1_IO07</v>
      </c>
      <c r="C96" t="str">
        <f>IF(_xlfn.IFNA(VLOOKUP($B96, Foglio2!$A$2:$L$130, 3,FALSE), "") = 0, "",_xlfn.IFNA(VLOOKUP($B96, Foglio2!$A$2:$L$130, 3,FALSE), ""))</f>
        <v>enet1.MDC</v>
      </c>
      <c r="D96" t="str">
        <f>IF(_xlfn.IFNA(VLOOKUP($B96, Foglio2!$A$2:$L$130, 4,FALSE), "") = 0, "",_xlfn.IFNA(VLOOKUP($B96, Foglio2!$A$2:$L$130, 4,FALSE), ""))</f>
        <v>enet2.MDC</v>
      </c>
      <c r="E96" t="str">
        <f>IF(_xlfn.IFNA(VLOOKUP($B96, Foglio2!$A$2:$L$130, 5,FALSE), "") = 0, "",_xlfn.IFNA(VLOOKUP($B96, Foglio2!$A$2:$L$130, 5,FALSE), ""))</f>
        <v>usb.OTG_HOST_MODE</v>
      </c>
      <c r="F96" t="str">
        <f>IF(_xlfn.IFNA(VLOOKUP($B96, Foglio2!$A$2:$L$130, 6,FALSE), "") = 0, "",_xlfn.IFNA(VLOOKUP($B96, Foglio2!$A$2:$L$130, 6,FALSE), ""))</f>
        <v>csi.PIXCLK</v>
      </c>
      <c r="G96" t="str">
        <f>IF(_xlfn.IFNA(VLOOKUP($B96, Foglio2!$A$2:$L$130, 7,FALSE), "") = 0, "",_xlfn.IFNA(VLOOKUP($B96, Foglio2!$A$2:$L$130, 7,FALSE), ""))</f>
        <v>usdhc2.CD_B</v>
      </c>
      <c r="H96" t="str">
        <f>IF(_xlfn.IFNA(VLOOKUP($B96, Foglio2!$A$2:$L$130, 8,FALSE), "") = 0, "",_xlfn.IFNA(VLOOKUP($B96, Foglio2!$A$2:$L$130, 8,FALSE), ""))</f>
        <v>gpio1.IO[7]</v>
      </c>
      <c r="I96" t="str">
        <f>IF(_xlfn.IFNA(VLOOKUP($B96, Foglio2!$A$2:$L$130, 9,FALSE), "") = 0, "",_xlfn.IFNA(VLOOKUP($B96, Foglio2!$A$2:$L$130, 9,FALSE), ""))</f>
        <v>ccm.STOP</v>
      </c>
      <c r="J96" t="str">
        <f>IF(_xlfn.IFNA(VLOOKUP($B96, Foglio2!$A$2:$L$130, 10,FALSE), "") = 0, "",_xlfn.IFNA(VLOOKUP($B96, Foglio2!$A$2:$L$130, 10,FALSE), ""))</f>
        <v>ecspi1.TESTER_TRIGGER</v>
      </c>
      <c r="K96" t="str">
        <f>IF(_xlfn.IFNA(VLOOKUP($B96, Foglio2!$A$2:$L$130, 11,FALSE), "") = 0, "",_xlfn.IFNA(VLOOKUP($B96, Foglio2!$A$2:$L$130, 11,FALSE), ""))</f>
        <v>uart1.RTS_B</v>
      </c>
      <c r="L96" t="str">
        <f>IF(_xlfn.IFNA(VLOOKUP($B96, Foglio2!$A$2:$L$130, 12,FALSE), "") = 0, "",_xlfn.IFNA(VLOOKUP($B96, Foglio2!$A$2:$L$130, 12,FALSE), ""))</f>
        <v/>
      </c>
      <c r="M96" t="str">
        <f t="shared" si="1"/>
        <v>GPIO1_IO07/enet2.MDC/usb.OTG_HOST_MODE/csi.PIXCLK/usdhc2.CD_B/gpio1.IO[7]/ccm.STOP/ecspi1.TESTER_TRIGGER/uart1.RTS_B/</v>
      </c>
    </row>
    <row r="97" spans="1:13" x14ac:dyDescent="0.25">
      <c r="A97" t="str">
        <f>Foglio1!A195</f>
        <v>N17</v>
      </c>
      <c r="B97" t="str">
        <f>Foglio1!B195</f>
        <v>GPIO1_IO08</v>
      </c>
      <c r="C97" t="str">
        <f>IF(_xlfn.IFNA(VLOOKUP($B97, Foglio2!$A$2:$L$130, 3,FALSE), "") = 0, "",_xlfn.IFNA(VLOOKUP($B97, Foglio2!$A$2:$L$130, 3,FALSE), ""))</f>
        <v>pwm1.OUT</v>
      </c>
      <c r="D97" t="str">
        <f>IF(_xlfn.IFNA(VLOOKUP($B97, Foglio2!$A$2:$L$130, 4,FALSE), "") = 0, "",_xlfn.IFNA(VLOOKUP($B97, Foglio2!$A$2:$L$130, 4,FALSE), ""))</f>
        <v>wdog1.WDOG_B</v>
      </c>
      <c r="E97" t="str">
        <f>IF(_xlfn.IFNA(VLOOKUP($B97, Foglio2!$A$2:$L$130, 5,FALSE), "") = 0, "",_xlfn.IFNA(VLOOKUP($B97, Foglio2!$A$2:$L$130, 5,FALSE), ""))</f>
        <v>spdif.OUT</v>
      </c>
      <c r="F97" t="str">
        <f>IF(_xlfn.IFNA(VLOOKUP($B97, Foglio2!$A$2:$L$130, 6,FALSE), "") = 0, "",_xlfn.IFNA(VLOOKUP($B97, Foglio2!$A$2:$L$130, 6,FALSE), ""))</f>
        <v>csi.VSYNC</v>
      </c>
      <c r="G97" t="str">
        <f>IF(_xlfn.IFNA(VLOOKUP($B97, Foglio2!$A$2:$L$130, 7,FALSE), "") = 0, "",_xlfn.IFNA(VLOOKUP($B97, Foglio2!$A$2:$L$130, 7,FALSE), ""))</f>
        <v>usdhc2.VSELECT</v>
      </c>
      <c r="H97" t="str">
        <f>IF(_xlfn.IFNA(VLOOKUP($B97, Foglio2!$A$2:$L$130, 8,FALSE), "") = 0, "",_xlfn.IFNA(VLOOKUP($B97, Foglio2!$A$2:$L$130, 8,FALSE), ""))</f>
        <v>gpio1.IO[8]</v>
      </c>
      <c r="I97" t="str">
        <f>IF(_xlfn.IFNA(VLOOKUP($B97, Foglio2!$A$2:$L$130, 9,FALSE), "") = 0, "",_xlfn.IFNA(VLOOKUP($B97, Foglio2!$A$2:$L$130, 9,FALSE), ""))</f>
        <v>ccm.PMIC_RDY</v>
      </c>
      <c r="J97" t="str">
        <f>IF(_xlfn.IFNA(VLOOKUP($B97, Foglio2!$A$2:$L$130, 10,FALSE), "") = 0, "",_xlfn.IFNA(VLOOKUP($B97, Foglio2!$A$2:$L$130, 10,FALSE), ""))</f>
        <v>ecspi2.TESTER_TRIGGER</v>
      </c>
      <c r="K97" t="str">
        <f>IF(_xlfn.IFNA(VLOOKUP($B97, Foglio2!$A$2:$L$130, 11,FALSE), "") = 0, "",_xlfn.IFNA(VLOOKUP($B97, Foglio2!$A$2:$L$130, 11,FALSE), ""))</f>
        <v>uart5.RTS_B</v>
      </c>
      <c r="L97" t="str">
        <f>IF(_xlfn.IFNA(VLOOKUP($B97, Foglio2!$A$2:$L$130, 12,FALSE), "") = 0, "",_xlfn.IFNA(VLOOKUP($B97, Foglio2!$A$2:$L$130, 12,FALSE), ""))</f>
        <v/>
      </c>
      <c r="M97" t="str">
        <f t="shared" si="1"/>
        <v>GPIO1_IO08/wdog1.WDOG_B/spdif.OUT/csi.VSYNC/usdhc2.VSELECT/gpio1.IO[8]/ccm.PMIC_RDY/ecspi2.TESTER_TRIGGER/uart5.RTS_B/</v>
      </c>
    </row>
    <row r="98" spans="1:13" x14ac:dyDescent="0.25">
      <c r="A98" t="str">
        <f>Foglio1!A196</f>
        <v>M15</v>
      </c>
      <c r="B98" t="str">
        <f>Foglio1!B196</f>
        <v>GPIO1_IO09</v>
      </c>
      <c r="C98" t="str">
        <f>IF(_xlfn.IFNA(VLOOKUP($B98, Foglio2!$A$2:$L$130, 3,FALSE), "") = 0, "",_xlfn.IFNA(VLOOKUP($B98, Foglio2!$A$2:$L$130, 3,FALSE), ""))</f>
        <v>pwm2.OUT</v>
      </c>
      <c r="D98" t="str">
        <f>IF(_xlfn.IFNA(VLOOKUP($B98, Foglio2!$A$2:$L$130, 4,FALSE), "") = 0, "",_xlfn.IFNA(VLOOKUP($B98, Foglio2!$A$2:$L$130, 4,FALSE), ""))</f>
        <v>global wdog</v>
      </c>
      <c r="E98" t="str">
        <f>IF(_xlfn.IFNA(VLOOKUP($B98, Foglio2!$A$2:$L$130, 5,FALSE), "") = 0, "",_xlfn.IFNA(VLOOKUP($B98, Foglio2!$A$2:$L$130, 5,FALSE), ""))</f>
        <v>spdif.IN</v>
      </c>
      <c r="F98" t="str">
        <f>IF(_xlfn.IFNA(VLOOKUP($B98, Foglio2!$A$2:$L$130, 6,FALSE), "") = 0, "",_xlfn.IFNA(VLOOKUP($B98, Foglio2!$A$2:$L$130, 6,FALSE), ""))</f>
        <v>csi.HSYNC</v>
      </c>
      <c r="G98" t="str">
        <f>IF(_xlfn.IFNA(VLOOKUP($B98, Foglio2!$A$2:$L$130, 7,FALSE), "") = 0, "",_xlfn.IFNA(VLOOKUP($B98, Foglio2!$A$2:$L$130, 7,FALSE), ""))</f>
        <v>usdhc2.RESET_B</v>
      </c>
      <c r="H98" t="str">
        <f>IF(_xlfn.IFNA(VLOOKUP($B98, Foglio2!$A$2:$L$130, 8,FALSE), "") = 0, "",_xlfn.IFNA(VLOOKUP($B98, Foglio2!$A$2:$L$130, 8,FALSE), ""))</f>
        <v>gpio1.IO[9]</v>
      </c>
      <c r="I98" t="str">
        <f>IF(_xlfn.IFNA(VLOOKUP($B98, Foglio2!$A$2:$L$130, 9,FALSE), "") = 0, "",_xlfn.IFNA(VLOOKUP($B98, Foglio2!$A$2:$L$130, 9,FALSE), ""))</f>
        <v>usdhc1.RESET_B</v>
      </c>
      <c r="J98" t="str">
        <f>IF(_xlfn.IFNA(VLOOKUP($B98, Foglio2!$A$2:$L$130, 10,FALSE), "") = 0, "",_xlfn.IFNA(VLOOKUP($B98, Foglio2!$A$2:$L$130, 10,FALSE), ""))</f>
        <v>ecspi3.TESTER_TRIGGER</v>
      </c>
      <c r="K98" t="str">
        <f>IF(_xlfn.IFNA(VLOOKUP($B98, Foglio2!$A$2:$L$130, 11,FALSE), "") = 0, "",_xlfn.IFNA(VLOOKUP($B98, Foglio2!$A$2:$L$130, 11,FALSE), ""))</f>
        <v>uart5.CTS_B</v>
      </c>
      <c r="L98" t="str">
        <f>IF(_xlfn.IFNA(VLOOKUP($B98, Foglio2!$A$2:$L$130, 12,FALSE), "") = 0, "",_xlfn.IFNA(VLOOKUP($B98, Foglio2!$A$2:$L$130, 12,FALSE), ""))</f>
        <v/>
      </c>
      <c r="M98" t="str">
        <f t="shared" si="1"/>
        <v>GPIO1_IO09/global wdog/spdif.IN/csi.HSYNC/usdhc2.RESET_B/gpio1.IO[9]/usdhc1.RESET_B/ecspi3.TESTER_TRIGGER/uart5.CTS_B/</v>
      </c>
    </row>
    <row r="99" spans="1:13" x14ac:dyDescent="0.25">
      <c r="A99" t="str">
        <f>Foglio1!A197</f>
        <v>P15</v>
      </c>
      <c r="B99" t="str">
        <f>Foglio1!B197</f>
        <v>JTAG_MOD</v>
      </c>
      <c r="C99" t="str">
        <f>IF(_xlfn.IFNA(VLOOKUP($B99, Foglio2!$A$2:$L$130, 3,FALSE), "") = 0, "",_xlfn.IFNA(VLOOKUP($B99, Foglio2!$A$2:$L$130, 3,FALSE), ""))</f>
        <v>sjc.MOD</v>
      </c>
      <c r="D99" t="str">
        <f>IF(_xlfn.IFNA(VLOOKUP($B99, Foglio2!$A$2:$L$130, 4,FALSE), "") = 0, "",_xlfn.IFNA(VLOOKUP($B99, Foglio2!$A$2:$L$130, 4,FALSE), ""))</f>
        <v>gpt2.CLK</v>
      </c>
      <c r="E99" t="str">
        <f>IF(_xlfn.IFNA(VLOOKUP($B99, Foglio2!$A$2:$L$130, 5,FALSE), "") = 0, "",_xlfn.IFNA(VLOOKUP($B99, Foglio2!$A$2:$L$130, 5,FALSE), ""))</f>
        <v>spdif.OUT</v>
      </c>
      <c r="F99" t="str">
        <f>IF(_xlfn.IFNA(VLOOKUP($B99, Foglio2!$A$2:$L$130, 6,FALSE), "") = 0, "",_xlfn.IFNA(VLOOKUP($B99, Foglio2!$A$2:$L$130, 6,FALSE), ""))</f>
        <v>anatop.ENET_REF_CLK_25M</v>
      </c>
      <c r="G99" t="str">
        <f>IF(_xlfn.IFNA(VLOOKUP($B99, Foglio2!$A$2:$L$130, 7,FALSE), "") = 0, "",_xlfn.IFNA(VLOOKUP($B99, Foglio2!$A$2:$L$130, 7,FALSE), ""))</f>
        <v>ccm.PMIC_RDY</v>
      </c>
      <c r="H99" t="str">
        <f>IF(_xlfn.IFNA(VLOOKUP($B99, Foglio2!$A$2:$L$130, 8,FALSE), "") = 0, "",_xlfn.IFNA(VLOOKUP($B99, Foglio2!$A$2:$L$130, 8,FALSE), ""))</f>
        <v>gpio1.IO[10]</v>
      </c>
      <c r="I99" t="str">
        <f>IF(_xlfn.IFNA(VLOOKUP($B99, Foglio2!$A$2:$L$130, 9,FALSE), "") = 0, "",_xlfn.IFNA(VLOOKUP($B99, Foglio2!$A$2:$L$130, 9,FALSE), ""))</f>
        <v>sdma.EXT_EVENT[0]</v>
      </c>
      <c r="J99" t="str">
        <f>IF(_xlfn.IFNA(VLOOKUP($B99, Foglio2!$A$2:$L$130, 10,FALSE), "") = 0, "",_xlfn.IFNA(VLOOKUP($B99, Foglio2!$A$2:$L$130, 10,FALSE), ""))</f>
        <v/>
      </c>
      <c r="K99" t="str">
        <f>IF(_xlfn.IFNA(VLOOKUP($B99, Foglio2!$A$2:$L$130, 11,FALSE), "") = 0, "",_xlfn.IFNA(VLOOKUP($B99, Foglio2!$A$2:$L$130, 11,FALSE), ""))</f>
        <v/>
      </c>
      <c r="L99" t="str">
        <f>IF(_xlfn.IFNA(VLOOKUP($B99, Foglio2!$A$2:$L$130, 12,FALSE), "") = 0, "",_xlfn.IFNA(VLOOKUP($B99, Foglio2!$A$2:$L$130, 12,FALSE), ""))</f>
        <v/>
      </c>
      <c r="M99" t="str">
        <f t="shared" si="1"/>
        <v>JTAG_MOD/gpt2.CLK/spdif.OUT/anatop.ENET_REF_CLK_25M/ccm.PMIC_RDY/gpio1.IO[10]/sdma.EXT_EVENT[0]///</v>
      </c>
    </row>
    <row r="100" spans="1:13" x14ac:dyDescent="0.25">
      <c r="A100" t="str">
        <f>Foglio1!A198</f>
        <v>M14</v>
      </c>
      <c r="B100" t="str">
        <f>Foglio1!B198</f>
        <v>JTAG_TCK</v>
      </c>
      <c r="C100" t="str">
        <f>IF(_xlfn.IFNA(VLOOKUP($B100, Foglio2!$A$2:$L$130, 3,FALSE), "") = 0, "",_xlfn.IFNA(VLOOKUP($B100, Foglio2!$A$2:$L$130, 3,FALSE), ""))</f>
        <v>sjc.TCK</v>
      </c>
      <c r="D100" t="str">
        <f>IF(_xlfn.IFNA(VLOOKUP($B100, Foglio2!$A$2:$L$130, 4,FALSE), "") = 0, "",_xlfn.IFNA(VLOOKUP($B100, Foglio2!$A$2:$L$130, 4,FALSE), ""))</f>
        <v>gpt2.COMPARE2</v>
      </c>
      <c r="E100" t="str">
        <f>IF(_xlfn.IFNA(VLOOKUP($B100, Foglio2!$A$2:$L$130, 5,FALSE), "") = 0, "",_xlfn.IFNA(VLOOKUP($B100, Foglio2!$A$2:$L$130, 5,FALSE), ""))</f>
        <v>sai2.RX_DATA</v>
      </c>
      <c r="F100" t="str">
        <f>IF(_xlfn.IFNA(VLOOKUP($B100, Foglio2!$A$2:$L$130, 6,FALSE), "") = 0, "",_xlfn.IFNA(VLOOKUP($B100, Foglio2!$A$2:$L$130, 6,FALSE), ""))</f>
        <v>ccm.OUT1</v>
      </c>
      <c r="G100" t="str">
        <f>IF(_xlfn.IFNA(VLOOKUP($B100, Foglio2!$A$2:$L$130, 7,FALSE), "") = 0, "",_xlfn.IFNA(VLOOKUP($B100, Foglio2!$A$2:$L$130, 7,FALSE), ""))</f>
        <v>pwm7.OUT</v>
      </c>
      <c r="H100" t="str">
        <f>IF(_xlfn.IFNA(VLOOKUP($B100, Foglio2!$A$2:$L$130, 8,FALSE), "") = 0, "",_xlfn.IFNA(VLOOKUP($B100, Foglio2!$A$2:$L$130, 8,FALSE), ""))</f>
        <v>gpio1.IO[14]</v>
      </c>
      <c r="I100" t="str">
        <f>IF(_xlfn.IFNA(VLOOKUP($B100, Foglio2!$A$2:$L$130, 9,FALSE), "") = 0, "",_xlfn.IFNA(VLOOKUP($B100, Foglio2!$A$2:$L$130, 9,FALSE), ""))</f>
        <v>osc32k.32K_OUT</v>
      </c>
      <c r="J100" t="str">
        <f>IF(_xlfn.IFNA(VLOOKUP($B100, Foglio2!$A$2:$L$130, 10,FALSE), "") = 0, "",_xlfn.IFNA(VLOOKUP($B100, Foglio2!$A$2:$L$130, 10,FALSE), ""))</f>
        <v/>
      </c>
      <c r="K100" t="str">
        <f>IF(_xlfn.IFNA(VLOOKUP($B100, Foglio2!$A$2:$L$130, 11,FALSE), "") = 0, "",_xlfn.IFNA(VLOOKUP($B100, Foglio2!$A$2:$L$130, 11,FALSE), ""))</f>
        <v/>
      </c>
      <c r="L100" t="str">
        <f>IF(_xlfn.IFNA(VLOOKUP($B100, Foglio2!$A$2:$L$130, 12,FALSE), "") = 0, "",_xlfn.IFNA(VLOOKUP($B100, Foglio2!$A$2:$L$130, 12,FALSE), ""))</f>
        <v/>
      </c>
      <c r="M100" t="str">
        <f t="shared" si="1"/>
        <v>JTAG_TCK/gpt2.COMPARE2/sai2.RX_DATA/ccm.OUT1/pwm7.OUT/gpio1.IO[14]/osc32k.32K_OUT///</v>
      </c>
    </row>
    <row r="101" spans="1:13" x14ac:dyDescent="0.25">
      <c r="A101" t="str">
        <f>Foglio1!A199</f>
        <v>N16</v>
      </c>
      <c r="B101" t="str">
        <f>Foglio1!B199</f>
        <v>JTAG_TDI</v>
      </c>
      <c r="C101" t="str">
        <f>IF(_xlfn.IFNA(VLOOKUP($B101, Foglio2!$A$2:$L$130, 3,FALSE), "") = 0, "",_xlfn.IFNA(VLOOKUP($B101, Foglio2!$A$2:$L$130, 3,FALSE), ""))</f>
        <v>sjc.TDI</v>
      </c>
      <c r="D101" t="str">
        <f>IF(_xlfn.IFNA(VLOOKUP($B101, Foglio2!$A$2:$L$130, 4,FALSE), "") = 0, "",_xlfn.IFNA(VLOOKUP($B101, Foglio2!$A$2:$L$130, 4,FALSE), ""))</f>
        <v>gpt2.COMPARE1</v>
      </c>
      <c r="E101" t="str">
        <f>IF(_xlfn.IFNA(VLOOKUP($B101, Foglio2!$A$2:$L$130, 5,FALSE), "") = 0, "",_xlfn.IFNA(VLOOKUP($B101, Foglio2!$A$2:$L$130, 5,FALSE), ""))</f>
        <v>sai2.TX_BCLK</v>
      </c>
      <c r="F101" t="str">
        <f>IF(_xlfn.IFNA(VLOOKUP($B101, Foglio2!$A$2:$L$130, 6,FALSE), "") = 0, "",_xlfn.IFNA(VLOOKUP($B101, Foglio2!$A$2:$L$130, 6,FALSE), ""))</f>
        <v>ccm.OUT0</v>
      </c>
      <c r="G101" t="str">
        <f>IF(_xlfn.IFNA(VLOOKUP($B101, Foglio2!$A$2:$L$130, 7,FALSE), "") = 0, "",_xlfn.IFNA(VLOOKUP($B101, Foglio2!$A$2:$L$130, 7,FALSE), ""))</f>
        <v>pwm6.OUT</v>
      </c>
      <c r="H101" t="str">
        <f>IF(_xlfn.IFNA(VLOOKUP($B101, Foglio2!$A$2:$L$130, 8,FALSE), "") = 0, "",_xlfn.IFNA(VLOOKUP($B101, Foglio2!$A$2:$L$130, 8,FALSE), ""))</f>
        <v>gpio1.IO[13]</v>
      </c>
      <c r="I101" t="str">
        <f>IF(_xlfn.IFNA(VLOOKUP($B101, Foglio2!$A$2:$L$130, 9,FALSE), "") = 0, "",_xlfn.IFNA(VLOOKUP($B101, Foglio2!$A$2:$L$130, 9,FALSE), ""))</f>
        <v>mqs.LEFT</v>
      </c>
      <c r="J101" t="str">
        <f>IF(_xlfn.IFNA(VLOOKUP($B101, Foglio2!$A$2:$L$130, 10,FALSE), "") = 0, "",_xlfn.IFNA(VLOOKUP($B101, Foglio2!$A$2:$L$130, 10,FALSE), ""))</f>
        <v/>
      </c>
      <c r="K101" t="str">
        <f>IF(_xlfn.IFNA(VLOOKUP($B101, Foglio2!$A$2:$L$130, 11,FALSE), "") = 0, "",_xlfn.IFNA(VLOOKUP($B101, Foglio2!$A$2:$L$130, 11,FALSE), ""))</f>
        <v/>
      </c>
      <c r="L101" t="str">
        <f>IF(_xlfn.IFNA(VLOOKUP($B101, Foglio2!$A$2:$L$130, 12,FALSE), "") = 0, "",_xlfn.IFNA(VLOOKUP($B101, Foglio2!$A$2:$L$130, 12,FALSE), ""))</f>
        <v/>
      </c>
      <c r="M101" t="str">
        <f t="shared" si="1"/>
        <v>JTAG_TDI/gpt2.COMPARE1/sai2.TX_BCLK/ccm.OUT0/pwm6.OUT/gpio1.IO[13]/mqs.LEFT///</v>
      </c>
    </row>
    <row r="102" spans="1:13" x14ac:dyDescent="0.25">
      <c r="A102" t="str">
        <f>Foglio1!A200</f>
        <v>N15</v>
      </c>
      <c r="B102" t="str">
        <f>Foglio1!B200</f>
        <v>JTAG_TDO</v>
      </c>
      <c r="C102" t="str">
        <f>IF(_xlfn.IFNA(VLOOKUP($B102, Foglio2!$A$2:$L$130, 3,FALSE), "") = 0, "",_xlfn.IFNA(VLOOKUP($B102, Foglio2!$A$2:$L$130, 3,FALSE), ""))</f>
        <v>sjc.TDO</v>
      </c>
      <c r="D102" t="str">
        <f>IF(_xlfn.IFNA(VLOOKUP($B102, Foglio2!$A$2:$L$130, 4,FALSE), "") = 0, "",_xlfn.IFNA(VLOOKUP($B102, Foglio2!$A$2:$L$130, 4,FALSE), ""))</f>
        <v>gpt2.CAPTURE2</v>
      </c>
      <c r="E102" t="str">
        <f>IF(_xlfn.IFNA(VLOOKUP($B102, Foglio2!$A$2:$L$130, 5,FALSE), "") = 0, "",_xlfn.IFNA(VLOOKUP($B102, Foglio2!$A$2:$L$130, 5,FALSE), ""))</f>
        <v>sai2.TX_SYNC</v>
      </c>
      <c r="F102" t="str">
        <f>IF(_xlfn.IFNA(VLOOKUP($B102, Foglio2!$A$2:$L$130, 6,FALSE), "") = 0, "",_xlfn.IFNA(VLOOKUP($B102, Foglio2!$A$2:$L$130, 6,FALSE), ""))</f>
        <v>ccm.CLKO2</v>
      </c>
      <c r="G102" t="str">
        <f>IF(_xlfn.IFNA(VLOOKUP($B102, Foglio2!$A$2:$L$130, 7,FALSE), "") = 0, "",_xlfn.IFNA(VLOOKUP($B102, Foglio2!$A$2:$L$130, 7,FALSE), ""))</f>
        <v>ccm.STOP</v>
      </c>
      <c r="H102" t="str">
        <f>IF(_xlfn.IFNA(VLOOKUP($B102, Foglio2!$A$2:$L$130, 8,FALSE), "") = 0, "",_xlfn.IFNA(VLOOKUP($B102, Foglio2!$A$2:$L$130, 8,FALSE), ""))</f>
        <v>gpio1.IO[12]</v>
      </c>
      <c r="I102" t="str">
        <f>IF(_xlfn.IFNA(VLOOKUP($B102, Foglio2!$A$2:$L$130, 9,FALSE), "") = 0, "",_xlfn.IFNA(VLOOKUP($B102, Foglio2!$A$2:$L$130, 9,FALSE), ""))</f>
        <v>mqs.RIGHT</v>
      </c>
      <c r="J102" t="str">
        <f>IF(_xlfn.IFNA(VLOOKUP($B102, Foglio2!$A$2:$L$130, 10,FALSE), "") = 0, "",_xlfn.IFNA(VLOOKUP($B102, Foglio2!$A$2:$L$130, 10,FALSE), ""))</f>
        <v/>
      </c>
      <c r="K102" t="str">
        <f>IF(_xlfn.IFNA(VLOOKUP($B102, Foglio2!$A$2:$L$130, 11,FALSE), "") = 0, "",_xlfn.IFNA(VLOOKUP($B102, Foglio2!$A$2:$L$130, 11,FALSE), ""))</f>
        <v>epit2.OUT</v>
      </c>
      <c r="L102" t="str">
        <f>IF(_xlfn.IFNA(VLOOKUP($B102, Foglio2!$A$2:$L$130, 12,FALSE), "") = 0, "",_xlfn.IFNA(VLOOKUP($B102, Foglio2!$A$2:$L$130, 12,FALSE), ""))</f>
        <v/>
      </c>
      <c r="M102" t="str">
        <f t="shared" si="1"/>
        <v>JTAG_TDO/gpt2.CAPTURE2/sai2.TX_SYNC/ccm.CLKO2/ccm.STOP/gpio1.IO[12]/mqs.RIGHT//epit2.OUT/</v>
      </c>
    </row>
    <row r="103" spans="1:13" x14ac:dyDescent="0.25">
      <c r="A103" t="str">
        <f>Foglio1!A201</f>
        <v>P14</v>
      </c>
      <c r="B103" t="str">
        <f>Foglio1!B201</f>
        <v>JTAG_TMS</v>
      </c>
      <c r="C103" t="str">
        <f>IF(_xlfn.IFNA(VLOOKUP($B103, Foglio2!$A$2:$L$130, 3,FALSE), "") = 0, "",_xlfn.IFNA(VLOOKUP($B103, Foglio2!$A$2:$L$130, 3,FALSE), ""))</f>
        <v>sjc.TMS</v>
      </c>
      <c r="D103" t="str">
        <f>IF(_xlfn.IFNA(VLOOKUP($B103, Foglio2!$A$2:$L$130, 4,FALSE), "") = 0, "",_xlfn.IFNA(VLOOKUP($B103, Foglio2!$A$2:$L$130, 4,FALSE), ""))</f>
        <v>gpt2.CAPTURE1</v>
      </c>
      <c r="E103" t="str">
        <f>IF(_xlfn.IFNA(VLOOKUP($B103, Foglio2!$A$2:$L$130, 5,FALSE), "") = 0, "",_xlfn.IFNA(VLOOKUP($B103, Foglio2!$A$2:$L$130, 5,FALSE), ""))</f>
        <v>sai2.MCLK</v>
      </c>
      <c r="F103" t="str">
        <f>IF(_xlfn.IFNA(VLOOKUP($B103, Foglio2!$A$2:$L$130, 6,FALSE), "") = 0, "",_xlfn.IFNA(VLOOKUP($B103, Foglio2!$A$2:$L$130, 6,FALSE), ""))</f>
        <v>ccm.CLKO1</v>
      </c>
      <c r="G103" t="str">
        <f>IF(_xlfn.IFNA(VLOOKUP($B103, Foglio2!$A$2:$L$130, 7,FALSE), "") = 0, "",_xlfn.IFNA(VLOOKUP($B103, Foglio2!$A$2:$L$130, 7,FALSE), ""))</f>
        <v>ccm.WAIT</v>
      </c>
      <c r="H103" t="str">
        <f>IF(_xlfn.IFNA(VLOOKUP($B103, Foglio2!$A$2:$L$130, 8,FALSE), "") = 0, "",_xlfn.IFNA(VLOOKUP($B103, Foglio2!$A$2:$L$130, 8,FALSE), ""))</f>
        <v>gpio1.IO[11]</v>
      </c>
      <c r="I103" t="str">
        <f>IF(_xlfn.IFNA(VLOOKUP($B103, Foglio2!$A$2:$L$130, 9,FALSE), "") = 0, "",_xlfn.IFNA(VLOOKUP($B103, Foglio2!$A$2:$L$130, 9,FALSE), ""))</f>
        <v>sdma.EXT_EVENT[1]</v>
      </c>
      <c r="J103" t="str">
        <f>IF(_xlfn.IFNA(VLOOKUP($B103, Foglio2!$A$2:$L$130, 10,FALSE), "") = 0, "",_xlfn.IFNA(VLOOKUP($B103, Foglio2!$A$2:$L$130, 10,FALSE), ""))</f>
        <v/>
      </c>
      <c r="K103" t="str">
        <f>IF(_xlfn.IFNA(VLOOKUP($B103, Foglio2!$A$2:$L$130, 11,FALSE), "") = 0, "",_xlfn.IFNA(VLOOKUP($B103, Foglio2!$A$2:$L$130, 11,FALSE), ""))</f>
        <v>epit1.OUT</v>
      </c>
      <c r="L103" t="str">
        <f>IF(_xlfn.IFNA(VLOOKUP($B103, Foglio2!$A$2:$L$130, 12,FALSE), "") = 0, "",_xlfn.IFNA(VLOOKUP($B103, Foglio2!$A$2:$L$130, 12,FALSE), ""))</f>
        <v/>
      </c>
      <c r="M103" t="str">
        <f t="shared" si="1"/>
        <v>JTAG_TMS/gpt2.CAPTURE1/sai2.MCLK/ccm.CLKO1/ccm.WAIT/gpio1.IO[11]/sdma.EXT_EVENT[1]//epit1.OUT/</v>
      </c>
    </row>
    <row r="104" spans="1:13" x14ac:dyDescent="0.25">
      <c r="A104" t="str">
        <f>Foglio1!A202</f>
        <v>N14</v>
      </c>
      <c r="B104" t="str">
        <f>Foglio1!B202</f>
        <v>JTAG_TRST_B</v>
      </c>
      <c r="C104" t="str">
        <f>IF(_xlfn.IFNA(VLOOKUP($B104, Foglio2!$A$2:$L$130, 3,FALSE), "") = 0, "",_xlfn.IFNA(VLOOKUP($B104, Foglio2!$A$2:$L$130, 3,FALSE), ""))</f>
        <v>sjc.TRSTB</v>
      </c>
      <c r="D104" t="str">
        <f>IF(_xlfn.IFNA(VLOOKUP($B104, Foglio2!$A$2:$L$130, 4,FALSE), "") = 0, "",_xlfn.IFNA(VLOOKUP($B104, Foglio2!$A$2:$L$130, 4,FALSE), ""))</f>
        <v>gpt2.COMPARE3</v>
      </c>
      <c r="E104" t="str">
        <f>IF(_xlfn.IFNA(VLOOKUP($B104, Foglio2!$A$2:$L$130, 5,FALSE), "") = 0, "",_xlfn.IFNA(VLOOKUP($B104, Foglio2!$A$2:$L$130, 5,FALSE), ""))</f>
        <v>sai2.TX_DATA</v>
      </c>
      <c r="F104" t="str">
        <f>IF(_xlfn.IFNA(VLOOKUP($B104, Foglio2!$A$2:$L$130, 6,FALSE), "") = 0, "",_xlfn.IFNA(VLOOKUP($B104, Foglio2!$A$2:$L$130, 6,FALSE), ""))</f>
        <v>ccm.OUT2</v>
      </c>
      <c r="G104" t="str">
        <f>IF(_xlfn.IFNA(VLOOKUP($B104, Foglio2!$A$2:$L$130, 7,FALSE), "") = 0, "",_xlfn.IFNA(VLOOKUP($B104, Foglio2!$A$2:$L$130, 7,FALSE), ""))</f>
        <v>pwm8.OUT</v>
      </c>
      <c r="H104" t="str">
        <f>IF(_xlfn.IFNA(VLOOKUP($B104, Foglio2!$A$2:$L$130, 8,FALSE), "") = 0, "",_xlfn.IFNA(VLOOKUP($B104, Foglio2!$A$2:$L$130, 8,FALSE), ""))</f>
        <v>gpio1.IO[15]</v>
      </c>
      <c r="I104" t="str">
        <f>IF(_xlfn.IFNA(VLOOKUP($B104, Foglio2!$A$2:$L$130, 9,FALSE), "") = 0, "",_xlfn.IFNA(VLOOKUP($B104, Foglio2!$A$2:$L$130, 9,FALSE), ""))</f>
        <v>anatop.24M_OUT</v>
      </c>
      <c r="J104" t="str">
        <f>IF(_xlfn.IFNA(VLOOKUP($B104, Foglio2!$A$2:$L$130, 10,FALSE), "") = 0, "",_xlfn.IFNA(VLOOKUP($B104, Foglio2!$A$2:$L$130, 10,FALSE), ""))</f>
        <v/>
      </c>
      <c r="K104" t="str">
        <f>IF(_xlfn.IFNA(VLOOKUP($B104, Foglio2!$A$2:$L$130, 11,FALSE), "") = 0, "",_xlfn.IFNA(VLOOKUP($B104, Foglio2!$A$2:$L$130, 11,FALSE), ""))</f>
        <v/>
      </c>
      <c r="L104" t="str">
        <f>IF(_xlfn.IFNA(VLOOKUP($B104, Foglio2!$A$2:$L$130, 12,FALSE), "") = 0, "",_xlfn.IFNA(VLOOKUP($B104, Foglio2!$A$2:$L$130, 12,FALSE), ""))</f>
        <v/>
      </c>
      <c r="M104" t="str">
        <f t="shared" si="1"/>
        <v>JTAG_TRST_B/gpt2.COMPARE3/sai2.TX_DATA/ccm.OUT2/pwm8.OUT/gpio1.IO[15]/anatop.24M_OUT///</v>
      </c>
    </row>
    <row r="105" spans="1:13" x14ac:dyDescent="0.25">
      <c r="A105" t="str">
        <f>Foglio1!A203</f>
        <v>A8</v>
      </c>
      <c r="B105" t="str">
        <f>Foglio1!B203</f>
        <v>LCD_CLK</v>
      </c>
      <c r="C105" t="str">
        <f>IF(_xlfn.IFNA(VLOOKUP($B105, Foglio2!$A$2:$L$130, 3,FALSE), "") = 0, "",_xlfn.IFNA(VLOOKUP($B105, Foglio2!$A$2:$L$130, 3,FALSE), ""))</f>
        <v>lcdif.CLK</v>
      </c>
      <c r="D105" t="str">
        <f>IF(_xlfn.IFNA(VLOOKUP($B105, Foglio2!$A$2:$L$130, 4,FALSE), "") = 0, "",_xlfn.IFNA(VLOOKUP($B105, Foglio2!$A$2:$L$130, 4,FALSE), ""))</f>
        <v>lcdif.WR_RWN</v>
      </c>
      <c r="E105" t="str">
        <f>IF(_xlfn.IFNA(VLOOKUP($B105, Foglio2!$A$2:$L$130, 5,FALSE), "") = 0, "",_xlfn.IFNA(VLOOKUP($B105, Foglio2!$A$2:$L$130, 5,FALSE), ""))</f>
        <v>uart4.TX</v>
      </c>
      <c r="F105" t="str">
        <f>IF(_xlfn.IFNA(VLOOKUP($B105, Foglio2!$A$2:$L$130, 6,FALSE), "") = 0, "",_xlfn.IFNA(VLOOKUP($B105, Foglio2!$A$2:$L$130, 6,FALSE), ""))</f>
        <v>sai3.MCLK</v>
      </c>
      <c r="G105" t="str">
        <f>IF(_xlfn.IFNA(VLOOKUP($B105, Foglio2!$A$2:$L$130, 7,FALSE), "") = 0, "",_xlfn.IFNA(VLOOKUP($B105, Foglio2!$A$2:$L$130, 7,FALSE), ""))</f>
        <v>weim.CS2_B</v>
      </c>
      <c r="H105" t="str">
        <f>IF(_xlfn.IFNA(VLOOKUP($B105, Foglio2!$A$2:$L$130, 8,FALSE), "") = 0, "",_xlfn.IFNA(VLOOKUP($B105, Foglio2!$A$2:$L$130, 8,FALSE), ""))</f>
        <v>gpio3.IO[0]</v>
      </c>
      <c r="I105" t="str">
        <f>IF(_xlfn.IFNA(VLOOKUP($B105, Foglio2!$A$2:$L$130, 9,FALSE), "") = 0, "",_xlfn.IFNA(VLOOKUP($B105, Foglio2!$A$2:$L$130, 9,FALSE), ""))</f>
        <v>ocotp_ctrl_wrapper.FUSE_LATCHED</v>
      </c>
      <c r="J105" t="str">
        <f>IF(_xlfn.IFNA(VLOOKUP($B105, Foglio2!$A$2:$L$130, 10,FALSE), "") = 0, "",_xlfn.IFNA(VLOOKUP($B105, Foglio2!$A$2:$L$130, 10,FALSE), ""))</f>
        <v>sim_m.HADDR[23]</v>
      </c>
      <c r="K105" t="str">
        <f>IF(_xlfn.IFNA(VLOOKUP($B105, Foglio2!$A$2:$L$130, 11,FALSE), "") = 0, "",_xlfn.IFNA(VLOOKUP($B105, Foglio2!$A$2:$L$130, 11,FALSE), ""))</f>
        <v>wdog1.WDOG_RST_B_DEB</v>
      </c>
      <c r="L105" t="str">
        <f>IF(_xlfn.IFNA(VLOOKUP($B105, Foglio2!$A$2:$L$130, 12,FALSE), "") = 0, "",_xlfn.IFNA(VLOOKUP($B105, Foglio2!$A$2:$L$130, 12,FALSE), ""))</f>
        <v>epdc.SDCLK</v>
      </c>
      <c r="M105" t="str">
        <f t="shared" si="1"/>
        <v>LCD_CLK/lcdif.WR_RWN/uart4.TX/sai3.MCLK/weim.CS2_B/gpio3.IO[0]/ocotp_ctrl_wrapper.FUSE_LATCHED/sim_m.HADDR[23]/wdog1.WDOG_RST_B_DEB/epdc.SDCLK</v>
      </c>
    </row>
    <row r="106" spans="1:13" x14ac:dyDescent="0.25">
      <c r="A106" t="str">
        <f>Foglio1!A204</f>
        <v>B9</v>
      </c>
      <c r="B106" t="str">
        <f>Foglio1!B204</f>
        <v>LCD_DATA00</v>
      </c>
      <c r="C106" t="str">
        <f>IF(_xlfn.IFNA(VLOOKUP($B106, Foglio2!$A$2:$L$130, 3,FALSE), "") = 0, "",_xlfn.IFNA(VLOOKUP($B106, Foglio2!$A$2:$L$130, 3,FALSE), ""))</f>
        <v>lcdif.DATA[0]</v>
      </c>
      <c r="D106" t="str">
        <f>IF(_xlfn.IFNA(VLOOKUP($B106, Foglio2!$A$2:$L$130, 4,FALSE), "") = 0, "",_xlfn.IFNA(VLOOKUP($B106, Foglio2!$A$2:$L$130, 4,FALSE), ""))</f>
        <v>pwm1.OUT</v>
      </c>
      <c r="E106" t="str">
        <f>IF(_xlfn.IFNA(VLOOKUP($B106, Foglio2!$A$2:$L$130, 5,FALSE), "") = 0, "",_xlfn.IFNA(VLOOKUP($B106, Foglio2!$A$2:$L$130, 5,FALSE), ""))</f>
        <v>ca7_platform.TRACE[0]</v>
      </c>
      <c r="F106" t="str">
        <f>IF(_xlfn.IFNA(VLOOKUP($B106, Foglio2!$A$2:$L$130, 6,FALSE), "") = 0, "",_xlfn.IFNA(VLOOKUP($B106, Foglio2!$A$2:$L$130, 6,FALSE), ""))</f>
        <v>enet1.1588_EVENT2_IN</v>
      </c>
      <c r="G106" t="str">
        <f>IF(_xlfn.IFNA(VLOOKUP($B106, Foglio2!$A$2:$L$130, 7,FALSE), "") = 0, "",_xlfn.IFNA(VLOOKUP($B106, Foglio2!$A$2:$L$130, 7,FALSE), ""))</f>
        <v>i2c3.SDA</v>
      </c>
      <c r="H106" t="str">
        <f>IF(_xlfn.IFNA(VLOOKUP($B106, Foglio2!$A$2:$L$130, 8,FALSE), "") = 0, "",_xlfn.IFNA(VLOOKUP($B106, Foglio2!$A$2:$L$130, 8,FALSE), ""))</f>
        <v>gpio3.IO[5]</v>
      </c>
      <c r="I106" t="str">
        <f>IF(_xlfn.IFNA(VLOOKUP($B106, Foglio2!$A$2:$L$130, 9,FALSE), "") = 0, "",_xlfn.IFNA(VLOOKUP($B106, Foglio2!$A$2:$L$130, 9,FALSE), ""))</f>
        <v>src.BT_CFG[0]</v>
      </c>
      <c r="J106" t="str">
        <f>IF(_xlfn.IFNA(VLOOKUP($B106, Foglio2!$A$2:$L$130, 10,FALSE), "") = 0, "",_xlfn.IFNA(VLOOKUP($B106, Foglio2!$A$2:$L$130, 10,FALSE), ""))</f>
        <v>sim_m.HADDR[28]</v>
      </c>
      <c r="K106" t="str">
        <f>IF(_xlfn.IFNA(VLOOKUP($B106, Foglio2!$A$2:$L$130, 11,FALSE), "") = 0, "",_xlfn.IFNA(VLOOKUP($B106, Foglio2!$A$2:$L$130, 11,FALSE), ""))</f>
        <v>sai1.MCLK</v>
      </c>
      <c r="L106" t="str">
        <f>IF(_xlfn.IFNA(VLOOKUP($B106, Foglio2!$A$2:$L$130, 12,FALSE), "") = 0, "",_xlfn.IFNA(VLOOKUP($B106, Foglio2!$A$2:$L$130, 12,FALSE), ""))</f>
        <v>epdc.SDDO[0]</v>
      </c>
      <c r="M106" t="str">
        <f t="shared" si="1"/>
        <v>LCD_DATA00/pwm1.OUT/ca7_platform.TRACE[0]/enet1.1588_EVENT2_IN/i2c3.SDA/gpio3.IO[5]/src.BT_CFG[0]/sim_m.HADDR[28]/sai1.MCLK/epdc.SDDO[0]</v>
      </c>
    </row>
    <row r="107" spans="1:13" x14ac:dyDescent="0.25">
      <c r="A107" t="str">
        <f>Foglio1!A205</f>
        <v>A9</v>
      </c>
      <c r="B107" t="str">
        <f>Foglio1!B205</f>
        <v>LCD_DATA01</v>
      </c>
      <c r="C107" t="str">
        <f>IF(_xlfn.IFNA(VLOOKUP($B107, Foglio2!$A$2:$L$130, 3,FALSE), "") = 0, "",_xlfn.IFNA(VLOOKUP($B107, Foglio2!$A$2:$L$130, 3,FALSE), ""))</f>
        <v>lcdif.DATA[1]</v>
      </c>
      <c r="D107" t="str">
        <f>IF(_xlfn.IFNA(VLOOKUP($B107, Foglio2!$A$2:$L$130, 4,FALSE), "") = 0, "",_xlfn.IFNA(VLOOKUP($B107, Foglio2!$A$2:$L$130, 4,FALSE), ""))</f>
        <v>pwm2.OUT</v>
      </c>
      <c r="E107" t="str">
        <f>IF(_xlfn.IFNA(VLOOKUP($B107, Foglio2!$A$2:$L$130, 5,FALSE), "") = 0, "",_xlfn.IFNA(VLOOKUP($B107, Foglio2!$A$2:$L$130, 5,FALSE), ""))</f>
        <v>ca7_platform.TRACE[1]</v>
      </c>
      <c r="F107" t="str">
        <f>IF(_xlfn.IFNA(VLOOKUP($B107, Foglio2!$A$2:$L$130, 6,FALSE), "") = 0, "",_xlfn.IFNA(VLOOKUP($B107, Foglio2!$A$2:$L$130, 6,FALSE), ""))</f>
        <v>enet1.1588_EVENT2_OUT</v>
      </c>
      <c r="G107" t="str">
        <f>IF(_xlfn.IFNA(VLOOKUP($B107, Foglio2!$A$2:$L$130, 7,FALSE), "") = 0, "",_xlfn.IFNA(VLOOKUP($B107, Foglio2!$A$2:$L$130, 7,FALSE), ""))</f>
        <v>i2c3.SCL</v>
      </c>
      <c r="H107" t="str">
        <f>IF(_xlfn.IFNA(VLOOKUP($B107, Foglio2!$A$2:$L$130, 8,FALSE), "") = 0, "",_xlfn.IFNA(VLOOKUP($B107, Foglio2!$A$2:$L$130, 8,FALSE), ""))</f>
        <v>gpio3.IO[6]</v>
      </c>
      <c r="I107" t="str">
        <f>IF(_xlfn.IFNA(VLOOKUP($B107, Foglio2!$A$2:$L$130, 9,FALSE), "") = 0, "",_xlfn.IFNA(VLOOKUP($B107, Foglio2!$A$2:$L$130, 9,FALSE), ""))</f>
        <v>src.BT_CFG[1]</v>
      </c>
      <c r="J107" t="str">
        <f>IF(_xlfn.IFNA(VLOOKUP($B107, Foglio2!$A$2:$L$130, 10,FALSE), "") = 0, "",_xlfn.IFNA(VLOOKUP($B107, Foglio2!$A$2:$L$130, 10,FALSE), ""))</f>
        <v>sim_m.HADDR[29]</v>
      </c>
      <c r="K107" t="str">
        <f>IF(_xlfn.IFNA(VLOOKUP($B107, Foglio2!$A$2:$L$130, 11,FALSE), "") = 0, "",_xlfn.IFNA(VLOOKUP($B107, Foglio2!$A$2:$L$130, 11,FALSE), ""))</f>
        <v>sai1.TX_SYNC</v>
      </c>
      <c r="L107" t="str">
        <f>IF(_xlfn.IFNA(VLOOKUP($B107, Foglio2!$A$2:$L$130, 12,FALSE), "") = 0, "",_xlfn.IFNA(VLOOKUP($B107, Foglio2!$A$2:$L$130, 12,FALSE), ""))</f>
        <v>epdc.SDDO[1]</v>
      </c>
      <c r="M107" t="str">
        <f t="shared" si="1"/>
        <v>LCD_DATA01/pwm2.OUT/ca7_platform.TRACE[1]/enet1.1588_EVENT2_OUT/i2c3.SCL/gpio3.IO[6]/src.BT_CFG[1]/sim_m.HADDR[29]/sai1.TX_SYNC/epdc.SDDO[1]</v>
      </c>
    </row>
    <row r="108" spans="1:13" x14ac:dyDescent="0.25">
      <c r="A108" t="str">
        <f>Foglio1!A206</f>
        <v>E10</v>
      </c>
      <c r="B108" t="str">
        <f>Foglio1!B206</f>
        <v>LCD_DATA02</v>
      </c>
      <c r="C108" t="str">
        <f>IF(_xlfn.IFNA(VLOOKUP($B108, Foglio2!$A$2:$L$130, 3,FALSE), "") = 0, "",_xlfn.IFNA(VLOOKUP($B108, Foglio2!$A$2:$L$130, 3,FALSE), ""))</f>
        <v>lcdif.DATA[2]</v>
      </c>
      <c r="D108" t="str">
        <f>IF(_xlfn.IFNA(VLOOKUP($B108, Foglio2!$A$2:$L$130, 4,FALSE), "") = 0, "",_xlfn.IFNA(VLOOKUP($B108, Foglio2!$A$2:$L$130, 4,FALSE), ""))</f>
        <v>pwm3.OUT</v>
      </c>
      <c r="E108" t="str">
        <f>IF(_xlfn.IFNA(VLOOKUP($B108, Foglio2!$A$2:$L$130, 5,FALSE), "") = 0, "",_xlfn.IFNA(VLOOKUP($B108, Foglio2!$A$2:$L$130, 5,FALSE), ""))</f>
        <v>ca7_platform.TRACE[2]</v>
      </c>
      <c r="F108" t="str">
        <f>IF(_xlfn.IFNA(VLOOKUP($B108, Foglio2!$A$2:$L$130, 6,FALSE), "") = 0, "",_xlfn.IFNA(VLOOKUP($B108, Foglio2!$A$2:$L$130, 6,FALSE), ""))</f>
        <v>enet1.1588_EVENT3_IN</v>
      </c>
      <c r="G108" t="str">
        <f>IF(_xlfn.IFNA(VLOOKUP($B108, Foglio2!$A$2:$L$130, 7,FALSE), "") = 0, "",_xlfn.IFNA(VLOOKUP($B108, Foglio2!$A$2:$L$130, 7,FALSE), ""))</f>
        <v>i2c4.SDA</v>
      </c>
      <c r="H108" t="str">
        <f>IF(_xlfn.IFNA(VLOOKUP($B108, Foglio2!$A$2:$L$130, 8,FALSE), "") = 0, "",_xlfn.IFNA(VLOOKUP($B108, Foglio2!$A$2:$L$130, 8,FALSE), ""))</f>
        <v>gpio3.IO[7]</v>
      </c>
      <c r="I108" t="str">
        <f>IF(_xlfn.IFNA(VLOOKUP($B108, Foglio2!$A$2:$L$130, 9,FALSE), "") = 0, "",_xlfn.IFNA(VLOOKUP($B108, Foglio2!$A$2:$L$130, 9,FALSE), ""))</f>
        <v>src.BT_CFG[2]</v>
      </c>
      <c r="J108" t="str">
        <f>IF(_xlfn.IFNA(VLOOKUP($B108, Foglio2!$A$2:$L$130, 10,FALSE), "") = 0, "",_xlfn.IFNA(VLOOKUP($B108, Foglio2!$A$2:$L$130, 10,FALSE), ""))</f>
        <v>sim_m.HADDR[30]</v>
      </c>
      <c r="K108" t="str">
        <f>IF(_xlfn.IFNA(VLOOKUP($B108, Foglio2!$A$2:$L$130, 11,FALSE), "") = 0, "",_xlfn.IFNA(VLOOKUP($B108, Foglio2!$A$2:$L$130, 11,FALSE), ""))</f>
        <v>sai1.TX_BCLK</v>
      </c>
      <c r="L108" t="str">
        <f>IF(_xlfn.IFNA(VLOOKUP($B108, Foglio2!$A$2:$L$130, 12,FALSE), "") = 0, "",_xlfn.IFNA(VLOOKUP($B108, Foglio2!$A$2:$L$130, 12,FALSE), ""))</f>
        <v>epdc.SDDO[2]</v>
      </c>
      <c r="M108" t="str">
        <f t="shared" si="1"/>
        <v>LCD_DATA02/pwm3.OUT/ca7_platform.TRACE[2]/enet1.1588_EVENT3_IN/i2c4.SDA/gpio3.IO[7]/src.BT_CFG[2]/sim_m.HADDR[30]/sai1.TX_BCLK/epdc.SDDO[2]</v>
      </c>
    </row>
    <row r="109" spans="1:13" x14ac:dyDescent="0.25">
      <c r="A109" t="str">
        <f>Foglio1!A207</f>
        <v>D10</v>
      </c>
      <c r="B109" t="str">
        <f>Foglio1!B207</f>
        <v>LCD_DATA03</v>
      </c>
      <c r="C109" t="str">
        <f>IF(_xlfn.IFNA(VLOOKUP($B109, Foglio2!$A$2:$L$130, 3,FALSE), "") = 0, "",_xlfn.IFNA(VLOOKUP($B109, Foglio2!$A$2:$L$130, 3,FALSE), ""))</f>
        <v>lcdif.DATA[3]</v>
      </c>
      <c r="D109" t="str">
        <f>IF(_xlfn.IFNA(VLOOKUP($B109, Foglio2!$A$2:$L$130, 4,FALSE), "") = 0, "",_xlfn.IFNA(VLOOKUP($B109, Foglio2!$A$2:$L$130, 4,FALSE), ""))</f>
        <v>pwm4.OUT</v>
      </c>
      <c r="E109" t="str">
        <f>IF(_xlfn.IFNA(VLOOKUP($B109, Foglio2!$A$2:$L$130, 5,FALSE), "") = 0, "",_xlfn.IFNA(VLOOKUP($B109, Foglio2!$A$2:$L$130, 5,FALSE), ""))</f>
        <v>ca7_platform.TRACE[3]</v>
      </c>
      <c r="F109" t="str">
        <f>IF(_xlfn.IFNA(VLOOKUP($B109, Foglio2!$A$2:$L$130, 6,FALSE), "") = 0, "",_xlfn.IFNA(VLOOKUP($B109, Foglio2!$A$2:$L$130, 6,FALSE), ""))</f>
        <v>enet1.1588_EVENT3_OUT</v>
      </c>
      <c r="G109" t="str">
        <f>IF(_xlfn.IFNA(VLOOKUP($B109, Foglio2!$A$2:$L$130, 7,FALSE), "") = 0, "",_xlfn.IFNA(VLOOKUP($B109, Foglio2!$A$2:$L$130, 7,FALSE), ""))</f>
        <v>i2c4.SCL</v>
      </c>
      <c r="H109" t="str">
        <f>IF(_xlfn.IFNA(VLOOKUP($B109, Foglio2!$A$2:$L$130, 8,FALSE), "") = 0, "",_xlfn.IFNA(VLOOKUP($B109, Foglio2!$A$2:$L$130, 8,FALSE), ""))</f>
        <v>gpio3.IO[8]</v>
      </c>
      <c r="I109" t="str">
        <f>IF(_xlfn.IFNA(VLOOKUP($B109, Foglio2!$A$2:$L$130, 9,FALSE), "") = 0, "",_xlfn.IFNA(VLOOKUP($B109, Foglio2!$A$2:$L$130, 9,FALSE), ""))</f>
        <v>src.BT_CFG[3]</v>
      </c>
      <c r="J109" t="str">
        <f>IF(_xlfn.IFNA(VLOOKUP($B109, Foglio2!$A$2:$L$130, 10,FALSE), "") = 0, "",_xlfn.IFNA(VLOOKUP($B109, Foglio2!$A$2:$L$130, 10,FALSE), ""))</f>
        <v>sim_m.HADDR[31]</v>
      </c>
      <c r="K109" t="str">
        <f>IF(_xlfn.IFNA(VLOOKUP($B109, Foglio2!$A$2:$L$130, 11,FALSE), "") = 0, "",_xlfn.IFNA(VLOOKUP($B109, Foglio2!$A$2:$L$130, 11,FALSE), ""))</f>
        <v>sai1.RX_DATA</v>
      </c>
      <c r="L109" t="str">
        <f>IF(_xlfn.IFNA(VLOOKUP($B109, Foglio2!$A$2:$L$130, 12,FALSE), "") = 0, "",_xlfn.IFNA(VLOOKUP($B109, Foglio2!$A$2:$L$130, 12,FALSE), ""))</f>
        <v>epdc.SDDO[3]</v>
      </c>
      <c r="M109" t="str">
        <f t="shared" si="1"/>
        <v>LCD_DATA03/pwm4.OUT/ca7_platform.TRACE[3]/enet1.1588_EVENT3_OUT/i2c4.SCL/gpio3.IO[8]/src.BT_CFG[3]/sim_m.HADDR[31]/sai1.RX_DATA/epdc.SDDO[3]</v>
      </c>
    </row>
    <row r="110" spans="1:13" x14ac:dyDescent="0.25">
      <c r="A110" t="str">
        <f>Foglio1!A208</f>
        <v>C10</v>
      </c>
      <c r="B110" t="str">
        <f>Foglio1!B208</f>
        <v>LCD_DATA04</v>
      </c>
      <c r="C110" t="str">
        <f>IF(_xlfn.IFNA(VLOOKUP($B110, Foglio2!$A$2:$L$130, 3,FALSE), "") = 0, "",_xlfn.IFNA(VLOOKUP($B110, Foglio2!$A$2:$L$130, 3,FALSE), ""))</f>
        <v>lcdif.DATA[4]</v>
      </c>
      <c r="D110" t="str">
        <f>IF(_xlfn.IFNA(VLOOKUP($B110, Foglio2!$A$2:$L$130, 4,FALSE), "") = 0, "",_xlfn.IFNA(VLOOKUP($B110, Foglio2!$A$2:$L$130, 4,FALSE), ""))</f>
        <v>uart8.CTS_B</v>
      </c>
      <c r="E110" t="str">
        <f>IF(_xlfn.IFNA(VLOOKUP($B110, Foglio2!$A$2:$L$130, 5,FALSE), "") = 0, "",_xlfn.IFNA(VLOOKUP($B110, Foglio2!$A$2:$L$130, 5,FALSE), ""))</f>
        <v>ca7_platform.TRACE[4]</v>
      </c>
      <c r="F110" t="str">
        <f>IF(_xlfn.IFNA(VLOOKUP($B110, Foglio2!$A$2:$L$130, 6,FALSE), "") = 0, "",_xlfn.IFNA(VLOOKUP($B110, Foglio2!$A$2:$L$130, 6,FALSE), ""))</f>
        <v>enet2.1588_EVENT2_IN</v>
      </c>
      <c r="G110" t="str">
        <f>IF(_xlfn.IFNA(VLOOKUP($B110, Foglio2!$A$2:$L$130, 7,FALSE), "") = 0, "",_xlfn.IFNA(VLOOKUP($B110, Foglio2!$A$2:$L$130, 7,FALSE), ""))</f>
        <v>spdif.SR_CLK</v>
      </c>
      <c r="H110" t="str">
        <f>IF(_xlfn.IFNA(VLOOKUP($B110, Foglio2!$A$2:$L$130, 8,FALSE), "") = 0, "",_xlfn.IFNA(VLOOKUP($B110, Foglio2!$A$2:$L$130, 8,FALSE), ""))</f>
        <v>gpio3.IO[9]</v>
      </c>
      <c r="I110" t="str">
        <f>IF(_xlfn.IFNA(VLOOKUP($B110, Foglio2!$A$2:$L$130, 9,FALSE), "") = 0, "",_xlfn.IFNA(VLOOKUP($B110, Foglio2!$A$2:$L$130, 9,FALSE), ""))</f>
        <v>src.BT_CFG[4]</v>
      </c>
      <c r="J110" t="str">
        <f>IF(_xlfn.IFNA(VLOOKUP($B110, Foglio2!$A$2:$L$130, 10,FALSE), "") = 0, "",_xlfn.IFNA(VLOOKUP($B110, Foglio2!$A$2:$L$130, 10,FALSE), ""))</f>
        <v>sim_m.HBURST[0]</v>
      </c>
      <c r="K110" t="str">
        <f>IF(_xlfn.IFNA(VLOOKUP($B110, Foglio2!$A$2:$L$130, 11,FALSE), "") = 0, "",_xlfn.IFNA(VLOOKUP($B110, Foglio2!$A$2:$L$130, 11,FALSE), ""))</f>
        <v>sai1.TX_DATA</v>
      </c>
      <c r="L110" t="str">
        <f>IF(_xlfn.IFNA(VLOOKUP($B110, Foglio2!$A$2:$L$130, 12,FALSE), "") = 0, "",_xlfn.IFNA(VLOOKUP($B110, Foglio2!$A$2:$L$130, 12,FALSE), ""))</f>
        <v>epdc.SDDO[4]</v>
      </c>
      <c r="M110" t="str">
        <f t="shared" si="1"/>
        <v>LCD_DATA04/uart8.CTS_B/ca7_platform.TRACE[4]/enet2.1588_EVENT2_IN/spdif.SR_CLK/gpio3.IO[9]/src.BT_CFG[4]/sim_m.HBURST[0]/sai1.TX_DATA/epdc.SDDO[4]</v>
      </c>
    </row>
    <row r="111" spans="1:13" x14ac:dyDescent="0.25">
      <c r="A111" t="str">
        <f>Foglio1!A209</f>
        <v>B10</v>
      </c>
      <c r="B111" t="str">
        <f>Foglio1!B209</f>
        <v>LCD_DATA05</v>
      </c>
      <c r="C111" t="str">
        <f>IF(_xlfn.IFNA(VLOOKUP($B111, Foglio2!$A$2:$L$130, 3,FALSE), "") = 0, "",_xlfn.IFNA(VLOOKUP($B111, Foglio2!$A$2:$L$130, 3,FALSE), ""))</f>
        <v>lcdif.DATA[5]</v>
      </c>
      <c r="D111" t="str">
        <f>IF(_xlfn.IFNA(VLOOKUP($B111, Foglio2!$A$2:$L$130, 4,FALSE), "") = 0, "",_xlfn.IFNA(VLOOKUP($B111, Foglio2!$A$2:$L$130, 4,FALSE), ""))</f>
        <v>uart8.RTS_B</v>
      </c>
      <c r="E111" t="str">
        <f>IF(_xlfn.IFNA(VLOOKUP($B111, Foglio2!$A$2:$L$130, 5,FALSE), "") = 0, "",_xlfn.IFNA(VLOOKUP($B111, Foglio2!$A$2:$L$130, 5,FALSE), ""))</f>
        <v>ca7_platform.TRACE[5]</v>
      </c>
      <c r="F111" t="str">
        <f>IF(_xlfn.IFNA(VLOOKUP($B111, Foglio2!$A$2:$L$130, 6,FALSE), "") = 0, "",_xlfn.IFNA(VLOOKUP($B111, Foglio2!$A$2:$L$130, 6,FALSE), ""))</f>
        <v>enet2.1588_EVENT2_OUT</v>
      </c>
      <c r="G111" t="str">
        <f>IF(_xlfn.IFNA(VLOOKUP($B111, Foglio2!$A$2:$L$130, 7,FALSE), "") = 0, "",_xlfn.IFNA(VLOOKUP($B111, Foglio2!$A$2:$L$130, 7,FALSE), ""))</f>
        <v>spdif.OUT</v>
      </c>
      <c r="H111" t="str">
        <f>IF(_xlfn.IFNA(VLOOKUP($B111, Foglio2!$A$2:$L$130, 8,FALSE), "") = 0, "",_xlfn.IFNA(VLOOKUP($B111, Foglio2!$A$2:$L$130, 8,FALSE), ""))</f>
        <v>gpio3.IO[10]</v>
      </c>
      <c r="I111" t="str">
        <f>IF(_xlfn.IFNA(VLOOKUP($B111, Foglio2!$A$2:$L$130, 9,FALSE), "") = 0, "",_xlfn.IFNA(VLOOKUP($B111, Foglio2!$A$2:$L$130, 9,FALSE), ""))</f>
        <v>src.BT_CFG[5]</v>
      </c>
      <c r="J111" t="str">
        <f>IF(_xlfn.IFNA(VLOOKUP($B111, Foglio2!$A$2:$L$130, 10,FALSE), "") = 0, "",_xlfn.IFNA(VLOOKUP($B111, Foglio2!$A$2:$L$130, 10,FALSE), ""))</f>
        <v>sim_m.HBURST[1]</v>
      </c>
      <c r="K111" t="str">
        <f>IF(_xlfn.IFNA(VLOOKUP($B111, Foglio2!$A$2:$L$130, 11,FALSE), "") = 0, "",_xlfn.IFNA(VLOOKUP($B111, Foglio2!$A$2:$L$130, 11,FALSE), ""))</f>
        <v>ecspi1.SS1</v>
      </c>
      <c r="L111" t="str">
        <f>IF(_xlfn.IFNA(VLOOKUP($B111, Foglio2!$A$2:$L$130, 12,FALSE), "") = 0, "",_xlfn.IFNA(VLOOKUP($B111, Foglio2!$A$2:$L$130, 12,FALSE), ""))</f>
        <v>epdc.SDDO[5]</v>
      </c>
      <c r="M111" t="str">
        <f t="shared" si="1"/>
        <v>LCD_DATA05/uart8.RTS_B/ca7_platform.TRACE[5]/enet2.1588_EVENT2_OUT/spdif.OUT/gpio3.IO[10]/src.BT_CFG[5]/sim_m.HBURST[1]/ecspi1.SS1/epdc.SDDO[5]</v>
      </c>
    </row>
    <row r="112" spans="1:13" x14ac:dyDescent="0.25">
      <c r="A112" t="str">
        <f>Foglio1!A210</f>
        <v>A10</v>
      </c>
      <c r="B112" t="str">
        <f>Foglio1!B210</f>
        <v>LCD_DATA06</v>
      </c>
      <c r="C112" t="str">
        <f>IF(_xlfn.IFNA(VLOOKUP($B112, Foglio2!$A$2:$L$130, 3,FALSE), "") = 0, "",_xlfn.IFNA(VLOOKUP($B112, Foglio2!$A$2:$L$130, 3,FALSE), ""))</f>
        <v>lcdif.DATA[6]</v>
      </c>
      <c r="D112" t="str">
        <f>IF(_xlfn.IFNA(VLOOKUP($B112, Foglio2!$A$2:$L$130, 4,FALSE), "") = 0, "",_xlfn.IFNA(VLOOKUP($B112, Foglio2!$A$2:$L$130, 4,FALSE), ""))</f>
        <v>uart7.CTS_B</v>
      </c>
      <c r="E112" t="str">
        <f>IF(_xlfn.IFNA(VLOOKUP($B112, Foglio2!$A$2:$L$130, 5,FALSE), "") = 0, "",_xlfn.IFNA(VLOOKUP($B112, Foglio2!$A$2:$L$130, 5,FALSE), ""))</f>
        <v>ca7_platform.TRACE[6]</v>
      </c>
      <c r="F112" t="str">
        <f>IF(_xlfn.IFNA(VLOOKUP($B112, Foglio2!$A$2:$L$130, 6,FALSE), "") = 0, "",_xlfn.IFNA(VLOOKUP($B112, Foglio2!$A$2:$L$130, 6,FALSE), ""))</f>
        <v>enet2.1588_EVENT3_IN</v>
      </c>
      <c r="G112" t="str">
        <f>IF(_xlfn.IFNA(VLOOKUP($B112, Foglio2!$A$2:$L$130, 7,FALSE), "") = 0, "",_xlfn.IFNA(VLOOKUP($B112, Foglio2!$A$2:$L$130, 7,FALSE), ""))</f>
        <v>spdif.LOCK</v>
      </c>
      <c r="H112" t="str">
        <f>IF(_xlfn.IFNA(VLOOKUP($B112, Foglio2!$A$2:$L$130, 8,FALSE), "") = 0, "",_xlfn.IFNA(VLOOKUP($B112, Foglio2!$A$2:$L$130, 8,FALSE), ""))</f>
        <v>gpio3.IO[11]</v>
      </c>
      <c r="I112" t="str">
        <f>IF(_xlfn.IFNA(VLOOKUP($B112, Foglio2!$A$2:$L$130, 9,FALSE), "") = 0, "",_xlfn.IFNA(VLOOKUP($B112, Foglio2!$A$2:$L$130, 9,FALSE), ""))</f>
        <v>src.BT_CFG[6]</v>
      </c>
      <c r="J112" t="str">
        <f>IF(_xlfn.IFNA(VLOOKUP($B112, Foglio2!$A$2:$L$130, 10,FALSE), "") = 0, "",_xlfn.IFNA(VLOOKUP($B112, Foglio2!$A$2:$L$130, 10,FALSE), ""))</f>
        <v>sim_m.HBURST[2]</v>
      </c>
      <c r="K112" t="str">
        <f>IF(_xlfn.IFNA(VLOOKUP($B112, Foglio2!$A$2:$L$130, 11,FALSE), "") = 0, "",_xlfn.IFNA(VLOOKUP($B112, Foglio2!$A$2:$L$130, 11,FALSE), ""))</f>
        <v>ecspi1.SS2</v>
      </c>
      <c r="L112" t="str">
        <f>IF(_xlfn.IFNA(VLOOKUP($B112, Foglio2!$A$2:$L$130, 12,FALSE), "") = 0, "",_xlfn.IFNA(VLOOKUP($B112, Foglio2!$A$2:$L$130, 12,FALSE), ""))</f>
        <v>epdc.SDDO[6]</v>
      </c>
      <c r="M112" t="str">
        <f t="shared" si="1"/>
        <v>LCD_DATA06/uart7.CTS_B/ca7_platform.TRACE[6]/enet2.1588_EVENT3_IN/spdif.LOCK/gpio3.IO[11]/src.BT_CFG[6]/sim_m.HBURST[2]/ecspi1.SS2/epdc.SDDO[6]</v>
      </c>
    </row>
    <row r="113" spans="1:13" x14ac:dyDescent="0.25">
      <c r="A113" t="str">
        <f>Foglio1!A211</f>
        <v>D11</v>
      </c>
      <c r="B113" t="str">
        <f>Foglio1!B211</f>
        <v>LCD_DATA07</v>
      </c>
      <c r="C113" t="str">
        <f>IF(_xlfn.IFNA(VLOOKUP($B113, Foglio2!$A$2:$L$130, 3,FALSE), "") = 0, "",_xlfn.IFNA(VLOOKUP($B113, Foglio2!$A$2:$L$130, 3,FALSE), ""))</f>
        <v>lcdif.DATA[7]</v>
      </c>
      <c r="D113" t="str">
        <f>IF(_xlfn.IFNA(VLOOKUP($B113, Foglio2!$A$2:$L$130, 4,FALSE), "") = 0, "",_xlfn.IFNA(VLOOKUP($B113, Foglio2!$A$2:$L$130, 4,FALSE), ""))</f>
        <v>uart7.RTS_B</v>
      </c>
      <c r="E113" t="str">
        <f>IF(_xlfn.IFNA(VLOOKUP($B113, Foglio2!$A$2:$L$130, 5,FALSE), "") = 0, "",_xlfn.IFNA(VLOOKUP($B113, Foglio2!$A$2:$L$130, 5,FALSE), ""))</f>
        <v>ca7_platform.TRACE[7]</v>
      </c>
      <c r="F113" t="str">
        <f>IF(_xlfn.IFNA(VLOOKUP($B113, Foglio2!$A$2:$L$130, 6,FALSE), "") = 0, "",_xlfn.IFNA(VLOOKUP($B113, Foglio2!$A$2:$L$130, 6,FALSE), ""))</f>
        <v>enet2.1588_EVENT3_OUT</v>
      </c>
      <c r="G113" t="str">
        <f>IF(_xlfn.IFNA(VLOOKUP($B113, Foglio2!$A$2:$L$130, 7,FALSE), "") = 0, "",_xlfn.IFNA(VLOOKUP($B113, Foglio2!$A$2:$L$130, 7,FALSE), ""))</f>
        <v>spdif.EXT_CLK</v>
      </c>
      <c r="H113" t="str">
        <f>IF(_xlfn.IFNA(VLOOKUP($B113, Foglio2!$A$2:$L$130, 8,FALSE), "") = 0, "",_xlfn.IFNA(VLOOKUP($B113, Foglio2!$A$2:$L$130, 8,FALSE), ""))</f>
        <v>gpio3.IO[12]</v>
      </c>
      <c r="I113" t="str">
        <f>IF(_xlfn.IFNA(VLOOKUP($B113, Foglio2!$A$2:$L$130, 9,FALSE), "") = 0, "",_xlfn.IFNA(VLOOKUP($B113, Foglio2!$A$2:$L$130, 9,FALSE), ""))</f>
        <v>src.BT_CFG[7]</v>
      </c>
      <c r="J113" t="str">
        <f>IF(_xlfn.IFNA(VLOOKUP($B113, Foglio2!$A$2:$L$130, 10,FALSE), "") = 0, "",_xlfn.IFNA(VLOOKUP($B113, Foglio2!$A$2:$L$130, 10,FALSE), ""))</f>
        <v>sim_m.HMASTLOCK</v>
      </c>
      <c r="K113" t="str">
        <f>IF(_xlfn.IFNA(VLOOKUP($B113, Foglio2!$A$2:$L$130, 11,FALSE), "") = 0, "",_xlfn.IFNA(VLOOKUP($B113, Foglio2!$A$2:$L$130, 11,FALSE), ""))</f>
        <v>ecspi1.SS3</v>
      </c>
      <c r="L113" t="str">
        <f>IF(_xlfn.IFNA(VLOOKUP($B113, Foglio2!$A$2:$L$130, 12,FALSE), "") = 0, "",_xlfn.IFNA(VLOOKUP($B113, Foglio2!$A$2:$L$130, 12,FALSE), ""))</f>
        <v>epdc.SDDO[7]</v>
      </c>
      <c r="M113" t="str">
        <f t="shared" si="1"/>
        <v>LCD_DATA07/uart7.RTS_B/ca7_platform.TRACE[7]/enet2.1588_EVENT3_OUT/spdif.EXT_CLK/gpio3.IO[12]/src.BT_CFG[7]/sim_m.HMASTLOCK/ecspi1.SS3/epdc.SDDO[7]</v>
      </c>
    </row>
    <row r="114" spans="1:13" x14ac:dyDescent="0.25">
      <c r="A114" t="str">
        <f>Foglio1!A212</f>
        <v>B11</v>
      </c>
      <c r="B114" t="str">
        <f>Foglio1!B212</f>
        <v>LCD_DATA08</v>
      </c>
      <c r="C114" t="str">
        <f>IF(_xlfn.IFNA(VLOOKUP($B114, Foglio2!$A$2:$L$130, 3,FALSE), "") = 0, "",_xlfn.IFNA(VLOOKUP($B114, Foglio2!$A$2:$L$130, 3,FALSE), ""))</f>
        <v>lcdif.DATA[8]</v>
      </c>
      <c r="D114" t="str">
        <f>IF(_xlfn.IFNA(VLOOKUP($B114, Foglio2!$A$2:$L$130, 4,FALSE), "") = 0, "",_xlfn.IFNA(VLOOKUP($B114, Foglio2!$A$2:$L$130, 4,FALSE), ""))</f>
        <v>spdif.IN</v>
      </c>
      <c r="E114" t="str">
        <f>IF(_xlfn.IFNA(VLOOKUP($B114, Foglio2!$A$2:$L$130, 5,FALSE), "") = 0, "",_xlfn.IFNA(VLOOKUP($B114, Foglio2!$A$2:$L$130, 5,FALSE), ""))</f>
        <v>ca7_platform.TRACE[8]</v>
      </c>
      <c r="F114" t="str">
        <f>IF(_xlfn.IFNA(VLOOKUP($B114, Foglio2!$A$2:$L$130, 6,FALSE), "") = 0, "",_xlfn.IFNA(VLOOKUP($B114, Foglio2!$A$2:$L$130, 6,FALSE), ""))</f>
        <v>csi.DATA[16]</v>
      </c>
      <c r="G114" t="str">
        <f>IF(_xlfn.IFNA(VLOOKUP($B114, Foglio2!$A$2:$L$130, 7,FALSE), "") = 0, "",_xlfn.IFNA(VLOOKUP($B114, Foglio2!$A$2:$L$130, 7,FALSE), ""))</f>
        <v>weim.DATA[0]</v>
      </c>
      <c r="H114" t="str">
        <f>IF(_xlfn.IFNA(VLOOKUP($B114, Foglio2!$A$2:$L$130, 8,FALSE), "") = 0, "",_xlfn.IFNA(VLOOKUP($B114, Foglio2!$A$2:$L$130, 8,FALSE), ""))</f>
        <v>gpio3.IO[13]</v>
      </c>
      <c r="I114" t="str">
        <f>IF(_xlfn.IFNA(VLOOKUP($B114, Foglio2!$A$2:$L$130, 9,FALSE), "") = 0, "",_xlfn.IFNA(VLOOKUP($B114, Foglio2!$A$2:$L$130, 9,FALSE), ""))</f>
        <v>src.BT_CFG[8]</v>
      </c>
      <c r="J114" t="str">
        <f>IF(_xlfn.IFNA(VLOOKUP($B114, Foglio2!$A$2:$L$130, 10,FALSE), "") = 0, "",_xlfn.IFNA(VLOOKUP($B114, Foglio2!$A$2:$L$130, 10,FALSE), ""))</f>
        <v>sim_m.HPROT[0]</v>
      </c>
      <c r="K114" t="str">
        <f>IF(_xlfn.IFNA(VLOOKUP($B114, Foglio2!$A$2:$L$130, 11,FALSE), "") = 0, "",_xlfn.IFNA(VLOOKUP($B114, Foglio2!$A$2:$L$130, 11,FALSE), ""))</f>
        <v>can1.TX</v>
      </c>
      <c r="L114" t="str">
        <f>IF(_xlfn.IFNA(VLOOKUP($B114, Foglio2!$A$2:$L$130, 12,FALSE), "") = 0, "",_xlfn.IFNA(VLOOKUP($B114, Foglio2!$A$2:$L$130, 12,FALSE), ""))</f>
        <v>epdc.PWRIRQ</v>
      </c>
      <c r="M114" t="str">
        <f t="shared" si="1"/>
        <v>LCD_DATA08/spdif.IN/ca7_platform.TRACE[8]/csi.DATA[16]/weim.DATA[0]/gpio3.IO[13]/src.BT_CFG[8]/sim_m.HPROT[0]/can1.TX/epdc.PWRIRQ</v>
      </c>
    </row>
    <row r="115" spans="1:13" x14ac:dyDescent="0.25">
      <c r="A115" t="str">
        <f>Foglio1!A213</f>
        <v>A11</v>
      </c>
      <c r="B115" t="str">
        <f>Foglio1!B213</f>
        <v>LCD_DATA09</v>
      </c>
      <c r="C115" t="str">
        <f>IF(_xlfn.IFNA(VLOOKUP($B115, Foglio2!$A$2:$L$130, 3,FALSE), "") = 0, "",_xlfn.IFNA(VLOOKUP($B115, Foglio2!$A$2:$L$130, 3,FALSE), ""))</f>
        <v>lcdif.DATA[9]</v>
      </c>
      <c r="D115" t="str">
        <f>IF(_xlfn.IFNA(VLOOKUP($B115, Foglio2!$A$2:$L$130, 4,FALSE), "") = 0, "",_xlfn.IFNA(VLOOKUP($B115, Foglio2!$A$2:$L$130, 4,FALSE), ""))</f>
        <v>sai3.MCLK</v>
      </c>
      <c r="E115" t="str">
        <f>IF(_xlfn.IFNA(VLOOKUP($B115, Foglio2!$A$2:$L$130, 5,FALSE), "") = 0, "",_xlfn.IFNA(VLOOKUP($B115, Foglio2!$A$2:$L$130, 5,FALSE), ""))</f>
        <v>ca7_platform.TRACE[9]</v>
      </c>
      <c r="F115" t="str">
        <f>IF(_xlfn.IFNA(VLOOKUP($B115, Foglio2!$A$2:$L$130, 6,FALSE), "") = 0, "",_xlfn.IFNA(VLOOKUP($B115, Foglio2!$A$2:$L$130, 6,FALSE), ""))</f>
        <v>csi.DATA[17]</v>
      </c>
      <c r="G115" t="str">
        <f>IF(_xlfn.IFNA(VLOOKUP($B115, Foglio2!$A$2:$L$130, 7,FALSE), "") = 0, "",_xlfn.IFNA(VLOOKUP($B115, Foglio2!$A$2:$L$130, 7,FALSE), ""))</f>
        <v>weim.DATA[1]</v>
      </c>
      <c r="H115" t="str">
        <f>IF(_xlfn.IFNA(VLOOKUP($B115, Foglio2!$A$2:$L$130, 8,FALSE), "") = 0, "",_xlfn.IFNA(VLOOKUP($B115, Foglio2!$A$2:$L$130, 8,FALSE), ""))</f>
        <v>gpio3.IO[14]</v>
      </c>
      <c r="I115" t="str">
        <f>IF(_xlfn.IFNA(VLOOKUP($B115, Foglio2!$A$2:$L$130, 9,FALSE), "") = 0, "",_xlfn.IFNA(VLOOKUP($B115, Foglio2!$A$2:$L$130, 9,FALSE), ""))</f>
        <v>src.BT_CFG[9]</v>
      </c>
      <c r="J115" t="str">
        <f>IF(_xlfn.IFNA(VLOOKUP($B115, Foglio2!$A$2:$L$130, 10,FALSE), "") = 0, "",_xlfn.IFNA(VLOOKUP($B115, Foglio2!$A$2:$L$130, 10,FALSE), ""))</f>
        <v>sim_m.HPROT[1]</v>
      </c>
      <c r="K115" t="str">
        <f>IF(_xlfn.IFNA(VLOOKUP($B115, Foglio2!$A$2:$L$130, 11,FALSE), "") = 0, "",_xlfn.IFNA(VLOOKUP($B115, Foglio2!$A$2:$L$130, 11,FALSE), ""))</f>
        <v>can1.RX</v>
      </c>
      <c r="L115" t="str">
        <f>IF(_xlfn.IFNA(VLOOKUP($B115, Foglio2!$A$2:$L$130, 12,FALSE), "") = 0, "",_xlfn.IFNA(VLOOKUP($B115, Foglio2!$A$2:$L$130, 12,FALSE), ""))</f>
        <v>epdc.PWRWAKE</v>
      </c>
      <c r="M115" t="str">
        <f t="shared" si="1"/>
        <v>LCD_DATA09/sai3.MCLK/ca7_platform.TRACE[9]/csi.DATA[17]/weim.DATA[1]/gpio3.IO[14]/src.BT_CFG[9]/sim_m.HPROT[1]/can1.RX/epdc.PWRWAKE</v>
      </c>
    </row>
    <row r="116" spans="1:13" x14ac:dyDescent="0.25">
      <c r="A116" t="str">
        <f>Foglio1!A214</f>
        <v>E12</v>
      </c>
      <c r="B116" t="str">
        <f>Foglio1!B214</f>
        <v>LCD_DATA10</v>
      </c>
      <c r="C116" t="str">
        <f>IF(_xlfn.IFNA(VLOOKUP($B116, Foglio2!$A$2:$L$130, 3,FALSE), "") = 0, "",_xlfn.IFNA(VLOOKUP($B116, Foglio2!$A$2:$L$130, 3,FALSE), ""))</f>
        <v>lcdif.DATA[10]</v>
      </c>
      <c r="D116" t="str">
        <f>IF(_xlfn.IFNA(VLOOKUP($B116, Foglio2!$A$2:$L$130, 4,FALSE), "") = 0, "",_xlfn.IFNA(VLOOKUP($B116, Foglio2!$A$2:$L$130, 4,FALSE), ""))</f>
        <v>sai3.RX_SYNC</v>
      </c>
      <c r="E116" t="str">
        <f>IF(_xlfn.IFNA(VLOOKUP($B116, Foglio2!$A$2:$L$130, 5,FALSE), "") = 0, "",_xlfn.IFNA(VLOOKUP($B116, Foglio2!$A$2:$L$130, 5,FALSE), ""))</f>
        <v>ca7_platform.TRACE[10]</v>
      </c>
      <c r="F116" t="str">
        <f>IF(_xlfn.IFNA(VLOOKUP($B116, Foglio2!$A$2:$L$130, 6,FALSE), "") = 0, "",_xlfn.IFNA(VLOOKUP($B116, Foglio2!$A$2:$L$130, 6,FALSE), ""))</f>
        <v>csi.DATA[18]</v>
      </c>
      <c r="G116" t="str">
        <f>IF(_xlfn.IFNA(VLOOKUP($B116, Foglio2!$A$2:$L$130, 7,FALSE), "") = 0, "",_xlfn.IFNA(VLOOKUP($B116, Foglio2!$A$2:$L$130, 7,FALSE), ""))</f>
        <v>weim.DATA[2]</v>
      </c>
      <c r="H116" t="str">
        <f>IF(_xlfn.IFNA(VLOOKUP($B116, Foglio2!$A$2:$L$130, 8,FALSE), "") = 0, "",_xlfn.IFNA(VLOOKUP($B116, Foglio2!$A$2:$L$130, 8,FALSE), ""))</f>
        <v>gpio3.IO[15]</v>
      </c>
      <c r="I116" t="str">
        <f>IF(_xlfn.IFNA(VLOOKUP($B116, Foglio2!$A$2:$L$130, 9,FALSE), "") = 0, "",_xlfn.IFNA(VLOOKUP($B116, Foglio2!$A$2:$L$130, 9,FALSE), ""))</f>
        <v>src.BT_CFG[10]</v>
      </c>
      <c r="J116" t="str">
        <f>IF(_xlfn.IFNA(VLOOKUP($B116, Foglio2!$A$2:$L$130, 10,FALSE), "") = 0, "",_xlfn.IFNA(VLOOKUP($B116, Foglio2!$A$2:$L$130, 10,FALSE), ""))</f>
        <v>sim_m.HPROT[2]</v>
      </c>
      <c r="K116" t="str">
        <f>IF(_xlfn.IFNA(VLOOKUP($B116, Foglio2!$A$2:$L$130, 11,FALSE), "") = 0, "",_xlfn.IFNA(VLOOKUP($B116, Foglio2!$A$2:$L$130, 11,FALSE), ""))</f>
        <v>can2.TX</v>
      </c>
      <c r="L116" t="str">
        <f>IF(_xlfn.IFNA(VLOOKUP($B116, Foglio2!$A$2:$L$130, 12,FALSE), "") = 0, "",_xlfn.IFNA(VLOOKUP($B116, Foglio2!$A$2:$L$130, 12,FALSE), ""))</f>
        <v>epdc.PWRCOM</v>
      </c>
      <c r="M116" t="str">
        <f t="shared" si="1"/>
        <v>LCD_DATA10/sai3.RX_SYNC/ca7_platform.TRACE[10]/csi.DATA[18]/weim.DATA[2]/gpio3.IO[15]/src.BT_CFG[10]/sim_m.HPROT[2]/can2.TX/epdc.PWRCOM</v>
      </c>
    </row>
    <row r="117" spans="1:13" x14ac:dyDescent="0.25">
      <c r="A117" t="str">
        <f>Foglio1!A215</f>
        <v>D12</v>
      </c>
      <c r="B117" t="str">
        <f>Foglio1!B215</f>
        <v>LCD_DATA11</v>
      </c>
      <c r="C117" t="str">
        <f>IF(_xlfn.IFNA(VLOOKUP($B117, Foglio2!$A$2:$L$130, 3,FALSE), "") = 0, "",_xlfn.IFNA(VLOOKUP($B117, Foglio2!$A$2:$L$130, 3,FALSE), ""))</f>
        <v>lcdif.DATA[11]</v>
      </c>
      <c r="D117" t="str">
        <f>IF(_xlfn.IFNA(VLOOKUP($B117, Foglio2!$A$2:$L$130, 4,FALSE), "") = 0, "",_xlfn.IFNA(VLOOKUP($B117, Foglio2!$A$2:$L$130, 4,FALSE), ""))</f>
        <v>sai3.RX_BCLK</v>
      </c>
      <c r="E117" t="str">
        <f>IF(_xlfn.IFNA(VLOOKUP($B117, Foglio2!$A$2:$L$130, 5,FALSE), "") = 0, "",_xlfn.IFNA(VLOOKUP($B117, Foglio2!$A$2:$L$130, 5,FALSE), ""))</f>
        <v>ca7_platform.TRACE[11]</v>
      </c>
      <c r="F117" t="str">
        <f>IF(_xlfn.IFNA(VLOOKUP($B117, Foglio2!$A$2:$L$130, 6,FALSE), "") = 0, "",_xlfn.IFNA(VLOOKUP($B117, Foglio2!$A$2:$L$130, 6,FALSE), ""))</f>
        <v>csi.DATA[19]</v>
      </c>
      <c r="G117" t="str">
        <f>IF(_xlfn.IFNA(VLOOKUP($B117, Foglio2!$A$2:$L$130, 7,FALSE), "") = 0, "",_xlfn.IFNA(VLOOKUP($B117, Foglio2!$A$2:$L$130, 7,FALSE), ""))</f>
        <v>weim.DATA[3]</v>
      </c>
      <c r="H117" t="str">
        <f>IF(_xlfn.IFNA(VLOOKUP($B117, Foglio2!$A$2:$L$130, 8,FALSE), "") = 0, "",_xlfn.IFNA(VLOOKUP($B117, Foglio2!$A$2:$L$130, 8,FALSE), ""))</f>
        <v>gpio3.IO[16]</v>
      </c>
      <c r="I117" t="str">
        <f>IF(_xlfn.IFNA(VLOOKUP($B117, Foglio2!$A$2:$L$130, 9,FALSE), "") = 0, "",_xlfn.IFNA(VLOOKUP($B117, Foglio2!$A$2:$L$130, 9,FALSE), ""))</f>
        <v>src.BT_CFG[11]</v>
      </c>
      <c r="J117" t="str">
        <f>IF(_xlfn.IFNA(VLOOKUP($B117, Foglio2!$A$2:$L$130, 10,FALSE), "") = 0, "",_xlfn.IFNA(VLOOKUP($B117, Foglio2!$A$2:$L$130, 10,FALSE), ""))</f>
        <v>sim_m.HPROT[3]</v>
      </c>
      <c r="K117" t="str">
        <f>IF(_xlfn.IFNA(VLOOKUP($B117, Foglio2!$A$2:$L$130, 11,FALSE), "") = 0, "",_xlfn.IFNA(VLOOKUP($B117, Foglio2!$A$2:$L$130, 11,FALSE), ""))</f>
        <v>can2.RX</v>
      </c>
      <c r="L117" t="str">
        <f>IF(_xlfn.IFNA(VLOOKUP($B117, Foglio2!$A$2:$L$130, 12,FALSE), "") = 0, "",_xlfn.IFNA(VLOOKUP($B117, Foglio2!$A$2:$L$130, 12,FALSE), ""))</f>
        <v>epdc.PWRSTAT</v>
      </c>
      <c r="M117" t="str">
        <f t="shared" si="1"/>
        <v>LCD_DATA11/sai3.RX_BCLK/ca7_platform.TRACE[11]/csi.DATA[19]/weim.DATA[3]/gpio3.IO[16]/src.BT_CFG[11]/sim_m.HPROT[3]/can2.RX/epdc.PWRSTAT</v>
      </c>
    </row>
    <row r="118" spans="1:13" x14ac:dyDescent="0.25">
      <c r="A118" t="str">
        <f>Foglio1!A216</f>
        <v>C12</v>
      </c>
      <c r="B118" t="str">
        <f>Foglio1!B216</f>
        <v>LCD_DATA12</v>
      </c>
      <c r="C118" t="str">
        <f>IF(_xlfn.IFNA(VLOOKUP($B118, Foglio2!$A$2:$L$130, 3,FALSE), "") = 0, "",_xlfn.IFNA(VLOOKUP($B118, Foglio2!$A$2:$L$130, 3,FALSE), ""))</f>
        <v>lcdif.DATA[12]</v>
      </c>
      <c r="D118" t="str">
        <f>IF(_xlfn.IFNA(VLOOKUP($B118, Foglio2!$A$2:$L$130, 4,FALSE), "") = 0, "",_xlfn.IFNA(VLOOKUP($B118, Foglio2!$A$2:$L$130, 4,FALSE), ""))</f>
        <v>sai3.TX_SYNC</v>
      </c>
      <c r="E118" t="str">
        <f>IF(_xlfn.IFNA(VLOOKUP($B118, Foglio2!$A$2:$L$130, 5,FALSE), "") = 0, "",_xlfn.IFNA(VLOOKUP($B118, Foglio2!$A$2:$L$130, 5,FALSE), ""))</f>
        <v>ca7_platform.TRACE[12]</v>
      </c>
      <c r="F118" t="str">
        <f>IF(_xlfn.IFNA(VLOOKUP($B118, Foglio2!$A$2:$L$130, 6,FALSE), "") = 0, "",_xlfn.IFNA(VLOOKUP($B118, Foglio2!$A$2:$L$130, 6,FALSE), ""))</f>
        <v>csi.DATA[20]</v>
      </c>
      <c r="G118" t="str">
        <f>IF(_xlfn.IFNA(VLOOKUP($B118, Foglio2!$A$2:$L$130, 7,FALSE), "") = 0, "",_xlfn.IFNA(VLOOKUP($B118, Foglio2!$A$2:$L$130, 7,FALSE), ""))</f>
        <v>weim.DATA[4]</v>
      </c>
      <c r="H118" t="str">
        <f>IF(_xlfn.IFNA(VLOOKUP($B118, Foglio2!$A$2:$L$130, 8,FALSE), "") = 0, "",_xlfn.IFNA(VLOOKUP($B118, Foglio2!$A$2:$L$130, 8,FALSE), ""))</f>
        <v>gpio3.IO[17]</v>
      </c>
      <c r="I118" t="str">
        <f>IF(_xlfn.IFNA(VLOOKUP($B118, Foglio2!$A$2:$L$130, 9,FALSE), "") = 0, "",_xlfn.IFNA(VLOOKUP($B118, Foglio2!$A$2:$L$130, 9,FALSE), ""))</f>
        <v>src.BT_CFG[12]</v>
      </c>
      <c r="J118" t="str">
        <f>IF(_xlfn.IFNA(VLOOKUP($B118, Foglio2!$A$2:$L$130, 10,FALSE), "") = 0, "",_xlfn.IFNA(VLOOKUP($B118, Foglio2!$A$2:$L$130, 10,FALSE), ""))</f>
        <v>sim_m.HREADYOUT</v>
      </c>
      <c r="K118" t="str">
        <f>IF(_xlfn.IFNA(VLOOKUP($B118, Foglio2!$A$2:$L$130, 11,FALSE), "") = 0, "",_xlfn.IFNA(VLOOKUP($B118, Foglio2!$A$2:$L$130, 11,FALSE), ""))</f>
        <v>ecspi1.RDY</v>
      </c>
      <c r="L118" t="str">
        <f>IF(_xlfn.IFNA(VLOOKUP($B118, Foglio2!$A$2:$L$130, 12,FALSE), "") = 0, "",_xlfn.IFNA(VLOOKUP($B118, Foglio2!$A$2:$L$130, 12,FALSE), ""))</f>
        <v>epdc.PWRCTRL[0]</v>
      </c>
      <c r="M118" t="str">
        <f t="shared" si="1"/>
        <v>LCD_DATA12/sai3.TX_SYNC/ca7_platform.TRACE[12]/csi.DATA[20]/weim.DATA[4]/gpio3.IO[17]/src.BT_CFG[12]/sim_m.HREADYOUT/ecspi1.RDY/epdc.PWRCTRL[0]</v>
      </c>
    </row>
    <row r="119" spans="1:13" x14ac:dyDescent="0.25">
      <c r="A119" t="str">
        <f>Foglio1!A217</f>
        <v>B12</v>
      </c>
      <c r="B119" t="str">
        <f>Foglio1!B217</f>
        <v>LCD_DATA13</v>
      </c>
      <c r="C119" t="str">
        <f>IF(_xlfn.IFNA(VLOOKUP($B119, Foglio2!$A$2:$L$130, 3,FALSE), "") = 0, "",_xlfn.IFNA(VLOOKUP($B119, Foglio2!$A$2:$L$130, 3,FALSE), ""))</f>
        <v>lcdif.DATA[13]</v>
      </c>
      <c r="D119" t="str">
        <f>IF(_xlfn.IFNA(VLOOKUP($B119, Foglio2!$A$2:$L$130, 4,FALSE), "") = 0, "",_xlfn.IFNA(VLOOKUP($B119, Foglio2!$A$2:$L$130, 4,FALSE), ""))</f>
        <v>sai3.TX_BCLK</v>
      </c>
      <c r="E119" t="str">
        <f>IF(_xlfn.IFNA(VLOOKUP($B119, Foglio2!$A$2:$L$130, 5,FALSE), "") = 0, "",_xlfn.IFNA(VLOOKUP($B119, Foglio2!$A$2:$L$130, 5,FALSE), ""))</f>
        <v>ca7_platform.TRACE[13]</v>
      </c>
      <c r="F119" t="str">
        <f>IF(_xlfn.IFNA(VLOOKUP($B119, Foglio2!$A$2:$L$130, 6,FALSE), "") = 0, "",_xlfn.IFNA(VLOOKUP($B119, Foglio2!$A$2:$L$130, 6,FALSE), ""))</f>
        <v>csi.DATA[21]</v>
      </c>
      <c r="G119" t="str">
        <f>IF(_xlfn.IFNA(VLOOKUP($B119, Foglio2!$A$2:$L$130, 7,FALSE), "") = 0, "",_xlfn.IFNA(VLOOKUP($B119, Foglio2!$A$2:$L$130, 7,FALSE), ""))</f>
        <v>weim.DATA[5]</v>
      </c>
      <c r="H119" t="str">
        <f>IF(_xlfn.IFNA(VLOOKUP($B119, Foglio2!$A$2:$L$130, 8,FALSE), "") = 0, "",_xlfn.IFNA(VLOOKUP($B119, Foglio2!$A$2:$L$130, 8,FALSE), ""))</f>
        <v>gpio3.IO[18]</v>
      </c>
      <c r="I119" t="str">
        <f>IF(_xlfn.IFNA(VLOOKUP($B119, Foglio2!$A$2:$L$130, 9,FALSE), "") = 0, "",_xlfn.IFNA(VLOOKUP($B119, Foglio2!$A$2:$L$130, 9,FALSE), ""))</f>
        <v>src.BT_CFG[13]</v>
      </c>
      <c r="J119" t="str">
        <f>IF(_xlfn.IFNA(VLOOKUP($B119, Foglio2!$A$2:$L$130, 10,FALSE), "") = 0, "",_xlfn.IFNA(VLOOKUP($B119, Foglio2!$A$2:$L$130, 10,FALSE), ""))</f>
        <v>sim_m.HRESP</v>
      </c>
      <c r="K119" t="str">
        <f>IF(_xlfn.IFNA(VLOOKUP($B119, Foglio2!$A$2:$L$130, 11,FALSE), "") = 0, "",_xlfn.IFNA(VLOOKUP($B119, Foglio2!$A$2:$L$130, 11,FALSE), ""))</f>
        <v>usdhc2.RESET_B</v>
      </c>
      <c r="L119" t="str">
        <f>IF(_xlfn.IFNA(VLOOKUP($B119, Foglio2!$A$2:$L$130, 12,FALSE), "") = 0, "",_xlfn.IFNA(VLOOKUP($B119, Foglio2!$A$2:$L$130, 12,FALSE), ""))</f>
        <v>epdc.BDR[0]</v>
      </c>
      <c r="M119" t="str">
        <f t="shared" si="1"/>
        <v>LCD_DATA13/sai3.TX_BCLK/ca7_platform.TRACE[13]/csi.DATA[21]/weim.DATA[5]/gpio3.IO[18]/src.BT_CFG[13]/sim_m.HRESP/usdhc2.RESET_B/epdc.BDR[0]</v>
      </c>
    </row>
    <row r="120" spans="1:13" x14ac:dyDescent="0.25">
      <c r="A120" t="str">
        <f>Foglio1!A218</f>
        <v>A12</v>
      </c>
      <c r="B120" t="str">
        <f>Foglio1!B218</f>
        <v>LCD_DATA14</v>
      </c>
      <c r="C120" t="str">
        <f>IF(_xlfn.IFNA(VLOOKUP($B120, Foglio2!$A$2:$L$130, 3,FALSE), "") = 0, "",_xlfn.IFNA(VLOOKUP($B120, Foglio2!$A$2:$L$130, 3,FALSE), ""))</f>
        <v>lcdif.DATA[14]</v>
      </c>
      <c r="D120" t="str">
        <f>IF(_xlfn.IFNA(VLOOKUP($B120, Foglio2!$A$2:$L$130, 4,FALSE), "") = 0, "",_xlfn.IFNA(VLOOKUP($B120, Foglio2!$A$2:$L$130, 4,FALSE), ""))</f>
        <v>sai3.RX_DATA</v>
      </c>
      <c r="E120" t="str">
        <f>IF(_xlfn.IFNA(VLOOKUP($B120, Foglio2!$A$2:$L$130, 5,FALSE), "") = 0, "",_xlfn.IFNA(VLOOKUP($B120, Foglio2!$A$2:$L$130, 5,FALSE), ""))</f>
        <v>ca7_platform.TRACE[14]</v>
      </c>
      <c r="F120" t="str">
        <f>IF(_xlfn.IFNA(VLOOKUP($B120, Foglio2!$A$2:$L$130, 6,FALSE), "") = 0, "",_xlfn.IFNA(VLOOKUP($B120, Foglio2!$A$2:$L$130, 6,FALSE), ""))</f>
        <v>csi.DATA[22]</v>
      </c>
      <c r="G120" t="str">
        <f>IF(_xlfn.IFNA(VLOOKUP($B120, Foglio2!$A$2:$L$130, 7,FALSE), "") = 0, "",_xlfn.IFNA(VLOOKUP($B120, Foglio2!$A$2:$L$130, 7,FALSE), ""))</f>
        <v>weim.DATA[6]</v>
      </c>
      <c r="H120" t="str">
        <f>IF(_xlfn.IFNA(VLOOKUP($B120, Foglio2!$A$2:$L$130, 8,FALSE), "") = 0, "",_xlfn.IFNA(VLOOKUP($B120, Foglio2!$A$2:$L$130, 8,FALSE), ""))</f>
        <v>gpio3.IO[19]</v>
      </c>
      <c r="I120" t="str">
        <f>IF(_xlfn.IFNA(VLOOKUP($B120, Foglio2!$A$2:$L$130, 9,FALSE), "") = 0, "",_xlfn.IFNA(VLOOKUP($B120, Foglio2!$A$2:$L$130, 9,FALSE), ""))</f>
        <v>src.BT_CFG[14]</v>
      </c>
      <c r="J120" t="str">
        <f>IF(_xlfn.IFNA(VLOOKUP($B120, Foglio2!$A$2:$L$130, 10,FALSE), "") = 0, "",_xlfn.IFNA(VLOOKUP($B120, Foglio2!$A$2:$L$130, 10,FALSE), ""))</f>
        <v>sim_m.HSIZE[0]</v>
      </c>
      <c r="K120" t="str">
        <f>IF(_xlfn.IFNA(VLOOKUP($B120, Foglio2!$A$2:$L$130, 11,FALSE), "") = 0, "",_xlfn.IFNA(VLOOKUP($B120, Foglio2!$A$2:$L$130, 11,FALSE), ""))</f>
        <v>usdhc2.DATA4</v>
      </c>
      <c r="L120" t="str">
        <f>IF(_xlfn.IFNA(VLOOKUP($B120, Foglio2!$A$2:$L$130, 12,FALSE), "") = 0, "",_xlfn.IFNA(VLOOKUP($B120, Foglio2!$A$2:$L$130, 12,FALSE), ""))</f>
        <v>epdc.SDSHR</v>
      </c>
      <c r="M120" t="str">
        <f t="shared" si="1"/>
        <v>LCD_DATA14/sai3.RX_DATA/ca7_platform.TRACE[14]/csi.DATA[22]/weim.DATA[6]/gpio3.IO[19]/src.BT_CFG[14]/sim_m.HSIZE[0]/usdhc2.DATA4/epdc.SDSHR</v>
      </c>
    </row>
    <row r="121" spans="1:13" x14ac:dyDescent="0.25">
      <c r="A121" t="str">
        <f>Foglio1!A219</f>
        <v>D13</v>
      </c>
      <c r="B121" t="str">
        <f>Foglio1!B219</f>
        <v>LCD_DATA15</v>
      </c>
      <c r="C121" t="str">
        <f>IF(_xlfn.IFNA(VLOOKUP($B121, Foglio2!$A$2:$L$130, 3,FALSE), "") = 0, "",_xlfn.IFNA(VLOOKUP($B121, Foglio2!$A$2:$L$130, 3,FALSE), ""))</f>
        <v>lcdif.DATA[15]</v>
      </c>
      <c r="D121" t="str">
        <f>IF(_xlfn.IFNA(VLOOKUP($B121, Foglio2!$A$2:$L$130, 4,FALSE), "") = 0, "",_xlfn.IFNA(VLOOKUP($B121, Foglio2!$A$2:$L$130, 4,FALSE), ""))</f>
        <v>sai3.TX_DATA</v>
      </c>
      <c r="E121" t="str">
        <f>IF(_xlfn.IFNA(VLOOKUP($B121, Foglio2!$A$2:$L$130, 5,FALSE), "") = 0, "",_xlfn.IFNA(VLOOKUP($B121, Foglio2!$A$2:$L$130, 5,FALSE), ""))</f>
        <v>ca7_platform.TRACE[15]</v>
      </c>
      <c r="F121" t="str">
        <f>IF(_xlfn.IFNA(VLOOKUP($B121, Foglio2!$A$2:$L$130, 6,FALSE), "") = 0, "",_xlfn.IFNA(VLOOKUP($B121, Foglio2!$A$2:$L$130, 6,FALSE), ""))</f>
        <v>csi.DATA[23]</v>
      </c>
      <c r="G121" t="str">
        <f>IF(_xlfn.IFNA(VLOOKUP($B121, Foglio2!$A$2:$L$130, 7,FALSE), "") = 0, "",_xlfn.IFNA(VLOOKUP($B121, Foglio2!$A$2:$L$130, 7,FALSE), ""))</f>
        <v>weim.DATA[7]</v>
      </c>
      <c r="H121" t="str">
        <f>IF(_xlfn.IFNA(VLOOKUP($B121, Foglio2!$A$2:$L$130, 8,FALSE), "") = 0, "",_xlfn.IFNA(VLOOKUP($B121, Foglio2!$A$2:$L$130, 8,FALSE), ""))</f>
        <v>gpio3.IO[20]</v>
      </c>
      <c r="I121" t="str">
        <f>IF(_xlfn.IFNA(VLOOKUP($B121, Foglio2!$A$2:$L$130, 9,FALSE), "") = 0, "",_xlfn.IFNA(VLOOKUP($B121, Foglio2!$A$2:$L$130, 9,FALSE), ""))</f>
        <v>src.BT_CFG[15]</v>
      </c>
      <c r="J121" t="str">
        <f>IF(_xlfn.IFNA(VLOOKUP($B121, Foglio2!$A$2:$L$130, 10,FALSE), "") = 0, "",_xlfn.IFNA(VLOOKUP($B121, Foglio2!$A$2:$L$130, 10,FALSE), ""))</f>
        <v>sim_m.HSIZE[1]</v>
      </c>
      <c r="K121" t="str">
        <f>IF(_xlfn.IFNA(VLOOKUP($B121, Foglio2!$A$2:$L$130, 11,FALSE), "") = 0, "",_xlfn.IFNA(VLOOKUP($B121, Foglio2!$A$2:$L$130, 11,FALSE), ""))</f>
        <v>usdhc2.DATA5</v>
      </c>
      <c r="L121" t="str">
        <f>IF(_xlfn.IFNA(VLOOKUP($B121, Foglio2!$A$2:$L$130, 12,FALSE), "") = 0, "",_xlfn.IFNA(VLOOKUP($B121, Foglio2!$A$2:$L$130, 12,FALSE), ""))</f>
        <v>epdc.GDRL</v>
      </c>
      <c r="M121" t="str">
        <f t="shared" si="1"/>
        <v>LCD_DATA15/sai3.TX_DATA/ca7_platform.TRACE[15]/csi.DATA[23]/weim.DATA[7]/gpio3.IO[20]/src.BT_CFG[15]/sim_m.HSIZE[1]/usdhc2.DATA5/epdc.GDRL</v>
      </c>
    </row>
    <row r="122" spans="1:13" x14ac:dyDescent="0.25">
      <c r="A122" t="str">
        <f>Foglio1!A220</f>
        <v>C13</v>
      </c>
      <c r="B122" t="str">
        <f>Foglio1!B220</f>
        <v>LCD_DATA16</v>
      </c>
      <c r="C122" t="str">
        <f>IF(_xlfn.IFNA(VLOOKUP($B122, Foglio2!$A$2:$L$130, 3,FALSE), "") = 0, "",_xlfn.IFNA(VLOOKUP($B122, Foglio2!$A$2:$L$130, 3,FALSE), ""))</f>
        <v>lcdif.DATA[16]</v>
      </c>
      <c r="D122" t="str">
        <f>IF(_xlfn.IFNA(VLOOKUP($B122, Foglio2!$A$2:$L$130, 4,FALSE), "") = 0, "",_xlfn.IFNA(VLOOKUP($B122, Foglio2!$A$2:$L$130, 4,FALSE), ""))</f>
        <v>uart7.TX</v>
      </c>
      <c r="E122" t="str">
        <f>IF(_xlfn.IFNA(VLOOKUP($B122, Foglio2!$A$2:$L$130, 5,FALSE), "") = 0, "",_xlfn.IFNA(VLOOKUP($B122, Foglio2!$A$2:$L$130, 5,FALSE), ""))</f>
        <v>ca7_platform.TRACE_CLK</v>
      </c>
      <c r="F122" t="str">
        <f>IF(_xlfn.IFNA(VLOOKUP($B122, Foglio2!$A$2:$L$130, 6,FALSE), "") = 0, "",_xlfn.IFNA(VLOOKUP($B122, Foglio2!$A$2:$L$130, 6,FALSE), ""))</f>
        <v>csi.DATA[1]</v>
      </c>
      <c r="G122" t="str">
        <f>IF(_xlfn.IFNA(VLOOKUP($B122, Foglio2!$A$2:$L$130, 7,FALSE), "") = 0, "",_xlfn.IFNA(VLOOKUP($B122, Foglio2!$A$2:$L$130, 7,FALSE), ""))</f>
        <v>weim.DATA[8]</v>
      </c>
      <c r="H122" t="str">
        <f>IF(_xlfn.IFNA(VLOOKUP($B122, Foglio2!$A$2:$L$130, 8,FALSE), "") = 0, "",_xlfn.IFNA(VLOOKUP($B122, Foglio2!$A$2:$L$130, 8,FALSE), ""))</f>
        <v>gpio3.IO[21]</v>
      </c>
      <c r="I122" t="str">
        <f>IF(_xlfn.IFNA(VLOOKUP($B122, Foglio2!$A$2:$L$130, 9,FALSE), "") = 0, "",_xlfn.IFNA(VLOOKUP($B122, Foglio2!$A$2:$L$130, 9,FALSE), ""))</f>
        <v>src.BT_CFG[24]</v>
      </c>
      <c r="J122" t="str">
        <f>IF(_xlfn.IFNA(VLOOKUP($B122, Foglio2!$A$2:$L$130, 10,FALSE), "") = 0, "",_xlfn.IFNA(VLOOKUP($B122, Foglio2!$A$2:$L$130, 10,FALSE), ""))</f>
        <v>sim_m.HSIZE[2]</v>
      </c>
      <c r="K122" t="str">
        <f>IF(_xlfn.IFNA(VLOOKUP($B122, Foglio2!$A$2:$L$130, 11,FALSE), "") = 0, "",_xlfn.IFNA(VLOOKUP($B122, Foglio2!$A$2:$L$130, 11,FALSE), ""))</f>
        <v>usdhc2.DATA6</v>
      </c>
      <c r="L122" t="str">
        <f>IF(_xlfn.IFNA(VLOOKUP($B122, Foglio2!$A$2:$L$130, 12,FALSE), "") = 0, "",_xlfn.IFNA(VLOOKUP($B122, Foglio2!$A$2:$L$130, 12,FALSE), ""))</f>
        <v>epdc.GDCLK</v>
      </c>
      <c r="M122" t="str">
        <f t="shared" si="1"/>
        <v>LCD_DATA16/uart7.TX/ca7_platform.TRACE_CLK/csi.DATA[1]/weim.DATA[8]/gpio3.IO[21]/src.BT_CFG[24]/sim_m.HSIZE[2]/usdhc2.DATA6/epdc.GDCLK</v>
      </c>
    </row>
    <row r="123" spans="1:13" x14ac:dyDescent="0.25">
      <c r="A123" t="str">
        <f>Foglio1!A221</f>
        <v>B13</v>
      </c>
      <c r="B123" t="str">
        <f>Foglio1!B221</f>
        <v>LCD_DATA17</v>
      </c>
      <c r="C123" t="str">
        <f>IF(_xlfn.IFNA(VLOOKUP($B123, Foglio2!$A$2:$L$130, 3,FALSE), "") = 0, "",_xlfn.IFNA(VLOOKUP($B123, Foglio2!$A$2:$L$130, 3,FALSE), ""))</f>
        <v>lcdif.DATA[17]</v>
      </c>
      <c r="D123" t="str">
        <f>IF(_xlfn.IFNA(VLOOKUP($B123, Foglio2!$A$2:$L$130, 4,FALSE), "") = 0, "",_xlfn.IFNA(VLOOKUP($B123, Foglio2!$A$2:$L$130, 4,FALSE), ""))</f>
        <v>uart7.RX</v>
      </c>
      <c r="E123" t="str">
        <f>IF(_xlfn.IFNA(VLOOKUP($B123, Foglio2!$A$2:$L$130, 5,FALSE), "") = 0, "",_xlfn.IFNA(VLOOKUP($B123, Foglio2!$A$2:$L$130, 5,FALSE), ""))</f>
        <v>ca7_platform.TRACE_CTL</v>
      </c>
      <c r="F123" t="str">
        <f>IF(_xlfn.IFNA(VLOOKUP($B123, Foglio2!$A$2:$L$130, 6,FALSE), "") = 0, "",_xlfn.IFNA(VLOOKUP($B123, Foglio2!$A$2:$L$130, 6,FALSE), ""))</f>
        <v>csi.DATA[0]</v>
      </c>
      <c r="G123" t="str">
        <f>IF(_xlfn.IFNA(VLOOKUP($B123, Foglio2!$A$2:$L$130, 7,FALSE), "") = 0, "",_xlfn.IFNA(VLOOKUP($B123, Foglio2!$A$2:$L$130, 7,FALSE), ""))</f>
        <v>weim.DATA[9]</v>
      </c>
      <c r="H123" t="str">
        <f>IF(_xlfn.IFNA(VLOOKUP($B123, Foglio2!$A$2:$L$130, 8,FALSE), "") = 0, "",_xlfn.IFNA(VLOOKUP($B123, Foglio2!$A$2:$L$130, 8,FALSE), ""))</f>
        <v>gpio3.IO[22]</v>
      </c>
      <c r="I123" t="str">
        <f>IF(_xlfn.IFNA(VLOOKUP($B123, Foglio2!$A$2:$L$130, 9,FALSE), "") = 0, "",_xlfn.IFNA(VLOOKUP($B123, Foglio2!$A$2:$L$130, 9,FALSE), ""))</f>
        <v>src.BT_CFG[25]</v>
      </c>
      <c r="J123" t="str">
        <f>IF(_xlfn.IFNA(VLOOKUP($B123, Foglio2!$A$2:$L$130, 10,FALSE), "") = 0, "",_xlfn.IFNA(VLOOKUP($B123, Foglio2!$A$2:$L$130, 10,FALSE), ""))</f>
        <v>sim_m.HWRITE</v>
      </c>
      <c r="K123" t="str">
        <f>IF(_xlfn.IFNA(VLOOKUP($B123, Foglio2!$A$2:$L$130, 11,FALSE), "") = 0, "",_xlfn.IFNA(VLOOKUP($B123, Foglio2!$A$2:$L$130, 11,FALSE), ""))</f>
        <v>usdhc2.DATA7</v>
      </c>
      <c r="L123" t="str">
        <f>IF(_xlfn.IFNA(VLOOKUP($B123, Foglio2!$A$2:$L$130, 12,FALSE), "") = 0, "",_xlfn.IFNA(VLOOKUP($B123, Foglio2!$A$2:$L$130, 12,FALSE), ""))</f>
        <v>epdc.GDSP</v>
      </c>
      <c r="M123" t="str">
        <f t="shared" si="1"/>
        <v>LCD_DATA17/uart7.RX/ca7_platform.TRACE_CTL/csi.DATA[0]/weim.DATA[9]/gpio3.IO[22]/src.BT_CFG[25]/sim_m.HWRITE/usdhc2.DATA7/epdc.GDSP</v>
      </c>
    </row>
    <row r="124" spans="1:13" x14ac:dyDescent="0.25">
      <c r="A124" t="str">
        <f>Foglio1!A222</f>
        <v>A13</v>
      </c>
      <c r="B124" t="str">
        <f>Foglio1!B222</f>
        <v>LCD_DATA18</v>
      </c>
      <c r="C124" t="str">
        <f>IF(_xlfn.IFNA(VLOOKUP($B124, Foglio2!$A$2:$L$130, 3,FALSE), "") = 0, "",_xlfn.IFNA(VLOOKUP($B124, Foglio2!$A$2:$L$130, 3,FALSE), ""))</f>
        <v>lcdif.DATA[18]</v>
      </c>
      <c r="D124" t="str">
        <f>IF(_xlfn.IFNA(VLOOKUP($B124, Foglio2!$A$2:$L$130, 4,FALSE), "") = 0, "",_xlfn.IFNA(VLOOKUP($B124, Foglio2!$A$2:$L$130, 4,FALSE), ""))</f>
        <v>pwm5.OUT</v>
      </c>
      <c r="E124" t="str">
        <f>IF(_xlfn.IFNA(VLOOKUP($B124, Foglio2!$A$2:$L$130, 5,FALSE), "") = 0, "",_xlfn.IFNA(VLOOKUP($B124, Foglio2!$A$2:$L$130, 5,FALSE), ""))</f>
        <v>ca7_platform.EVENTO</v>
      </c>
      <c r="F124" t="str">
        <f>IF(_xlfn.IFNA(VLOOKUP($B124, Foglio2!$A$2:$L$130, 6,FALSE), "") = 0, "",_xlfn.IFNA(VLOOKUP($B124, Foglio2!$A$2:$L$130, 6,FALSE), ""))</f>
        <v>csi.DATA[10]</v>
      </c>
      <c r="G124" t="str">
        <f>IF(_xlfn.IFNA(VLOOKUP($B124, Foglio2!$A$2:$L$130, 7,FALSE), "") = 0, "",_xlfn.IFNA(VLOOKUP($B124, Foglio2!$A$2:$L$130, 7,FALSE), ""))</f>
        <v>weim.DATA[10]</v>
      </c>
      <c r="H124" t="str">
        <f>IF(_xlfn.IFNA(VLOOKUP($B124, Foglio2!$A$2:$L$130, 8,FALSE), "") = 0, "",_xlfn.IFNA(VLOOKUP($B124, Foglio2!$A$2:$L$130, 8,FALSE), ""))</f>
        <v>gpio3.IO[23]</v>
      </c>
      <c r="I124" t="str">
        <f>IF(_xlfn.IFNA(VLOOKUP($B124, Foglio2!$A$2:$L$130, 9,FALSE), "") = 0, "",_xlfn.IFNA(VLOOKUP($B124, Foglio2!$A$2:$L$130, 9,FALSE), ""))</f>
        <v>src.BT_CFG[26]</v>
      </c>
      <c r="J124" t="str">
        <f>IF(_xlfn.IFNA(VLOOKUP($B124, Foglio2!$A$2:$L$130, 10,FALSE), "") = 0, "",_xlfn.IFNA(VLOOKUP($B124, Foglio2!$A$2:$L$130, 10,FALSE), ""))</f>
        <v>tpsmp.CLK</v>
      </c>
      <c r="K124" t="str">
        <f>IF(_xlfn.IFNA(VLOOKUP($B124, Foglio2!$A$2:$L$130, 11,FALSE), "") = 0, "",_xlfn.IFNA(VLOOKUP($B124, Foglio2!$A$2:$L$130, 11,FALSE), ""))</f>
        <v>usdhc2.CMD</v>
      </c>
      <c r="L124" t="str">
        <f>IF(_xlfn.IFNA(VLOOKUP($B124, Foglio2!$A$2:$L$130, 12,FALSE), "") = 0, "",_xlfn.IFNA(VLOOKUP($B124, Foglio2!$A$2:$L$130, 12,FALSE), ""))</f>
        <v>epdc.BDR[1]</v>
      </c>
      <c r="M124" t="str">
        <f t="shared" si="1"/>
        <v>LCD_DATA18/pwm5.OUT/ca7_platform.EVENTO/csi.DATA[10]/weim.DATA[10]/gpio3.IO[23]/src.BT_CFG[26]/tpsmp.CLK/usdhc2.CMD/epdc.BDR[1]</v>
      </c>
    </row>
    <row r="125" spans="1:13" x14ac:dyDescent="0.25">
      <c r="A125" t="str">
        <f>Foglio1!A223</f>
        <v>D14</v>
      </c>
      <c r="B125" t="str">
        <f>Foglio1!B223</f>
        <v>LCD_DATA19</v>
      </c>
      <c r="C125" t="str">
        <f>IF(_xlfn.IFNA(VLOOKUP($B125, Foglio2!$A$2:$L$130, 3,FALSE), "") = 0, "",_xlfn.IFNA(VLOOKUP($B125, Foglio2!$A$2:$L$130, 3,FALSE), ""))</f>
        <v>lcdif.DATA[19]</v>
      </c>
      <c r="D125" t="str">
        <f>IF(_xlfn.IFNA(VLOOKUP($B125, Foglio2!$A$2:$L$130, 4,FALSE), "") = 0, "",_xlfn.IFNA(VLOOKUP($B125, Foglio2!$A$2:$L$130, 4,FALSE), ""))</f>
        <v>pwm6.OUT</v>
      </c>
      <c r="E125" t="str">
        <f>IF(_xlfn.IFNA(VLOOKUP($B125, Foglio2!$A$2:$L$130, 5,FALSE), "") = 0, "",_xlfn.IFNA(VLOOKUP($B125, Foglio2!$A$2:$L$130, 5,FALSE), ""))</f>
        <v>global wdog</v>
      </c>
      <c r="F125" t="str">
        <f>IF(_xlfn.IFNA(VLOOKUP($B125, Foglio2!$A$2:$L$130, 6,FALSE), "") = 0, "",_xlfn.IFNA(VLOOKUP($B125, Foglio2!$A$2:$L$130, 6,FALSE), ""))</f>
        <v>csi.DATA[11]</v>
      </c>
      <c r="G125" t="str">
        <f>IF(_xlfn.IFNA(VLOOKUP($B125, Foglio2!$A$2:$L$130, 7,FALSE), "") = 0, "",_xlfn.IFNA(VLOOKUP($B125, Foglio2!$A$2:$L$130, 7,FALSE), ""))</f>
        <v>weim.DATA[11]</v>
      </c>
      <c r="H125" t="str">
        <f>IF(_xlfn.IFNA(VLOOKUP($B125, Foglio2!$A$2:$L$130, 8,FALSE), "") = 0, "",_xlfn.IFNA(VLOOKUP($B125, Foglio2!$A$2:$L$130, 8,FALSE), ""))</f>
        <v>gpio3.IO[24]</v>
      </c>
      <c r="I125" t="str">
        <f>IF(_xlfn.IFNA(VLOOKUP($B125, Foglio2!$A$2:$L$130, 9,FALSE), "") = 0, "",_xlfn.IFNA(VLOOKUP($B125, Foglio2!$A$2:$L$130, 9,FALSE), ""))</f>
        <v>src.BT_CFG[27]</v>
      </c>
      <c r="J125" t="str">
        <f>IF(_xlfn.IFNA(VLOOKUP($B125, Foglio2!$A$2:$L$130, 10,FALSE), "") = 0, "",_xlfn.IFNA(VLOOKUP($B125, Foglio2!$A$2:$L$130, 10,FALSE), ""))</f>
        <v>tpsmp.HDATA_DIR</v>
      </c>
      <c r="K125" t="str">
        <f>IF(_xlfn.IFNA(VLOOKUP($B125, Foglio2!$A$2:$L$130, 11,FALSE), "") = 0, "",_xlfn.IFNA(VLOOKUP($B125, Foglio2!$A$2:$L$130, 11,FALSE), ""))</f>
        <v>usdhc2.CLK</v>
      </c>
      <c r="L125" t="str">
        <f>IF(_xlfn.IFNA(VLOOKUP($B125, Foglio2!$A$2:$L$130, 12,FALSE), "") = 0, "",_xlfn.IFNA(VLOOKUP($B125, Foglio2!$A$2:$L$130, 12,FALSE), ""))</f>
        <v>epdc.VCOM[0]</v>
      </c>
      <c r="M125" t="str">
        <f t="shared" si="1"/>
        <v>LCD_DATA19/pwm6.OUT/global wdog/csi.DATA[11]/weim.DATA[11]/gpio3.IO[24]/src.BT_CFG[27]/tpsmp.HDATA_DIR/usdhc2.CLK/epdc.VCOM[0]</v>
      </c>
    </row>
    <row r="126" spans="1:13" x14ac:dyDescent="0.25">
      <c r="A126" t="str">
        <f>Foglio1!A224</f>
        <v>C14</v>
      </c>
      <c r="B126" t="str">
        <f>Foglio1!B224</f>
        <v>LCD_DATA20</v>
      </c>
      <c r="C126" t="str">
        <f>IF(_xlfn.IFNA(VLOOKUP($B126, Foglio2!$A$2:$L$130, 3,FALSE), "") = 0, "",_xlfn.IFNA(VLOOKUP($B126, Foglio2!$A$2:$L$130, 3,FALSE), ""))</f>
        <v>lcdif.DATA[20]</v>
      </c>
      <c r="D126" t="str">
        <f>IF(_xlfn.IFNA(VLOOKUP($B126, Foglio2!$A$2:$L$130, 4,FALSE), "") = 0, "",_xlfn.IFNA(VLOOKUP($B126, Foglio2!$A$2:$L$130, 4,FALSE), ""))</f>
        <v>uart8.TX</v>
      </c>
      <c r="E126" t="str">
        <f>IF(_xlfn.IFNA(VLOOKUP($B126, Foglio2!$A$2:$L$130, 5,FALSE), "") = 0, "",_xlfn.IFNA(VLOOKUP($B126, Foglio2!$A$2:$L$130, 5,FALSE), ""))</f>
        <v>ecspi1.SCLK</v>
      </c>
      <c r="F126" t="str">
        <f>IF(_xlfn.IFNA(VLOOKUP($B126, Foglio2!$A$2:$L$130, 6,FALSE), "") = 0, "",_xlfn.IFNA(VLOOKUP($B126, Foglio2!$A$2:$L$130, 6,FALSE), ""))</f>
        <v>csi.DATA[12]</v>
      </c>
      <c r="G126" t="str">
        <f>IF(_xlfn.IFNA(VLOOKUP($B126, Foglio2!$A$2:$L$130, 7,FALSE), "") = 0, "",_xlfn.IFNA(VLOOKUP($B126, Foglio2!$A$2:$L$130, 7,FALSE), ""))</f>
        <v>weim.DATA[12]</v>
      </c>
      <c r="H126" t="str">
        <f>IF(_xlfn.IFNA(VLOOKUP($B126, Foglio2!$A$2:$L$130, 8,FALSE), "") = 0, "",_xlfn.IFNA(VLOOKUP($B126, Foglio2!$A$2:$L$130, 8,FALSE), ""))</f>
        <v>gpio3.IO[25]</v>
      </c>
      <c r="I126" t="str">
        <f>IF(_xlfn.IFNA(VLOOKUP($B126, Foglio2!$A$2:$L$130, 9,FALSE), "") = 0, "",_xlfn.IFNA(VLOOKUP($B126, Foglio2!$A$2:$L$130, 9,FALSE), ""))</f>
        <v>src.BT_CFG[28]</v>
      </c>
      <c r="J126" t="str">
        <f>IF(_xlfn.IFNA(VLOOKUP($B126, Foglio2!$A$2:$L$130, 10,FALSE), "") = 0, "",_xlfn.IFNA(VLOOKUP($B126, Foglio2!$A$2:$L$130, 10,FALSE), ""))</f>
        <v>tpsmp.HTRANS[0]</v>
      </c>
      <c r="K126" t="str">
        <f>IF(_xlfn.IFNA(VLOOKUP($B126, Foglio2!$A$2:$L$130, 11,FALSE), "") = 0, "",_xlfn.IFNA(VLOOKUP($B126, Foglio2!$A$2:$L$130, 11,FALSE), ""))</f>
        <v>usdhc2.DATA0</v>
      </c>
      <c r="L126" t="str">
        <f>IF(_xlfn.IFNA(VLOOKUP($B126, Foglio2!$A$2:$L$130, 12,FALSE), "") = 0, "",_xlfn.IFNA(VLOOKUP($B126, Foglio2!$A$2:$L$130, 12,FALSE), ""))</f>
        <v>epdc.VCOM[1]</v>
      </c>
      <c r="M126" t="str">
        <f t="shared" si="1"/>
        <v>LCD_DATA20/uart8.TX/ecspi1.SCLK/csi.DATA[12]/weim.DATA[12]/gpio3.IO[25]/src.BT_CFG[28]/tpsmp.HTRANS[0]/usdhc2.DATA0/epdc.VCOM[1]</v>
      </c>
    </row>
    <row r="127" spans="1:13" x14ac:dyDescent="0.25">
      <c r="A127" t="str">
        <f>Foglio1!A225</f>
        <v>B14</v>
      </c>
      <c r="B127" t="str">
        <f>Foglio1!B225</f>
        <v>LCD_DATA21</v>
      </c>
      <c r="C127" t="str">
        <f>IF(_xlfn.IFNA(VLOOKUP($B127, Foglio2!$A$2:$L$130, 3,FALSE), "") = 0, "",_xlfn.IFNA(VLOOKUP($B127, Foglio2!$A$2:$L$130, 3,FALSE), ""))</f>
        <v>lcdif.DATA[21]</v>
      </c>
      <c r="D127" t="str">
        <f>IF(_xlfn.IFNA(VLOOKUP($B127, Foglio2!$A$2:$L$130, 4,FALSE), "") = 0, "",_xlfn.IFNA(VLOOKUP($B127, Foglio2!$A$2:$L$130, 4,FALSE), ""))</f>
        <v>uart8.RX</v>
      </c>
      <c r="E127" t="str">
        <f>IF(_xlfn.IFNA(VLOOKUP($B127, Foglio2!$A$2:$L$130, 5,FALSE), "") = 0, "",_xlfn.IFNA(VLOOKUP($B127, Foglio2!$A$2:$L$130, 5,FALSE), ""))</f>
        <v>ecspi1.SS0</v>
      </c>
      <c r="F127" t="str">
        <f>IF(_xlfn.IFNA(VLOOKUP($B127, Foglio2!$A$2:$L$130, 6,FALSE), "") = 0, "",_xlfn.IFNA(VLOOKUP($B127, Foglio2!$A$2:$L$130, 6,FALSE), ""))</f>
        <v>csi.DATA[13]</v>
      </c>
      <c r="G127" t="str">
        <f>IF(_xlfn.IFNA(VLOOKUP($B127, Foglio2!$A$2:$L$130, 7,FALSE), "") = 0, "",_xlfn.IFNA(VLOOKUP($B127, Foglio2!$A$2:$L$130, 7,FALSE), ""))</f>
        <v>weim.DATA[13]</v>
      </c>
      <c r="H127" t="str">
        <f>IF(_xlfn.IFNA(VLOOKUP($B127, Foglio2!$A$2:$L$130, 8,FALSE), "") = 0, "",_xlfn.IFNA(VLOOKUP($B127, Foglio2!$A$2:$L$130, 8,FALSE), ""))</f>
        <v>gpio3.IO[26]</v>
      </c>
      <c r="I127" t="str">
        <f>IF(_xlfn.IFNA(VLOOKUP($B127, Foglio2!$A$2:$L$130, 9,FALSE), "") = 0, "",_xlfn.IFNA(VLOOKUP($B127, Foglio2!$A$2:$L$130, 9,FALSE), ""))</f>
        <v>src.BT_CFG[29]</v>
      </c>
      <c r="J127" t="str">
        <f>IF(_xlfn.IFNA(VLOOKUP($B127, Foglio2!$A$2:$L$130, 10,FALSE), "") = 0, "",_xlfn.IFNA(VLOOKUP($B127, Foglio2!$A$2:$L$130, 10,FALSE), ""))</f>
        <v>tpsmp.HTRANS[1]</v>
      </c>
      <c r="K127" t="str">
        <f>IF(_xlfn.IFNA(VLOOKUP($B127, Foglio2!$A$2:$L$130, 11,FALSE), "") = 0, "",_xlfn.IFNA(VLOOKUP($B127, Foglio2!$A$2:$L$130, 11,FALSE), ""))</f>
        <v>usdhc2.DATA1</v>
      </c>
      <c r="L127" t="str">
        <f>IF(_xlfn.IFNA(VLOOKUP($B127, Foglio2!$A$2:$L$130, 12,FALSE), "") = 0, "",_xlfn.IFNA(VLOOKUP($B127, Foglio2!$A$2:$L$130, 12,FALSE), ""))</f>
        <v>epdc.SDCE[1]</v>
      </c>
      <c r="M127" t="str">
        <f t="shared" si="1"/>
        <v>LCD_DATA21/uart8.RX/ecspi1.SS0/csi.DATA[13]/weim.DATA[13]/gpio3.IO[26]/src.BT_CFG[29]/tpsmp.HTRANS[1]/usdhc2.DATA1/epdc.SDCE[1]</v>
      </c>
    </row>
    <row r="128" spans="1:13" x14ac:dyDescent="0.25">
      <c r="A128" t="str">
        <f>Foglio1!A226</f>
        <v>A14</v>
      </c>
      <c r="B128" t="str">
        <f>Foglio1!B226</f>
        <v>LCD_DATA22</v>
      </c>
      <c r="C128" t="str">
        <f>IF(_xlfn.IFNA(VLOOKUP($B128, Foglio2!$A$2:$L$130, 3,FALSE), "") = 0, "",_xlfn.IFNA(VLOOKUP($B128, Foglio2!$A$2:$L$130, 3,FALSE), ""))</f>
        <v>lcdif.DATA[22]</v>
      </c>
      <c r="D128" t="str">
        <f>IF(_xlfn.IFNA(VLOOKUP($B128, Foglio2!$A$2:$L$130, 4,FALSE), "") = 0, "",_xlfn.IFNA(VLOOKUP($B128, Foglio2!$A$2:$L$130, 4,FALSE), ""))</f>
        <v>mqs.RIGHT</v>
      </c>
      <c r="E128" t="str">
        <f>IF(_xlfn.IFNA(VLOOKUP($B128, Foglio2!$A$2:$L$130, 5,FALSE), "") = 0, "",_xlfn.IFNA(VLOOKUP($B128, Foglio2!$A$2:$L$130, 5,FALSE), ""))</f>
        <v>ecspi1.MOSI</v>
      </c>
      <c r="F128" t="str">
        <f>IF(_xlfn.IFNA(VLOOKUP($B128, Foglio2!$A$2:$L$130, 6,FALSE), "") = 0, "",_xlfn.IFNA(VLOOKUP($B128, Foglio2!$A$2:$L$130, 6,FALSE), ""))</f>
        <v>csi.DATA[14]</v>
      </c>
      <c r="G128" t="str">
        <f>IF(_xlfn.IFNA(VLOOKUP($B128, Foglio2!$A$2:$L$130, 7,FALSE), "") = 0, "",_xlfn.IFNA(VLOOKUP($B128, Foglio2!$A$2:$L$130, 7,FALSE), ""))</f>
        <v>weim.DATA[14]</v>
      </c>
      <c r="H128" t="str">
        <f>IF(_xlfn.IFNA(VLOOKUP($B128, Foglio2!$A$2:$L$130, 8,FALSE), "") = 0, "",_xlfn.IFNA(VLOOKUP($B128, Foglio2!$A$2:$L$130, 8,FALSE), ""))</f>
        <v>gpio3.IO[27]</v>
      </c>
      <c r="I128" t="str">
        <f>IF(_xlfn.IFNA(VLOOKUP($B128, Foglio2!$A$2:$L$130, 9,FALSE), "") = 0, "",_xlfn.IFNA(VLOOKUP($B128, Foglio2!$A$2:$L$130, 9,FALSE), ""))</f>
        <v>src.BT_CFG[30]</v>
      </c>
      <c r="J128" t="str">
        <f>IF(_xlfn.IFNA(VLOOKUP($B128, Foglio2!$A$2:$L$130, 10,FALSE), "") = 0, "",_xlfn.IFNA(VLOOKUP($B128, Foglio2!$A$2:$L$130, 10,FALSE), ""))</f>
        <v>tpsmp.HDATA[0]</v>
      </c>
      <c r="K128" t="str">
        <f>IF(_xlfn.IFNA(VLOOKUP($B128, Foglio2!$A$2:$L$130, 11,FALSE), "") = 0, "",_xlfn.IFNA(VLOOKUP($B128, Foglio2!$A$2:$L$130, 11,FALSE), ""))</f>
        <v>usdhc2.DATA2</v>
      </c>
      <c r="L128" t="str">
        <f>IF(_xlfn.IFNA(VLOOKUP($B128, Foglio2!$A$2:$L$130, 12,FALSE), "") = 0, "",_xlfn.IFNA(VLOOKUP($B128, Foglio2!$A$2:$L$130, 12,FALSE), ""))</f>
        <v>epdc.SDCE[2]</v>
      </c>
      <c r="M128" t="str">
        <f t="shared" si="1"/>
        <v>LCD_DATA22/mqs.RIGHT/ecspi1.MOSI/csi.DATA[14]/weim.DATA[14]/gpio3.IO[27]/src.BT_CFG[30]/tpsmp.HDATA[0]/usdhc2.DATA2/epdc.SDCE[2]</v>
      </c>
    </row>
    <row r="129" spans="1:13" x14ac:dyDescent="0.25">
      <c r="A129" t="str">
        <f>Foglio1!A227</f>
        <v>B16</v>
      </c>
      <c r="B129" t="str">
        <f>Foglio1!B227</f>
        <v>LCD_DATA23</v>
      </c>
      <c r="C129" t="str">
        <f>IF(_xlfn.IFNA(VLOOKUP($B129, Foglio2!$A$2:$L$130, 3,FALSE), "") = 0, "",_xlfn.IFNA(VLOOKUP($B129, Foglio2!$A$2:$L$130, 3,FALSE), ""))</f>
        <v>lcdif.DATA[23]</v>
      </c>
      <c r="D129" t="str">
        <f>IF(_xlfn.IFNA(VLOOKUP($B129, Foglio2!$A$2:$L$130, 4,FALSE), "") = 0, "",_xlfn.IFNA(VLOOKUP($B129, Foglio2!$A$2:$L$130, 4,FALSE), ""))</f>
        <v>mqs.LEFT</v>
      </c>
      <c r="E129" t="str">
        <f>IF(_xlfn.IFNA(VLOOKUP($B129, Foglio2!$A$2:$L$130, 5,FALSE), "") = 0, "",_xlfn.IFNA(VLOOKUP($B129, Foglio2!$A$2:$L$130, 5,FALSE), ""))</f>
        <v>ecspi1.MISO</v>
      </c>
      <c r="F129" t="str">
        <f>IF(_xlfn.IFNA(VLOOKUP($B129, Foglio2!$A$2:$L$130, 6,FALSE), "") = 0, "",_xlfn.IFNA(VLOOKUP($B129, Foglio2!$A$2:$L$130, 6,FALSE), ""))</f>
        <v>csi.DATA[15]</v>
      </c>
      <c r="G129" t="str">
        <f>IF(_xlfn.IFNA(VLOOKUP($B129, Foglio2!$A$2:$L$130, 7,FALSE), "") = 0, "",_xlfn.IFNA(VLOOKUP($B129, Foglio2!$A$2:$L$130, 7,FALSE), ""))</f>
        <v>weim.DATA[15]</v>
      </c>
      <c r="H129" t="str">
        <f>IF(_xlfn.IFNA(VLOOKUP($B129, Foglio2!$A$2:$L$130, 8,FALSE), "") = 0, "",_xlfn.IFNA(VLOOKUP($B129, Foglio2!$A$2:$L$130, 8,FALSE), ""))</f>
        <v>gpio3.IO[28]</v>
      </c>
      <c r="I129" t="str">
        <f>IF(_xlfn.IFNA(VLOOKUP($B129, Foglio2!$A$2:$L$130, 9,FALSE), "") = 0, "",_xlfn.IFNA(VLOOKUP($B129, Foglio2!$A$2:$L$130, 9,FALSE), ""))</f>
        <v>src.BT_CFG[31]</v>
      </c>
      <c r="J129" t="str">
        <f>IF(_xlfn.IFNA(VLOOKUP($B129, Foglio2!$A$2:$L$130, 10,FALSE), "") = 0, "",_xlfn.IFNA(VLOOKUP($B129, Foglio2!$A$2:$L$130, 10,FALSE), ""))</f>
        <v>tpsmp.HDATA[1]</v>
      </c>
      <c r="K129" t="str">
        <f>IF(_xlfn.IFNA(VLOOKUP($B129, Foglio2!$A$2:$L$130, 11,FALSE), "") = 0, "",_xlfn.IFNA(VLOOKUP($B129, Foglio2!$A$2:$L$130, 11,FALSE), ""))</f>
        <v>usdhc2.DATA3</v>
      </c>
      <c r="L129" t="str">
        <f>IF(_xlfn.IFNA(VLOOKUP($B129, Foglio2!$A$2:$L$130, 12,FALSE), "") = 0, "",_xlfn.IFNA(VLOOKUP($B129, Foglio2!$A$2:$L$130, 12,FALSE), ""))</f>
        <v>epdc.SDCE[3]</v>
      </c>
      <c r="M129" t="str">
        <f t="shared" si="1"/>
        <v>LCD_DATA23/mqs.LEFT/ecspi1.MISO/csi.DATA[15]/weim.DATA[15]/gpio3.IO[28]/src.BT_CFG[31]/tpsmp.HDATA[1]/usdhc2.DATA3/epdc.SDCE[3]</v>
      </c>
    </row>
    <row r="130" spans="1:13" x14ac:dyDescent="0.25">
      <c r="A130" t="str">
        <f>Foglio1!A228</f>
        <v>B8</v>
      </c>
      <c r="B130" t="str">
        <f>Foglio1!B228</f>
        <v>LCD_ENABLE</v>
      </c>
      <c r="C130" t="str">
        <f>IF(_xlfn.IFNA(VLOOKUP($B130, Foglio2!$A$2:$L$130, 3,FALSE), "") = 0, "",_xlfn.IFNA(VLOOKUP($B130, Foglio2!$A$2:$L$130, 3,FALSE), ""))</f>
        <v>lcdif.ENABLE</v>
      </c>
      <c r="D130" t="str">
        <f>IF(_xlfn.IFNA(VLOOKUP($B130, Foglio2!$A$2:$L$130, 4,FALSE), "") = 0, "",_xlfn.IFNA(VLOOKUP($B130, Foglio2!$A$2:$L$130, 4,FALSE), ""))</f>
        <v>lcdif.RD_E</v>
      </c>
      <c r="E130" t="str">
        <f>IF(_xlfn.IFNA(VLOOKUP($B130, Foglio2!$A$2:$L$130, 5,FALSE), "") = 0, "",_xlfn.IFNA(VLOOKUP($B130, Foglio2!$A$2:$L$130, 5,FALSE), ""))</f>
        <v>uart4.RX</v>
      </c>
      <c r="F130" t="str">
        <f>IF(_xlfn.IFNA(VLOOKUP($B130, Foglio2!$A$2:$L$130, 6,FALSE), "") = 0, "",_xlfn.IFNA(VLOOKUP($B130, Foglio2!$A$2:$L$130, 6,FALSE), ""))</f>
        <v>sai3.TX_SYNC</v>
      </c>
      <c r="G130" t="str">
        <f>IF(_xlfn.IFNA(VLOOKUP($B130, Foglio2!$A$2:$L$130, 7,FALSE), "") = 0, "",_xlfn.IFNA(VLOOKUP($B130, Foglio2!$A$2:$L$130, 7,FALSE), ""))</f>
        <v>weim.CS3_B</v>
      </c>
      <c r="H130" t="str">
        <f>IF(_xlfn.IFNA(VLOOKUP($B130, Foglio2!$A$2:$L$130, 8,FALSE), "") = 0, "",_xlfn.IFNA(VLOOKUP($B130, Foglio2!$A$2:$L$130, 8,FALSE), ""))</f>
        <v>gpio3.IO[1]</v>
      </c>
      <c r="I130" t="str">
        <f>IF(_xlfn.IFNA(VLOOKUP($B130, Foglio2!$A$2:$L$130, 9,FALSE), "") = 0, "",_xlfn.IFNA(VLOOKUP($B130, Foglio2!$A$2:$L$130, 9,FALSE), ""))</f>
        <v>anatop.TESTI[0]</v>
      </c>
      <c r="J130" t="str">
        <f>IF(_xlfn.IFNA(VLOOKUP($B130, Foglio2!$A$2:$L$130, 10,FALSE), "") = 0, "",_xlfn.IFNA(VLOOKUP($B130, Foglio2!$A$2:$L$130, 10,FALSE), ""))</f>
        <v>sim_m.HADDR[24]</v>
      </c>
      <c r="K130" t="str">
        <f>IF(_xlfn.IFNA(VLOOKUP($B130, Foglio2!$A$2:$L$130, 11,FALSE), "") = 0, "",_xlfn.IFNA(VLOOKUP($B130, Foglio2!$A$2:$L$130, 11,FALSE), ""))</f>
        <v>ecspi2.RDY</v>
      </c>
      <c r="L130" t="str">
        <f>IF(_xlfn.IFNA(VLOOKUP($B130, Foglio2!$A$2:$L$130, 12,FALSE), "") = 0, "",_xlfn.IFNA(VLOOKUP($B130, Foglio2!$A$2:$L$130, 12,FALSE), ""))</f>
        <v>epdc.SDLE</v>
      </c>
      <c r="M130" t="str">
        <f t="shared" si="1"/>
        <v>LCD_ENABLE/lcdif.RD_E/uart4.RX/sai3.TX_SYNC/weim.CS3_B/gpio3.IO[1]/anatop.TESTI[0]/sim_m.HADDR[24]/ecspi2.RDY/epdc.SDLE</v>
      </c>
    </row>
    <row r="131" spans="1:13" x14ac:dyDescent="0.25">
      <c r="A131" t="str">
        <f>Foglio1!A229</f>
        <v>D9</v>
      </c>
      <c r="B131" t="str">
        <f>Foglio1!B229</f>
        <v>LCD_HSYNC</v>
      </c>
      <c r="C131" t="str">
        <f>IF(_xlfn.IFNA(VLOOKUP($B131, Foglio2!$A$2:$L$130, 3,FALSE), "") = 0, "",_xlfn.IFNA(VLOOKUP($B131, Foglio2!$A$2:$L$130, 3,FALSE), ""))</f>
        <v>lcdif.HSYNC</v>
      </c>
      <c r="D131" t="str">
        <f>IF(_xlfn.IFNA(VLOOKUP($B131, Foglio2!$A$2:$L$130, 4,FALSE), "") = 0, "",_xlfn.IFNA(VLOOKUP($B131, Foglio2!$A$2:$L$130, 4,FALSE), ""))</f>
        <v>lcdif.RS</v>
      </c>
      <c r="E131" t="str">
        <f>IF(_xlfn.IFNA(VLOOKUP($B131, Foglio2!$A$2:$L$130, 5,FALSE), "") = 0, "",_xlfn.IFNA(VLOOKUP($B131, Foglio2!$A$2:$L$130, 5,FALSE), ""))</f>
        <v>uart4.CTS_B</v>
      </c>
      <c r="F131" t="str">
        <f>IF(_xlfn.IFNA(VLOOKUP($B131, Foglio2!$A$2:$L$130, 6,FALSE), "") = 0, "",_xlfn.IFNA(VLOOKUP($B131, Foglio2!$A$2:$L$130, 6,FALSE), ""))</f>
        <v>sai3.TX_BCLK</v>
      </c>
      <c r="G131" t="str">
        <f>IF(_xlfn.IFNA(VLOOKUP($B131, Foglio2!$A$2:$L$130, 7,FALSE), "") = 0, "",_xlfn.IFNA(VLOOKUP($B131, Foglio2!$A$2:$L$130, 7,FALSE), ""))</f>
        <v>wdog3.WDOG_RST_B_DEB</v>
      </c>
      <c r="H131" t="str">
        <f>IF(_xlfn.IFNA(VLOOKUP($B131, Foglio2!$A$2:$L$130, 8,FALSE), "") = 0, "",_xlfn.IFNA(VLOOKUP($B131, Foglio2!$A$2:$L$130, 8,FALSE), ""))</f>
        <v>gpio3.IO[2]</v>
      </c>
      <c r="I131" t="str">
        <f>IF(_xlfn.IFNA(VLOOKUP($B131, Foglio2!$A$2:$L$130, 9,FALSE), "") = 0, "",_xlfn.IFNA(VLOOKUP($B131, Foglio2!$A$2:$L$130, 9,FALSE), ""))</f>
        <v>anatop.TESTI[1]</v>
      </c>
      <c r="J131" t="str">
        <f>IF(_xlfn.IFNA(VLOOKUP($B131, Foglio2!$A$2:$L$130, 10,FALSE), "") = 0, "",_xlfn.IFNA(VLOOKUP($B131, Foglio2!$A$2:$L$130, 10,FALSE), ""))</f>
        <v>sim_m.HADDR[25]</v>
      </c>
      <c r="K131" t="str">
        <f>IF(_xlfn.IFNA(VLOOKUP($B131, Foglio2!$A$2:$L$130, 11,FALSE), "") = 0, "",_xlfn.IFNA(VLOOKUP($B131, Foglio2!$A$2:$L$130, 11,FALSE), ""))</f>
        <v>ecspi2.SS1</v>
      </c>
      <c r="L131" t="str">
        <f>IF(_xlfn.IFNA(VLOOKUP($B131, Foglio2!$A$2:$L$130, 12,FALSE), "") = 0, "",_xlfn.IFNA(VLOOKUP($B131, Foglio2!$A$2:$L$130, 12,FALSE), ""))</f>
        <v>epdc.SDOE</v>
      </c>
      <c r="M131" t="str">
        <f t="shared" ref="M131:M194" si="2">CONCATENATE(B131,"/",D131,"/",E131,"/",F131,"/",G131,"/",H131,"/",I131,"/",J131,"/",K131,"/",L131)</f>
        <v>LCD_HSYNC/lcdif.RS/uart4.CTS_B/sai3.TX_BCLK/wdog3.WDOG_RST_B_DEB/gpio3.IO[2]/anatop.TESTI[1]/sim_m.HADDR[25]/ecspi2.SS1/epdc.SDOE</v>
      </c>
    </row>
    <row r="132" spans="1:13" x14ac:dyDescent="0.25">
      <c r="A132" t="str">
        <f>Foglio1!A230</f>
        <v>E9</v>
      </c>
      <c r="B132" t="str">
        <f>Foglio1!B230</f>
        <v>LCD_RESET</v>
      </c>
      <c r="C132" t="str">
        <f>IF(_xlfn.IFNA(VLOOKUP($B132, Foglio2!$A$2:$L$130, 3,FALSE), "") = 0, "",_xlfn.IFNA(VLOOKUP($B132, Foglio2!$A$2:$L$130, 3,FALSE), ""))</f>
        <v>lcdif.RESET</v>
      </c>
      <c r="D132" t="str">
        <f>IF(_xlfn.IFNA(VLOOKUP($B132, Foglio2!$A$2:$L$130, 4,FALSE), "") = 0, "",_xlfn.IFNA(VLOOKUP($B132, Foglio2!$A$2:$L$130, 4,FALSE), ""))</f>
        <v>lcdif.CS</v>
      </c>
      <c r="E132" t="str">
        <f>IF(_xlfn.IFNA(VLOOKUP($B132, Foglio2!$A$2:$L$130, 5,FALSE), "") = 0, "",_xlfn.IFNA(VLOOKUP($B132, Foglio2!$A$2:$L$130, 5,FALSE), ""))</f>
        <v>ca7_platform.EVENTI</v>
      </c>
      <c r="F132" t="str">
        <f>IF(_xlfn.IFNA(VLOOKUP($B132, Foglio2!$A$2:$L$130, 6,FALSE), "") = 0, "",_xlfn.IFNA(VLOOKUP($B132, Foglio2!$A$2:$L$130, 6,FALSE), ""))</f>
        <v>sai3.TX_DATA</v>
      </c>
      <c r="G132" t="str">
        <f>IF(_xlfn.IFNA(VLOOKUP($B132, Foglio2!$A$2:$L$130, 7,FALSE), "") = 0, "",_xlfn.IFNA(VLOOKUP($B132, Foglio2!$A$2:$L$130, 7,FALSE), ""))</f>
        <v>global wdog</v>
      </c>
      <c r="H132" t="str">
        <f>IF(_xlfn.IFNA(VLOOKUP($B132, Foglio2!$A$2:$L$130, 8,FALSE), "") = 0, "",_xlfn.IFNA(VLOOKUP($B132, Foglio2!$A$2:$L$130, 8,FALSE), ""))</f>
        <v>gpio3.IO[4]</v>
      </c>
      <c r="I132" t="str">
        <f>IF(_xlfn.IFNA(VLOOKUP($B132, Foglio2!$A$2:$L$130, 9,FALSE), "") = 0, "",_xlfn.IFNA(VLOOKUP($B132, Foglio2!$A$2:$L$130, 9,FALSE), ""))</f>
        <v>anatop.TESTI[3]</v>
      </c>
      <c r="J132" t="str">
        <f>IF(_xlfn.IFNA(VLOOKUP($B132, Foglio2!$A$2:$L$130, 10,FALSE), "") = 0, "",_xlfn.IFNA(VLOOKUP($B132, Foglio2!$A$2:$L$130, 10,FALSE), ""))</f>
        <v>sim_m.HADDR[27]</v>
      </c>
      <c r="K132" t="str">
        <f>IF(_xlfn.IFNA(VLOOKUP($B132, Foglio2!$A$2:$L$130, 11,FALSE), "") = 0, "",_xlfn.IFNA(VLOOKUP($B132, Foglio2!$A$2:$L$130, 11,FALSE), ""))</f>
        <v>ecspi2.SS3</v>
      </c>
      <c r="L132" t="str">
        <f>IF(_xlfn.IFNA(VLOOKUP($B132, Foglio2!$A$2:$L$130, 12,FALSE), "") = 0, "",_xlfn.IFNA(VLOOKUP($B132, Foglio2!$A$2:$L$130, 12,FALSE), ""))</f>
        <v>epdc.GDOE</v>
      </c>
      <c r="M132" t="str">
        <f t="shared" si="2"/>
        <v>LCD_RESET/lcdif.CS/ca7_platform.EVENTI/sai3.TX_DATA/global wdog/gpio3.IO[4]/anatop.TESTI[3]/sim_m.HADDR[27]/ecspi2.SS3/epdc.GDOE</v>
      </c>
    </row>
    <row r="133" spans="1:13" x14ac:dyDescent="0.25">
      <c r="A133" t="str">
        <f>Foglio1!A231</f>
        <v>C9</v>
      </c>
      <c r="B133" t="str">
        <f>Foglio1!B231</f>
        <v>LCD_VSYNC</v>
      </c>
      <c r="C133" t="str">
        <f>IF(_xlfn.IFNA(VLOOKUP($B133, Foglio2!$A$2:$L$130, 3,FALSE), "") = 0, "",_xlfn.IFNA(VLOOKUP($B133, Foglio2!$A$2:$L$130, 3,FALSE), ""))</f>
        <v>lcdif.VSYNC</v>
      </c>
      <c r="D133" t="str">
        <f>IF(_xlfn.IFNA(VLOOKUP($B133, Foglio2!$A$2:$L$130, 4,FALSE), "") = 0, "",_xlfn.IFNA(VLOOKUP($B133, Foglio2!$A$2:$L$130, 4,FALSE), ""))</f>
        <v>lcdif.BUSY</v>
      </c>
      <c r="E133" t="str">
        <f>IF(_xlfn.IFNA(VLOOKUP($B133, Foglio2!$A$2:$L$130, 5,FALSE), "") = 0, "",_xlfn.IFNA(VLOOKUP($B133, Foglio2!$A$2:$L$130, 5,FALSE), ""))</f>
        <v>uart4.RTS_B</v>
      </c>
      <c r="F133" t="str">
        <f>IF(_xlfn.IFNA(VLOOKUP($B133, Foglio2!$A$2:$L$130, 6,FALSE), "") = 0, "",_xlfn.IFNA(VLOOKUP($B133, Foglio2!$A$2:$L$130, 6,FALSE), ""))</f>
        <v>sai3.RX_DATA</v>
      </c>
      <c r="G133" t="str">
        <f>IF(_xlfn.IFNA(VLOOKUP($B133, Foglio2!$A$2:$L$130, 7,FALSE), "") = 0, "",_xlfn.IFNA(VLOOKUP($B133, Foglio2!$A$2:$L$130, 7,FALSE), ""))</f>
        <v>wdog2.WDOG_B</v>
      </c>
      <c r="H133" t="str">
        <f>IF(_xlfn.IFNA(VLOOKUP($B133, Foglio2!$A$2:$L$130, 8,FALSE), "") = 0, "",_xlfn.IFNA(VLOOKUP($B133, Foglio2!$A$2:$L$130, 8,FALSE), ""))</f>
        <v>gpio3.IO[3]</v>
      </c>
      <c r="I133" t="str">
        <f>IF(_xlfn.IFNA(VLOOKUP($B133, Foglio2!$A$2:$L$130, 9,FALSE), "") = 0, "",_xlfn.IFNA(VLOOKUP($B133, Foglio2!$A$2:$L$130, 9,FALSE), ""))</f>
        <v>anatop.TESTI[2]</v>
      </c>
      <c r="J133" t="str">
        <f>IF(_xlfn.IFNA(VLOOKUP($B133, Foglio2!$A$2:$L$130, 10,FALSE), "") = 0, "",_xlfn.IFNA(VLOOKUP($B133, Foglio2!$A$2:$L$130, 10,FALSE), ""))</f>
        <v>sim_m.HADDR[26]</v>
      </c>
      <c r="K133" t="str">
        <f>IF(_xlfn.IFNA(VLOOKUP($B133, Foglio2!$A$2:$L$130, 11,FALSE), "") = 0, "",_xlfn.IFNA(VLOOKUP($B133, Foglio2!$A$2:$L$130, 11,FALSE), ""))</f>
        <v>ecspi2.SS2</v>
      </c>
      <c r="L133" t="str">
        <f>IF(_xlfn.IFNA(VLOOKUP($B133, Foglio2!$A$2:$L$130, 12,FALSE), "") = 0, "",_xlfn.IFNA(VLOOKUP($B133, Foglio2!$A$2:$L$130, 12,FALSE), ""))</f>
        <v>epdc.SDCE[0]</v>
      </c>
      <c r="M133" t="str">
        <f t="shared" si="2"/>
        <v>LCD_VSYNC/lcdif.BUSY/uart4.RTS_B/sai3.RX_DATA/wdog2.WDOG_B/gpio3.IO[3]/anatop.TESTI[2]/sim_m.HADDR[26]/ecspi2.SS2/epdc.SDCE[0]</v>
      </c>
    </row>
    <row r="134" spans="1:13" x14ac:dyDescent="0.25">
      <c r="A134" t="str">
        <f>Foglio1!A232</f>
        <v>B4</v>
      </c>
      <c r="B134" t="str">
        <f>Foglio1!B232</f>
        <v>NAND_ALE</v>
      </c>
      <c r="C134" t="str">
        <f>IF(_xlfn.IFNA(VLOOKUP($B134, Foglio2!$A$2:$L$130, 3,FALSE), "") = 0, "",_xlfn.IFNA(VLOOKUP($B134, Foglio2!$A$2:$L$130, 3,FALSE), ""))</f>
        <v>rawnand.ALE</v>
      </c>
      <c r="D134" t="str">
        <f>IF(_xlfn.IFNA(VLOOKUP($B134, Foglio2!$A$2:$L$130, 4,FALSE), "") = 0, "",_xlfn.IFNA(VLOOKUP($B134, Foglio2!$A$2:$L$130, 4,FALSE), ""))</f>
        <v>usdhc2.RESET_B</v>
      </c>
      <c r="E134" t="str">
        <f>IF(_xlfn.IFNA(VLOOKUP($B134, Foglio2!$A$2:$L$130, 5,FALSE), "") = 0, "",_xlfn.IFNA(VLOOKUP($B134, Foglio2!$A$2:$L$130, 5,FALSE), ""))</f>
        <v>qspiA_DQS</v>
      </c>
      <c r="F134" t="str">
        <f>IF(_xlfn.IFNA(VLOOKUP($B134, Foglio2!$A$2:$L$130, 6,FALSE), "") = 0, "",_xlfn.IFNA(VLOOKUP($B134, Foglio2!$A$2:$L$130, 6,FALSE), ""))</f>
        <v>pwm3.OUT</v>
      </c>
      <c r="G134" t="str">
        <f>IF(_xlfn.IFNA(VLOOKUP($B134, Foglio2!$A$2:$L$130, 7,FALSE), "") = 0, "",_xlfn.IFNA(VLOOKUP($B134, Foglio2!$A$2:$L$130, 7,FALSE), ""))</f>
        <v>weim.ADDR[17]</v>
      </c>
      <c r="H134" t="str">
        <f>IF(_xlfn.IFNA(VLOOKUP($B134, Foglio2!$A$2:$L$130, 8,FALSE), "") = 0, "",_xlfn.IFNA(VLOOKUP($B134, Foglio2!$A$2:$L$130, 8,FALSE), ""))</f>
        <v>gpio4.IO[10]</v>
      </c>
      <c r="I134" t="str">
        <f>IF(_xlfn.IFNA(VLOOKUP($B134, Foglio2!$A$2:$L$130, 9,FALSE), "") = 0, "",_xlfn.IFNA(VLOOKUP($B134, Foglio2!$A$2:$L$130, 9,FALSE), ""))</f>
        <v>anatop.TESTO[10]</v>
      </c>
      <c r="J134" t="str">
        <f>IF(_xlfn.IFNA(VLOOKUP($B134, Foglio2!$A$2:$L$130, 10,FALSE), "") = 0, "",_xlfn.IFNA(VLOOKUP($B134, Foglio2!$A$2:$L$130, 10,FALSE), ""))</f>
        <v>tpsmp.HDATA[12]</v>
      </c>
      <c r="K134" t="str">
        <f>IF(_xlfn.IFNA(VLOOKUP($B134, Foglio2!$A$2:$L$130, 11,FALSE), "") = 0, "",_xlfn.IFNA(VLOOKUP($B134, Foglio2!$A$2:$L$130, 11,FALSE), ""))</f>
        <v>ecspi3.SS1</v>
      </c>
      <c r="L134" t="str">
        <f>IF(_xlfn.IFNA(VLOOKUP($B134, Foglio2!$A$2:$L$130, 12,FALSE), "") = 0, "",_xlfn.IFNA(VLOOKUP($B134, Foglio2!$A$2:$L$130, 12,FALSE), ""))</f>
        <v/>
      </c>
      <c r="M134" t="str">
        <f t="shared" si="2"/>
        <v>NAND_ALE/usdhc2.RESET_B/qspiA_DQS/pwm3.OUT/weim.ADDR[17]/gpio4.IO[10]/anatop.TESTO[10]/tpsmp.HDATA[12]/ecspi3.SS1/</v>
      </c>
    </row>
    <row r="135" spans="1:13" x14ac:dyDescent="0.25">
      <c r="A135" t="str">
        <f>Foglio1!A233</f>
        <v>C5</v>
      </c>
      <c r="B135" t="str">
        <f>Foglio1!B233</f>
        <v>NAND_CE0_B</v>
      </c>
      <c r="C135" t="str">
        <f>IF(_xlfn.IFNA(VLOOKUP($B135, Foglio2!$A$2:$L$130, 3,FALSE), "") = 0, "",_xlfn.IFNA(VLOOKUP($B135, Foglio2!$A$2:$L$130, 3,FALSE), ""))</f>
        <v>rawnand.CE0_B</v>
      </c>
      <c r="D135" t="str">
        <f>IF(_xlfn.IFNA(VLOOKUP($B135, Foglio2!$A$2:$L$130, 4,FALSE), "") = 0, "",_xlfn.IFNA(VLOOKUP($B135, Foglio2!$A$2:$L$130, 4,FALSE), ""))</f>
        <v>usdhc1.DATA5</v>
      </c>
      <c r="E135" t="str">
        <f>IF(_xlfn.IFNA(VLOOKUP($B135, Foglio2!$A$2:$L$130, 5,FALSE), "") = 0, "",_xlfn.IFNA(VLOOKUP($B135, Foglio2!$A$2:$L$130, 5,FALSE), ""))</f>
        <v>qspiA_DATA[1]</v>
      </c>
      <c r="F135" t="str">
        <f>IF(_xlfn.IFNA(VLOOKUP($B135, Foglio2!$A$2:$L$130, 6,FALSE), "") = 0, "",_xlfn.IFNA(VLOOKUP($B135, Foglio2!$A$2:$L$130, 6,FALSE), ""))</f>
        <v>ecspi3.SCLK</v>
      </c>
      <c r="G135" t="str">
        <f>IF(_xlfn.IFNA(VLOOKUP($B135, Foglio2!$A$2:$L$130, 7,FALSE), "") = 0, "",_xlfn.IFNA(VLOOKUP($B135, Foglio2!$A$2:$L$130, 7,FALSE), ""))</f>
        <v>weim.DTACK_B</v>
      </c>
      <c r="H135" t="str">
        <f>IF(_xlfn.IFNA(VLOOKUP($B135, Foglio2!$A$2:$L$130, 8,FALSE), "") = 0, "",_xlfn.IFNA(VLOOKUP($B135, Foglio2!$A$2:$L$130, 8,FALSE), ""))</f>
        <v>gpio4.IO[13]</v>
      </c>
      <c r="I135" t="str">
        <f>IF(_xlfn.IFNA(VLOOKUP($B135, Foglio2!$A$2:$L$130, 9,FALSE), "") = 0, "",_xlfn.IFNA(VLOOKUP($B135, Foglio2!$A$2:$L$130, 9,FALSE), ""))</f>
        <v>anatop.TESTO[13]</v>
      </c>
      <c r="J135" t="str">
        <f>IF(_xlfn.IFNA(VLOOKUP($B135, Foglio2!$A$2:$L$130, 10,FALSE), "") = 0, "",_xlfn.IFNA(VLOOKUP($B135, Foglio2!$A$2:$L$130, 10,FALSE), ""))</f>
        <v>tpsmp.HDATA[15]</v>
      </c>
      <c r="K135" t="str">
        <f>IF(_xlfn.IFNA(VLOOKUP($B135, Foglio2!$A$2:$L$130, 11,FALSE), "") = 0, "",_xlfn.IFNA(VLOOKUP($B135, Foglio2!$A$2:$L$130, 11,FALSE), ""))</f>
        <v>uart3.RX</v>
      </c>
      <c r="L135" t="str">
        <f>IF(_xlfn.IFNA(VLOOKUP($B135, Foglio2!$A$2:$L$130, 12,FALSE), "") = 0, "",_xlfn.IFNA(VLOOKUP($B135, Foglio2!$A$2:$L$130, 12,FALSE), ""))</f>
        <v/>
      </c>
      <c r="M135" t="str">
        <f t="shared" si="2"/>
        <v>NAND_CE0_B/usdhc1.DATA5/qspiA_DATA[1]/ecspi3.SCLK/weim.DTACK_B/gpio4.IO[13]/anatop.TESTO[13]/tpsmp.HDATA[15]/uart3.RX/</v>
      </c>
    </row>
    <row r="136" spans="1:13" x14ac:dyDescent="0.25">
      <c r="A136" t="str">
        <f>Foglio1!A234</f>
        <v>B5</v>
      </c>
      <c r="B136" t="str">
        <f>Foglio1!B234</f>
        <v>NAND_CE1_B</v>
      </c>
      <c r="C136" t="str">
        <f>IF(_xlfn.IFNA(VLOOKUP($B136, Foglio2!$A$2:$L$130, 3,FALSE), "") = 0, "",_xlfn.IFNA(VLOOKUP($B136, Foglio2!$A$2:$L$130, 3,FALSE), ""))</f>
        <v>rawnand.CE1_B</v>
      </c>
      <c r="D136" t="str">
        <f>IF(_xlfn.IFNA(VLOOKUP($B136, Foglio2!$A$2:$L$130, 4,FALSE), "") = 0, "",_xlfn.IFNA(VLOOKUP($B136, Foglio2!$A$2:$L$130, 4,FALSE), ""))</f>
        <v>usdhc1.DATA6</v>
      </c>
      <c r="E136" t="str">
        <f>IF(_xlfn.IFNA(VLOOKUP($B136, Foglio2!$A$2:$L$130, 5,FALSE), "") = 0, "",_xlfn.IFNA(VLOOKUP($B136, Foglio2!$A$2:$L$130, 5,FALSE), ""))</f>
        <v>qspiA_DATA[2]</v>
      </c>
      <c r="F136" t="str">
        <f>IF(_xlfn.IFNA(VLOOKUP($B136, Foglio2!$A$2:$L$130, 6,FALSE), "") = 0, "",_xlfn.IFNA(VLOOKUP($B136, Foglio2!$A$2:$L$130, 6,FALSE), ""))</f>
        <v>ecspi3.MOSI</v>
      </c>
      <c r="G136" t="str">
        <f>IF(_xlfn.IFNA(VLOOKUP($B136, Foglio2!$A$2:$L$130, 7,FALSE), "") = 0, "",_xlfn.IFNA(VLOOKUP($B136, Foglio2!$A$2:$L$130, 7,FALSE), ""))</f>
        <v>weim.ADDR[18]</v>
      </c>
      <c r="H136" t="str">
        <f>IF(_xlfn.IFNA(VLOOKUP($B136, Foglio2!$A$2:$L$130, 8,FALSE), "") = 0, "",_xlfn.IFNA(VLOOKUP($B136, Foglio2!$A$2:$L$130, 8,FALSE), ""))</f>
        <v>gpio4.IO[14]</v>
      </c>
      <c r="I136" t="str">
        <f>IF(_xlfn.IFNA(VLOOKUP($B136, Foglio2!$A$2:$L$130, 9,FALSE), "") = 0, "",_xlfn.IFNA(VLOOKUP($B136, Foglio2!$A$2:$L$130, 9,FALSE), ""))</f>
        <v>anatop.TESTO[14]</v>
      </c>
      <c r="J136" t="str">
        <f>IF(_xlfn.IFNA(VLOOKUP($B136, Foglio2!$A$2:$L$130, 10,FALSE), "") = 0, "",_xlfn.IFNA(VLOOKUP($B136, Foglio2!$A$2:$L$130, 10,FALSE), ""))</f>
        <v>tpsmp.HDATA[16]</v>
      </c>
      <c r="K136" t="str">
        <f>IF(_xlfn.IFNA(VLOOKUP($B136, Foglio2!$A$2:$L$130, 11,FALSE), "") = 0, "",_xlfn.IFNA(VLOOKUP($B136, Foglio2!$A$2:$L$130, 11,FALSE), ""))</f>
        <v>uart3.CTS_B</v>
      </c>
      <c r="L136" t="str">
        <f>IF(_xlfn.IFNA(VLOOKUP($B136, Foglio2!$A$2:$L$130, 12,FALSE), "") = 0, "",_xlfn.IFNA(VLOOKUP($B136, Foglio2!$A$2:$L$130, 12,FALSE), ""))</f>
        <v/>
      </c>
      <c r="M136" t="str">
        <f t="shared" si="2"/>
        <v>NAND_CE1_B/usdhc1.DATA6/qspiA_DATA[2]/ecspi3.MOSI/weim.ADDR[18]/gpio4.IO[14]/anatop.TESTO[14]/tpsmp.HDATA[16]/uart3.CTS_B/</v>
      </c>
    </row>
    <row r="137" spans="1:13" x14ac:dyDescent="0.25">
      <c r="A137" t="str">
        <f>Foglio1!A235</f>
        <v>A4</v>
      </c>
      <c r="B137" t="str">
        <f>Foglio1!B235</f>
        <v>NAND_CLE</v>
      </c>
      <c r="C137" t="str">
        <f>IF(_xlfn.IFNA(VLOOKUP($B137, Foglio2!$A$2:$L$130, 3,FALSE), "") = 0, "",_xlfn.IFNA(VLOOKUP($B137, Foglio2!$A$2:$L$130, 3,FALSE), ""))</f>
        <v>rawnand.CLE</v>
      </c>
      <c r="D137" t="str">
        <f>IF(_xlfn.IFNA(VLOOKUP($B137, Foglio2!$A$2:$L$130, 4,FALSE), "") = 0, "",_xlfn.IFNA(VLOOKUP($B137, Foglio2!$A$2:$L$130, 4,FALSE), ""))</f>
        <v>usdhc1.DATA7</v>
      </c>
      <c r="E137" t="str">
        <f>IF(_xlfn.IFNA(VLOOKUP($B137, Foglio2!$A$2:$L$130, 5,FALSE), "") = 0, "",_xlfn.IFNA(VLOOKUP($B137, Foglio2!$A$2:$L$130, 5,FALSE), ""))</f>
        <v>qspiA_DATA[3]</v>
      </c>
      <c r="F137" t="str">
        <f>IF(_xlfn.IFNA(VLOOKUP($B137, Foglio2!$A$2:$L$130, 6,FALSE), "") = 0, "",_xlfn.IFNA(VLOOKUP($B137, Foglio2!$A$2:$L$130, 6,FALSE), ""))</f>
        <v>ecspi3.MISO</v>
      </c>
      <c r="G137" t="str">
        <f>IF(_xlfn.IFNA(VLOOKUP($B137, Foglio2!$A$2:$L$130, 7,FALSE), "") = 0, "",_xlfn.IFNA(VLOOKUP($B137, Foglio2!$A$2:$L$130, 7,FALSE), ""))</f>
        <v>weim.ADDR[16]</v>
      </c>
      <c r="H137" t="str">
        <f>IF(_xlfn.IFNA(VLOOKUP($B137, Foglio2!$A$2:$L$130, 8,FALSE), "") = 0, "",_xlfn.IFNA(VLOOKUP($B137, Foglio2!$A$2:$L$130, 8,FALSE), ""))</f>
        <v>gpio4.IO[15]</v>
      </c>
      <c r="I137" t="str">
        <f>IF(_xlfn.IFNA(VLOOKUP($B137, Foglio2!$A$2:$L$130, 9,FALSE), "") = 0, "",_xlfn.IFNA(VLOOKUP($B137, Foglio2!$A$2:$L$130, 9,FALSE), ""))</f>
        <v>anatop.TESTO[15]</v>
      </c>
      <c r="J137" t="str">
        <f>IF(_xlfn.IFNA(VLOOKUP($B137, Foglio2!$A$2:$L$130, 10,FALSE), "") = 0, "",_xlfn.IFNA(VLOOKUP($B137, Foglio2!$A$2:$L$130, 10,FALSE), ""))</f>
        <v>tpsmp.HDATA[19]</v>
      </c>
      <c r="K137" t="str">
        <f>IF(_xlfn.IFNA(VLOOKUP($B137, Foglio2!$A$2:$L$130, 11,FALSE), "") = 0, "",_xlfn.IFNA(VLOOKUP($B137, Foglio2!$A$2:$L$130, 11,FALSE), ""))</f>
        <v>uart3.RTS_B</v>
      </c>
      <c r="L137" t="str">
        <f>IF(_xlfn.IFNA(VLOOKUP($B137, Foglio2!$A$2:$L$130, 12,FALSE), "") = 0, "",_xlfn.IFNA(VLOOKUP($B137, Foglio2!$A$2:$L$130, 12,FALSE), ""))</f>
        <v/>
      </c>
      <c r="M137" t="str">
        <f t="shared" si="2"/>
        <v>NAND_CLE/usdhc1.DATA7/qspiA_DATA[3]/ecspi3.MISO/weim.ADDR[16]/gpio4.IO[15]/anatop.TESTO[15]/tpsmp.HDATA[19]/uart3.RTS_B/</v>
      </c>
    </row>
    <row r="138" spans="1:13" x14ac:dyDescent="0.25">
      <c r="A138" t="str">
        <f>Foglio1!A236</f>
        <v>D7</v>
      </c>
      <c r="B138" t="str">
        <f>Foglio1!B236</f>
        <v>NAND_DATA00</v>
      </c>
      <c r="C138" t="str">
        <f>IF(_xlfn.IFNA(VLOOKUP($B138, Foglio2!$A$2:$L$130, 3,FALSE), "") = 0, "",_xlfn.IFNA(VLOOKUP($B138, Foglio2!$A$2:$L$130, 3,FALSE), ""))</f>
        <v>rawnand.DATA00</v>
      </c>
      <c r="D138" t="str">
        <f>IF(_xlfn.IFNA(VLOOKUP($B138, Foglio2!$A$2:$L$130, 4,FALSE), "") = 0, "",_xlfn.IFNA(VLOOKUP($B138, Foglio2!$A$2:$L$130, 4,FALSE), ""))</f>
        <v>usdhc2.DATA0</v>
      </c>
      <c r="E138" t="str">
        <f>IF(_xlfn.IFNA(VLOOKUP($B138, Foglio2!$A$2:$L$130, 5,FALSE), "") = 0, "",_xlfn.IFNA(VLOOKUP($B138, Foglio2!$A$2:$L$130, 5,FALSE), ""))</f>
        <v>qspiB_SS1_B</v>
      </c>
      <c r="F138" t="str">
        <f>IF(_xlfn.IFNA(VLOOKUP($B138, Foglio2!$A$2:$L$130, 6,FALSE), "") = 0, "",_xlfn.IFNA(VLOOKUP($B138, Foglio2!$A$2:$L$130, 6,FALSE), ""))</f>
        <v>kpp.ROW[1]</v>
      </c>
      <c r="G138" t="str">
        <f>IF(_xlfn.IFNA(VLOOKUP($B138, Foglio2!$A$2:$L$130, 7,FALSE), "") = 0, "",_xlfn.IFNA(VLOOKUP($B138, Foglio2!$A$2:$L$130, 7,FALSE), ""))</f>
        <v>weim.AD[8]</v>
      </c>
      <c r="H138" t="str">
        <f>IF(_xlfn.IFNA(VLOOKUP($B138, Foglio2!$A$2:$L$130, 8,FALSE), "") = 0, "",_xlfn.IFNA(VLOOKUP($B138, Foglio2!$A$2:$L$130, 8,FALSE), ""))</f>
        <v>gpio4.IO[2]</v>
      </c>
      <c r="I138" t="str">
        <f>IF(_xlfn.IFNA(VLOOKUP($B138, Foglio2!$A$2:$L$130, 9,FALSE), "") = 0, "",_xlfn.IFNA(VLOOKUP($B138, Foglio2!$A$2:$L$130, 9,FALSE), ""))</f>
        <v>anatop.TESTO[2]</v>
      </c>
      <c r="J138" t="str">
        <f>IF(_xlfn.IFNA(VLOOKUP($B138, Foglio2!$A$2:$L$130, 10,FALSE), "") = 0, "",_xlfn.IFNA(VLOOKUP($B138, Foglio2!$A$2:$L$130, 10,FALSE), ""))</f>
        <v>tpsmp.HDATA[4]</v>
      </c>
      <c r="K138" t="str">
        <f>IF(_xlfn.IFNA(VLOOKUP($B138, Foglio2!$A$2:$L$130, 11,FALSE), "") = 0, "",_xlfn.IFNA(VLOOKUP($B138, Foglio2!$A$2:$L$130, 11,FALSE), ""))</f>
        <v>ecspi4.RDY</v>
      </c>
      <c r="L138" t="str">
        <f>IF(_xlfn.IFNA(VLOOKUP($B138, Foglio2!$A$2:$L$130, 12,FALSE), "") = 0, "",_xlfn.IFNA(VLOOKUP($B138, Foglio2!$A$2:$L$130, 12,FALSE), ""))</f>
        <v/>
      </c>
      <c r="M138" t="str">
        <f t="shared" si="2"/>
        <v>NAND_DATA00/usdhc2.DATA0/qspiB_SS1_B/kpp.ROW[1]/weim.AD[8]/gpio4.IO[2]/anatop.TESTO[2]/tpsmp.HDATA[4]/ecspi4.RDY/</v>
      </c>
    </row>
    <row r="139" spans="1:13" x14ac:dyDescent="0.25">
      <c r="A139" t="str">
        <f>Foglio1!A237</f>
        <v>B7</v>
      </c>
      <c r="B139" t="str">
        <f>Foglio1!B237</f>
        <v>NAND_DATA01</v>
      </c>
      <c r="C139" t="str">
        <f>IF(_xlfn.IFNA(VLOOKUP($B139, Foglio2!$A$2:$L$130, 3,FALSE), "") = 0, "",_xlfn.IFNA(VLOOKUP($B139, Foglio2!$A$2:$L$130, 3,FALSE), ""))</f>
        <v>rawnand.DATA01</v>
      </c>
      <c r="D139" t="str">
        <f>IF(_xlfn.IFNA(VLOOKUP($B139, Foglio2!$A$2:$L$130, 4,FALSE), "") = 0, "",_xlfn.IFNA(VLOOKUP($B139, Foglio2!$A$2:$L$130, 4,FALSE), ""))</f>
        <v>usdhc2.DATA1</v>
      </c>
      <c r="E139" t="str">
        <f>IF(_xlfn.IFNA(VLOOKUP($B139, Foglio2!$A$2:$L$130, 5,FALSE), "") = 0, "",_xlfn.IFNA(VLOOKUP($B139, Foglio2!$A$2:$L$130, 5,FALSE), ""))</f>
        <v>qspiB_DQS</v>
      </c>
      <c r="F139" t="str">
        <f>IF(_xlfn.IFNA(VLOOKUP($B139, Foglio2!$A$2:$L$130, 6,FALSE), "") = 0, "",_xlfn.IFNA(VLOOKUP($B139, Foglio2!$A$2:$L$130, 6,FALSE), ""))</f>
        <v>kpp.COL[1]</v>
      </c>
      <c r="G139" t="str">
        <f>IF(_xlfn.IFNA(VLOOKUP($B139, Foglio2!$A$2:$L$130, 7,FALSE), "") = 0, "",_xlfn.IFNA(VLOOKUP($B139, Foglio2!$A$2:$L$130, 7,FALSE), ""))</f>
        <v>weim.AD[9]</v>
      </c>
      <c r="H139" t="str">
        <f>IF(_xlfn.IFNA(VLOOKUP($B139, Foglio2!$A$2:$L$130, 8,FALSE), "") = 0, "",_xlfn.IFNA(VLOOKUP($B139, Foglio2!$A$2:$L$130, 8,FALSE), ""))</f>
        <v>gpio4.IO[3]</v>
      </c>
      <c r="I139" t="str">
        <f>IF(_xlfn.IFNA(VLOOKUP($B139, Foglio2!$A$2:$L$130, 9,FALSE), "") = 0, "",_xlfn.IFNA(VLOOKUP($B139, Foglio2!$A$2:$L$130, 9,FALSE), ""))</f>
        <v>anatop.TESTO[3]</v>
      </c>
      <c r="J139" t="str">
        <f>IF(_xlfn.IFNA(VLOOKUP($B139, Foglio2!$A$2:$L$130, 10,FALSE), "") = 0, "",_xlfn.IFNA(VLOOKUP($B139, Foglio2!$A$2:$L$130, 10,FALSE), ""))</f>
        <v>tpsmp.HDATA[5]</v>
      </c>
      <c r="K139" t="str">
        <f>IF(_xlfn.IFNA(VLOOKUP($B139, Foglio2!$A$2:$L$130, 11,FALSE), "") = 0, "",_xlfn.IFNA(VLOOKUP($B139, Foglio2!$A$2:$L$130, 11,FALSE), ""))</f>
        <v>ecspi4.SS1</v>
      </c>
      <c r="L139" t="str">
        <f>IF(_xlfn.IFNA(VLOOKUP($B139, Foglio2!$A$2:$L$130, 12,FALSE), "") = 0, "",_xlfn.IFNA(VLOOKUP($B139, Foglio2!$A$2:$L$130, 12,FALSE), ""))</f>
        <v/>
      </c>
      <c r="M139" t="str">
        <f t="shared" si="2"/>
        <v>NAND_DATA01/usdhc2.DATA1/qspiB_DQS/kpp.COL[1]/weim.AD[9]/gpio4.IO[3]/anatop.TESTO[3]/tpsmp.HDATA[5]/ecspi4.SS1/</v>
      </c>
    </row>
    <row r="140" spans="1:13" x14ac:dyDescent="0.25">
      <c r="A140" t="str">
        <f>Foglio1!A238</f>
        <v>A7</v>
      </c>
      <c r="B140" t="str">
        <f>Foglio1!B238</f>
        <v>NAND_DATA02</v>
      </c>
      <c r="C140" t="str">
        <f>IF(_xlfn.IFNA(VLOOKUP($B140, Foglio2!$A$2:$L$130, 3,FALSE), "") = 0, "",_xlfn.IFNA(VLOOKUP($B140, Foglio2!$A$2:$L$130, 3,FALSE), ""))</f>
        <v>rawnand.DATA02</v>
      </c>
      <c r="D140" t="str">
        <f>IF(_xlfn.IFNA(VLOOKUP($B140, Foglio2!$A$2:$L$130, 4,FALSE), "") = 0, "",_xlfn.IFNA(VLOOKUP($B140, Foglio2!$A$2:$L$130, 4,FALSE), ""))</f>
        <v>usdhc2.DATA2</v>
      </c>
      <c r="E140" t="str">
        <f>IF(_xlfn.IFNA(VLOOKUP($B140, Foglio2!$A$2:$L$130, 5,FALSE), "") = 0, "",_xlfn.IFNA(VLOOKUP($B140, Foglio2!$A$2:$L$130, 5,FALSE), ""))</f>
        <v>qspiB_DATA[0]</v>
      </c>
      <c r="F140" t="str">
        <f>IF(_xlfn.IFNA(VLOOKUP($B140, Foglio2!$A$2:$L$130, 6,FALSE), "") = 0, "",_xlfn.IFNA(VLOOKUP($B140, Foglio2!$A$2:$L$130, 6,FALSE), ""))</f>
        <v>kpp.ROW[2]</v>
      </c>
      <c r="G140" t="str">
        <f>IF(_xlfn.IFNA(VLOOKUP($B140, Foglio2!$A$2:$L$130, 7,FALSE), "") = 0, "",_xlfn.IFNA(VLOOKUP($B140, Foglio2!$A$2:$L$130, 7,FALSE), ""))</f>
        <v>weim.AD[10]</v>
      </c>
      <c r="H140" t="str">
        <f>IF(_xlfn.IFNA(VLOOKUP($B140, Foglio2!$A$2:$L$130, 8,FALSE), "") = 0, "",_xlfn.IFNA(VLOOKUP($B140, Foglio2!$A$2:$L$130, 8,FALSE), ""))</f>
        <v>gpio4.IO[4]</v>
      </c>
      <c r="I140" t="str">
        <f>IF(_xlfn.IFNA(VLOOKUP($B140, Foglio2!$A$2:$L$130, 9,FALSE), "") = 0, "",_xlfn.IFNA(VLOOKUP($B140, Foglio2!$A$2:$L$130, 9,FALSE), ""))</f>
        <v>anatop.TESTO[4]</v>
      </c>
      <c r="J140" t="str">
        <f>IF(_xlfn.IFNA(VLOOKUP($B140, Foglio2!$A$2:$L$130, 10,FALSE), "") = 0, "",_xlfn.IFNA(VLOOKUP($B140, Foglio2!$A$2:$L$130, 10,FALSE), ""))</f>
        <v>tpsmp.HDATA[6]</v>
      </c>
      <c r="K140" t="str">
        <f>IF(_xlfn.IFNA(VLOOKUP($B140, Foglio2!$A$2:$L$130, 11,FALSE), "") = 0, "",_xlfn.IFNA(VLOOKUP($B140, Foglio2!$A$2:$L$130, 11,FALSE), ""))</f>
        <v>ecspi4.SS2</v>
      </c>
      <c r="L140" t="str">
        <f>IF(_xlfn.IFNA(VLOOKUP($B140, Foglio2!$A$2:$L$130, 12,FALSE), "") = 0, "",_xlfn.IFNA(VLOOKUP($B140, Foglio2!$A$2:$L$130, 12,FALSE), ""))</f>
        <v/>
      </c>
      <c r="M140" t="str">
        <f t="shared" si="2"/>
        <v>NAND_DATA02/usdhc2.DATA2/qspiB_DATA[0]/kpp.ROW[2]/weim.AD[10]/gpio4.IO[4]/anatop.TESTO[4]/tpsmp.HDATA[6]/ecspi4.SS2/</v>
      </c>
    </row>
    <row r="141" spans="1:13" x14ac:dyDescent="0.25">
      <c r="A141" t="str">
        <f>Foglio1!A239</f>
        <v>D6</v>
      </c>
      <c r="B141" t="str">
        <f>Foglio1!B239</f>
        <v>NAND_DATA03</v>
      </c>
      <c r="C141" t="str">
        <f>IF(_xlfn.IFNA(VLOOKUP($B141, Foglio2!$A$2:$L$130, 3,FALSE), "") = 0, "",_xlfn.IFNA(VLOOKUP($B141, Foglio2!$A$2:$L$130, 3,FALSE), ""))</f>
        <v>rawnand.DATA03</v>
      </c>
      <c r="D141" t="str">
        <f>IF(_xlfn.IFNA(VLOOKUP($B141, Foglio2!$A$2:$L$130, 4,FALSE), "") = 0, "",_xlfn.IFNA(VLOOKUP($B141, Foglio2!$A$2:$L$130, 4,FALSE), ""))</f>
        <v>usdhc2.DATA3</v>
      </c>
      <c r="E141" t="str">
        <f>IF(_xlfn.IFNA(VLOOKUP($B141, Foglio2!$A$2:$L$130, 5,FALSE), "") = 0, "",_xlfn.IFNA(VLOOKUP($B141, Foglio2!$A$2:$L$130, 5,FALSE), ""))</f>
        <v>qspiB_DATA[1]</v>
      </c>
      <c r="F141" t="str">
        <f>IF(_xlfn.IFNA(VLOOKUP($B141, Foglio2!$A$2:$L$130, 6,FALSE), "") = 0, "",_xlfn.IFNA(VLOOKUP($B141, Foglio2!$A$2:$L$130, 6,FALSE), ""))</f>
        <v>kpp.COL[2]</v>
      </c>
      <c r="G141" t="str">
        <f>IF(_xlfn.IFNA(VLOOKUP($B141, Foglio2!$A$2:$L$130, 7,FALSE), "") = 0, "",_xlfn.IFNA(VLOOKUP($B141, Foglio2!$A$2:$L$130, 7,FALSE), ""))</f>
        <v>weim.AD[11]</v>
      </c>
      <c r="H141" t="str">
        <f>IF(_xlfn.IFNA(VLOOKUP($B141, Foglio2!$A$2:$L$130, 8,FALSE), "") = 0, "",_xlfn.IFNA(VLOOKUP($B141, Foglio2!$A$2:$L$130, 8,FALSE), ""))</f>
        <v>gpio4.IO[5]</v>
      </c>
      <c r="I141" t="str">
        <f>IF(_xlfn.IFNA(VLOOKUP($B141, Foglio2!$A$2:$L$130, 9,FALSE), "") = 0, "",_xlfn.IFNA(VLOOKUP($B141, Foglio2!$A$2:$L$130, 9,FALSE), ""))</f>
        <v>anatop.TESTO[5]</v>
      </c>
      <c r="J141" t="str">
        <f>IF(_xlfn.IFNA(VLOOKUP($B141, Foglio2!$A$2:$L$130, 10,FALSE), "") = 0, "",_xlfn.IFNA(VLOOKUP($B141, Foglio2!$A$2:$L$130, 10,FALSE), ""))</f>
        <v>tpsmp.HDATA[7]</v>
      </c>
      <c r="K141" t="str">
        <f>IF(_xlfn.IFNA(VLOOKUP($B141, Foglio2!$A$2:$L$130, 11,FALSE), "") = 0, "",_xlfn.IFNA(VLOOKUP($B141, Foglio2!$A$2:$L$130, 11,FALSE), ""))</f>
        <v>ecspi4.SS3</v>
      </c>
      <c r="L141" t="str">
        <f>IF(_xlfn.IFNA(VLOOKUP($B141, Foglio2!$A$2:$L$130, 12,FALSE), "") = 0, "",_xlfn.IFNA(VLOOKUP($B141, Foglio2!$A$2:$L$130, 12,FALSE), ""))</f>
        <v/>
      </c>
      <c r="M141" t="str">
        <f t="shared" si="2"/>
        <v>NAND_DATA03/usdhc2.DATA3/qspiB_DATA[1]/kpp.COL[2]/weim.AD[11]/gpio4.IO[5]/anatop.TESTO[5]/tpsmp.HDATA[7]/ecspi4.SS3/</v>
      </c>
    </row>
    <row r="142" spans="1:13" x14ac:dyDescent="0.25">
      <c r="A142" t="str">
        <f>Foglio1!A240</f>
        <v>C6</v>
      </c>
      <c r="B142" t="str">
        <f>Foglio1!B240</f>
        <v>NAND_DATA04</v>
      </c>
      <c r="C142" t="str">
        <f>IF(_xlfn.IFNA(VLOOKUP($B142, Foglio2!$A$2:$L$130, 3,FALSE), "") = 0, "",_xlfn.IFNA(VLOOKUP($B142, Foglio2!$A$2:$L$130, 3,FALSE), ""))</f>
        <v>rawnand.DATA04</v>
      </c>
      <c r="D142" t="str">
        <f>IF(_xlfn.IFNA(VLOOKUP($B142, Foglio2!$A$2:$L$130, 4,FALSE), "") = 0, "",_xlfn.IFNA(VLOOKUP($B142, Foglio2!$A$2:$L$130, 4,FALSE), ""))</f>
        <v>usdhc2.DATA4</v>
      </c>
      <c r="E142" t="str">
        <f>IF(_xlfn.IFNA(VLOOKUP($B142, Foglio2!$A$2:$L$130, 5,FALSE), "") = 0, "",_xlfn.IFNA(VLOOKUP($B142, Foglio2!$A$2:$L$130, 5,FALSE), ""))</f>
        <v>qspiB_DATA[2]</v>
      </c>
      <c r="F142" t="str">
        <f>IF(_xlfn.IFNA(VLOOKUP($B142, Foglio2!$A$2:$L$130, 6,FALSE), "") = 0, "",_xlfn.IFNA(VLOOKUP($B142, Foglio2!$A$2:$L$130, 6,FALSE), ""))</f>
        <v>ecspi4.SCLK</v>
      </c>
      <c r="G142" t="str">
        <f>IF(_xlfn.IFNA(VLOOKUP($B142, Foglio2!$A$2:$L$130, 7,FALSE), "") = 0, "",_xlfn.IFNA(VLOOKUP($B142, Foglio2!$A$2:$L$130, 7,FALSE), ""))</f>
        <v>weim.AD[12]</v>
      </c>
      <c r="H142" t="str">
        <f>IF(_xlfn.IFNA(VLOOKUP($B142, Foglio2!$A$2:$L$130, 8,FALSE), "") = 0, "",_xlfn.IFNA(VLOOKUP($B142, Foglio2!$A$2:$L$130, 8,FALSE), ""))</f>
        <v>gpio4.IO[6]</v>
      </c>
      <c r="I142" t="str">
        <f>IF(_xlfn.IFNA(VLOOKUP($B142, Foglio2!$A$2:$L$130, 9,FALSE), "") = 0, "",_xlfn.IFNA(VLOOKUP($B142, Foglio2!$A$2:$L$130, 9,FALSE), ""))</f>
        <v>anatop.TESTO[6]</v>
      </c>
      <c r="J142" t="str">
        <f>IF(_xlfn.IFNA(VLOOKUP($B142, Foglio2!$A$2:$L$130, 10,FALSE), "") = 0, "",_xlfn.IFNA(VLOOKUP($B142, Foglio2!$A$2:$L$130, 10,FALSE), ""))</f>
        <v>tpsmp.HDATA[8]</v>
      </c>
      <c r="K142" t="str">
        <f>IF(_xlfn.IFNA(VLOOKUP($B142, Foglio2!$A$2:$L$130, 11,FALSE), "") = 0, "",_xlfn.IFNA(VLOOKUP($B142, Foglio2!$A$2:$L$130, 11,FALSE), ""))</f>
        <v>uart2.TX</v>
      </c>
      <c r="L142" t="str">
        <f>IF(_xlfn.IFNA(VLOOKUP($B142, Foglio2!$A$2:$L$130, 12,FALSE), "") = 0, "",_xlfn.IFNA(VLOOKUP($B142, Foglio2!$A$2:$L$130, 12,FALSE), ""))</f>
        <v/>
      </c>
      <c r="M142" t="str">
        <f t="shared" si="2"/>
        <v>NAND_DATA04/usdhc2.DATA4/qspiB_DATA[2]/ecspi4.SCLK/weim.AD[12]/gpio4.IO[6]/anatop.TESTO[6]/tpsmp.HDATA[8]/uart2.TX/</v>
      </c>
    </row>
    <row r="143" spans="1:13" x14ac:dyDescent="0.25">
      <c r="A143" t="str">
        <f>Foglio1!A241</f>
        <v>B6</v>
      </c>
      <c r="B143" t="str">
        <f>Foglio1!B241</f>
        <v>NAND_DATA05</v>
      </c>
      <c r="C143" t="str">
        <f>IF(_xlfn.IFNA(VLOOKUP($B143, Foglio2!$A$2:$L$130, 3,FALSE), "") = 0, "",_xlfn.IFNA(VLOOKUP($B143, Foglio2!$A$2:$L$130, 3,FALSE), ""))</f>
        <v>rawnand.DATA05</v>
      </c>
      <c r="D143" t="str">
        <f>IF(_xlfn.IFNA(VLOOKUP($B143, Foglio2!$A$2:$L$130, 4,FALSE), "") = 0, "",_xlfn.IFNA(VLOOKUP($B143, Foglio2!$A$2:$L$130, 4,FALSE), ""))</f>
        <v>usdhc2.DATA5</v>
      </c>
      <c r="E143" t="str">
        <f>IF(_xlfn.IFNA(VLOOKUP($B143, Foglio2!$A$2:$L$130, 5,FALSE), "") = 0, "",_xlfn.IFNA(VLOOKUP($B143, Foglio2!$A$2:$L$130, 5,FALSE), ""))</f>
        <v>qspiB_DATA[3]</v>
      </c>
      <c r="F143" t="str">
        <f>IF(_xlfn.IFNA(VLOOKUP($B143, Foglio2!$A$2:$L$130, 6,FALSE), "") = 0, "",_xlfn.IFNA(VLOOKUP($B143, Foglio2!$A$2:$L$130, 6,FALSE), ""))</f>
        <v>ecspi4.MOSI</v>
      </c>
      <c r="G143" t="str">
        <f>IF(_xlfn.IFNA(VLOOKUP($B143, Foglio2!$A$2:$L$130, 7,FALSE), "") = 0, "",_xlfn.IFNA(VLOOKUP($B143, Foglio2!$A$2:$L$130, 7,FALSE), ""))</f>
        <v>weim.AD[13]</v>
      </c>
      <c r="H143" t="str">
        <f>IF(_xlfn.IFNA(VLOOKUP($B143, Foglio2!$A$2:$L$130, 8,FALSE), "") = 0, "",_xlfn.IFNA(VLOOKUP($B143, Foglio2!$A$2:$L$130, 8,FALSE), ""))</f>
        <v>gpio4.IO[7]</v>
      </c>
      <c r="I143" t="str">
        <f>IF(_xlfn.IFNA(VLOOKUP($B143, Foglio2!$A$2:$L$130, 9,FALSE), "") = 0, "",_xlfn.IFNA(VLOOKUP($B143, Foglio2!$A$2:$L$130, 9,FALSE), ""))</f>
        <v>anatop.TESTO[7]</v>
      </c>
      <c r="J143" t="str">
        <f>IF(_xlfn.IFNA(VLOOKUP($B143, Foglio2!$A$2:$L$130, 10,FALSE), "") = 0, "",_xlfn.IFNA(VLOOKUP($B143, Foglio2!$A$2:$L$130, 10,FALSE), ""))</f>
        <v>tpsmp.HDATA[9]</v>
      </c>
      <c r="K143" t="str">
        <f>IF(_xlfn.IFNA(VLOOKUP($B143, Foglio2!$A$2:$L$130, 11,FALSE), "") = 0, "",_xlfn.IFNA(VLOOKUP($B143, Foglio2!$A$2:$L$130, 11,FALSE), ""))</f>
        <v>uart2.RX</v>
      </c>
      <c r="L143" t="str">
        <f>IF(_xlfn.IFNA(VLOOKUP($B143, Foglio2!$A$2:$L$130, 12,FALSE), "") = 0, "",_xlfn.IFNA(VLOOKUP($B143, Foglio2!$A$2:$L$130, 12,FALSE), ""))</f>
        <v/>
      </c>
      <c r="M143" t="str">
        <f t="shared" si="2"/>
        <v>NAND_DATA05/usdhc2.DATA5/qspiB_DATA[3]/ecspi4.MOSI/weim.AD[13]/gpio4.IO[7]/anatop.TESTO[7]/tpsmp.HDATA[9]/uart2.RX/</v>
      </c>
    </row>
    <row r="144" spans="1:13" x14ac:dyDescent="0.25">
      <c r="A144" t="str">
        <f>Foglio1!A242</f>
        <v>A6</v>
      </c>
      <c r="B144" t="str">
        <f>Foglio1!B242</f>
        <v>NAND_DATA06</v>
      </c>
      <c r="C144" t="str">
        <f>IF(_xlfn.IFNA(VLOOKUP($B144, Foglio2!$A$2:$L$130, 3,FALSE), "") = 0, "",_xlfn.IFNA(VLOOKUP($B144, Foglio2!$A$2:$L$130, 3,FALSE), ""))</f>
        <v>rawnand.DATA06</v>
      </c>
      <c r="D144" t="str">
        <f>IF(_xlfn.IFNA(VLOOKUP($B144, Foglio2!$A$2:$L$130, 4,FALSE), "") = 0, "",_xlfn.IFNA(VLOOKUP($B144, Foglio2!$A$2:$L$130, 4,FALSE), ""))</f>
        <v>usdhc2.DATA6</v>
      </c>
      <c r="E144" t="str">
        <f>IF(_xlfn.IFNA(VLOOKUP($B144, Foglio2!$A$2:$L$130, 5,FALSE), "") = 0, "",_xlfn.IFNA(VLOOKUP($B144, Foglio2!$A$2:$L$130, 5,FALSE), ""))</f>
        <v>sai2.RX_BCLK</v>
      </c>
      <c r="F144" t="str">
        <f>IF(_xlfn.IFNA(VLOOKUP($B144, Foglio2!$A$2:$L$130, 6,FALSE), "") = 0, "",_xlfn.IFNA(VLOOKUP($B144, Foglio2!$A$2:$L$130, 6,FALSE), ""))</f>
        <v>ecspi4.MISO</v>
      </c>
      <c r="G144" t="str">
        <f>IF(_xlfn.IFNA(VLOOKUP($B144, Foglio2!$A$2:$L$130, 7,FALSE), "") = 0, "",_xlfn.IFNA(VLOOKUP($B144, Foglio2!$A$2:$L$130, 7,FALSE), ""))</f>
        <v>weim.AD[14]</v>
      </c>
      <c r="H144" t="str">
        <f>IF(_xlfn.IFNA(VLOOKUP($B144, Foglio2!$A$2:$L$130, 8,FALSE), "") = 0, "",_xlfn.IFNA(VLOOKUP($B144, Foglio2!$A$2:$L$130, 8,FALSE), ""))</f>
        <v>gpio4.IO[8]</v>
      </c>
      <c r="I144" t="str">
        <f>IF(_xlfn.IFNA(VLOOKUP($B144, Foglio2!$A$2:$L$130, 9,FALSE), "") = 0, "",_xlfn.IFNA(VLOOKUP($B144, Foglio2!$A$2:$L$130, 9,FALSE), ""))</f>
        <v>anatop.TESTO[8]</v>
      </c>
      <c r="J144" t="str">
        <f>IF(_xlfn.IFNA(VLOOKUP($B144, Foglio2!$A$2:$L$130, 10,FALSE), "") = 0, "",_xlfn.IFNA(VLOOKUP($B144, Foglio2!$A$2:$L$130, 10,FALSE), ""))</f>
        <v>tpsmp.HDATA[10]</v>
      </c>
      <c r="K144" t="str">
        <f>IF(_xlfn.IFNA(VLOOKUP($B144, Foglio2!$A$2:$L$130, 11,FALSE), "") = 0, "",_xlfn.IFNA(VLOOKUP($B144, Foglio2!$A$2:$L$130, 11,FALSE), ""))</f>
        <v>uart2.CTS_B</v>
      </c>
      <c r="L144" t="str">
        <f>IF(_xlfn.IFNA(VLOOKUP($B144, Foglio2!$A$2:$L$130, 12,FALSE), "") = 0, "",_xlfn.IFNA(VLOOKUP($B144, Foglio2!$A$2:$L$130, 12,FALSE), ""))</f>
        <v/>
      </c>
      <c r="M144" t="str">
        <f t="shared" si="2"/>
        <v>NAND_DATA06/usdhc2.DATA6/sai2.RX_BCLK/ecspi4.MISO/weim.AD[14]/gpio4.IO[8]/anatop.TESTO[8]/tpsmp.HDATA[10]/uart2.CTS_B/</v>
      </c>
    </row>
    <row r="145" spans="1:13" x14ac:dyDescent="0.25">
      <c r="A145" t="str">
        <f>Foglio1!A243</f>
        <v>A5</v>
      </c>
      <c r="B145" t="str">
        <f>Foglio1!B243</f>
        <v>NAND_DATA07</v>
      </c>
      <c r="C145" t="str">
        <f>IF(_xlfn.IFNA(VLOOKUP($B145, Foglio2!$A$2:$L$130, 3,FALSE), "") = 0, "",_xlfn.IFNA(VLOOKUP($B145, Foglio2!$A$2:$L$130, 3,FALSE), ""))</f>
        <v>rawnand.DATA07</v>
      </c>
      <c r="D145" t="str">
        <f>IF(_xlfn.IFNA(VLOOKUP($B145, Foglio2!$A$2:$L$130, 4,FALSE), "") = 0, "",_xlfn.IFNA(VLOOKUP($B145, Foglio2!$A$2:$L$130, 4,FALSE), ""))</f>
        <v>usdhc2.DATA7</v>
      </c>
      <c r="E145" t="str">
        <f>IF(_xlfn.IFNA(VLOOKUP($B145, Foglio2!$A$2:$L$130, 5,FALSE), "") = 0, "",_xlfn.IFNA(VLOOKUP($B145, Foglio2!$A$2:$L$130, 5,FALSE), ""))</f>
        <v>qspiA_SS1_B</v>
      </c>
      <c r="F145" t="str">
        <f>IF(_xlfn.IFNA(VLOOKUP($B145, Foglio2!$A$2:$L$130, 6,FALSE), "") = 0, "",_xlfn.IFNA(VLOOKUP($B145, Foglio2!$A$2:$L$130, 6,FALSE), ""))</f>
        <v>ecspi4.SS0</v>
      </c>
      <c r="G145" t="str">
        <f>IF(_xlfn.IFNA(VLOOKUP($B145, Foglio2!$A$2:$L$130, 7,FALSE), "") = 0, "",_xlfn.IFNA(VLOOKUP($B145, Foglio2!$A$2:$L$130, 7,FALSE), ""))</f>
        <v>weim.AD[15]</v>
      </c>
      <c r="H145" t="str">
        <f>IF(_xlfn.IFNA(VLOOKUP($B145, Foglio2!$A$2:$L$130, 8,FALSE), "") = 0, "",_xlfn.IFNA(VLOOKUP($B145, Foglio2!$A$2:$L$130, 8,FALSE), ""))</f>
        <v>gpio4.IO[9]</v>
      </c>
      <c r="I145" t="str">
        <f>IF(_xlfn.IFNA(VLOOKUP($B145, Foglio2!$A$2:$L$130, 9,FALSE), "") = 0, "",_xlfn.IFNA(VLOOKUP($B145, Foglio2!$A$2:$L$130, 9,FALSE), ""))</f>
        <v>anatop.TESTO[9]</v>
      </c>
      <c r="J145" t="str">
        <f>IF(_xlfn.IFNA(VLOOKUP($B145, Foglio2!$A$2:$L$130, 10,FALSE), "") = 0, "",_xlfn.IFNA(VLOOKUP($B145, Foglio2!$A$2:$L$130, 10,FALSE), ""))</f>
        <v>tpsmp.HDATA[11]</v>
      </c>
      <c r="K145" t="str">
        <f>IF(_xlfn.IFNA(VLOOKUP($B145, Foglio2!$A$2:$L$130, 11,FALSE), "") = 0, "",_xlfn.IFNA(VLOOKUP($B145, Foglio2!$A$2:$L$130, 11,FALSE), ""))</f>
        <v>uart2.RTS_B</v>
      </c>
      <c r="L145" t="str">
        <f>IF(_xlfn.IFNA(VLOOKUP($B145, Foglio2!$A$2:$L$130, 12,FALSE), "") = 0, "",_xlfn.IFNA(VLOOKUP($B145, Foglio2!$A$2:$L$130, 12,FALSE), ""))</f>
        <v/>
      </c>
      <c r="M145" t="str">
        <f t="shared" si="2"/>
        <v>NAND_DATA07/usdhc2.DATA7/qspiA_SS1_B/ecspi4.SS0/weim.AD[15]/gpio4.IO[9]/anatop.TESTO[9]/tpsmp.HDATA[11]/uart2.RTS_B/</v>
      </c>
    </row>
    <row r="146" spans="1:13" x14ac:dyDescent="0.25">
      <c r="A146" t="str">
        <f>Foglio1!A244</f>
        <v>E6</v>
      </c>
      <c r="B146" t="str">
        <f>Foglio1!B244</f>
        <v>NAND_DQS</v>
      </c>
      <c r="C146" t="str">
        <f>IF(_xlfn.IFNA(VLOOKUP($B146, Foglio2!$A$2:$L$130, 3,FALSE), "") = 0, "",_xlfn.IFNA(VLOOKUP($B146, Foglio2!$A$2:$L$130, 3,FALSE), ""))</f>
        <v>rawnand.DQS</v>
      </c>
      <c r="D146" t="str">
        <f>IF(_xlfn.IFNA(VLOOKUP($B146, Foglio2!$A$2:$L$130, 4,FALSE), "") = 0, "",_xlfn.IFNA(VLOOKUP($B146, Foglio2!$A$2:$L$130, 4,FALSE), ""))</f>
        <v>csi.FIELD</v>
      </c>
      <c r="E146" t="str">
        <f>IF(_xlfn.IFNA(VLOOKUP($B146, Foglio2!$A$2:$L$130, 5,FALSE), "") = 0, "",_xlfn.IFNA(VLOOKUP($B146, Foglio2!$A$2:$L$130, 5,FALSE), ""))</f>
        <v>qspiA_SS0_B</v>
      </c>
      <c r="F146" t="str">
        <f>IF(_xlfn.IFNA(VLOOKUP($B146, Foglio2!$A$2:$L$130, 6,FALSE), "") = 0, "",_xlfn.IFNA(VLOOKUP($B146, Foglio2!$A$2:$L$130, 6,FALSE), ""))</f>
        <v>pwm5.OUT</v>
      </c>
      <c r="G146" t="str">
        <f>IF(_xlfn.IFNA(VLOOKUP($B146, Foglio2!$A$2:$L$130, 7,FALSE), "") = 0, "",_xlfn.IFNA(VLOOKUP($B146, Foglio2!$A$2:$L$130, 7,FALSE), ""))</f>
        <v>weim.WAIT</v>
      </c>
      <c r="H146" t="str">
        <f>IF(_xlfn.IFNA(VLOOKUP($B146, Foglio2!$A$2:$L$130, 8,FALSE), "") = 0, "",_xlfn.IFNA(VLOOKUP($B146, Foglio2!$A$2:$L$130, 8,FALSE), ""))</f>
        <v>gpio4.IO[16]</v>
      </c>
      <c r="I146" t="str">
        <f>IF(_xlfn.IFNA(VLOOKUP($B146, Foglio2!$A$2:$L$130, 9,FALSE), "") = 0, "",_xlfn.IFNA(VLOOKUP($B146, Foglio2!$A$2:$L$130, 9,FALSE), ""))</f>
        <v>sdma.EXT_EVENT[1]</v>
      </c>
      <c r="J146" t="str">
        <f>IF(_xlfn.IFNA(VLOOKUP($B146, Foglio2!$A$2:$L$130, 10,FALSE), "") = 0, "",_xlfn.IFNA(VLOOKUP($B146, Foglio2!$A$2:$L$130, 10,FALSE), ""))</f>
        <v>tpsmp.HDATA[17]</v>
      </c>
      <c r="K146" t="str">
        <f>IF(_xlfn.IFNA(VLOOKUP($B146, Foglio2!$A$2:$L$130, 11,FALSE), "") = 0, "",_xlfn.IFNA(VLOOKUP($B146, Foglio2!$A$2:$L$130, 11,FALSE), ""))</f>
        <v>spdif.EXT_CLK</v>
      </c>
      <c r="L146" t="str">
        <f>IF(_xlfn.IFNA(VLOOKUP($B146, Foglio2!$A$2:$L$130, 12,FALSE), "") = 0, "",_xlfn.IFNA(VLOOKUP($B146, Foglio2!$A$2:$L$130, 12,FALSE), ""))</f>
        <v/>
      </c>
      <c r="M146" t="str">
        <f t="shared" si="2"/>
        <v>NAND_DQS/csi.FIELD/qspiA_SS0_B/pwm5.OUT/weim.WAIT/gpio4.IO[16]/sdma.EXT_EVENT[1]/tpsmp.HDATA[17]/spdif.EXT_CLK/</v>
      </c>
    </row>
    <row r="147" spans="1:13" x14ac:dyDescent="0.25">
      <c r="A147" t="str">
        <f>Foglio1!A245</f>
        <v>D8</v>
      </c>
      <c r="B147" t="str">
        <f>Foglio1!B245</f>
        <v>NAND_RE_B</v>
      </c>
      <c r="C147" t="str">
        <f>IF(_xlfn.IFNA(VLOOKUP($B147, Foglio2!$A$2:$L$130, 3,FALSE), "") = 0, "",_xlfn.IFNA(VLOOKUP($B147, Foglio2!$A$2:$L$130, 3,FALSE), ""))</f>
        <v>rawnand.RE_B</v>
      </c>
      <c r="D147" t="str">
        <f>IF(_xlfn.IFNA(VLOOKUP($B147, Foglio2!$A$2:$L$130, 4,FALSE), "") = 0, "",_xlfn.IFNA(VLOOKUP($B147, Foglio2!$A$2:$L$130, 4,FALSE), ""))</f>
        <v>usdhc2.CLK</v>
      </c>
      <c r="E147" t="str">
        <f>IF(_xlfn.IFNA(VLOOKUP($B147, Foglio2!$A$2:$L$130, 5,FALSE), "") = 0, "",_xlfn.IFNA(VLOOKUP($B147, Foglio2!$A$2:$L$130, 5,FALSE), ""))</f>
        <v>qspiB_SCLK</v>
      </c>
      <c r="F147" t="str">
        <f>IF(_xlfn.IFNA(VLOOKUP($B147, Foglio2!$A$2:$L$130, 6,FALSE), "") = 0, "",_xlfn.IFNA(VLOOKUP($B147, Foglio2!$A$2:$L$130, 6,FALSE), ""))</f>
        <v>kpp.ROW[0]</v>
      </c>
      <c r="G147" t="str">
        <f>IF(_xlfn.IFNA(VLOOKUP($B147, Foglio2!$A$2:$L$130, 7,FALSE), "") = 0, "",_xlfn.IFNA(VLOOKUP($B147, Foglio2!$A$2:$L$130, 7,FALSE), ""))</f>
        <v>weim.EB_B[0]</v>
      </c>
      <c r="H147" t="str">
        <f>IF(_xlfn.IFNA(VLOOKUP($B147, Foglio2!$A$2:$L$130, 8,FALSE), "") = 0, "",_xlfn.IFNA(VLOOKUP($B147, Foglio2!$A$2:$L$130, 8,FALSE), ""))</f>
        <v>gpio4.IO[0]</v>
      </c>
      <c r="I147" t="str">
        <f>IF(_xlfn.IFNA(VLOOKUP($B147, Foglio2!$A$2:$L$130, 9,FALSE), "") = 0, "",_xlfn.IFNA(VLOOKUP($B147, Foglio2!$A$2:$L$130, 9,FALSE), ""))</f>
        <v>anatop.TESTO[0]</v>
      </c>
      <c r="J147" t="str">
        <f>IF(_xlfn.IFNA(VLOOKUP($B147, Foglio2!$A$2:$L$130, 10,FALSE), "") = 0, "",_xlfn.IFNA(VLOOKUP($B147, Foglio2!$A$2:$L$130, 10,FALSE), ""))</f>
        <v>tpsmp.HDATA[2]</v>
      </c>
      <c r="K147" t="str">
        <f>IF(_xlfn.IFNA(VLOOKUP($B147, Foglio2!$A$2:$L$130, 11,FALSE), "") = 0, "",_xlfn.IFNA(VLOOKUP($B147, Foglio2!$A$2:$L$130, 11,FALSE), ""))</f>
        <v>ecspi3.SS2</v>
      </c>
      <c r="L147" t="str">
        <f>IF(_xlfn.IFNA(VLOOKUP($B147, Foglio2!$A$2:$L$130, 12,FALSE), "") = 0, "",_xlfn.IFNA(VLOOKUP($B147, Foglio2!$A$2:$L$130, 12,FALSE), ""))</f>
        <v/>
      </c>
      <c r="M147" t="str">
        <f t="shared" si="2"/>
        <v>NAND_RE_B/usdhc2.CLK/qspiB_SCLK/kpp.ROW[0]/weim.EB_B[0]/gpio4.IO[0]/anatop.TESTO[0]/tpsmp.HDATA[2]/ecspi3.SS2/</v>
      </c>
    </row>
    <row r="148" spans="1:13" x14ac:dyDescent="0.25">
      <c r="A148" t="str">
        <f>Foglio1!A246</f>
        <v>A3</v>
      </c>
      <c r="B148" t="str">
        <f>Foglio1!B246</f>
        <v>NAND_READY_B</v>
      </c>
      <c r="C148" t="str">
        <f>IF(_xlfn.IFNA(VLOOKUP($B148, Foglio2!$A$2:$L$130, 3,FALSE), "") = 0, "",_xlfn.IFNA(VLOOKUP($B148, Foglio2!$A$2:$L$130, 3,FALSE), ""))</f>
        <v>rawnand.READY_B</v>
      </c>
      <c r="D148" t="str">
        <f>IF(_xlfn.IFNA(VLOOKUP($B148, Foglio2!$A$2:$L$130, 4,FALSE), "") = 0, "",_xlfn.IFNA(VLOOKUP($B148, Foglio2!$A$2:$L$130, 4,FALSE), ""))</f>
        <v>usdhc1.DATA4</v>
      </c>
      <c r="E148" t="str">
        <f>IF(_xlfn.IFNA(VLOOKUP($B148, Foglio2!$A$2:$L$130, 5,FALSE), "") = 0, "",_xlfn.IFNA(VLOOKUP($B148, Foglio2!$A$2:$L$130, 5,FALSE), ""))</f>
        <v>qspiA_DATA[0]</v>
      </c>
      <c r="F148" t="str">
        <f>IF(_xlfn.IFNA(VLOOKUP($B148, Foglio2!$A$2:$L$130, 6,FALSE), "") = 0, "",_xlfn.IFNA(VLOOKUP($B148, Foglio2!$A$2:$L$130, 6,FALSE), ""))</f>
        <v>ecspi3.SS0</v>
      </c>
      <c r="G148" t="str">
        <f>IF(_xlfn.IFNA(VLOOKUP($B148, Foglio2!$A$2:$L$130, 7,FALSE), "") = 0, "",_xlfn.IFNA(VLOOKUP($B148, Foglio2!$A$2:$L$130, 7,FALSE), ""))</f>
        <v>weim.CS1_B</v>
      </c>
      <c r="H148" t="str">
        <f>IF(_xlfn.IFNA(VLOOKUP($B148, Foglio2!$A$2:$L$130, 8,FALSE), "") = 0, "",_xlfn.IFNA(VLOOKUP($B148, Foglio2!$A$2:$L$130, 8,FALSE), ""))</f>
        <v>gpio4.IO[12]</v>
      </c>
      <c r="I148" t="str">
        <f>IF(_xlfn.IFNA(VLOOKUP($B148, Foglio2!$A$2:$L$130, 9,FALSE), "") = 0, "",_xlfn.IFNA(VLOOKUP($B148, Foglio2!$A$2:$L$130, 9,FALSE), ""))</f>
        <v>anatop.TESTO[12]</v>
      </c>
      <c r="J148" t="str">
        <f>IF(_xlfn.IFNA(VLOOKUP($B148, Foglio2!$A$2:$L$130, 10,FALSE), "") = 0, "",_xlfn.IFNA(VLOOKUP($B148, Foglio2!$A$2:$L$130, 10,FALSE), ""))</f>
        <v>tpsmp.HDATA[14]</v>
      </c>
      <c r="K148" t="str">
        <f>IF(_xlfn.IFNA(VLOOKUP($B148, Foglio2!$A$2:$L$130, 11,FALSE), "") = 0, "",_xlfn.IFNA(VLOOKUP($B148, Foglio2!$A$2:$L$130, 11,FALSE), ""))</f>
        <v>uart3.TX</v>
      </c>
      <c r="L148" t="str">
        <f>IF(_xlfn.IFNA(VLOOKUP($B148, Foglio2!$A$2:$L$130, 12,FALSE), "") = 0, "",_xlfn.IFNA(VLOOKUP($B148, Foglio2!$A$2:$L$130, 12,FALSE), ""))</f>
        <v/>
      </c>
      <c r="M148" t="str">
        <f t="shared" si="2"/>
        <v>NAND_READY_B/usdhc1.DATA4/qspiA_DATA[0]/ecspi3.SS0/weim.CS1_B/gpio4.IO[12]/anatop.TESTO[12]/tpsmp.HDATA[14]/uart3.TX/</v>
      </c>
    </row>
    <row r="149" spans="1:13" x14ac:dyDescent="0.25">
      <c r="A149" t="str">
        <f>Foglio1!A247</f>
        <v>C8</v>
      </c>
      <c r="B149" t="str">
        <f>Foglio1!B247</f>
        <v>NAND_WE_B</v>
      </c>
      <c r="C149" t="str">
        <f>IF(_xlfn.IFNA(VLOOKUP($B149, Foglio2!$A$2:$L$130, 3,FALSE), "") = 0, "",_xlfn.IFNA(VLOOKUP($B149, Foglio2!$A$2:$L$130, 3,FALSE), ""))</f>
        <v>rawnand.WE_B</v>
      </c>
      <c r="D149" t="str">
        <f>IF(_xlfn.IFNA(VLOOKUP($B149, Foglio2!$A$2:$L$130, 4,FALSE), "") = 0, "",_xlfn.IFNA(VLOOKUP($B149, Foglio2!$A$2:$L$130, 4,FALSE), ""))</f>
        <v>usdhc2.CMD</v>
      </c>
      <c r="E149" t="str">
        <f>IF(_xlfn.IFNA(VLOOKUP($B149, Foglio2!$A$2:$L$130, 5,FALSE), "") = 0, "",_xlfn.IFNA(VLOOKUP($B149, Foglio2!$A$2:$L$130, 5,FALSE), ""))</f>
        <v>qspiB_SS0_B</v>
      </c>
      <c r="F149" t="str">
        <f>IF(_xlfn.IFNA(VLOOKUP($B149, Foglio2!$A$2:$L$130, 6,FALSE), "") = 0, "",_xlfn.IFNA(VLOOKUP($B149, Foglio2!$A$2:$L$130, 6,FALSE), ""))</f>
        <v>kpp.COL[0]</v>
      </c>
      <c r="G149" t="str">
        <f>IF(_xlfn.IFNA(VLOOKUP($B149, Foglio2!$A$2:$L$130, 7,FALSE), "") = 0, "",_xlfn.IFNA(VLOOKUP($B149, Foglio2!$A$2:$L$130, 7,FALSE), ""))</f>
        <v>weim.EB_B[1]</v>
      </c>
      <c r="H149" t="str">
        <f>IF(_xlfn.IFNA(VLOOKUP($B149, Foglio2!$A$2:$L$130, 8,FALSE), "") = 0, "",_xlfn.IFNA(VLOOKUP($B149, Foglio2!$A$2:$L$130, 8,FALSE), ""))</f>
        <v>gpio4.IO[1]</v>
      </c>
      <c r="I149" t="str">
        <f>IF(_xlfn.IFNA(VLOOKUP($B149, Foglio2!$A$2:$L$130, 9,FALSE), "") = 0, "",_xlfn.IFNA(VLOOKUP($B149, Foglio2!$A$2:$L$130, 9,FALSE), ""))</f>
        <v>anatop.TESTO[1]</v>
      </c>
      <c r="J149" t="str">
        <f>IF(_xlfn.IFNA(VLOOKUP($B149, Foglio2!$A$2:$L$130, 10,FALSE), "") = 0, "",_xlfn.IFNA(VLOOKUP($B149, Foglio2!$A$2:$L$130, 10,FALSE), ""))</f>
        <v>tpsmp.HDATA[3]</v>
      </c>
      <c r="K149" t="str">
        <f>IF(_xlfn.IFNA(VLOOKUP($B149, Foglio2!$A$2:$L$130, 11,FALSE), "") = 0, "",_xlfn.IFNA(VLOOKUP($B149, Foglio2!$A$2:$L$130, 11,FALSE), ""))</f>
        <v>ecspi3.SS3</v>
      </c>
      <c r="L149" t="str">
        <f>IF(_xlfn.IFNA(VLOOKUP($B149, Foglio2!$A$2:$L$130, 12,FALSE), "") = 0, "",_xlfn.IFNA(VLOOKUP($B149, Foglio2!$A$2:$L$130, 12,FALSE), ""))</f>
        <v/>
      </c>
      <c r="M149" t="str">
        <f t="shared" si="2"/>
        <v>NAND_WE_B/usdhc2.CMD/qspiB_SS0_B/kpp.COL[0]/weim.EB_B[1]/gpio4.IO[1]/anatop.TESTO[1]/tpsmp.HDATA[3]/ecspi3.SS3/</v>
      </c>
    </row>
    <row r="150" spans="1:13" x14ac:dyDescent="0.25">
      <c r="A150" t="str">
        <f>Foglio1!A248</f>
        <v>D5</v>
      </c>
      <c r="B150" t="str">
        <f>Foglio1!B248</f>
        <v>NAND_WP_B</v>
      </c>
      <c r="C150" t="str">
        <f>IF(_xlfn.IFNA(VLOOKUP($B150, Foglio2!$A$2:$L$130, 3,FALSE), "") = 0, "",_xlfn.IFNA(VLOOKUP($B150, Foglio2!$A$2:$L$130, 3,FALSE), ""))</f>
        <v>rawnand.WP_B</v>
      </c>
      <c r="D150" t="str">
        <f>IF(_xlfn.IFNA(VLOOKUP($B150, Foglio2!$A$2:$L$130, 4,FALSE), "") = 0, "",_xlfn.IFNA(VLOOKUP($B150, Foglio2!$A$2:$L$130, 4,FALSE), ""))</f>
        <v>usdhc1.RESET_B</v>
      </c>
      <c r="E150" t="str">
        <f>IF(_xlfn.IFNA(VLOOKUP($B150, Foglio2!$A$2:$L$130, 5,FALSE), "") = 0, "",_xlfn.IFNA(VLOOKUP($B150, Foglio2!$A$2:$L$130, 5,FALSE), ""))</f>
        <v>qspiA_SCLK</v>
      </c>
      <c r="F150" t="str">
        <f>IF(_xlfn.IFNA(VLOOKUP($B150, Foglio2!$A$2:$L$130, 6,FALSE), "") = 0, "",_xlfn.IFNA(VLOOKUP($B150, Foglio2!$A$2:$L$130, 6,FALSE), ""))</f>
        <v>pwm4.OUT</v>
      </c>
      <c r="G150" t="str">
        <f>IF(_xlfn.IFNA(VLOOKUP($B150, Foglio2!$A$2:$L$130, 7,FALSE), "") = 0, "",_xlfn.IFNA(VLOOKUP($B150, Foglio2!$A$2:$L$130, 7,FALSE), ""))</f>
        <v>weim.BCLK</v>
      </c>
      <c r="H150" t="str">
        <f>IF(_xlfn.IFNA(VLOOKUP($B150, Foglio2!$A$2:$L$130, 8,FALSE), "") = 0, "",_xlfn.IFNA(VLOOKUP($B150, Foglio2!$A$2:$L$130, 8,FALSE), ""))</f>
        <v>gpio4.IO[11]</v>
      </c>
      <c r="I150" t="str">
        <f>IF(_xlfn.IFNA(VLOOKUP($B150, Foglio2!$A$2:$L$130, 9,FALSE), "") = 0, "",_xlfn.IFNA(VLOOKUP($B150, Foglio2!$A$2:$L$130, 9,FALSE), ""))</f>
        <v>anatop.TESTO[11]</v>
      </c>
      <c r="J150" t="str">
        <f>IF(_xlfn.IFNA(VLOOKUP($B150, Foglio2!$A$2:$L$130, 10,FALSE), "") = 0, "",_xlfn.IFNA(VLOOKUP($B150, Foglio2!$A$2:$L$130, 10,FALSE), ""))</f>
        <v>tpsmp.HDATA[13]</v>
      </c>
      <c r="K150" t="str">
        <f>IF(_xlfn.IFNA(VLOOKUP($B150, Foglio2!$A$2:$L$130, 11,FALSE), "") = 0, "",_xlfn.IFNA(VLOOKUP($B150, Foglio2!$A$2:$L$130, 11,FALSE), ""))</f>
        <v>ecspi3.RDY</v>
      </c>
      <c r="L150" t="str">
        <f>IF(_xlfn.IFNA(VLOOKUP($B150, Foglio2!$A$2:$L$130, 12,FALSE), "") = 0, "",_xlfn.IFNA(VLOOKUP($B150, Foglio2!$A$2:$L$130, 12,FALSE), ""))</f>
        <v/>
      </c>
      <c r="M150" t="str">
        <f t="shared" si="2"/>
        <v>NAND_WP_B/usdhc1.RESET_B/qspiA_SCLK/pwm4.OUT/weim.BCLK/gpio4.IO[11]/anatop.TESTO[11]/tpsmp.HDATA[13]/ecspi3.RDY/</v>
      </c>
    </row>
    <row r="151" spans="1:13" x14ac:dyDescent="0.25">
      <c r="A151" t="str">
        <f>Foglio1!A249</f>
        <v>R8</v>
      </c>
      <c r="B151" t="str">
        <f>Foglio1!B249</f>
        <v>ONOFF</v>
      </c>
      <c r="C151" t="str">
        <f>IF(_xlfn.IFNA(VLOOKUP($B151, Foglio2!$A$2:$L$130, 3,FALSE), "") = 0, "",_xlfn.IFNA(VLOOKUP($B151, Foglio2!$A$2:$L$130, 3,FALSE), ""))</f>
        <v>src.RESET_B</v>
      </c>
      <c r="D151" t="str">
        <f>IF(_xlfn.IFNA(VLOOKUP($B151, Foglio2!$A$2:$L$130, 4,FALSE), "") = 0, "",_xlfn.IFNA(VLOOKUP($B151, Foglio2!$A$2:$L$130, 4,FALSE), ""))</f>
        <v/>
      </c>
      <c r="E151" t="str">
        <f>IF(_xlfn.IFNA(VLOOKUP($B151, Foglio2!$A$2:$L$130, 5,FALSE), "") = 0, "",_xlfn.IFNA(VLOOKUP($B151, Foglio2!$A$2:$L$130, 5,FALSE), ""))</f>
        <v/>
      </c>
      <c r="F151" t="str">
        <f>IF(_xlfn.IFNA(VLOOKUP($B151, Foglio2!$A$2:$L$130, 6,FALSE), "") = 0, "",_xlfn.IFNA(VLOOKUP($B151, Foglio2!$A$2:$L$130, 6,FALSE), ""))</f>
        <v/>
      </c>
      <c r="G151" t="str">
        <f>IF(_xlfn.IFNA(VLOOKUP($B151, Foglio2!$A$2:$L$130, 7,FALSE), "") = 0, "",_xlfn.IFNA(VLOOKUP($B151, Foglio2!$A$2:$L$130, 7,FALSE), ""))</f>
        <v/>
      </c>
      <c r="H151" t="str">
        <f>IF(_xlfn.IFNA(VLOOKUP($B151, Foglio2!$A$2:$L$130, 8,FALSE), "") = 0, "",_xlfn.IFNA(VLOOKUP($B151, Foglio2!$A$2:$L$130, 8,FALSE), ""))</f>
        <v/>
      </c>
      <c r="I151" t="str">
        <f>IF(_xlfn.IFNA(VLOOKUP($B151, Foglio2!$A$2:$L$130, 9,FALSE), "") = 0, "",_xlfn.IFNA(VLOOKUP($B151, Foglio2!$A$2:$L$130, 9,FALSE), ""))</f>
        <v/>
      </c>
      <c r="J151" t="str">
        <f>IF(_xlfn.IFNA(VLOOKUP($B151, Foglio2!$A$2:$L$130, 10,FALSE), "") = 0, "",_xlfn.IFNA(VLOOKUP($B151, Foglio2!$A$2:$L$130, 10,FALSE), ""))</f>
        <v/>
      </c>
      <c r="K151" t="str">
        <f>IF(_xlfn.IFNA(VLOOKUP($B151, Foglio2!$A$2:$L$130, 11,FALSE), "") = 0, "",_xlfn.IFNA(VLOOKUP($B151, Foglio2!$A$2:$L$130, 11,FALSE), ""))</f>
        <v/>
      </c>
      <c r="L151" t="str">
        <f>IF(_xlfn.IFNA(VLOOKUP($B151, Foglio2!$A$2:$L$130, 12,FALSE), "") = 0, "",_xlfn.IFNA(VLOOKUP($B151, Foglio2!$A$2:$L$130, 12,FALSE), ""))</f>
        <v/>
      </c>
      <c r="M151" t="str">
        <f t="shared" si="2"/>
        <v>ONOFF/////////</v>
      </c>
    </row>
    <row r="152" spans="1:13" x14ac:dyDescent="0.25">
      <c r="A152" t="str">
        <f>Foglio1!A250</f>
        <v>P8</v>
      </c>
      <c r="B152" t="str">
        <f>Foglio1!B250</f>
        <v>POR_B</v>
      </c>
      <c r="C152" t="str">
        <f>IF(_xlfn.IFNA(VLOOKUP($B152, Foglio2!$A$2:$L$130, 3,FALSE), "") = 0, "",_xlfn.IFNA(VLOOKUP($B152, Foglio2!$A$2:$L$130, 3,FALSE), ""))</f>
        <v>src.POR_B</v>
      </c>
      <c r="D152" t="str">
        <f>IF(_xlfn.IFNA(VLOOKUP($B152, Foglio2!$A$2:$L$130, 4,FALSE), "") = 0, "",_xlfn.IFNA(VLOOKUP($B152, Foglio2!$A$2:$L$130, 4,FALSE), ""))</f>
        <v/>
      </c>
      <c r="E152" t="str">
        <f>IF(_xlfn.IFNA(VLOOKUP($B152, Foglio2!$A$2:$L$130, 5,FALSE), "") = 0, "",_xlfn.IFNA(VLOOKUP($B152, Foglio2!$A$2:$L$130, 5,FALSE), ""))</f>
        <v/>
      </c>
      <c r="F152" t="str">
        <f>IF(_xlfn.IFNA(VLOOKUP($B152, Foglio2!$A$2:$L$130, 6,FALSE), "") = 0, "",_xlfn.IFNA(VLOOKUP($B152, Foglio2!$A$2:$L$130, 6,FALSE), ""))</f>
        <v/>
      </c>
      <c r="G152" t="str">
        <f>IF(_xlfn.IFNA(VLOOKUP($B152, Foglio2!$A$2:$L$130, 7,FALSE), "") = 0, "",_xlfn.IFNA(VLOOKUP($B152, Foglio2!$A$2:$L$130, 7,FALSE), ""))</f>
        <v/>
      </c>
      <c r="H152" t="str">
        <f>IF(_xlfn.IFNA(VLOOKUP($B152, Foglio2!$A$2:$L$130, 8,FALSE), "") = 0, "",_xlfn.IFNA(VLOOKUP($B152, Foglio2!$A$2:$L$130, 8,FALSE), ""))</f>
        <v/>
      </c>
      <c r="I152" t="str">
        <f>IF(_xlfn.IFNA(VLOOKUP($B152, Foglio2!$A$2:$L$130, 9,FALSE), "") = 0, "",_xlfn.IFNA(VLOOKUP($B152, Foglio2!$A$2:$L$130, 9,FALSE), ""))</f>
        <v/>
      </c>
      <c r="J152" t="str">
        <f>IF(_xlfn.IFNA(VLOOKUP($B152, Foglio2!$A$2:$L$130, 10,FALSE), "") = 0, "",_xlfn.IFNA(VLOOKUP($B152, Foglio2!$A$2:$L$130, 10,FALSE), ""))</f>
        <v/>
      </c>
      <c r="K152" t="str">
        <f>IF(_xlfn.IFNA(VLOOKUP($B152, Foglio2!$A$2:$L$130, 11,FALSE), "") = 0, "",_xlfn.IFNA(VLOOKUP($B152, Foglio2!$A$2:$L$130, 11,FALSE), ""))</f>
        <v/>
      </c>
      <c r="L152" t="str">
        <f>IF(_xlfn.IFNA(VLOOKUP($B152, Foglio2!$A$2:$L$130, 12,FALSE), "") = 0, "",_xlfn.IFNA(VLOOKUP($B152, Foglio2!$A$2:$L$130, 12,FALSE), ""))</f>
        <v/>
      </c>
      <c r="M152" t="str">
        <f t="shared" si="2"/>
        <v>POR_B/////////</v>
      </c>
    </row>
    <row r="153" spans="1:13" x14ac:dyDescent="0.25">
      <c r="A153" t="str">
        <f>Foglio1!A251</f>
        <v>T11</v>
      </c>
      <c r="B153" t="str">
        <f>Foglio1!B251</f>
        <v>RTC_XTALI</v>
      </c>
      <c r="C153" t="str">
        <f>IF(_xlfn.IFNA(VLOOKUP($B153, Foglio2!$A$2:$L$130, 3,FALSE), "") = 0, "",_xlfn.IFNA(VLOOKUP($B153, Foglio2!$A$2:$L$130, 3,FALSE), ""))</f>
        <v/>
      </c>
      <c r="D153" t="str">
        <f>IF(_xlfn.IFNA(VLOOKUP($B153, Foglio2!$A$2:$L$130, 4,FALSE), "") = 0, "",_xlfn.IFNA(VLOOKUP($B153, Foglio2!$A$2:$L$130, 4,FALSE), ""))</f>
        <v/>
      </c>
      <c r="E153" t="str">
        <f>IF(_xlfn.IFNA(VLOOKUP($B153, Foglio2!$A$2:$L$130, 5,FALSE), "") = 0, "",_xlfn.IFNA(VLOOKUP($B153, Foglio2!$A$2:$L$130, 5,FALSE), ""))</f>
        <v/>
      </c>
      <c r="F153" t="str">
        <f>IF(_xlfn.IFNA(VLOOKUP($B153, Foglio2!$A$2:$L$130, 6,FALSE), "") = 0, "",_xlfn.IFNA(VLOOKUP($B153, Foglio2!$A$2:$L$130, 6,FALSE), ""))</f>
        <v/>
      </c>
      <c r="G153" t="str">
        <f>IF(_xlfn.IFNA(VLOOKUP($B153, Foglio2!$A$2:$L$130, 7,FALSE), "") = 0, "",_xlfn.IFNA(VLOOKUP($B153, Foglio2!$A$2:$L$130, 7,FALSE), ""))</f>
        <v/>
      </c>
      <c r="H153" t="str">
        <f>IF(_xlfn.IFNA(VLOOKUP($B153, Foglio2!$A$2:$L$130, 8,FALSE), "") = 0, "",_xlfn.IFNA(VLOOKUP($B153, Foglio2!$A$2:$L$130, 8,FALSE), ""))</f>
        <v/>
      </c>
      <c r="I153" t="str">
        <f>IF(_xlfn.IFNA(VLOOKUP($B153, Foglio2!$A$2:$L$130, 9,FALSE), "") = 0, "",_xlfn.IFNA(VLOOKUP($B153, Foglio2!$A$2:$L$130, 9,FALSE), ""))</f>
        <v/>
      </c>
      <c r="J153" t="str">
        <f>IF(_xlfn.IFNA(VLOOKUP($B153, Foglio2!$A$2:$L$130, 10,FALSE), "") = 0, "",_xlfn.IFNA(VLOOKUP($B153, Foglio2!$A$2:$L$130, 10,FALSE), ""))</f>
        <v/>
      </c>
      <c r="K153" t="str">
        <f>IF(_xlfn.IFNA(VLOOKUP($B153, Foglio2!$A$2:$L$130, 11,FALSE), "") = 0, "",_xlfn.IFNA(VLOOKUP($B153, Foglio2!$A$2:$L$130, 11,FALSE), ""))</f>
        <v/>
      </c>
      <c r="L153" t="str">
        <f>IF(_xlfn.IFNA(VLOOKUP($B153, Foglio2!$A$2:$L$130, 12,FALSE), "") = 0, "",_xlfn.IFNA(VLOOKUP($B153, Foglio2!$A$2:$L$130, 12,FALSE), ""))</f>
        <v/>
      </c>
      <c r="M153" t="str">
        <f t="shared" si="2"/>
        <v>RTC_XTALI/////////</v>
      </c>
    </row>
    <row r="154" spans="1:13" x14ac:dyDescent="0.25">
      <c r="A154" t="str">
        <f>Foglio1!A252</f>
        <v>U11</v>
      </c>
      <c r="B154" t="str">
        <f>Foglio1!B252</f>
        <v>RTC_XTALO</v>
      </c>
      <c r="C154" t="str">
        <f>IF(_xlfn.IFNA(VLOOKUP($B154, Foglio2!$A$2:$L$130, 3,FALSE), "") = 0, "",_xlfn.IFNA(VLOOKUP($B154, Foglio2!$A$2:$L$130, 3,FALSE), ""))</f>
        <v/>
      </c>
      <c r="D154" t="str">
        <f>IF(_xlfn.IFNA(VLOOKUP($B154, Foglio2!$A$2:$L$130, 4,FALSE), "") = 0, "",_xlfn.IFNA(VLOOKUP($B154, Foglio2!$A$2:$L$130, 4,FALSE), ""))</f>
        <v/>
      </c>
      <c r="E154" t="str">
        <f>IF(_xlfn.IFNA(VLOOKUP($B154, Foglio2!$A$2:$L$130, 5,FALSE), "") = 0, "",_xlfn.IFNA(VLOOKUP($B154, Foglio2!$A$2:$L$130, 5,FALSE), ""))</f>
        <v/>
      </c>
      <c r="F154" t="str">
        <f>IF(_xlfn.IFNA(VLOOKUP($B154, Foglio2!$A$2:$L$130, 6,FALSE), "") = 0, "",_xlfn.IFNA(VLOOKUP($B154, Foglio2!$A$2:$L$130, 6,FALSE), ""))</f>
        <v/>
      </c>
      <c r="G154" t="str">
        <f>IF(_xlfn.IFNA(VLOOKUP($B154, Foglio2!$A$2:$L$130, 7,FALSE), "") = 0, "",_xlfn.IFNA(VLOOKUP($B154, Foglio2!$A$2:$L$130, 7,FALSE), ""))</f>
        <v/>
      </c>
      <c r="H154" t="str">
        <f>IF(_xlfn.IFNA(VLOOKUP($B154, Foglio2!$A$2:$L$130, 8,FALSE), "") = 0, "",_xlfn.IFNA(VLOOKUP($B154, Foglio2!$A$2:$L$130, 8,FALSE), ""))</f>
        <v/>
      </c>
      <c r="I154" t="str">
        <f>IF(_xlfn.IFNA(VLOOKUP($B154, Foglio2!$A$2:$L$130, 9,FALSE), "") = 0, "",_xlfn.IFNA(VLOOKUP($B154, Foglio2!$A$2:$L$130, 9,FALSE), ""))</f>
        <v/>
      </c>
      <c r="J154" t="str">
        <f>IF(_xlfn.IFNA(VLOOKUP($B154, Foglio2!$A$2:$L$130, 10,FALSE), "") = 0, "",_xlfn.IFNA(VLOOKUP($B154, Foglio2!$A$2:$L$130, 10,FALSE), ""))</f>
        <v/>
      </c>
      <c r="K154" t="str">
        <f>IF(_xlfn.IFNA(VLOOKUP($B154, Foglio2!$A$2:$L$130, 11,FALSE), "") = 0, "",_xlfn.IFNA(VLOOKUP($B154, Foglio2!$A$2:$L$130, 11,FALSE), ""))</f>
        <v/>
      </c>
      <c r="L154" t="str">
        <f>IF(_xlfn.IFNA(VLOOKUP($B154, Foglio2!$A$2:$L$130, 12,FALSE), "") = 0, "",_xlfn.IFNA(VLOOKUP($B154, Foglio2!$A$2:$L$130, 12,FALSE), ""))</f>
        <v/>
      </c>
      <c r="M154" t="str">
        <f t="shared" si="2"/>
        <v>RTC_XTALO/////////</v>
      </c>
    </row>
    <row r="155" spans="1:13" x14ac:dyDescent="0.25">
      <c r="A155" t="str">
        <f>Foglio1!A253</f>
        <v>C1</v>
      </c>
      <c r="B155" t="str">
        <f>Foglio1!B253</f>
        <v>SD1_CLK</v>
      </c>
      <c r="C155" t="str">
        <f>IF(_xlfn.IFNA(VLOOKUP($B155, Foglio2!$A$2:$L$130, 3,FALSE), "") = 0, "",_xlfn.IFNA(VLOOKUP($B155, Foglio2!$A$2:$L$130, 3,FALSE), ""))</f>
        <v>usdhc1.CLK</v>
      </c>
      <c r="D155" t="str">
        <f>IF(_xlfn.IFNA(VLOOKUP($B155, Foglio2!$A$2:$L$130, 4,FALSE), "") = 0, "",_xlfn.IFNA(VLOOKUP($B155, Foglio2!$A$2:$L$130, 4,FALSE), ""))</f>
        <v>gpt2.COMPARE2</v>
      </c>
      <c r="E155" t="str">
        <f>IF(_xlfn.IFNA(VLOOKUP($B155, Foglio2!$A$2:$L$130, 5,FALSE), "") = 0, "",_xlfn.IFNA(VLOOKUP($B155, Foglio2!$A$2:$L$130, 5,FALSE), ""))</f>
        <v>sai2.MCLK</v>
      </c>
      <c r="F155" t="str">
        <f>IF(_xlfn.IFNA(VLOOKUP($B155, Foglio2!$A$2:$L$130, 6,FALSE), "") = 0, "",_xlfn.IFNA(VLOOKUP($B155, Foglio2!$A$2:$L$130, 6,FALSE), ""))</f>
        <v>spdif.IN</v>
      </c>
      <c r="G155" t="str">
        <f>IF(_xlfn.IFNA(VLOOKUP($B155, Foglio2!$A$2:$L$130, 7,FALSE), "") = 0, "",_xlfn.IFNA(VLOOKUP($B155, Foglio2!$A$2:$L$130, 7,FALSE), ""))</f>
        <v>weim.ADDR[20]</v>
      </c>
      <c r="H155" t="str">
        <f>IF(_xlfn.IFNA(VLOOKUP($B155, Foglio2!$A$2:$L$130, 8,FALSE), "") = 0, "",_xlfn.IFNA(VLOOKUP($B155, Foglio2!$A$2:$L$130, 8,FALSE), ""))</f>
        <v>gpio2.IO[17]</v>
      </c>
      <c r="I155" t="str">
        <f>IF(_xlfn.IFNA(VLOOKUP($B155, Foglio2!$A$2:$L$130, 9,FALSE), "") = 0, "",_xlfn.IFNA(VLOOKUP($B155, Foglio2!$A$2:$L$130, 9,FALSE), ""))</f>
        <v>ccm.OUT0</v>
      </c>
      <c r="J155" t="str">
        <f>IF(_xlfn.IFNA(VLOOKUP($B155, Foglio2!$A$2:$L$130, 10,FALSE), "") = 0, "",_xlfn.IFNA(VLOOKUP($B155, Foglio2!$A$2:$L$130, 10,FALSE), ""))</f>
        <v>observe_mux.OUT[0]</v>
      </c>
      <c r="K155" t="str">
        <f>IF(_xlfn.IFNA(VLOOKUP($B155, Foglio2!$A$2:$L$130, 11,FALSE), "") = 0, "",_xlfn.IFNA(VLOOKUP($B155, Foglio2!$A$2:$L$130, 11,FALSE), ""))</f>
        <v>usb.OTG1_OC</v>
      </c>
      <c r="L155" t="str">
        <f>IF(_xlfn.IFNA(VLOOKUP($B155, Foglio2!$A$2:$L$130, 12,FALSE), "") = 0, "",_xlfn.IFNA(VLOOKUP($B155, Foglio2!$A$2:$L$130, 12,FALSE), ""))</f>
        <v/>
      </c>
      <c r="M155" t="str">
        <f t="shared" si="2"/>
        <v>SD1_CLK/gpt2.COMPARE2/sai2.MCLK/spdif.IN/weim.ADDR[20]/gpio2.IO[17]/ccm.OUT0/observe_mux.OUT[0]/usb.OTG1_OC/</v>
      </c>
    </row>
    <row r="156" spans="1:13" x14ac:dyDescent="0.25">
      <c r="A156" t="str">
        <f>Foglio1!A254</f>
        <v>C2</v>
      </c>
      <c r="B156" t="str">
        <f>Foglio1!B254</f>
        <v>SD1_CMD</v>
      </c>
      <c r="C156" t="str">
        <f>IF(_xlfn.IFNA(VLOOKUP($B156, Foglio2!$A$2:$L$130, 3,FALSE), "") = 0, "",_xlfn.IFNA(VLOOKUP($B156, Foglio2!$A$2:$L$130, 3,FALSE), ""))</f>
        <v>usdhc1.CMD</v>
      </c>
      <c r="D156" t="str">
        <f>IF(_xlfn.IFNA(VLOOKUP($B156, Foglio2!$A$2:$L$130, 4,FALSE), "") = 0, "",_xlfn.IFNA(VLOOKUP($B156, Foglio2!$A$2:$L$130, 4,FALSE), ""))</f>
        <v>gpt2.COMPARE1</v>
      </c>
      <c r="E156" t="str">
        <f>IF(_xlfn.IFNA(VLOOKUP($B156, Foglio2!$A$2:$L$130, 5,FALSE), "") = 0, "",_xlfn.IFNA(VLOOKUP($B156, Foglio2!$A$2:$L$130, 5,FALSE), ""))</f>
        <v>sai2.RX_SYNC</v>
      </c>
      <c r="F156" t="str">
        <f>IF(_xlfn.IFNA(VLOOKUP($B156, Foglio2!$A$2:$L$130, 6,FALSE), "") = 0, "",_xlfn.IFNA(VLOOKUP($B156, Foglio2!$A$2:$L$130, 6,FALSE), ""))</f>
        <v>spdif.OUT</v>
      </c>
      <c r="G156" t="str">
        <f>IF(_xlfn.IFNA(VLOOKUP($B156, Foglio2!$A$2:$L$130, 7,FALSE), "") = 0, "",_xlfn.IFNA(VLOOKUP($B156, Foglio2!$A$2:$L$130, 7,FALSE), ""))</f>
        <v>weim.ADDR[19]</v>
      </c>
      <c r="H156" t="str">
        <f>IF(_xlfn.IFNA(VLOOKUP($B156, Foglio2!$A$2:$L$130, 8,FALSE), "") = 0, "",_xlfn.IFNA(VLOOKUP($B156, Foglio2!$A$2:$L$130, 8,FALSE), ""))</f>
        <v>gpio2.IO[16]</v>
      </c>
      <c r="I156" t="str">
        <f>IF(_xlfn.IFNA(VLOOKUP($B156, Foglio2!$A$2:$L$130, 9,FALSE), "") = 0, "",_xlfn.IFNA(VLOOKUP($B156, Foglio2!$A$2:$L$130, 9,FALSE), ""))</f>
        <v>sdma.EXT_EVENT[0]</v>
      </c>
      <c r="J156" t="str">
        <f>IF(_xlfn.IFNA(VLOOKUP($B156, Foglio2!$A$2:$L$130, 10,FALSE), "") = 0, "",_xlfn.IFNA(VLOOKUP($B156, Foglio2!$A$2:$L$130, 10,FALSE), ""))</f>
        <v>tpsmp.HDATA[18]</v>
      </c>
      <c r="K156" t="str">
        <f>IF(_xlfn.IFNA(VLOOKUP($B156, Foglio2!$A$2:$L$130, 11,FALSE), "") = 0, "",_xlfn.IFNA(VLOOKUP($B156, Foglio2!$A$2:$L$130, 11,FALSE), ""))</f>
        <v>usb.OTG1_PWR</v>
      </c>
      <c r="L156" t="str">
        <f>IF(_xlfn.IFNA(VLOOKUP($B156, Foglio2!$A$2:$L$130, 12,FALSE), "") = 0, "",_xlfn.IFNA(VLOOKUP($B156, Foglio2!$A$2:$L$130, 12,FALSE), ""))</f>
        <v/>
      </c>
      <c r="M156" t="str">
        <f t="shared" si="2"/>
        <v>SD1_CMD/gpt2.COMPARE1/sai2.RX_SYNC/spdif.OUT/weim.ADDR[19]/gpio2.IO[16]/sdma.EXT_EVENT[0]/tpsmp.HDATA[18]/usb.OTG1_PWR/</v>
      </c>
    </row>
    <row r="157" spans="1:13" x14ac:dyDescent="0.25">
      <c r="A157" t="str">
        <f>Foglio1!A255</f>
        <v>B3</v>
      </c>
      <c r="B157" t="str">
        <f>Foglio1!B255</f>
        <v>SD1_DATA0</v>
      </c>
      <c r="C157" t="str">
        <f>IF(_xlfn.IFNA(VLOOKUP($B157, Foglio2!$A$2:$L$130, 3,FALSE), "") = 0, "",_xlfn.IFNA(VLOOKUP($B157, Foglio2!$A$2:$L$130, 3,FALSE), ""))</f>
        <v>usdhc1.DATA0</v>
      </c>
      <c r="D157" t="str">
        <f>IF(_xlfn.IFNA(VLOOKUP($B157, Foglio2!$A$2:$L$130, 4,FALSE), "") = 0, "",_xlfn.IFNA(VLOOKUP($B157, Foglio2!$A$2:$L$130, 4,FALSE), ""))</f>
        <v>gpt2.COMPARE3</v>
      </c>
      <c r="E157" t="str">
        <f>IF(_xlfn.IFNA(VLOOKUP($B157, Foglio2!$A$2:$L$130, 5,FALSE), "") = 0, "",_xlfn.IFNA(VLOOKUP($B157, Foglio2!$A$2:$L$130, 5,FALSE), ""))</f>
        <v>sai2.TX_SYNC</v>
      </c>
      <c r="F157" t="str">
        <f>IF(_xlfn.IFNA(VLOOKUP($B157, Foglio2!$A$2:$L$130, 6,FALSE), "") = 0, "",_xlfn.IFNA(VLOOKUP($B157, Foglio2!$A$2:$L$130, 6,FALSE), ""))</f>
        <v>can1.TX</v>
      </c>
      <c r="G157" t="str">
        <f>IF(_xlfn.IFNA(VLOOKUP($B157, Foglio2!$A$2:$L$130, 7,FALSE), "") = 0, "",_xlfn.IFNA(VLOOKUP($B157, Foglio2!$A$2:$L$130, 7,FALSE), ""))</f>
        <v>weim.ADDR[21]</v>
      </c>
      <c r="H157" t="str">
        <f>IF(_xlfn.IFNA(VLOOKUP($B157, Foglio2!$A$2:$L$130, 8,FALSE), "") = 0, "",_xlfn.IFNA(VLOOKUP($B157, Foglio2!$A$2:$L$130, 8,FALSE), ""))</f>
        <v>gpio2.IO[18]</v>
      </c>
      <c r="I157" t="str">
        <f>IF(_xlfn.IFNA(VLOOKUP($B157, Foglio2!$A$2:$L$130, 9,FALSE), "") = 0, "",_xlfn.IFNA(VLOOKUP($B157, Foglio2!$A$2:$L$130, 9,FALSE), ""))</f>
        <v>ccm.OUT1</v>
      </c>
      <c r="J157" t="str">
        <f>IF(_xlfn.IFNA(VLOOKUP($B157, Foglio2!$A$2:$L$130, 10,FALSE), "") = 0, "",_xlfn.IFNA(VLOOKUP($B157, Foglio2!$A$2:$L$130, 10,FALSE), ""))</f>
        <v>observe_mux.OUT[1]</v>
      </c>
      <c r="K157" t="str">
        <f>IF(_xlfn.IFNA(VLOOKUP($B157, Foglio2!$A$2:$L$130, 11,FALSE), "") = 0, "",_xlfn.IFNA(VLOOKUP($B157, Foglio2!$A$2:$L$130, 11,FALSE), ""))</f>
        <v>anatop.OTG1_ID</v>
      </c>
      <c r="L157" t="str">
        <f>IF(_xlfn.IFNA(VLOOKUP($B157, Foglio2!$A$2:$L$130, 12,FALSE), "") = 0, "",_xlfn.IFNA(VLOOKUP($B157, Foglio2!$A$2:$L$130, 12,FALSE), ""))</f>
        <v/>
      </c>
      <c r="M157" t="str">
        <f t="shared" si="2"/>
        <v>SD1_DATA0/gpt2.COMPARE3/sai2.TX_SYNC/can1.TX/weim.ADDR[21]/gpio2.IO[18]/ccm.OUT1/observe_mux.OUT[1]/anatop.OTG1_ID/</v>
      </c>
    </row>
    <row r="158" spans="1:13" x14ac:dyDescent="0.25">
      <c r="A158" t="str">
        <f>Foglio1!A256</f>
        <v>B2</v>
      </c>
      <c r="B158" t="str">
        <f>Foglio1!B256</f>
        <v>SD1_DATA1</v>
      </c>
      <c r="C158" t="str">
        <f>IF(_xlfn.IFNA(VLOOKUP($B158, Foglio2!$A$2:$L$130, 3,FALSE), "") = 0, "",_xlfn.IFNA(VLOOKUP($B158, Foglio2!$A$2:$L$130, 3,FALSE), ""))</f>
        <v>usdhc1.DATA1</v>
      </c>
      <c r="D158" t="str">
        <f>IF(_xlfn.IFNA(VLOOKUP($B158, Foglio2!$A$2:$L$130, 4,FALSE), "") = 0, "",_xlfn.IFNA(VLOOKUP($B158, Foglio2!$A$2:$L$130, 4,FALSE), ""))</f>
        <v>gpt2.CLK</v>
      </c>
      <c r="E158" t="str">
        <f>IF(_xlfn.IFNA(VLOOKUP($B158, Foglio2!$A$2:$L$130, 5,FALSE), "") = 0, "",_xlfn.IFNA(VLOOKUP($B158, Foglio2!$A$2:$L$130, 5,FALSE), ""))</f>
        <v>sai2.TX_BCLK</v>
      </c>
      <c r="F158" t="str">
        <f>IF(_xlfn.IFNA(VLOOKUP($B158, Foglio2!$A$2:$L$130, 6,FALSE), "") = 0, "",_xlfn.IFNA(VLOOKUP($B158, Foglio2!$A$2:$L$130, 6,FALSE), ""))</f>
        <v>can1.RX</v>
      </c>
      <c r="G158" t="str">
        <f>IF(_xlfn.IFNA(VLOOKUP($B158, Foglio2!$A$2:$L$130, 7,FALSE), "") = 0, "",_xlfn.IFNA(VLOOKUP($B158, Foglio2!$A$2:$L$130, 7,FALSE), ""))</f>
        <v>weim.ADDR[22]</v>
      </c>
      <c r="H158" t="str">
        <f>IF(_xlfn.IFNA(VLOOKUP($B158, Foglio2!$A$2:$L$130, 8,FALSE), "") = 0, "",_xlfn.IFNA(VLOOKUP($B158, Foglio2!$A$2:$L$130, 8,FALSE), ""))</f>
        <v>gpio2.IO[19]</v>
      </c>
      <c r="I158" t="str">
        <f>IF(_xlfn.IFNA(VLOOKUP($B158, Foglio2!$A$2:$L$130, 9,FALSE), "") = 0, "",_xlfn.IFNA(VLOOKUP($B158, Foglio2!$A$2:$L$130, 9,FALSE), ""))</f>
        <v>ccm.OUT2</v>
      </c>
      <c r="J158" t="str">
        <f>IF(_xlfn.IFNA(VLOOKUP($B158, Foglio2!$A$2:$L$130, 10,FALSE), "") = 0, "",_xlfn.IFNA(VLOOKUP($B158, Foglio2!$A$2:$L$130, 10,FALSE), ""))</f>
        <v>observe_mux.OUT[2]</v>
      </c>
      <c r="K158" t="str">
        <f>IF(_xlfn.IFNA(VLOOKUP($B158, Foglio2!$A$2:$L$130, 11,FALSE), "") = 0, "",_xlfn.IFNA(VLOOKUP($B158, Foglio2!$A$2:$L$130, 11,FALSE), ""))</f>
        <v>usb.OTG2_PWR</v>
      </c>
      <c r="L158" t="str">
        <f>IF(_xlfn.IFNA(VLOOKUP($B158, Foglio2!$A$2:$L$130, 12,FALSE), "") = 0, "",_xlfn.IFNA(VLOOKUP($B158, Foglio2!$A$2:$L$130, 12,FALSE), ""))</f>
        <v/>
      </c>
      <c r="M158" t="str">
        <f t="shared" si="2"/>
        <v>SD1_DATA1/gpt2.CLK/sai2.TX_BCLK/can1.RX/weim.ADDR[22]/gpio2.IO[19]/ccm.OUT2/observe_mux.OUT[2]/usb.OTG2_PWR/</v>
      </c>
    </row>
    <row r="159" spans="1:13" x14ac:dyDescent="0.25">
      <c r="A159" t="str">
        <f>Foglio1!A257</f>
        <v>B1</v>
      </c>
      <c r="B159" t="str">
        <f>Foglio1!B257</f>
        <v>SD1_DATA2</v>
      </c>
      <c r="C159" t="str">
        <f>IF(_xlfn.IFNA(VLOOKUP($B159, Foglio2!$A$2:$L$130, 3,FALSE), "") = 0, "",_xlfn.IFNA(VLOOKUP($B159, Foglio2!$A$2:$L$130, 3,FALSE), ""))</f>
        <v>usdhc1.DATA2</v>
      </c>
      <c r="D159" t="str">
        <f>IF(_xlfn.IFNA(VLOOKUP($B159, Foglio2!$A$2:$L$130, 4,FALSE), "") = 0, "",_xlfn.IFNA(VLOOKUP($B159, Foglio2!$A$2:$L$130, 4,FALSE), ""))</f>
        <v>gpt2.CAPTURE1</v>
      </c>
      <c r="E159" t="str">
        <f>IF(_xlfn.IFNA(VLOOKUP($B159, Foglio2!$A$2:$L$130, 5,FALSE), "") = 0, "",_xlfn.IFNA(VLOOKUP($B159, Foglio2!$A$2:$L$130, 5,FALSE), ""))</f>
        <v>sai2.RX_DATA</v>
      </c>
      <c r="F159" t="str">
        <f>IF(_xlfn.IFNA(VLOOKUP($B159, Foglio2!$A$2:$L$130, 6,FALSE), "") = 0, "",_xlfn.IFNA(VLOOKUP($B159, Foglio2!$A$2:$L$130, 6,FALSE), ""))</f>
        <v>can2.TX</v>
      </c>
      <c r="G159" t="str">
        <f>IF(_xlfn.IFNA(VLOOKUP($B159, Foglio2!$A$2:$L$130, 7,FALSE), "") = 0, "",_xlfn.IFNA(VLOOKUP($B159, Foglio2!$A$2:$L$130, 7,FALSE), ""))</f>
        <v>weim.ADDR[23]</v>
      </c>
      <c r="H159" t="str">
        <f>IF(_xlfn.IFNA(VLOOKUP($B159, Foglio2!$A$2:$L$130, 8,FALSE), "") = 0, "",_xlfn.IFNA(VLOOKUP($B159, Foglio2!$A$2:$L$130, 8,FALSE), ""))</f>
        <v>gpio2.IO[20]</v>
      </c>
      <c r="I159" t="str">
        <f>IF(_xlfn.IFNA(VLOOKUP($B159, Foglio2!$A$2:$L$130, 9,FALSE), "") = 0, "",_xlfn.IFNA(VLOOKUP($B159, Foglio2!$A$2:$L$130, 9,FALSE), ""))</f>
        <v>ccm.CLKO1</v>
      </c>
      <c r="J159" t="str">
        <f>IF(_xlfn.IFNA(VLOOKUP($B159, Foglio2!$A$2:$L$130, 10,FALSE), "") = 0, "",_xlfn.IFNA(VLOOKUP($B159, Foglio2!$A$2:$L$130, 10,FALSE), ""))</f>
        <v>observe_mux.OUT[3]</v>
      </c>
      <c r="K159" t="str">
        <f>IF(_xlfn.IFNA(VLOOKUP($B159, Foglio2!$A$2:$L$130, 11,FALSE), "") = 0, "",_xlfn.IFNA(VLOOKUP($B159, Foglio2!$A$2:$L$130, 11,FALSE), ""))</f>
        <v>usb.OTG2_OC</v>
      </c>
      <c r="L159" t="str">
        <f>IF(_xlfn.IFNA(VLOOKUP($B159, Foglio2!$A$2:$L$130, 12,FALSE), "") = 0, "",_xlfn.IFNA(VLOOKUP($B159, Foglio2!$A$2:$L$130, 12,FALSE), ""))</f>
        <v/>
      </c>
      <c r="M159" t="str">
        <f t="shared" si="2"/>
        <v>SD1_DATA2/gpt2.CAPTURE1/sai2.RX_DATA/can2.TX/weim.ADDR[23]/gpio2.IO[20]/ccm.CLKO1/observe_mux.OUT[3]/usb.OTG2_OC/</v>
      </c>
    </row>
    <row r="160" spans="1:13" x14ac:dyDescent="0.25">
      <c r="A160" t="str">
        <f>Foglio1!A258</f>
        <v>A2</v>
      </c>
      <c r="B160" t="str">
        <f>Foglio1!B258</f>
        <v>SD1_DATA3</v>
      </c>
      <c r="C160" t="str">
        <f>IF(_xlfn.IFNA(VLOOKUP($B160, Foglio2!$A$2:$L$130, 3,FALSE), "") = 0, "",_xlfn.IFNA(VLOOKUP($B160, Foglio2!$A$2:$L$130, 3,FALSE), ""))</f>
        <v>usdhc1.DATA3</v>
      </c>
      <c r="D160" t="str">
        <f>IF(_xlfn.IFNA(VLOOKUP($B160, Foglio2!$A$2:$L$130, 4,FALSE), "") = 0, "",_xlfn.IFNA(VLOOKUP($B160, Foglio2!$A$2:$L$130, 4,FALSE), ""))</f>
        <v>gpt2.CAPTURE2</v>
      </c>
      <c r="E160" t="str">
        <f>IF(_xlfn.IFNA(VLOOKUP($B160, Foglio2!$A$2:$L$130, 5,FALSE), "") = 0, "",_xlfn.IFNA(VLOOKUP($B160, Foglio2!$A$2:$L$130, 5,FALSE), ""))</f>
        <v>sai2.TX_DATA</v>
      </c>
      <c r="F160" t="str">
        <f>IF(_xlfn.IFNA(VLOOKUP($B160, Foglio2!$A$2:$L$130, 6,FALSE), "") = 0, "",_xlfn.IFNA(VLOOKUP($B160, Foglio2!$A$2:$L$130, 6,FALSE), ""))</f>
        <v>can2.RX</v>
      </c>
      <c r="G160" t="str">
        <f>IF(_xlfn.IFNA(VLOOKUP($B160, Foglio2!$A$2:$L$130, 7,FALSE), "") = 0, "",_xlfn.IFNA(VLOOKUP($B160, Foglio2!$A$2:$L$130, 7,FALSE), ""))</f>
        <v>weim.ADDR[24]</v>
      </c>
      <c r="H160" t="str">
        <f>IF(_xlfn.IFNA(VLOOKUP($B160, Foglio2!$A$2:$L$130, 8,FALSE), "") = 0, "",_xlfn.IFNA(VLOOKUP($B160, Foglio2!$A$2:$L$130, 8,FALSE), ""))</f>
        <v>gpio2.IO[21]</v>
      </c>
      <c r="I160" t="str">
        <f>IF(_xlfn.IFNA(VLOOKUP($B160, Foglio2!$A$2:$L$130, 9,FALSE), "") = 0, "",_xlfn.IFNA(VLOOKUP($B160, Foglio2!$A$2:$L$130, 9,FALSE), ""))</f>
        <v>ccm.CLKO2</v>
      </c>
      <c r="J160" t="str">
        <f>IF(_xlfn.IFNA(VLOOKUP($B160, Foglio2!$A$2:$L$130, 10,FALSE), "") = 0, "",_xlfn.IFNA(VLOOKUP($B160, Foglio2!$A$2:$L$130, 10,FALSE), ""))</f>
        <v>observe_mux.OUT[4]</v>
      </c>
      <c r="K160" t="str">
        <f>IF(_xlfn.IFNA(VLOOKUP($B160, Foglio2!$A$2:$L$130, 11,FALSE), "") = 0, "",_xlfn.IFNA(VLOOKUP($B160, Foglio2!$A$2:$L$130, 11,FALSE), ""))</f>
        <v>anatop.OTG2_ID</v>
      </c>
      <c r="L160" t="str">
        <f>IF(_xlfn.IFNA(VLOOKUP($B160, Foglio2!$A$2:$L$130, 12,FALSE), "") = 0, "",_xlfn.IFNA(VLOOKUP($B160, Foglio2!$A$2:$L$130, 12,FALSE), ""))</f>
        <v/>
      </c>
      <c r="M160" t="str">
        <f t="shared" si="2"/>
        <v>SD1_DATA3/gpt2.CAPTURE2/sai2.TX_DATA/can2.RX/weim.ADDR[24]/gpio2.IO[21]/ccm.CLKO2/observe_mux.OUT[4]/anatop.OTG2_ID/</v>
      </c>
    </row>
    <row r="161" spans="1:13" x14ac:dyDescent="0.25">
      <c r="A161" t="str">
        <f>Foglio1!A259</f>
        <v>T9</v>
      </c>
      <c r="B161" t="str">
        <f>Foglio1!B259</f>
        <v>SNVS_PMIC_ON_REQ</v>
      </c>
      <c r="C161" t="str">
        <f>IF(_xlfn.IFNA(VLOOKUP($B161, Foglio2!$A$2:$L$130, 3,FALSE), "") = 0, "",_xlfn.IFNA(VLOOKUP($B161, Foglio2!$A$2:$L$130, 3,FALSE), ""))</f>
        <v>snvs_lp_wrapper.PMIC_ON_REQ</v>
      </c>
      <c r="D161" t="str">
        <f>IF(_xlfn.IFNA(VLOOKUP($B161, Foglio2!$A$2:$L$130, 4,FALSE), "") = 0, "",_xlfn.IFNA(VLOOKUP($B161, Foglio2!$A$2:$L$130, 4,FALSE), ""))</f>
        <v/>
      </c>
      <c r="E161" t="str">
        <f>IF(_xlfn.IFNA(VLOOKUP($B161, Foglio2!$A$2:$L$130, 5,FALSE), "") = 0, "",_xlfn.IFNA(VLOOKUP($B161, Foglio2!$A$2:$L$130, 5,FALSE), ""))</f>
        <v/>
      </c>
      <c r="F161" t="str">
        <f>IF(_xlfn.IFNA(VLOOKUP($B161, Foglio2!$A$2:$L$130, 6,FALSE), "") = 0, "",_xlfn.IFNA(VLOOKUP($B161, Foglio2!$A$2:$L$130, 6,FALSE), ""))</f>
        <v/>
      </c>
      <c r="G161" t="str">
        <f>IF(_xlfn.IFNA(VLOOKUP($B161, Foglio2!$A$2:$L$130, 7,FALSE), "") = 0, "",_xlfn.IFNA(VLOOKUP($B161, Foglio2!$A$2:$L$130, 7,FALSE), ""))</f>
        <v/>
      </c>
      <c r="H161" t="str">
        <f>IF(_xlfn.IFNA(VLOOKUP($B161, Foglio2!$A$2:$L$130, 8,FALSE), "") = 0, "",_xlfn.IFNA(VLOOKUP($B161, Foglio2!$A$2:$L$130, 8,FALSE), ""))</f>
        <v/>
      </c>
      <c r="I161" t="str">
        <f>IF(_xlfn.IFNA(VLOOKUP($B161, Foglio2!$A$2:$L$130, 9,FALSE), "") = 0, "",_xlfn.IFNA(VLOOKUP($B161, Foglio2!$A$2:$L$130, 9,FALSE), ""))</f>
        <v/>
      </c>
      <c r="J161" t="str">
        <f>IF(_xlfn.IFNA(VLOOKUP($B161, Foglio2!$A$2:$L$130, 10,FALSE), "") = 0, "",_xlfn.IFNA(VLOOKUP($B161, Foglio2!$A$2:$L$130, 10,FALSE), ""))</f>
        <v/>
      </c>
      <c r="K161" t="str">
        <f>IF(_xlfn.IFNA(VLOOKUP($B161, Foglio2!$A$2:$L$130, 11,FALSE), "") = 0, "",_xlfn.IFNA(VLOOKUP($B161, Foglio2!$A$2:$L$130, 11,FALSE), ""))</f>
        <v/>
      </c>
      <c r="L161" t="str">
        <f>IF(_xlfn.IFNA(VLOOKUP($B161, Foglio2!$A$2:$L$130, 12,FALSE), "") = 0, "",_xlfn.IFNA(VLOOKUP($B161, Foglio2!$A$2:$L$130, 12,FALSE), ""))</f>
        <v/>
      </c>
      <c r="M161" t="str">
        <f t="shared" si="2"/>
        <v>SNVS_PMIC_ON_REQ/////////</v>
      </c>
    </row>
    <row r="162" spans="1:13" x14ac:dyDescent="0.25">
      <c r="A162" t="str">
        <f>Foglio1!A260</f>
        <v>R10</v>
      </c>
      <c r="B162" t="str">
        <f>Foglio1!B260</f>
        <v>SNVS_TAMPER0</v>
      </c>
      <c r="C162" t="str">
        <f>IF(_xlfn.IFNA(VLOOKUP($B162, Foglio2!$A$2:$L$130, 3,FALSE), "") = 0, "",_xlfn.IFNA(VLOOKUP($B162, Foglio2!$A$2:$L$130, 3,FALSE), ""))</f>
        <v>snvs_lp_wrapper.TAMPER[0]</v>
      </c>
      <c r="D162" t="str">
        <f>IF(_xlfn.IFNA(VLOOKUP($B162, Foglio2!$A$2:$L$130, 4,FALSE), "") = 0, "",_xlfn.IFNA(VLOOKUP($B162, Foglio2!$A$2:$L$130, 4,FALSE), ""))</f>
        <v/>
      </c>
      <c r="E162" t="str">
        <f>IF(_xlfn.IFNA(VLOOKUP($B162, Foglio2!$A$2:$L$130, 5,FALSE), "") = 0, "",_xlfn.IFNA(VLOOKUP($B162, Foglio2!$A$2:$L$130, 5,FALSE), ""))</f>
        <v/>
      </c>
      <c r="F162" t="str">
        <f>IF(_xlfn.IFNA(VLOOKUP($B162, Foglio2!$A$2:$L$130, 6,FALSE), "") = 0, "",_xlfn.IFNA(VLOOKUP($B162, Foglio2!$A$2:$L$130, 6,FALSE), ""))</f>
        <v/>
      </c>
      <c r="G162" t="str">
        <f>IF(_xlfn.IFNA(VLOOKUP($B162, Foglio2!$A$2:$L$130, 7,FALSE), "") = 0, "",_xlfn.IFNA(VLOOKUP($B162, Foglio2!$A$2:$L$130, 7,FALSE), ""))</f>
        <v/>
      </c>
      <c r="H162" t="str">
        <f>IF(_xlfn.IFNA(VLOOKUP($B162, Foglio2!$A$2:$L$130, 8,FALSE), "") = 0, "",_xlfn.IFNA(VLOOKUP($B162, Foglio2!$A$2:$L$130, 8,FALSE), ""))</f>
        <v>gpio5.IO[0]</v>
      </c>
      <c r="I162" t="str">
        <f>IF(_xlfn.IFNA(VLOOKUP($B162, Foglio2!$A$2:$L$130, 9,FALSE), "") = 0, "",_xlfn.IFNA(VLOOKUP($B162, Foglio2!$A$2:$L$130, 9,FALSE), ""))</f>
        <v/>
      </c>
      <c r="J162" t="str">
        <f>IF(_xlfn.IFNA(VLOOKUP($B162, Foglio2!$A$2:$L$130, 10,FALSE), "") = 0, "",_xlfn.IFNA(VLOOKUP($B162, Foglio2!$A$2:$L$130, 10,FALSE), ""))</f>
        <v/>
      </c>
      <c r="K162" t="str">
        <f>IF(_xlfn.IFNA(VLOOKUP($B162, Foglio2!$A$2:$L$130, 11,FALSE), "") = 0, "",_xlfn.IFNA(VLOOKUP($B162, Foglio2!$A$2:$L$130, 11,FALSE), ""))</f>
        <v/>
      </c>
      <c r="L162" t="str">
        <f>IF(_xlfn.IFNA(VLOOKUP($B162, Foglio2!$A$2:$L$130, 12,FALSE), "") = 0, "",_xlfn.IFNA(VLOOKUP($B162, Foglio2!$A$2:$L$130, 12,FALSE), ""))</f>
        <v/>
      </c>
      <c r="M162" t="str">
        <f t="shared" si="2"/>
        <v>SNVS_TAMPER0/////gpio5.IO[0]////</v>
      </c>
    </row>
    <row r="163" spans="1:13" x14ac:dyDescent="0.25">
      <c r="A163" t="str">
        <f>Foglio1!A261</f>
        <v>R9</v>
      </c>
      <c r="B163" t="str">
        <f>Foglio1!B261</f>
        <v>SNVS_TAMPER1</v>
      </c>
      <c r="C163" t="str">
        <f>IF(_xlfn.IFNA(VLOOKUP($B163, Foglio2!$A$2:$L$130, 3,FALSE), "") = 0, "",_xlfn.IFNA(VLOOKUP($B163, Foglio2!$A$2:$L$130, 3,FALSE), ""))</f>
        <v>snvs_lp_wrapper.TAMPER[1]</v>
      </c>
      <c r="D163" t="str">
        <f>IF(_xlfn.IFNA(VLOOKUP($B163, Foglio2!$A$2:$L$130, 4,FALSE), "") = 0, "",_xlfn.IFNA(VLOOKUP($B163, Foglio2!$A$2:$L$130, 4,FALSE), ""))</f>
        <v/>
      </c>
      <c r="E163" t="str">
        <f>IF(_xlfn.IFNA(VLOOKUP($B163, Foglio2!$A$2:$L$130, 5,FALSE), "") = 0, "",_xlfn.IFNA(VLOOKUP($B163, Foglio2!$A$2:$L$130, 5,FALSE), ""))</f>
        <v/>
      </c>
      <c r="F163" t="str">
        <f>IF(_xlfn.IFNA(VLOOKUP($B163, Foglio2!$A$2:$L$130, 6,FALSE), "") = 0, "",_xlfn.IFNA(VLOOKUP($B163, Foglio2!$A$2:$L$130, 6,FALSE), ""))</f>
        <v/>
      </c>
      <c r="G163" t="str">
        <f>IF(_xlfn.IFNA(VLOOKUP($B163, Foglio2!$A$2:$L$130, 7,FALSE), "") = 0, "",_xlfn.IFNA(VLOOKUP($B163, Foglio2!$A$2:$L$130, 7,FALSE), ""))</f>
        <v/>
      </c>
      <c r="H163" t="str">
        <f>IF(_xlfn.IFNA(VLOOKUP($B163, Foglio2!$A$2:$L$130, 8,FALSE), "") = 0, "",_xlfn.IFNA(VLOOKUP($B163, Foglio2!$A$2:$L$130, 8,FALSE), ""))</f>
        <v>gpio5.IO[1]</v>
      </c>
      <c r="I163" t="str">
        <f>IF(_xlfn.IFNA(VLOOKUP($B163, Foglio2!$A$2:$L$130, 9,FALSE), "") = 0, "",_xlfn.IFNA(VLOOKUP($B163, Foglio2!$A$2:$L$130, 9,FALSE), ""))</f>
        <v/>
      </c>
      <c r="J163" t="str">
        <f>IF(_xlfn.IFNA(VLOOKUP($B163, Foglio2!$A$2:$L$130, 10,FALSE), "") = 0, "",_xlfn.IFNA(VLOOKUP($B163, Foglio2!$A$2:$L$130, 10,FALSE), ""))</f>
        <v/>
      </c>
      <c r="K163" t="str">
        <f>IF(_xlfn.IFNA(VLOOKUP($B163, Foglio2!$A$2:$L$130, 11,FALSE), "") = 0, "",_xlfn.IFNA(VLOOKUP($B163, Foglio2!$A$2:$L$130, 11,FALSE), ""))</f>
        <v/>
      </c>
      <c r="L163" t="str">
        <f>IF(_xlfn.IFNA(VLOOKUP($B163, Foglio2!$A$2:$L$130, 12,FALSE), "") = 0, "",_xlfn.IFNA(VLOOKUP($B163, Foglio2!$A$2:$L$130, 12,FALSE), ""))</f>
        <v/>
      </c>
      <c r="M163" t="str">
        <f t="shared" si="2"/>
        <v>SNVS_TAMPER1/////gpio5.IO[1]////</v>
      </c>
    </row>
    <row r="164" spans="1:13" x14ac:dyDescent="0.25">
      <c r="A164" t="str">
        <f>Foglio1!A262</f>
        <v>P11</v>
      </c>
      <c r="B164" t="str">
        <f>Foglio1!B262</f>
        <v>SNVS_TAMPER2</v>
      </c>
      <c r="C164" t="str">
        <f>IF(_xlfn.IFNA(VLOOKUP($B164, Foglio2!$A$2:$L$130, 3,FALSE), "") = 0, "",_xlfn.IFNA(VLOOKUP($B164, Foglio2!$A$2:$L$130, 3,FALSE), ""))</f>
        <v>snvs_lp_wrapper.TAMPER[2]</v>
      </c>
      <c r="D164" t="str">
        <f>IF(_xlfn.IFNA(VLOOKUP($B164, Foglio2!$A$2:$L$130, 4,FALSE), "") = 0, "",_xlfn.IFNA(VLOOKUP($B164, Foglio2!$A$2:$L$130, 4,FALSE), ""))</f>
        <v/>
      </c>
      <c r="E164" t="str">
        <f>IF(_xlfn.IFNA(VLOOKUP($B164, Foglio2!$A$2:$L$130, 5,FALSE), "") = 0, "",_xlfn.IFNA(VLOOKUP($B164, Foglio2!$A$2:$L$130, 5,FALSE), ""))</f>
        <v/>
      </c>
      <c r="F164" t="str">
        <f>IF(_xlfn.IFNA(VLOOKUP($B164, Foglio2!$A$2:$L$130, 6,FALSE), "") = 0, "",_xlfn.IFNA(VLOOKUP($B164, Foglio2!$A$2:$L$130, 6,FALSE), ""))</f>
        <v/>
      </c>
      <c r="G164" t="str">
        <f>IF(_xlfn.IFNA(VLOOKUP($B164, Foglio2!$A$2:$L$130, 7,FALSE), "") = 0, "",_xlfn.IFNA(VLOOKUP($B164, Foglio2!$A$2:$L$130, 7,FALSE), ""))</f>
        <v/>
      </c>
      <c r="H164" t="str">
        <f>IF(_xlfn.IFNA(VLOOKUP($B164, Foglio2!$A$2:$L$130, 8,FALSE), "") = 0, "",_xlfn.IFNA(VLOOKUP($B164, Foglio2!$A$2:$L$130, 8,FALSE), ""))</f>
        <v>gpio5.IO[2]</v>
      </c>
      <c r="I164" t="str">
        <f>IF(_xlfn.IFNA(VLOOKUP($B164, Foglio2!$A$2:$L$130, 9,FALSE), "") = 0, "",_xlfn.IFNA(VLOOKUP($B164, Foglio2!$A$2:$L$130, 9,FALSE), ""))</f>
        <v/>
      </c>
      <c r="J164" t="str">
        <f>IF(_xlfn.IFNA(VLOOKUP($B164, Foglio2!$A$2:$L$130, 10,FALSE), "") = 0, "",_xlfn.IFNA(VLOOKUP($B164, Foglio2!$A$2:$L$130, 10,FALSE), ""))</f>
        <v/>
      </c>
      <c r="K164" t="str">
        <f>IF(_xlfn.IFNA(VLOOKUP($B164, Foglio2!$A$2:$L$130, 11,FALSE), "") = 0, "",_xlfn.IFNA(VLOOKUP($B164, Foglio2!$A$2:$L$130, 11,FALSE), ""))</f>
        <v/>
      </c>
      <c r="L164" t="str">
        <f>IF(_xlfn.IFNA(VLOOKUP($B164, Foglio2!$A$2:$L$130, 12,FALSE), "") = 0, "",_xlfn.IFNA(VLOOKUP($B164, Foglio2!$A$2:$L$130, 12,FALSE), ""))</f>
        <v/>
      </c>
      <c r="M164" t="str">
        <f t="shared" si="2"/>
        <v>SNVS_TAMPER2/////gpio5.IO[2]////</v>
      </c>
    </row>
    <row r="165" spans="1:13" x14ac:dyDescent="0.25">
      <c r="A165" t="str">
        <f>Foglio1!A263</f>
        <v>P10</v>
      </c>
      <c r="B165" t="str">
        <f>Foglio1!B263</f>
        <v>SNVS_TAMPER3</v>
      </c>
      <c r="C165" t="str">
        <f>IF(_xlfn.IFNA(VLOOKUP($B165, Foglio2!$A$2:$L$130, 3,FALSE), "") = 0, "",_xlfn.IFNA(VLOOKUP($B165, Foglio2!$A$2:$L$130, 3,FALSE), ""))</f>
        <v>snvs_lp_wrapper.TAMPER[3]</v>
      </c>
      <c r="D165" t="str">
        <f>IF(_xlfn.IFNA(VLOOKUP($B165, Foglio2!$A$2:$L$130, 4,FALSE), "") = 0, "",_xlfn.IFNA(VLOOKUP($B165, Foglio2!$A$2:$L$130, 4,FALSE), ""))</f>
        <v/>
      </c>
      <c r="E165" t="str">
        <f>IF(_xlfn.IFNA(VLOOKUP($B165, Foglio2!$A$2:$L$130, 5,FALSE), "") = 0, "",_xlfn.IFNA(VLOOKUP($B165, Foglio2!$A$2:$L$130, 5,FALSE), ""))</f>
        <v/>
      </c>
      <c r="F165" t="str">
        <f>IF(_xlfn.IFNA(VLOOKUP($B165, Foglio2!$A$2:$L$130, 6,FALSE), "") = 0, "",_xlfn.IFNA(VLOOKUP($B165, Foglio2!$A$2:$L$130, 6,FALSE), ""))</f>
        <v/>
      </c>
      <c r="G165" t="str">
        <f>IF(_xlfn.IFNA(VLOOKUP($B165, Foglio2!$A$2:$L$130, 7,FALSE), "") = 0, "",_xlfn.IFNA(VLOOKUP($B165, Foglio2!$A$2:$L$130, 7,FALSE), ""))</f>
        <v/>
      </c>
      <c r="H165" t="str">
        <f>IF(_xlfn.IFNA(VLOOKUP($B165, Foglio2!$A$2:$L$130, 8,FALSE), "") = 0, "",_xlfn.IFNA(VLOOKUP($B165, Foglio2!$A$2:$L$130, 8,FALSE), ""))</f>
        <v>gpio5.IO[3]</v>
      </c>
      <c r="I165" t="str">
        <f>IF(_xlfn.IFNA(VLOOKUP($B165, Foglio2!$A$2:$L$130, 9,FALSE), "") = 0, "",_xlfn.IFNA(VLOOKUP($B165, Foglio2!$A$2:$L$130, 9,FALSE), ""))</f>
        <v/>
      </c>
      <c r="J165" t="str">
        <f>IF(_xlfn.IFNA(VLOOKUP($B165, Foglio2!$A$2:$L$130, 10,FALSE), "") = 0, "",_xlfn.IFNA(VLOOKUP($B165, Foglio2!$A$2:$L$130, 10,FALSE), ""))</f>
        <v/>
      </c>
      <c r="K165" t="str">
        <f>IF(_xlfn.IFNA(VLOOKUP($B165, Foglio2!$A$2:$L$130, 11,FALSE), "") = 0, "",_xlfn.IFNA(VLOOKUP($B165, Foglio2!$A$2:$L$130, 11,FALSE), ""))</f>
        <v/>
      </c>
      <c r="L165" t="str">
        <f>IF(_xlfn.IFNA(VLOOKUP($B165, Foglio2!$A$2:$L$130, 12,FALSE), "") = 0, "",_xlfn.IFNA(VLOOKUP($B165, Foglio2!$A$2:$L$130, 12,FALSE), ""))</f>
        <v/>
      </c>
      <c r="M165" t="str">
        <f t="shared" si="2"/>
        <v>SNVS_TAMPER3/////gpio5.IO[3]////</v>
      </c>
    </row>
    <row r="166" spans="1:13" x14ac:dyDescent="0.25">
      <c r="A166" t="str">
        <f>Foglio1!A264</f>
        <v>P9</v>
      </c>
      <c r="B166" t="str">
        <f>Foglio1!B264</f>
        <v>SNVS_TAMPER4</v>
      </c>
      <c r="C166" t="str">
        <f>IF(_xlfn.IFNA(VLOOKUP($B166, Foglio2!$A$2:$L$130, 3,FALSE), "") = 0, "",_xlfn.IFNA(VLOOKUP($B166, Foglio2!$A$2:$L$130, 3,FALSE), ""))</f>
        <v>snvs_lp_wrapper.TAMPER[4]</v>
      </c>
      <c r="D166" t="str">
        <f>IF(_xlfn.IFNA(VLOOKUP($B166, Foglio2!$A$2:$L$130, 4,FALSE), "") = 0, "",_xlfn.IFNA(VLOOKUP($B166, Foglio2!$A$2:$L$130, 4,FALSE), ""))</f>
        <v/>
      </c>
      <c r="E166" t="str">
        <f>IF(_xlfn.IFNA(VLOOKUP($B166, Foglio2!$A$2:$L$130, 5,FALSE), "") = 0, "",_xlfn.IFNA(VLOOKUP($B166, Foglio2!$A$2:$L$130, 5,FALSE), ""))</f>
        <v/>
      </c>
      <c r="F166" t="str">
        <f>IF(_xlfn.IFNA(VLOOKUP($B166, Foglio2!$A$2:$L$130, 6,FALSE), "") = 0, "",_xlfn.IFNA(VLOOKUP($B166, Foglio2!$A$2:$L$130, 6,FALSE), ""))</f>
        <v/>
      </c>
      <c r="G166" t="str">
        <f>IF(_xlfn.IFNA(VLOOKUP($B166, Foglio2!$A$2:$L$130, 7,FALSE), "") = 0, "",_xlfn.IFNA(VLOOKUP($B166, Foglio2!$A$2:$L$130, 7,FALSE), ""))</f>
        <v/>
      </c>
      <c r="H166" t="str">
        <f>IF(_xlfn.IFNA(VLOOKUP($B166, Foglio2!$A$2:$L$130, 8,FALSE), "") = 0, "",_xlfn.IFNA(VLOOKUP($B166, Foglio2!$A$2:$L$130, 8,FALSE), ""))</f>
        <v>gpio5.IO[4]</v>
      </c>
      <c r="I166" t="str">
        <f>IF(_xlfn.IFNA(VLOOKUP($B166, Foglio2!$A$2:$L$130, 9,FALSE), "") = 0, "",_xlfn.IFNA(VLOOKUP($B166, Foglio2!$A$2:$L$130, 9,FALSE), ""))</f>
        <v/>
      </c>
      <c r="J166" t="str">
        <f>IF(_xlfn.IFNA(VLOOKUP($B166, Foglio2!$A$2:$L$130, 10,FALSE), "") = 0, "",_xlfn.IFNA(VLOOKUP($B166, Foglio2!$A$2:$L$130, 10,FALSE), ""))</f>
        <v/>
      </c>
      <c r="K166" t="str">
        <f>IF(_xlfn.IFNA(VLOOKUP($B166, Foglio2!$A$2:$L$130, 11,FALSE), "") = 0, "",_xlfn.IFNA(VLOOKUP($B166, Foglio2!$A$2:$L$130, 11,FALSE), ""))</f>
        <v/>
      </c>
      <c r="L166" t="str">
        <f>IF(_xlfn.IFNA(VLOOKUP($B166, Foglio2!$A$2:$L$130, 12,FALSE), "") = 0, "",_xlfn.IFNA(VLOOKUP($B166, Foglio2!$A$2:$L$130, 12,FALSE), ""))</f>
        <v/>
      </c>
      <c r="M166" t="str">
        <f t="shared" si="2"/>
        <v>SNVS_TAMPER4/////gpio5.IO[4]////</v>
      </c>
    </row>
    <row r="167" spans="1:13" x14ac:dyDescent="0.25">
      <c r="A167" t="str">
        <f>Foglio1!A265</f>
        <v>N8</v>
      </c>
      <c r="B167" t="str">
        <f>Foglio1!B265</f>
        <v>SNVS_TAMPER5</v>
      </c>
      <c r="C167" t="str">
        <f>IF(_xlfn.IFNA(VLOOKUP($B167, Foglio2!$A$2:$L$130, 3,FALSE), "") = 0, "",_xlfn.IFNA(VLOOKUP($B167, Foglio2!$A$2:$L$130, 3,FALSE), ""))</f>
        <v>snvs_lp_wrapper.TAMPER[5]</v>
      </c>
      <c r="D167" t="str">
        <f>IF(_xlfn.IFNA(VLOOKUP($B167, Foglio2!$A$2:$L$130, 4,FALSE), "") = 0, "",_xlfn.IFNA(VLOOKUP($B167, Foglio2!$A$2:$L$130, 4,FALSE), ""))</f>
        <v/>
      </c>
      <c r="E167" t="str">
        <f>IF(_xlfn.IFNA(VLOOKUP($B167, Foglio2!$A$2:$L$130, 5,FALSE), "") = 0, "",_xlfn.IFNA(VLOOKUP($B167, Foglio2!$A$2:$L$130, 5,FALSE), ""))</f>
        <v/>
      </c>
      <c r="F167" t="str">
        <f>IF(_xlfn.IFNA(VLOOKUP($B167, Foglio2!$A$2:$L$130, 6,FALSE), "") = 0, "",_xlfn.IFNA(VLOOKUP($B167, Foglio2!$A$2:$L$130, 6,FALSE), ""))</f>
        <v/>
      </c>
      <c r="G167" t="str">
        <f>IF(_xlfn.IFNA(VLOOKUP($B167, Foglio2!$A$2:$L$130, 7,FALSE), "") = 0, "",_xlfn.IFNA(VLOOKUP($B167, Foglio2!$A$2:$L$130, 7,FALSE), ""))</f>
        <v/>
      </c>
      <c r="H167" t="str">
        <f>IF(_xlfn.IFNA(VLOOKUP($B167, Foglio2!$A$2:$L$130, 8,FALSE), "") = 0, "",_xlfn.IFNA(VLOOKUP($B167, Foglio2!$A$2:$L$130, 8,FALSE), ""))</f>
        <v>gpio5.IO[5]</v>
      </c>
      <c r="I167" t="str">
        <f>IF(_xlfn.IFNA(VLOOKUP($B167, Foglio2!$A$2:$L$130, 9,FALSE), "") = 0, "",_xlfn.IFNA(VLOOKUP($B167, Foglio2!$A$2:$L$130, 9,FALSE), ""))</f>
        <v/>
      </c>
      <c r="J167" t="str">
        <f>IF(_xlfn.IFNA(VLOOKUP($B167, Foglio2!$A$2:$L$130, 10,FALSE), "") = 0, "",_xlfn.IFNA(VLOOKUP($B167, Foglio2!$A$2:$L$130, 10,FALSE), ""))</f>
        <v/>
      </c>
      <c r="K167" t="str">
        <f>IF(_xlfn.IFNA(VLOOKUP($B167, Foglio2!$A$2:$L$130, 11,FALSE), "") = 0, "",_xlfn.IFNA(VLOOKUP($B167, Foglio2!$A$2:$L$130, 11,FALSE), ""))</f>
        <v/>
      </c>
      <c r="L167" t="str">
        <f>IF(_xlfn.IFNA(VLOOKUP($B167, Foglio2!$A$2:$L$130, 12,FALSE), "") = 0, "",_xlfn.IFNA(VLOOKUP($B167, Foglio2!$A$2:$L$130, 12,FALSE), ""))</f>
        <v/>
      </c>
      <c r="M167" t="str">
        <f t="shared" si="2"/>
        <v>SNVS_TAMPER5/////gpio5.IO[5]////</v>
      </c>
    </row>
    <row r="168" spans="1:13" x14ac:dyDescent="0.25">
      <c r="A168" t="str">
        <f>Foglio1!A266</f>
        <v>N11</v>
      </c>
      <c r="B168" t="str">
        <f>Foglio1!B266</f>
        <v>SNVS_TAMPER6</v>
      </c>
      <c r="C168" t="str">
        <f>IF(_xlfn.IFNA(VLOOKUP($B168, Foglio2!$A$2:$L$130, 3,FALSE), "") = 0, "",_xlfn.IFNA(VLOOKUP($B168, Foglio2!$A$2:$L$130, 3,FALSE), ""))</f>
        <v>snvs_lp_wrapper.TAMPER[6]</v>
      </c>
      <c r="D168" t="str">
        <f>IF(_xlfn.IFNA(VLOOKUP($B168, Foglio2!$A$2:$L$130, 4,FALSE), "") = 0, "",_xlfn.IFNA(VLOOKUP($B168, Foglio2!$A$2:$L$130, 4,FALSE), ""))</f>
        <v/>
      </c>
      <c r="E168" t="str">
        <f>IF(_xlfn.IFNA(VLOOKUP($B168, Foglio2!$A$2:$L$130, 5,FALSE), "") = 0, "",_xlfn.IFNA(VLOOKUP($B168, Foglio2!$A$2:$L$130, 5,FALSE), ""))</f>
        <v/>
      </c>
      <c r="F168" t="str">
        <f>IF(_xlfn.IFNA(VLOOKUP($B168, Foglio2!$A$2:$L$130, 6,FALSE), "") = 0, "",_xlfn.IFNA(VLOOKUP($B168, Foglio2!$A$2:$L$130, 6,FALSE), ""))</f>
        <v/>
      </c>
      <c r="G168" t="str">
        <f>IF(_xlfn.IFNA(VLOOKUP($B168, Foglio2!$A$2:$L$130, 7,FALSE), "") = 0, "",_xlfn.IFNA(VLOOKUP($B168, Foglio2!$A$2:$L$130, 7,FALSE), ""))</f>
        <v/>
      </c>
      <c r="H168" t="str">
        <f>IF(_xlfn.IFNA(VLOOKUP($B168, Foglio2!$A$2:$L$130, 8,FALSE), "") = 0, "",_xlfn.IFNA(VLOOKUP($B168, Foglio2!$A$2:$L$130, 8,FALSE), ""))</f>
        <v>gpio5.IO[6]</v>
      </c>
      <c r="I168" t="str">
        <f>IF(_xlfn.IFNA(VLOOKUP($B168, Foglio2!$A$2:$L$130, 9,FALSE), "") = 0, "",_xlfn.IFNA(VLOOKUP($B168, Foglio2!$A$2:$L$130, 9,FALSE), ""))</f>
        <v/>
      </c>
      <c r="J168" t="str">
        <f>IF(_xlfn.IFNA(VLOOKUP($B168, Foglio2!$A$2:$L$130, 10,FALSE), "") = 0, "",_xlfn.IFNA(VLOOKUP($B168, Foglio2!$A$2:$L$130, 10,FALSE), ""))</f>
        <v/>
      </c>
      <c r="K168" t="str">
        <f>IF(_xlfn.IFNA(VLOOKUP($B168, Foglio2!$A$2:$L$130, 11,FALSE), "") = 0, "",_xlfn.IFNA(VLOOKUP($B168, Foglio2!$A$2:$L$130, 11,FALSE), ""))</f>
        <v/>
      </c>
      <c r="L168" t="str">
        <f>IF(_xlfn.IFNA(VLOOKUP($B168, Foglio2!$A$2:$L$130, 12,FALSE), "") = 0, "",_xlfn.IFNA(VLOOKUP($B168, Foglio2!$A$2:$L$130, 12,FALSE), ""))</f>
        <v/>
      </c>
      <c r="M168" t="str">
        <f t="shared" si="2"/>
        <v>SNVS_TAMPER6/////gpio5.IO[6]////</v>
      </c>
    </row>
    <row r="169" spans="1:13" x14ac:dyDescent="0.25">
      <c r="A169" t="str">
        <f>Foglio1!A267</f>
        <v>N10</v>
      </c>
      <c r="B169" t="str">
        <f>Foglio1!B267</f>
        <v>SNVS_TAMPER7</v>
      </c>
      <c r="C169" t="str">
        <f>IF(_xlfn.IFNA(VLOOKUP($B169, Foglio2!$A$2:$L$130, 3,FALSE), "") = 0, "",_xlfn.IFNA(VLOOKUP($B169, Foglio2!$A$2:$L$130, 3,FALSE), ""))</f>
        <v>snvs_lp_wrapper.TAMPER[7]</v>
      </c>
      <c r="D169" t="str">
        <f>IF(_xlfn.IFNA(VLOOKUP($B169, Foglio2!$A$2:$L$130, 4,FALSE), "") = 0, "",_xlfn.IFNA(VLOOKUP($B169, Foglio2!$A$2:$L$130, 4,FALSE), ""))</f>
        <v/>
      </c>
      <c r="E169" t="str">
        <f>IF(_xlfn.IFNA(VLOOKUP($B169, Foglio2!$A$2:$L$130, 5,FALSE), "") = 0, "",_xlfn.IFNA(VLOOKUP($B169, Foglio2!$A$2:$L$130, 5,FALSE), ""))</f>
        <v/>
      </c>
      <c r="F169" t="str">
        <f>IF(_xlfn.IFNA(VLOOKUP($B169, Foglio2!$A$2:$L$130, 6,FALSE), "") = 0, "",_xlfn.IFNA(VLOOKUP($B169, Foglio2!$A$2:$L$130, 6,FALSE), ""))</f>
        <v/>
      </c>
      <c r="G169" t="str">
        <f>IF(_xlfn.IFNA(VLOOKUP($B169, Foglio2!$A$2:$L$130, 7,FALSE), "") = 0, "",_xlfn.IFNA(VLOOKUP($B169, Foglio2!$A$2:$L$130, 7,FALSE), ""))</f>
        <v/>
      </c>
      <c r="H169" t="str">
        <f>IF(_xlfn.IFNA(VLOOKUP($B169, Foglio2!$A$2:$L$130, 8,FALSE), "") = 0, "",_xlfn.IFNA(VLOOKUP($B169, Foglio2!$A$2:$L$130, 8,FALSE), ""))</f>
        <v>gpio5.IO[7]</v>
      </c>
      <c r="I169" t="str">
        <f>IF(_xlfn.IFNA(VLOOKUP($B169, Foglio2!$A$2:$L$130, 9,FALSE), "") = 0, "",_xlfn.IFNA(VLOOKUP($B169, Foglio2!$A$2:$L$130, 9,FALSE), ""))</f>
        <v/>
      </c>
      <c r="J169" t="str">
        <f>IF(_xlfn.IFNA(VLOOKUP($B169, Foglio2!$A$2:$L$130, 10,FALSE), "") = 0, "",_xlfn.IFNA(VLOOKUP($B169, Foglio2!$A$2:$L$130, 10,FALSE), ""))</f>
        <v/>
      </c>
      <c r="K169" t="str">
        <f>IF(_xlfn.IFNA(VLOOKUP($B169, Foglio2!$A$2:$L$130, 11,FALSE), "") = 0, "",_xlfn.IFNA(VLOOKUP($B169, Foglio2!$A$2:$L$130, 11,FALSE), ""))</f>
        <v/>
      </c>
      <c r="L169" t="str">
        <f>IF(_xlfn.IFNA(VLOOKUP($B169, Foglio2!$A$2:$L$130, 12,FALSE), "") = 0, "",_xlfn.IFNA(VLOOKUP($B169, Foglio2!$A$2:$L$130, 12,FALSE), ""))</f>
        <v/>
      </c>
      <c r="M169" t="str">
        <f t="shared" si="2"/>
        <v>SNVS_TAMPER7/////gpio5.IO[7]////</v>
      </c>
    </row>
    <row r="170" spans="1:13" x14ac:dyDescent="0.25">
      <c r="A170" t="str">
        <f>Foglio1!A268</f>
        <v>N9</v>
      </c>
      <c r="B170" t="str">
        <f>Foglio1!B268</f>
        <v>SNVS_TAMPER8</v>
      </c>
      <c r="C170" t="str">
        <f>IF(_xlfn.IFNA(VLOOKUP($B170, Foglio2!$A$2:$L$130, 3,FALSE), "") = 0, "",_xlfn.IFNA(VLOOKUP($B170, Foglio2!$A$2:$L$130, 3,FALSE), ""))</f>
        <v>snvs_lp_wrapper.TAMPER[8]</v>
      </c>
      <c r="D170" t="str">
        <f>IF(_xlfn.IFNA(VLOOKUP($B170, Foglio2!$A$2:$L$130, 4,FALSE), "") = 0, "",_xlfn.IFNA(VLOOKUP($B170, Foglio2!$A$2:$L$130, 4,FALSE), ""))</f>
        <v/>
      </c>
      <c r="E170" t="str">
        <f>IF(_xlfn.IFNA(VLOOKUP($B170, Foglio2!$A$2:$L$130, 5,FALSE), "") = 0, "",_xlfn.IFNA(VLOOKUP($B170, Foglio2!$A$2:$L$130, 5,FALSE), ""))</f>
        <v/>
      </c>
      <c r="F170" t="str">
        <f>IF(_xlfn.IFNA(VLOOKUP($B170, Foglio2!$A$2:$L$130, 6,FALSE), "") = 0, "",_xlfn.IFNA(VLOOKUP($B170, Foglio2!$A$2:$L$130, 6,FALSE), ""))</f>
        <v/>
      </c>
      <c r="G170" t="str">
        <f>IF(_xlfn.IFNA(VLOOKUP($B170, Foglio2!$A$2:$L$130, 7,FALSE), "") = 0, "",_xlfn.IFNA(VLOOKUP($B170, Foglio2!$A$2:$L$130, 7,FALSE), ""))</f>
        <v/>
      </c>
      <c r="H170" t="str">
        <f>IF(_xlfn.IFNA(VLOOKUP($B170, Foglio2!$A$2:$L$130, 8,FALSE), "") = 0, "",_xlfn.IFNA(VLOOKUP($B170, Foglio2!$A$2:$L$130, 8,FALSE), ""))</f>
        <v>gpio5.IO[8]</v>
      </c>
      <c r="I170" t="str">
        <f>IF(_xlfn.IFNA(VLOOKUP($B170, Foglio2!$A$2:$L$130, 9,FALSE), "") = 0, "",_xlfn.IFNA(VLOOKUP($B170, Foglio2!$A$2:$L$130, 9,FALSE), ""))</f>
        <v/>
      </c>
      <c r="J170" t="str">
        <f>IF(_xlfn.IFNA(VLOOKUP($B170, Foglio2!$A$2:$L$130, 10,FALSE), "") = 0, "",_xlfn.IFNA(VLOOKUP($B170, Foglio2!$A$2:$L$130, 10,FALSE), ""))</f>
        <v/>
      </c>
      <c r="K170" t="str">
        <f>IF(_xlfn.IFNA(VLOOKUP($B170, Foglio2!$A$2:$L$130, 11,FALSE), "") = 0, "",_xlfn.IFNA(VLOOKUP($B170, Foglio2!$A$2:$L$130, 11,FALSE), ""))</f>
        <v/>
      </c>
      <c r="L170" t="str">
        <f>IF(_xlfn.IFNA(VLOOKUP($B170, Foglio2!$A$2:$L$130, 12,FALSE), "") = 0, "",_xlfn.IFNA(VLOOKUP($B170, Foglio2!$A$2:$L$130, 12,FALSE), ""))</f>
        <v/>
      </c>
      <c r="M170" t="str">
        <f t="shared" si="2"/>
        <v>SNVS_TAMPER8/////gpio5.IO[8]////</v>
      </c>
    </row>
    <row r="171" spans="1:13" x14ac:dyDescent="0.25">
      <c r="A171" t="str">
        <f>Foglio1!A269</f>
        <v>R6</v>
      </c>
      <c r="B171" t="str">
        <f>Foglio1!B269</f>
        <v>SNVS_TAMPER9</v>
      </c>
      <c r="C171" t="str">
        <f>IF(_xlfn.IFNA(VLOOKUP($B171, Foglio2!$A$2:$L$130, 3,FALSE), "") = 0, "",_xlfn.IFNA(VLOOKUP($B171, Foglio2!$A$2:$L$130, 3,FALSE), ""))</f>
        <v>snvs_lp_wrapper.TAMPER[9]</v>
      </c>
      <c r="D171" t="str">
        <f>IF(_xlfn.IFNA(VLOOKUP($B171, Foglio2!$A$2:$L$130, 4,FALSE), "") = 0, "",_xlfn.IFNA(VLOOKUP($B171, Foglio2!$A$2:$L$130, 4,FALSE), ""))</f>
        <v/>
      </c>
      <c r="E171" t="str">
        <f>IF(_xlfn.IFNA(VLOOKUP($B171, Foglio2!$A$2:$L$130, 5,FALSE), "") = 0, "",_xlfn.IFNA(VLOOKUP($B171, Foglio2!$A$2:$L$130, 5,FALSE), ""))</f>
        <v/>
      </c>
      <c r="F171" t="str">
        <f>IF(_xlfn.IFNA(VLOOKUP($B171, Foglio2!$A$2:$L$130, 6,FALSE), "") = 0, "",_xlfn.IFNA(VLOOKUP($B171, Foglio2!$A$2:$L$130, 6,FALSE), ""))</f>
        <v/>
      </c>
      <c r="G171" t="str">
        <f>IF(_xlfn.IFNA(VLOOKUP($B171, Foglio2!$A$2:$L$130, 7,FALSE), "") = 0, "",_xlfn.IFNA(VLOOKUP($B171, Foglio2!$A$2:$L$130, 7,FALSE), ""))</f>
        <v/>
      </c>
      <c r="H171" t="str">
        <f>IF(_xlfn.IFNA(VLOOKUP($B171, Foglio2!$A$2:$L$130, 8,FALSE), "") = 0, "",_xlfn.IFNA(VLOOKUP($B171, Foglio2!$A$2:$L$130, 8,FALSE), ""))</f>
        <v>gpio5.IO[9]</v>
      </c>
      <c r="I171" t="str">
        <f>IF(_xlfn.IFNA(VLOOKUP($B171, Foglio2!$A$2:$L$130, 9,FALSE), "") = 0, "",_xlfn.IFNA(VLOOKUP($B171, Foglio2!$A$2:$L$130, 9,FALSE), ""))</f>
        <v/>
      </c>
      <c r="J171" t="str">
        <f>IF(_xlfn.IFNA(VLOOKUP($B171, Foglio2!$A$2:$L$130, 10,FALSE), "") = 0, "",_xlfn.IFNA(VLOOKUP($B171, Foglio2!$A$2:$L$130, 10,FALSE), ""))</f>
        <v/>
      </c>
      <c r="K171" t="str">
        <f>IF(_xlfn.IFNA(VLOOKUP($B171, Foglio2!$A$2:$L$130, 11,FALSE), "") = 0, "",_xlfn.IFNA(VLOOKUP($B171, Foglio2!$A$2:$L$130, 11,FALSE), ""))</f>
        <v/>
      </c>
      <c r="L171" t="str">
        <f>IF(_xlfn.IFNA(VLOOKUP($B171, Foglio2!$A$2:$L$130, 12,FALSE), "") = 0, "",_xlfn.IFNA(VLOOKUP($B171, Foglio2!$A$2:$L$130, 12,FALSE), ""))</f>
        <v/>
      </c>
      <c r="M171" t="str">
        <f t="shared" si="2"/>
        <v>SNVS_TAMPER9/////gpio5.IO[9]////</v>
      </c>
    </row>
    <row r="172" spans="1:13" x14ac:dyDescent="0.25">
      <c r="A172" t="str">
        <f>Foglio1!A270</f>
        <v>N7</v>
      </c>
      <c r="B172" t="str">
        <f>Foglio1!B270</f>
        <v>TEST_MODE</v>
      </c>
      <c r="C172" t="str">
        <f>IF(_xlfn.IFNA(VLOOKUP($B172, Foglio2!$A$2:$L$130, 3,FALSE), "") = 0, "",_xlfn.IFNA(VLOOKUP($B172, Foglio2!$A$2:$L$130, 3,FALSE), ""))</f>
        <v>tcu.TEST_MODE</v>
      </c>
      <c r="D172" t="str">
        <f>IF(_xlfn.IFNA(VLOOKUP($B172, Foglio2!$A$2:$L$130, 4,FALSE), "") = 0, "",_xlfn.IFNA(VLOOKUP($B172, Foglio2!$A$2:$L$130, 4,FALSE), ""))</f>
        <v/>
      </c>
      <c r="E172" t="str">
        <f>IF(_xlfn.IFNA(VLOOKUP($B172, Foglio2!$A$2:$L$130, 5,FALSE), "") = 0, "",_xlfn.IFNA(VLOOKUP($B172, Foglio2!$A$2:$L$130, 5,FALSE), ""))</f>
        <v/>
      </c>
      <c r="F172" t="str">
        <f>IF(_xlfn.IFNA(VLOOKUP($B172, Foglio2!$A$2:$L$130, 6,FALSE), "") = 0, "",_xlfn.IFNA(VLOOKUP($B172, Foglio2!$A$2:$L$130, 6,FALSE), ""))</f>
        <v/>
      </c>
      <c r="G172" t="str">
        <f>IF(_xlfn.IFNA(VLOOKUP($B172, Foglio2!$A$2:$L$130, 7,FALSE), "") = 0, "",_xlfn.IFNA(VLOOKUP($B172, Foglio2!$A$2:$L$130, 7,FALSE), ""))</f>
        <v/>
      </c>
      <c r="H172" t="str">
        <f>IF(_xlfn.IFNA(VLOOKUP($B172, Foglio2!$A$2:$L$130, 8,FALSE), "") = 0, "",_xlfn.IFNA(VLOOKUP($B172, Foglio2!$A$2:$L$130, 8,FALSE), ""))</f>
        <v/>
      </c>
      <c r="I172" t="str">
        <f>IF(_xlfn.IFNA(VLOOKUP($B172, Foglio2!$A$2:$L$130, 9,FALSE), "") = 0, "",_xlfn.IFNA(VLOOKUP($B172, Foglio2!$A$2:$L$130, 9,FALSE), ""))</f>
        <v/>
      </c>
      <c r="J172" t="str">
        <f>IF(_xlfn.IFNA(VLOOKUP($B172, Foglio2!$A$2:$L$130, 10,FALSE), "") = 0, "",_xlfn.IFNA(VLOOKUP($B172, Foglio2!$A$2:$L$130, 10,FALSE), ""))</f>
        <v/>
      </c>
      <c r="K172" t="str">
        <f>IF(_xlfn.IFNA(VLOOKUP($B172, Foglio2!$A$2:$L$130, 11,FALSE), "") = 0, "",_xlfn.IFNA(VLOOKUP($B172, Foglio2!$A$2:$L$130, 11,FALSE), ""))</f>
        <v/>
      </c>
      <c r="L172" t="str">
        <f>IF(_xlfn.IFNA(VLOOKUP($B172, Foglio2!$A$2:$L$130, 12,FALSE), "") = 0, "",_xlfn.IFNA(VLOOKUP($B172, Foglio2!$A$2:$L$130, 12,FALSE), ""))</f>
        <v/>
      </c>
      <c r="M172" t="str">
        <f t="shared" si="2"/>
        <v>TEST_MODE/////////</v>
      </c>
    </row>
    <row r="173" spans="1:13" x14ac:dyDescent="0.25">
      <c r="A173" t="str">
        <f>Foglio1!A271</f>
        <v>K15</v>
      </c>
      <c r="B173" t="str">
        <f>Foglio1!B271</f>
        <v>UART1_CTS_B</v>
      </c>
      <c r="C173" t="str">
        <f>IF(_xlfn.IFNA(VLOOKUP($B173, Foglio2!$A$2:$L$130, 3,FALSE), "") = 0, "",_xlfn.IFNA(VLOOKUP($B173, Foglio2!$A$2:$L$130, 3,FALSE), ""))</f>
        <v>uart1.CTS_B</v>
      </c>
      <c r="D173" t="str">
        <f>IF(_xlfn.IFNA(VLOOKUP($B173, Foglio2!$A$2:$L$130, 4,FALSE), "") = 0, "",_xlfn.IFNA(VLOOKUP($B173, Foglio2!$A$2:$L$130, 4,FALSE), ""))</f>
        <v>enet1.RX_CLK</v>
      </c>
      <c r="E173" t="str">
        <f>IF(_xlfn.IFNA(VLOOKUP($B173, Foglio2!$A$2:$L$130, 5,FALSE), "") = 0, "",_xlfn.IFNA(VLOOKUP($B173, Foglio2!$A$2:$L$130, 5,FALSE), ""))</f>
        <v>usdhc1.WP</v>
      </c>
      <c r="F173" t="str">
        <f>IF(_xlfn.IFNA(VLOOKUP($B173, Foglio2!$A$2:$L$130, 6,FALSE), "") = 0, "",_xlfn.IFNA(VLOOKUP($B173, Foglio2!$A$2:$L$130, 6,FALSE), ""))</f>
        <v>csi.DATA[4]</v>
      </c>
      <c r="G173" t="str">
        <f>IF(_xlfn.IFNA(VLOOKUP($B173, Foglio2!$A$2:$L$130, 7,FALSE), "") = 0, "",_xlfn.IFNA(VLOOKUP($B173, Foglio2!$A$2:$L$130, 7,FALSE), ""))</f>
        <v>enet2.1588_EVENT1_IN</v>
      </c>
      <c r="H173" t="str">
        <f>IF(_xlfn.IFNA(VLOOKUP($B173, Foglio2!$A$2:$L$130, 8,FALSE), "") = 0, "",_xlfn.IFNA(VLOOKUP($B173, Foglio2!$A$2:$L$130, 8,FALSE), ""))</f>
        <v>gpio1.IO[18]</v>
      </c>
      <c r="I173" t="str">
        <f>IF(_xlfn.IFNA(VLOOKUP($B173, Foglio2!$A$2:$L$130, 9,FALSE), "") = 0, "",_xlfn.IFNA(VLOOKUP($B173, Foglio2!$A$2:$L$130, 9,FALSE), ""))</f>
        <v>anatop.USBPHY1_TSTI_TX_DN</v>
      </c>
      <c r="J173" t="str">
        <f>IF(_xlfn.IFNA(VLOOKUP($B173, Foglio2!$A$2:$L$130, 10,FALSE), "") = 0, "",_xlfn.IFNA(VLOOKUP($B173, Foglio2!$A$2:$L$130, 10,FALSE), ""))</f>
        <v>usdhc2.TESTER_TRIGGER</v>
      </c>
      <c r="K173" t="str">
        <f>IF(_xlfn.IFNA(VLOOKUP($B173, Foglio2!$A$2:$L$130, 11,FALSE), "") = 0, "",_xlfn.IFNA(VLOOKUP($B173, Foglio2!$A$2:$L$130, 11,FALSE), ""))</f>
        <v>usdhc2.WP</v>
      </c>
      <c r="L173" t="str">
        <f>IF(_xlfn.IFNA(VLOOKUP($B173, Foglio2!$A$2:$L$130, 12,FALSE), "") = 0, "",_xlfn.IFNA(VLOOKUP($B173, Foglio2!$A$2:$L$130, 12,FALSE), ""))</f>
        <v>uart5.CTS_B</v>
      </c>
      <c r="M173" t="str">
        <f t="shared" si="2"/>
        <v>UART1_CTS_B/enet1.RX_CLK/usdhc1.WP/csi.DATA[4]/enet2.1588_EVENT1_IN/gpio1.IO[18]/anatop.USBPHY1_TSTI_TX_DN/usdhc2.TESTER_TRIGGER/usdhc2.WP/uart5.CTS_B</v>
      </c>
    </row>
    <row r="174" spans="1:13" x14ac:dyDescent="0.25">
      <c r="A174" t="str">
        <f>Foglio1!A272</f>
        <v>J14</v>
      </c>
      <c r="B174" t="str">
        <f>Foglio1!B272</f>
        <v>UART1_RTS_B</v>
      </c>
      <c r="C174" t="str">
        <f>IF(_xlfn.IFNA(VLOOKUP($B174, Foglio2!$A$2:$L$130, 3,FALSE), "") = 0, "",_xlfn.IFNA(VLOOKUP($B174, Foglio2!$A$2:$L$130, 3,FALSE), ""))</f>
        <v>uart1.RTS_B</v>
      </c>
      <c r="D174" t="str">
        <f>IF(_xlfn.IFNA(VLOOKUP($B174, Foglio2!$A$2:$L$130, 4,FALSE), "") = 0, "",_xlfn.IFNA(VLOOKUP($B174, Foglio2!$A$2:$L$130, 4,FALSE), ""))</f>
        <v>enet1.TX_ER</v>
      </c>
      <c r="E174" t="str">
        <f>IF(_xlfn.IFNA(VLOOKUP($B174, Foglio2!$A$2:$L$130, 5,FALSE), "") = 0, "",_xlfn.IFNA(VLOOKUP($B174, Foglio2!$A$2:$L$130, 5,FALSE), ""))</f>
        <v>usdhc1.CD_B</v>
      </c>
      <c r="F174" t="str">
        <f>IF(_xlfn.IFNA(VLOOKUP($B174, Foglio2!$A$2:$L$130, 6,FALSE), "") = 0, "",_xlfn.IFNA(VLOOKUP($B174, Foglio2!$A$2:$L$130, 6,FALSE), ""))</f>
        <v>csi.DATA[5]</v>
      </c>
      <c r="G174" t="str">
        <f>IF(_xlfn.IFNA(VLOOKUP($B174, Foglio2!$A$2:$L$130, 7,FALSE), "") = 0, "",_xlfn.IFNA(VLOOKUP($B174, Foglio2!$A$2:$L$130, 7,FALSE), ""))</f>
        <v>enet2.1588_EVENT1_OUT</v>
      </c>
      <c r="H174" t="str">
        <f>IF(_xlfn.IFNA(VLOOKUP($B174, Foglio2!$A$2:$L$130, 8,FALSE), "") = 0, "",_xlfn.IFNA(VLOOKUP($B174, Foglio2!$A$2:$L$130, 8,FALSE), ""))</f>
        <v>gpio1.IO[19]</v>
      </c>
      <c r="I174" t="str">
        <f>IF(_xlfn.IFNA(VLOOKUP($B174, Foglio2!$A$2:$L$130, 9,FALSE), "") = 0, "",_xlfn.IFNA(VLOOKUP($B174, Foglio2!$A$2:$L$130, 9,FALSE), ""))</f>
        <v>anatop.USBPHY1_TSTO_RX_SQUELCH</v>
      </c>
      <c r="J174" t="str">
        <f>IF(_xlfn.IFNA(VLOOKUP($B174, Foglio2!$A$2:$L$130, 10,FALSE), "") = 0, "",_xlfn.IFNA(VLOOKUP($B174, Foglio2!$A$2:$L$130, 10,FALSE), ""))</f>
        <v>qspi.TESTER_TRIGGER</v>
      </c>
      <c r="K174" t="str">
        <f>IF(_xlfn.IFNA(VLOOKUP($B174, Foglio2!$A$2:$L$130, 11,FALSE), "") = 0, "",_xlfn.IFNA(VLOOKUP($B174, Foglio2!$A$2:$L$130, 11,FALSE), ""))</f>
        <v>usdhc2.CD_B</v>
      </c>
      <c r="L174" t="str">
        <f>IF(_xlfn.IFNA(VLOOKUP($B174, Foglio2!$A$2:$L$130, 12,FALSE), "") = 0, "",_xlfn.IFNA(VLOOKUP($B174, Foglio2!$A$2:$L$130, 12,FALSE), ""))</f>
        <v>uart5.RTS_B</v>
      </c>
      <c r="M174" t="str">
        <f t="shared" si="2"/>
        <v>UART1_RTS_B/enet1.TX_ER/usdhc1.CD_B/csi.DATA[5]/enet2.1588_EVENT1_OUT/gpio1.IO[19]/anatop.USBPHY1_TSTO_RX_SQUELCH/qspi.TESTER_TRIGGER/usdhc2.CD_B/uart5.RTS_B</v>
      </c>
    </row>
    <row r="175" spans="1:13" x14ac:dyDescent="0.25">
      <c r="A175" t="str">
        <f>Foglio1!A273</f>
        <v>K16</v>
      </c>
      <c r="B175" t="str">
        <f>Foglio1!B273</f>
        <v>UART1_RX_DATA</v>
      </c>
      <c r="C175" t="str">
        <f>IF(_xlfn.IFNA(VLOOKUP($B175, Foglio2!$A$2:$L$130, 3,FALSE), "") = 0, "",_xlfn.IFNA(VLOOKUP($B175, Foglio2!$A$2:$L$130, 3,FALSE), ""))</f>
        <v>uart1.RX</v>
      </c>
      <c r="D175" t="str">
        <f>IF(_xlfn.IFNA(VLOOKUP($B175, Foglio2!$A$2:$L$130, 4,FALSE), "") = 0, "",_xlfn.IFNA(VLOOKUP($B175, Foglio2!$A$2:$L$130, 4,FALSE), ""))</f>
        <v>enet1.RDATA[3]</v>
      </c>
      <c r="E175" t="str">
        <f>IF(_xlfn.IFNA(VLOOKUP($B175, Foglio2!$A$2:$L$130, 5,FALSE), "") = 0, "",_xlfn.IFNA(VLOOKUP($B175, Foglio2!$A$2:$L$130, 5,FALSE), ""))</f>
        <v>i2c3.SDA</v>
      </c>
      <c r="F175" t="str">
        <f>IF(_xlfn.IFNA(VLOOKUP($B175, Foglio2!$A$2:$L$130, 6,FALSE), "") = 0, "",_xlfn.IFNA(VLOOKUP($B175, Foglio2!$A$2:$L$130, 6,FALSE), ""))</f>
        <v>csi.DATA[3]</v>
      </c>
      <c r="G175" t="str">
        <f>IF(_xlfn.IFNA(VLOOKUP($B175, Foglio2!$A$2:$L$130, 7,FALSE), "") = 0, "",_xlfn.IFNA(VLOOKUP($B175, Foglio2!$A$2:$L$130, 7,FALSE), ""))</f>
        <v>gpt1.CLK</v>
      </c>
      <c r="H175" t="str">
        <f>IF(_xlfn.IFNA(VLOOKUP($B175, Foglio2!$A$2:$L$130, 8,FALSE), "") = 0, "",_xlfn.IFNA(VLOOKUP($B175, Foglio2!$A$2:$L$130, 8,FALSE), ""))</f>
        <v>gpio1.IO[17]</v>
      </c>
      <c r="I175" t="str">
        <f>IF(_xlfn.IFNA(VLOOKUP($B175, Foglio2!$A$2:$L$130, 9,FALSE), "") = 0, "",_xlfn.IFNA(VLOOKUP($B175, Foglio2!$A$2:$L$130, 9,FALSE), ""))</f>
        <v>anatop.USBPHY1_TSTI_TX_HS_MODE</v>
      </c>
      <c r="J175" t="str">
        <f>IF(_xlfn.IFNA(VLOOKUP($B175, Foglio2!$A$2:$L$130, 10,FALSE), "") = 0, "",_xlfn.IFNA(VLOOKUP($B175, Foglio2!$A$2:$L$130, 10,FALSE), ""))</f>
        <v>usdhc1.TESTER_TRIGGER</v>
      </c>
      <c r="K175" t="str">
        <f>IF(_xlfn.IFNA(VLOOKUP($B175, Foglio2!$A$2:$L$130, 11,FALSE), "") = 0, "",_xlfn.IFNA(VLOOKUP($B175, Foglio2!$A$2:$L$130, 11,FALSE), ""))</f>
        <v>spdif.IN</v>
      </c>
      <c r="L175" t="str">
        <f>IF(_xlfn.IFNA(VLOOKUP($B175, Foglio2!$A$2:$L$130, 12,FALSE), "") = 0, "",_xlfn.IFNA(VLOOKUP($B175, Foglio2!$A$2:$L$130, 12,FALSE), ""))</f>
        <v>uart5.RX</v>
      </c>
      <c r="M175" t="str">
        <f t="shared" si="2"/>
        <v>UART1_RX_DATA/enet1.RDATA[3]/i2c3.SDA/csi.DATA[3]/gpt1.CLK/gpio1.IO[17]/anatop.USBPHY1_TSTI_TX_HS_MODE/usdhc1.TESTER_TRIGGER/spdif.IN/uart5.RX</v>
      </c>
    </row>
    <row r="176" spans="1:13" x14ac:dyDescent="0.25">
      <c r="A176" t="str">
        <f>Foglio1!A274</f>
        <v>K14</v>
      </c>
      <c r="B176" t="str">
        <f>Foglio1!B274</f>
        <v>UART1_TX_DATA</v>
      </c>
      <c r="C176" t="str">
        <f>IF(_xlfn.IFNA(VLOOKUP($B176, Foglio2!$A$2:$L$130, 3,FALSE), "") = 0, "",_xlfn.IFNA(VLOOKUP($B176, Foglio2!$A$2:$L$130, 3,FALSE), ""))</f>
        <v>uart1.TX</v>
      </c>
      <c r="D176" t="str">
        <f>IF(_xlfn.IFNA(VLOOKUP($B176, Foglio2!$A$2:$L$130, 4,FALSE), "") = 0, "",_xlfn.IFNA(VLOOKUP($B176, Foglio2!$A$2:$L$130, 4,FALSE), ""))</f>
        <v>enet1.RDATA[2]</v>
      </c>
      <c r="E176" t="str">
        <f>IF(_xlfn.IFNA(VLOOKUP($B176, Foglio2!$A$2:$L$130, 5,FALSE), "") = 0, "",_xlfn.IFNA(VLOOKUP($B176, Foglio2!$A$2:$L$130, 5,FALSE), ""))</f>
        <v>i2c3.SCL</v>
      </c>
      <c r="F176" t="str">
        <f>IF(_xlfn.IFNA(VLOOKUP($B176, Foglio2!$A$2:$L$130, 6,FALSE), "") = 0, "",_xlfn.IFNA(VLOOKUP($B176, Foglio2!$A$2:$L$130, 6,FALSE), ""))</f>
        <v>csi.DATA[2]</v>
      </c>
      <c r="G176" t="str">
        <f>IF(_xlfn.IFNA(VLOOKUP($B176, Foglio2!$A$2:$L$130, 7,FALSE), "") = 0, "",_xlfn.IFNA(VLOOKUP($B176, Foglio2!$A$2:$L$130, 7,FALSE), ""))</f>
        <v>gpt1.COMPARE1</v>
      </c>
      <c r="H176" t="str">
        <f>IF(_xlfn.IFNA(VLOOKUP($B176, Foglio2!$A$2:$L$130, 8,FALSE), "") = 0, "",_xlfn.IFNA(VLOOKUP($B176, Foglio2!$A$2:$L$130, 8,FALSE), ""))</f>
        <v>gpio1.IO[16]</v>
      </c>
      <c r="I176" t="str">
        <f>IF(_xlfn.IFNA(VLOOKUP($B176, Foglio2!$A$2:$L$130, 9,FALSE), "") = 0, "",_xlfn.IFNA(VLOOKUP($B176, Foglio2!$A$2:$L$130, 9,FALSE), ""))</f>
        <v>anatop.USBPHY1_TSTI_TX_LS_MODE</v>
      </c>
      <c r="J176" t="str">
        <f>IF(_xlfn.IFNA(VLOOKUP($B176, Foglio2!$A$2:$L$130, 10,FALSE), "") = 0, "",_xlfn.IFNA(VLOOKUP($B176, Foglio2!$A$2:$L$130, 10,FALSE), ""))</f>
        <v>ecspi4.TESTER_TRIGGER</v>
      </c>
      <c r="K176" t="str">
        <f>IF(_xlfn.IFNA(VLOOKUP($B176, Foglio2!$A$2:$L$130, 11,FALSE), "") = 0, "",_xlfn.IFNA(VLOOKUP($B176, Foglio2!$A$2:$L$130, 11,FALSE), ""))</f>
        <v>spdif.OUT</v>
      </c>
      <c r="L176" t="str">
        <f>IF(_xlfn.IFNA(VLOOKUP($B176, Foglio2!$A$2:$L$130, 12,FALSE), "") = 0, "",_xlfn.IFNA(VLOOKUP($B176, Foglio2!$A$2:$L$130, 12,FALSE), ""))</f>
        <v>uart5.TX</v>
      </c>
      <c r="M176" t="str">
        <f t="shared" si="2"/>
        <v>UART1_TX_DATA/enet1.RDATA[2]/i2c3.SCL/csi.DATA[2]/gpt1.COMPARE1/gpio1.IO[16]/anatop.USBPHY1_TSTI_TX_LS_MODE/ecspi4.TESTER_TRIGGER/spdif.OUT/uart5.TX</v>
      </c>
    </row>
    <row r="177" spans="1:13" x14ac:dyDescent="0.25">
      <c r="A177" t="str">
        <f>Foglio1!A275</f>
        <v>J15</v>
      </c>
      <c r="B177" t="str">
        <f>Foglio1!B275</f>
        <v>UART2_CTS_B</v>
      </c>
      <c r="C177" t="str">
        <f>IF(_xlfn.IFNA(VLOOKUP($B177, Foglio2!$A$2:$L$130, 3,FALSE), "") = 0, "",_xlfn.IFNA(VLOOKUP($B177, Foglio2!$A$2:$L$130, 3,FALSE), ""))</f>
        <v>uart2.CTS_B</v>
      </c>
      <c r="D177" t="str">
        <f>IF(_xlfn.IFNA(VLOOKUP($B177, Foglio2!$A$2:$L$130, 4,FALSE), "") = 0, "",_xlfn.IFNA(VLOOKUP($B177, Foglio2!$A$2:$L$130, 4,FALSE), ""))</f>
        <v>enet1.CRS</v>
      </c>
      <c r="E177" t="str">
        <f>IF(_xlfn.IFNA(VLOOKUP($B177, Foglio2!$A$2:$L$130, 5,FALSE), "") = 0, "",_xlfn.IFNA(VLOOKUP($B177, Foglio2!$A$2:$L$130, 5,FALSE), ""))</f>
        <v>can2.TX</v>
      </c>
      <c r="F177" t="str">
        <f>IF(_xlfn.IFNA(VLOOKUP($B177, Foglio2!$A$2:$L$130, 6,FALSE), "") = 0, "",_xlfn.IFNA(VLOOKUP($B177, Foglio2!$A$2:$L$130, 6,FALSE), ""))</f>
        <v>csi.DATA[8]</v>
      </c>
      <c r="G177" t="str">
        <f>IF(_xlfn.IFNA(VLOOKUP($B177, Foglio2!$A$2:$L$130, 7,FALSE), "") = 0, "",_xlfn.IFNA(VLOOKUP($B177, Foglio2!$A$2:$L$130, 7,FALSE), ""))</f>
        <v>gpt1.COMPARE2</v>
      </c>
      <c r="H177" t="str">
        <f>IF(_xlfn.IFNA(VLOOKUP($B177, Foglio2!$A$2:$L$130, 8,FALSE), "") = 0, "",_xlfn.IFNA(VLOOKUP($B177, Foglio2!$A$2:$L$130, 8,FALSE), ""))</f>
        <v>gpio1.IO[22]</v>
      </c>
      <c r="I177" t="str">
        <f>IF(_xlfn.IFNA(VLOOKUP($B177, Foglio2!$A$2:$L$130, 9,FALSE), "") = 0, "",_xlfn.IFNA(VLOOKUP($B177, Foglio2!$A$2:$L$130, 9,FALSE), ""))</f>
        <v>anatop.USBPHY2_TSTO_RX_FS_RXD</v>
      </c>
      <c r="J177" t="str">
        <f>IF(_xlfn.IFNA(VLOOKUP($B177, Foglio2!$A$2:$L$130, 10,FALSE), "") = 0, "",_xlfn.IFNA(VLOOKUP($B177, Foglio2!$A$2:$L$130, 10,FALSE), ""))</f>
        <v>sjc.DE_B</v>
      </c>
      <c r="K177" t="str">
        <f>IF(_xlfn.IFNA(VLOOKUP($B177, Foglio2!$A$2:$L$130, 11,FALSE), "") = 0, "",_xlfn.IFNA(VLOOKUP($B177, Foglio2!$A$2:$L$130, 11,FALSE), ""))</f>
        <v>ecspi3.MOSI</v>
      </c>
      <c r="L177" t="str">
        <f>IF(_xlfn.IFNA(VLOOKUP($B177, Foglio2!$A$2:$L$130, 12,FALSE), "") = 0, "",_xlfn.IFNA(VLOOKUP($B177, Foglio2!$A$2:$L$130, 12,FALSE), ""))</f>
        <v/>
      </c>
      <c r="M177" t="str">
        <f t="shared" si="2"/>
        <v>UART2_CTS_B/enet1.CRS/can2.TX/csi.DATA[8]/gpt1.COMPARE2/gpio1.IO[22]/anatop.USBPHY2_TSTO_RX_FS_RXD/sjc.DE_B/ecspi3.MOSI/</v>
      </c>
    </row>
    <row r="178" spans="1:13" x14ac:dyDescent="0.25">
      <c r="A178" t="str">
        <f>Foglio1!A276</f>
        <v>H14</v>
      </c>
      <c r="B178" t="str">
        <f>Foglio1!B276</f>
        <v>UART2_RTS_B</v>
      </c>
      <c r="C178" t="str">
        <f>IF(_xlfn.IFNA(VLOOKUP($B178, Foglio2!$A$2:$L$130, 3,FALSE), "") = 0, "",_xlfn.IFNA(VLOOKUP($B178, Foglio2!$A$2:$L$130, 3,FALSE), ""))</f>
        <v>uart2.RTS_B</v>
      </c>
      <c r="D178" t="str">
        <f>IF(_xlfn.IFNA(VLOOKUP($B178, Foglio2!$A$2:$L$130, 4,FALSE), "") = 0, "",_xlfn.IFNA(VLOOKUP($B178, Foglio2!$A$2:$L$130, 4,FALSE), ""))</f>
        <v>enet1.COL</v>
      </c>
      <c r="E178" t="str">
        <f>IF(_xlfn.IFNA(VLOOKUP($B178, Foglio2!$A$2:$L$130, 5,FALSE), "") = 0, "",_xlfn.IFNA(VLOOKUP($B178, Foglio2!$A$2:$L$130, 5,FALSE), ""))</f>
        <v>can2.RX</v>
      </c>
      <c r="F178" t="str">
        <f>IF(_xlfn.IFNA(VLOOKUP($B178, Foglio2!$A$2:$L$130, 6,FALSE), "") = 0, "",_xlfn.IFNA(VLOOKUP($B178, Foglio2!$A$2:$L$130, 6,FALSE), ""))</f>
        <v>csi.DATA[9]</v>
      </c>
      <c r="G178" t="str">
        <f>IF(_xlfn.IFNA(VLOOKUP($B178, Foglio2!$A$2:$L$130, 7,FALSE), "") = 0, "",_xlfn.IFNA(VLOOKUP($B178, Foglio2!$A$2:$L$130, 7,FALSE), ""))</f>
        <v>gpt1.COMPARE3</v>
      </c>
      <c r="H178" t="str">
        <f>IF(_xlfn.IFNA(VLOOKUP($B178, Foglio2!$A$2:$L$130, 8,FALSE), "") = 0, "",_xlfn.IFNA(VLOOKUP($B178, Foglio2!$A$2:$L$130, 8,FALSE), ""))</f>
        <v>gpio1.IO[23]</v>
      </c>
      <c r="I178" t="str">
        <f>IF(_xlfn.IFNA(VLOOKUP($B178, Foglio2!$A$2:$L$130, 9,FALSE), "") = 0, "",_xlfn.IFNA(VLOOKUP($B178, Foglio2!$A$2:$L$130, 9,FALSE), ""))</f>
        <v>anatop.USBPHY1_TSTO_RX_FS_RXD</v>
      </c>
      <c r="J178" t="str">
        <f>IF(_xlfn.IFNA(VLOOKUP($B178, Foglio2!$A$2:$L$130, 10,FALSE), "") = 0, "",_xlfn.IFNA(VLOOKUP($B178, Foglio2!$A$2:$L$130, 10,FALSE), ""))</f>
        <v>sjc.FAIL</v>
      </c>
      <c r="K178" t="str">
        <f>IF(_xlfn.IFNA(VLOOKUP($B178, Foglio2!$A$2:$L$130, 11,FALSE), "") = 0, "",_xlfn.IFNA(VLOOKUP($B178, Foglio2!$A$2:$L$130, 11,FALSE), ""))</f>
        <v>ecspi3.MISO</v>
      </c>
      <c r="L178" t="str">
        <f>IF(_xlfn.IFNA(VLOOKUP($B178, Foglio2!$A$2:$L$130, 12,FALSE), "") = 0, "",_xlfn.IFNA(VLOOKUP($B178, Foglio2!$A$2:$L$130, 12,FALSE), ""))</f>
        <v/>
      </c>
      <c r="M178" t="str">
        <f t="shared" si="2"/>
        <v>UART2_RTS_B/enet1.COL/can2.RX/csi.DATA[9]/gpt1.COMPARE3/gpio1.IO[23]/anatop.USBPHY1_TSTO_RX_FS_RXD/sjc.FAIL/ecspi3.MISO/</v>
      </c>
    </row>
    <row r="179" spans="1:13" x14ac:dyDescent="0.25">
      <c r="A179" t="str">
        <f>Foglio1!A277</f>
        <v>J16</v>
      </c>
      <c r="B179" t="str">
        <f>Foglio1!B277</f>
        <v>UART2_RX_DATA</v>
      </c>
      <c r="C179" t="str">
        <f>IF(_xlfn.IFNA(VLOOKUP($B179, Foglio2!$A$2:$L$130, 3,FALSE), "") = 0, "",_xlfn.IFNA(VLOOKUP($B179, Foglio2!$A$2:$L$130, 3,FALSE), ""))</f>
        <v>uart2.RX</v>
      </c>
      <c r="D179" t="str">
        <f>IF(_xlfn.IFNA(VLOOKUP($B179, Foglio2!$A$2:$L$130, 4,FALSE), "") = 0, "",_xlfn.IFNA(VLOOKUP($B179, Foglio2!$A$2:$L$130, 4,FALSE), ""))</f>
        <v>enet1.TDATA[3]</v>
      </c>
      <c r="E179" t="str">
        <f>IF(_xlfn.IFNA(VLOOKUP($B179, Foglio2!$A$2:$L$130, 5,FALSE), "") = 0, "",_xlfn.IFNA(VLOOKUP($B179, Foglio2!$A$2:$L$130, 5,FALSE), ""))</f>
        <v>i2c4.SDA</v>
      </c>
      <c r="F179" t="str">
        <f>IF(_xlfn.IFNA(VLOOKUP($B179, Foglio2!$A$2:$L$130, 6,FALSE), "") = 0, "",_xlfn.IFNA(VLOOKUP($B179, Foglio2!$A$2:$L$130, 6,FALSE), ""))</f>
        <v>csi.DATA[7]</v>
      </c>
      <c r="G179" t="str">
        <f>IF(_xlfn.IFNA(VLOOKUP($B179, Foglio2!$A$2:$L$130, 7,FALSE), "") = 0, "",_xlfn.IFNA(VLOOKUP($B179, Foglio2!$A$2:$L$130, 7,FALSE), ""))</f>
        <v>gpt1.CAPTURE2</v>
      </c>
      <c r="H179" t="str">
        <f>IF(_xlfn.IFNA(VLOOKUP($B179, Foglio2!$A$2:$L$130, 8,FALSE), "") = 0, "",_xlfn.IFNA(VLOOKUP($B179, Foglio2!$A$2:$L$130, 8,FALSE), ""))</f>
        <v>gpio1.IO[21]</v>
      </c>
      <c r="I179" t="str">
        <f>IF(_xlfn.IFNA(VLOOKUP($B179, Foglio2!$A$2:$L$130, 9,FALSE), "") = 0, "",_xlfn.IFNA(VLOOKUP($B179, Foglio2!$A$2:$L$130, 9,FALSE), ""))</f>
        <v>anatop.USBPHY1_TSTO_RX_HS_RXD</v>
      </c>
      <c r="J179" t="str">
        <f>IF(_xlfn.IFNA(VLOOKUP($B179, Foglio2!$A$2:$L$130, 10,FALSE), "") = 0, "",_xlfn.IFNA(VLOOKUP($B179, Foglio2!$A$2:$L$130, 10,FALSE), ""))</f>
        <v>sjc.DONE</v>
      </c>
      <c r="K179" t="str">
        <f>IF(_xlfn.IFNA(VLOOKUP($B179, Foglio2!$A$2:$L$130, 11,FALSE), "") = 0, "",_xlfn.IFNA(VLOOKUP($B179, Foglio2!$A$2:$L$130, 11,FALSE), ""))</f>
        <v>ecspi3.SCLK</v>
      </c>
      <c r="L179" t="str">
        <f>IF(_xlfn.IFNA(VLOOKUP($B179, Foglio2!$A$2:$L$130, 12,FALSE), "") = 0, "",_xlfn.IFNA(VLOOKUP($B179, Foglio2!$A$2:$L$130, 12,FALSE), ""))</f>
        <v/>
      </c>
      <c r="M179" t="str">
        <f t="shared" si="2"/>
        <v>UART2_RX_DATA/enet1.TDATA[3]/i2c4.SDA/csi.DATA[7]/gpt1.CAPTURE2/gpio1.IO[21]/anatop.USBPHY1_TSTO_RX_HS_RXD/sjc.DONE/ecspi3.SCLK/</v>
      </c>
    </row>
    <row r="180" spans="1:13" x14ac:dyDescent="0.25">
      <c r="A180" t="str">
        <f>Foglio1!A278</f>
        <v>J17</v>
      </c>
      <c r="B180" t="str">
        <f>Foglio1!B278</f>
        <v>UART2_TX_DATA</v>
      </c>
      <c r="C180" t="str">
        <f>IF(_xlfn.IFNA(VLOOKUP($B180, Foglio2!$A$2:$L$130, 3,FALSE), "") = 0, "",_xlfn.IFNA(VLOOKUP($B180, Foglio2!$A$2:$L$130, 3,FALSE), ""))</f>
        <v>uart2.TX</v>
      </c>
      <c r="D180" t="str">
        <f>IF(_xlfn.IFNA(VLOOKUP($B180, Foglio2!$A$2:$L$130, 4,FALSE), "") = 0, "",_xlfn.IFNA(VLOOKUP($B180, Foglio2!$A$2:$L$130, 4,FALSE), ""))</f>
        <v>enet1.TDATA[2]</v>
      </c>
      <c r="E180" t="str">
        <f>IF(_xlfn.IFNA(VLOOKUP($B180, Foglio2!$A$2:$L$130, 5,FALSE), "") = 0, "",_xlfn.IFNA(VLOOKUP($B180, Foglio2!$A$2:$L$130, 5,FALSE), ""))</f>
        <v>i2c4.SCL</v>
      </c>
      <c r="F180" t="str">
        <f>IF(_xlfn.IFNA(VLOOKUP($B180, Foglio2!$A$2:$L$130, 6,FALSE), "") = 0, "",_xlfn.IFNA(VLOOKUP($B180, Foglio2!$A$2:$L$130, 6,FALSE), ""))</f>
        <v>csi.DATA[6]</v>
      </c>
      <c r="G180" t="str">
        <f>IF(_xlfn.IFNA(VLOOKUP($B180, Foglio2!$A$2:$L$130, 7,FALSE), "") = 0, "",_xlfn.IFNA(VLOOKUP($B180, Foglio2!$A$2:$L$130, 7,FALSE), ""))</f>
        <v>gpt1.CAPTURE1</v>
      </c>
      <c r="H180" t="str">
        <f>IF(_xlfn.IFNA(VLOOKUP($B180, Foglio2!$A$2:$L$130, 8,FALSE), "") = 0, "",_xlfn.IFNA(VLOOKUP($B180, Foglio2!$A$2:$L$130, 8,FALSE), ""))</f>
        <v>gpio1.IO[20]</v>
      </c>
      <c r="I180" t="str">
        <f>IF(_xlfn.IFNA(VLOOKUP($B180, Foglio2!$A$2:$L$130, 9,FALSE), "") = 0, "",_xlfn.IFNA(VLOOKUP($B180, Foglio2!$A$2:$L$130, 9,FALSE), ""))</f>
        <v>anatop.USBPHY1_TSTO_RX_DISCON_DET</v>
      </c>
      <c r="J180" t="str">
        <f>IF(_xlfn.IFNA(VLOOKUP($B180, Foglio2!$A$2:$L$130, 10,FALSE), "") = 0, "",_xlfn.IFNA(VLOOKUP($B180, Foglio2!$A$2:$L$130, 10,FALSE), ""))</f>
        <v>rawnand.TESTER_TRIGGER</v>
      </c>
      <c r="K180" t="str">
        <f>IF(_xlfn.IFNA(VLOOKUP($B180, Foglio2!$A$2:$L$130, 11,FALSE), "") = 0, "",_xlfn.IFNA(VLOOKUP($B180, Foglio2!$A$2:$L$130, 11,FALSE), ""))</f>
        <v>ecspi3.SS0</v>
      </c>
      <c r="L180" t="str">
        <f>IF(_xlfn.IFNA(VLOOKUP($B180, Foglio2!$A$2:$L$130, 12,FALSE), "") = 0, "",_xlfn.IFNA(VLOOKUP($B180, Foglio2!$A$2:$L$130, 12,FALSE), ""))</f>
        <v/>
      </c>
      <c r="M180" t="str">
        <f t="shared" si="2"/>
        <v>UART2_TX_DATA/enet1.TDATA[2]/i2c4.SCL/csi.DATA[6]/gpt1.CAPTURE1/gpio1.IO[20]/anatop.USBPHY1_TSTO_RX_DISCON_DET/rawnand.TESTER_TRIGGER/ecspi3.SS0/</v>
      </c>
    </row>
    <row r="181" spans="1:13" x14ac:dyDescent="0.25">
      <c r="A181" t="str">
        <f>Foglio1!A279</f>
        <v>H15</v>
      </c>
      <c r="B181" t="str">
        <f>Foglio1!B279</f>
        <v>UART3_CTS_B</v>
      </c>
      <c r="C181" t="str">
        <f>IF(_xlfn.IFNA(VLOOKUP($B181, Foglio2!$A$2:$L$130, 3,FALSE), "") = 0, "",_xlfn.IFNA(VLOOKUP($B181, Foglio2!$A$2:$L$130, 3,FALSE), ""))</f>
        <v>uart3.CTS_B</v>
      </c>
      <c r="D181" t="str">
        <f>IF(_xlfn.IFNA(VLOOKUP($B181, Foglio2!$A$2:$L$130, 4,FALSE), "") = 0, "",_xlfn.IFNA(VLOOKUP($B181, Foglio2!$A$2:$L$130, 4,FALSE), ""))</f>
        <v>enet2.RX_CLK</v>
      </c>
      <c r="E181" t="str">
        <f>IF(_xlfn.IFNA(VLOOKUP($B181, Foglio2!$A$2:$L$130, 5,FALSE), "") = 0, "",_xlfn.IFNA(VLOOKUP($B181, Foglio2!$A$2:$L$130, 5,FALSE), ""))</f>
        <v>can1.TX</v>
      </c>
      <c r="F181" t="str">
        <f>IF(_xlfn.IFNA(VLOOKUP($B181, Foglio2!$A$2:$L$130, 6,FALSE), "") = 0, "",_xlfn.IFNA(VLOOKUP($B181, Foglio2!$A$2:$L$130, 6,FALSE), ""))</f>
        <v>csi.DATA[10]</v>
      </c>
      <c r="G181" t="str">
        <f>IF(_xlfn.IFNA(VLOOKUP($B181, Foglio2!$A$2:$L$130, 7,FALSE), "") = 0, "",_xlfn.IFNA(VLOOKUP($B181, Foglio2!$A$2:$L$130, 7,FALSE), ""))</f>
        <v>enet1.1588_EVENT1_IN</v>
      </c>
      <c r="H181" t="str">
        <f>IF(_xlfn.IFNA(VLOOKUP($B181, Foglio2!$A$2:$L$130, 8,FALSE), "") = 0, "",_xlfn.IFNA(VLOOKUP($B181, Foglio2!$A$2:$L$130, 8,FALSE), ""))</f>
        <v>gpio1.IO[26]</v>
      </c>
      <c r="I181" t="str">
        <f>IF(_xlfn.IFNA(VLOOKUP($B181, Foglio2!$A$2:$L$130, 9,FALSE), "") = 0, "",_xlfn.IFNA(VLOOKUP($B181, Foglio2!$A$2:$L$130, 9,FALSE), ""))</f>
        <v>anatop.USBPHY1_TSTI_TX_HIZ</v>
      </c>
      <c r="J181" t="str">
        <f>IF(_xlfn.IFNA(VLOOKUP($B181, Foglio2!$A$2:$L$130, 10,FALSE), "") = 0, "",_xlfn.IFNA(VLOOKUP($B181, Foglio2!$A$2:$L$130, 10,FALSE), ""))</f>
        <v>sim_m.HADDR[1]</v>
      </c>
      <c r="K181" t="str">
        <f>IF(_xlfn.IFNA(VLOOKUP($B181, Foglio2!$A$2:$L$130, 11,FALSE), "") = 0, "",_xlfn.IFNA(VLOOKUP($B181, Foglio2!$A$2:$L$130, 11,FALSE), ""))</f>
        <v>epit2.OUT</v>
      </c>
      <c r="L181" t="str">
        <f>IF(_xlfn.IFNA(VLOOKUP($B181, Foglio2!$A$2:$L$130, 12,FALSE), "") = 0, "",_xlfn.IFNA(VLOOKUP($B181, Foglio2!$A$2:$L$130, 12,FALSE), ""))</f>
        <v/>
      </c>
      <c r="M181" t="str">
        <f t="shared" si="2"/>
        <v>UART3_CTS_B/enet2.RX_CLK/can1.TX/csi.DATA[10]/enet1.1588_EVENT1_IN/gpio1.IO[26]/anatop.USBPHY1_TSTI_TX_HIZ/sim_m.HADDR[1]/epit2.OUT/</v>
      </c>
    </row>
    <row r="182" spans="1:13" x14ac:dyDescent="0.25">
      <c r="A182" t="str">
        <f>Foglio1!A280</f>
        <v>G14</v>
      </c>
      <c r="B182" t="str">
        <f>Foglio1!B280</f>
        <v>UART3_RTS_B</v>
      </c>
      <c r="C182" t="str">
        <f>IF(_xlfn.IFNA(VLOOKUP($B182, Foglio2!$A$2:$L$130, 3,FALSE), "") = 0, "",_xlfn.IFNA(VLOOKUP($B182, Foglio2!$A$2:$L$130, 3,FALSE), ""))</f>
        <v>uart3.RTS_B</v>
      </c>
      <c r="D182" t="str">
        <f>IF(_xlfn.IFNA(VLOOKUP($B182, Foglio2!$A$2:$L$130, 4,FALSE), "") = 0, "",_xlfn.IFNA(VLOOKUP($B182, Foglio2!$A$2:$L$130, 4,FALSE), ""))</f>
        <v>enet2.TX_ER</v>
      </c>
      <c r="E182" t="str">
        <f>IF(_xlfn.IFNA(VLOOKUP($B182, Foglio2!$A$2:$L$130, 5,FALSE), "") = 0, "",_xlfn.IFNA(VLOOKUP($B182, Foglio2!$A$2:$L$130, 5,FALSE), ""))</f>
        <v>can1.RX</v>
      </c>
      <c r="F182" t="str">
        <f>IF(_xlfn.IFNA(VLOOKUP($B182, Foglio2!$A$2:$L$130, 6,FALSE), "") = 0, "",_xlfn.IFNA(VLOOKUP($B182, Foglio2!$A$2:$L$130, 6,FALSE), ""))</f>
        <v>csi.DATA[11]</v>
      </c>
      <c r="G182" t="str">
        <f>IF(_xlfn.IFNA(VLOOKUP($B182, Foglio2!$A$2:$L$130, 7,FALSE), "") = 0, "",_xlfn.IFNA(VLOOKUP($B182, Foglio2!$A$2:$L$130, 7,FALSE), ""))</f>
        <v>enet1.1588_EVENT1_OUT</v>
      </c>
      <c r="H182" t="str">
        <f>IF(_xlfn.IFNA(VLOOKUP($B182, Foglio2!$A$2:$L$130, 8,FALSE), "") = 0, "",_xlfn.IFNA(VLOOKUP($B182, Foglio2!$A$2:$L$130, 8,FALSE), ""))</f>
        <v>gpio1.IO[27]</v>
      </c>
      <c r="I182" t="str">
        <f>IF(_xlfn.IFNA(VLOOKUP($B182, Foglio2!$A$2:$L$130, 9,FALSE), "") = 0, "",_xlfn.IFNA(VLOOKUP($B182, Foglio2!$A$2:$L$130, 9,FALSE), ""))</f>
        <v>anatop.USBPHY2_TSTO_RX_HS_RXD</v>
      </c>
      <c r="J182" t="str">
        <f>IF(_xlfn.IFNA(VLOOKUP($B182, Foglio2!$A$2:$L$130, 10,FALSE), "") = 0, "",_xlfn.IFNA(VLOOKUP($B182, Foglio2!$A$2:$L$130, 10,FALSE), ""))</f>
        <v>sim_m.HADDR[2]</v>
      </c>
      <c r="K182" t="str">
        <f>IF(_xlfn.IFNA(VLOOKUP($B182, Foglio2!$A$2:$L$130, 11,FALSE), "") = 0, "",_xlfn.IFNA(VLOOKUP($B182, Foglio2!$A$2:$L$130, 11,FALSE), ""))</f>
        <v>wdog1.WDOG_B</v>
      </c>
      <c r="L182" t="str">
        <f>IF(_xlfn.IFNA(VLOOKUP($B182, Foglio2!$A$2:$L$130, 12,FALSE), "") = 0, "",_xlfn.IFNA(VLOOKUP($B182, Foglio2!$A$2:$L$130, 12,FALSE), ""))</f>
        <v/>
      </c>
      <c r="M182" t="str">
        <f t="shared" si="2"/>
        <v>UART3_RTS_B/enet2.TX_ER/can1.RX/csi.DATA[11]/enet1.1588_EVENT1_OUT/gpio1.IO[27]/anatop.USBPHY2_TSTO_RX_HS_RXD/sim_m.HADDR[2]/wdog1.WDOG_B/</v>
      </c>
    </row>
    <row r="183" spans="1:13" x14ac:dyDescent="0.25">
      <c r="A183" t="str">
        <f>Foglio1!A281</f>
        <v>H16</v>
      </c>
      <c r="B183" t="str">
        <f>Foglio1!B281</f>
        <v>UART3_RX_DATA</v>
      </c>
      <c r="C183" t="str">
        <f>IF(_xlfn.IFNA(VLOOKUP($B183, Foglio2!$A$2:$L$130, 3,FALSE), "") = 0, "",_xlfn.IFNA(VLOOKUP($B183, Foglio2!$A$2:$L$130, 3,FALSE), ""))</f>
        <v>uart3.RX</v>
      </c>
      <c r="D183" t="str">
        <f>IF(_xlfn.IFNA(VLOOKUP($B183, Foglio2!$A$2:$L$130, 4,FALSE), "") = 0, "",_xlfn.IFNA(VLOOKUP($B183, Foglio2!$A$2:$L$130, 4,FALSE), ""))</f>
        <v>enet2.RDATA[3]</v>
      </c>
      <c r="E183" t="str">
        <f>IF(_xlfn.IFNA(VLOOKUP($B183, Foglio2!$A$2:$L$130, 5,FALSE), "") = 0, "",_xlfn.IFNA(VLOOKUP($B183, Foglio2!$A$2:$L$130, 5,FALSE), ""))</f>
        <v/>
      </c>
      <c r="F183" t="str">
        <f>IF(_xlfn.IFNA(VLOOKUP($B183, Foglio2!$A$2:$L$130, 6,FALSE), "") = 0, "",_xlfn.IFNA(VLOOKUP($B183, Foglio2!$A$2:$L$130, 6,FALSE), ""))</f>
        <v>csi.DATA[0]</v>
      </c>
      <c r="G183" t="str">
        <f>IF(_xlfn.IFNA(VLOOKUP($B183, Foglio2!$A$2:$L$130, 7,FALSE), "") = 0, "",_xlfn.IFNA(VLOOKUP($B183, Foglio2!$A$2:$L$130, 7,FALSE), ""))</f>
        <v>uart2.RTS_B</v>
      </c>
      <c r="H183" t="str">
        <f>IF(_xlfn.IFNA(VLOOKUP($B183, Foglio2!$A$2:$L$130, 8,FALSE), "") = 0, "",_xlfn.IFNA(VLOOKUP($B183, Foglio2!$A$2:$L$130, 8,FALSE), ""))</f>
        <v>gpio1.IO[25]</v>
      </c>
      <c r="I183" t="str">
        <f>IF(_xlfn.IFNA(VLOOKUP($B183, Foglio2!$A$2:$L$130, 9,FALSE), "") = 0, "",_xlfn.IFNA(VLOOKUP($B183, Foglio2!$A$2:$L$130, 9,FALSE), ""))</f>
        <v>anatop.USBPHY1_TSTI_TX_EN</v>
      </c>
      <c r="J183" t="str">
        <f>IF(_xlfn.IFNA(VLOOKUP($B183, Foglio2!$A$2:$L$130, 10,FALSE), "") = 0, "",_xlfn.IFNA(VLOOKUP($B183, Foglio2!$A$2:$L$130, 10,FALSE), ""))</f>
        <v>sim_m.HADDR[0]</v>
      </c>
      <c r="K183" t="str">
        <f>IF(_xlfn.IFNA(VLOOKUP($B183, Foglio2!$A$2:$L$130, 11,FALSE), "") = 0, "",_xlfn.IFNA(VLOOKUP($B183, Foglio2!$A$2:$L$130, 11,FALSE), ""))</f>
        <v>epit1.OUT</v>
      </c>
      <c r="L183" t="str">
        <f>IF(_xlfn.IFNA(VLOOKUP($B183, Foglio2!$A$2:$L$130, 12,FALSE), "") = 0, "",_xlfn.IFNA(VLOOKUP($B183, Foglio2!$A$2:$L$130, 12,FALSE), ""))</f>
        <v/>
      </c>
      <c r="M183" t="str">
        <f t="shared" si="2"/>
        <v>UART3_RX_DATA/enet2.RDATA[3]//csi.DATA[0]/uart2.RTS_B/gpio1.IO[25]/anatop.USBPHY1_TSTI_TX_EN/sim_m.HADDR[0]/epit1.OUT/</v>
      </c>
    </row>
    <row r="184" spans="1:13" x14ac:dyDescent="0.25">
      <c r="A184" t="str">
        <f>Foglio1!A282</f>
        <v>H17</v>
      </c>
      <c r="B184" t="str">
        <f>Foglio1!B282</f>
        <v>UART3_TX_DATA</v>
      </c>
      <c r="C184" t="str">
        <f>IF(_xlfn.IFNA(VLOOKUP($B184, Foglio2!$A$2:$L$130, 3,FALSE), "") = 0, "",_xlfn.IFNA(VLOOKUP($B184, Foglio2!$A$2:$L$130, 3,FALSE), ""))</f>
        <v>uart3.TX</v>
      </c>
      <c r="D184" t="str">
        <f>IF(_xlfn.IFNA(VLOOKUP($B184, Foglio2!$A$2:$L$130, 4,FALSE), "") = 0, "",_xlfn.IFNA(VLOOKUP($B184, Foglio2!$A$2:$L$130, 4,FALSE), ""))</f>
        <v>enet2.RDATA[2]</v>
      </c>
      <c r="E184" t="str">
        <f>IF(_xlfn.IFNA(VLOOKUP($B184, Foglio2!$A$2:$L$130, 5,FALSE), "") = 0, "",_xlfn.IFNA(VLOOKUP($B184, Foglio2!$A$2:$L$130, 5,FALSE), ""))</f>
        <v/>
      </c>
      <c r="F184" t="str">
        <f>IF(_xlfn.IFNA(VLOOKUP($B184, Foglio2!$A$2:$L$130, 6,FALSE), "") = 0, "",_xlfn.IFNA(VLOOKUP($B184, Foglio2!$A$2:$L$130, 6,FALSE), ""))</f>
        <v>csi.DATA[1]</v>
      </c>
      <c r="G184" t="str">
        <f>IF(_xlfn.IFNA(VLOOKUP($B184, Foglio2!$A$2:$L$130, 7,FALSE), "") = 0, "",_xlfn.IFNA(VLOOKUP($B184, Foglio2!$A$2:$L$130, 7,FALSE), ""))</f>
        <v>uart2.CTS_B</v>
      </c>
      <c r="H184" t="str">
        <f>IF(_xlfn.IFNA(VLOOKUP($B184, Foglio2!$A$2:$L$130, 8,FALSE), "") = 0, "",_xlfn.IFNA(VLOOKUP($B184, Foglio2!$A$2:$L$130, 8,FALSE), ""))</f>
        <v>gpio1.IO[24]</v>
      </c>
      <c r="I184" t="str">
        <f>IF(_xlfn.IFNA(VLOOKUP($B184, Foglio2!$A$2:$L$130, 9,FALSE), "") = 0, "",_xlfn.IFNA(VLOOKUP($B184, Foglio2!$A$2:$L$130, 9,FALSE), ""))</f>
        <v>anatop.USBPHY1_TSTI_TX_DP</v>
      </c>
      <c r="J184" t="str">
        <f>IF(_xlfn.IFNA(VLOOKUP($B184, Foglio2!$A$2:$L$130, 10,FALSE), "") = 0, "",_xlfn.IFNA(VLOOKUP($B184, Foglio2!$A$2:$L$130, 10,FALSE), ""))</f>
        <v>sjc.JTAG_ACT</v>
      </c>
      <c r="K184" t="str">
        <f>IF(_xlfn.IFNA(VLOOKUP($B184, Foglio2!$A$2:$L$130, 11,FALSE), "") = 0, "",_xlfn.IFNA(VLOOKUP($B184, Foglio2!$A$2:$L$130, 11,FALSE), ""))</f>
        <v>anatop.OTG1_ID</v>
      </c>
      <c r="L184" t="str">
        <f>IF(_xlfn.IFNA(VLOOKUP($B184, Foglio2!$A$2:$L$130, 12,FALSE), "") = 0, "",_xlfn.IFNA(VLOOKUP($B184, Foglio2!$A$2:$L$130, 12,FALSE), ""))</f>
        <v/>
      </c>
      <c r="M184" t="str">
        <f t="shared" si="2"/>
        <v>UART3_TX_DATA/enet2.RDATA[2]//csi.DATA[1]/uart2.CTS_B/gpio1.IO[24]/anatop.USBPHY1_TSTI_TX_DP/sjc.JTAG_ACT/anatop.OTG1_ID/</v>
      </c>
    </row>
    <row r="185" spans="1:13" x14ac:dyDescent="0.25">
      <c r="A185" t="str">
        <f>Foglio1!A283</f>
        <v>G16</v>
      </c>
      <c r="B185" t="str">
        <f>Foglio1!B283</f>
        <v>UART4_RX_DATA</v>
      </c>
      <c r="C185" t="str">
        <f>IF(_xlfn.IFNA(VLOOKUP($B185, Foglio2!$A$2:$L$130, 3,FALSE), "") = 0, "",_xlfn.IFNA(VLOOKUP($B185, Foglio2!$A$2:$L$130, 3,FALSE), ""))</f>
        <v>uart4.RX</v>
      </c>
      <c r="D185" t="str">
        <f>IF(_xlfn.IFNA(VLOOKUP($B185, Foglio2!$A$2:$L$130, 4,FALSE), "") = 0, "",_xlfn.IFNA(VLOOKUP($B185, Foglio2!$A$2:$L$130, 4,FALSE), ""))</f>
        <v>enet2.TDATA[3]</v>
      </c>
      <c r="E185" t="str">
        <f>IF(_xlfn.IFNA(VLOOKUP($B185, Foglio2!$A$2:$L$130, 5,FALSE), "") = 0, "",_xlfn.IFNA(VLOOKUP($B185, Foglio2!$A$2:$L$130, 5,FALSE), ""))</f>
        <v>i2c1.SDA</v>
      </c>
      <c r="F185" t="str">
        <f>IF(_xlfn.IFNA(VLOOKUP($B185, Foglio2!$A$2:$L$130, 6,FALSE), "") = 0, "",_xlfn.IFNA(VLOOKUP($B185, Foglio2!$A$2:$L$130, 6,FALSE), ""))</f>
        <v>csi.DATA[13]</v>
      </c>
      <c r="G185" t="str">
        <f>IF(_xlfn.IFNA(VLOOKUP($B185, Foglio2!$A$2:$L$130, 7,FALSE), "") = 0, "",_xlfn.IFNA(VLOOKUP($B185, Foglio2!$A$2:$L$130, 7,FALSE), ""))</f>
        <v>csu.CSU_ALARM_AUT[1]</v>
      </c>
      <c r="H185" t="str">
        <f>IF(_xlfn.IFNA(VLOOKUP($B185, Foglio2!$A$2:$L$130, 8,FALSE), "") = 0, "",_xlfn.IFNA(VLOOKUP($B185, Foglio2!$A$2:$L$130, 8,FALSE), ""))</f>
        <v>gpio1.IO[29]</v>
      </c>
      <c r="I185" t="str">
        <f>IF(_xlfn.IFNA(VLOOKUP($B185, Foglio2!$A$2:$L$130, 9,FALSE), "") = 0, "",_xlfn.IFNA(VLOOKUP($B185, Foglio2!$A$2:$L$130, 9,FALSE), ""))</f>
        <v>anatop.USBPHY2_TSTO_PLL_CLK20DIV</v>
      </c>
      <c r="J185" t="str">
        <f>IF(_xlfn.IFNA(VLOOKUP($B185, Foglio2!$A$2:$L$130, 10,FALSE), "") = 0, "",_xlfn.IFNA(VLOOKUP($B185, Foglio2!$A$2:$L$130, 10,FALSE), ""))</f>
        <v>sim_m.HADDR[4]</v>
      </c>
      <c r="K185" t="str">
        <f>IF(_xlfn.IFNA(VLOOKUP($B185, Foglio2!$A$2:$L$130, 11,FALSE), "") = 0, "",_xlfn.IFNA(VLOOKUP($B185, Foglio2!$A$2:$L$130, 11,FALSE), ""))</f>
        <v>ecspi2.SS0</v>
      </c>
      <c r="L185" t="str">
        <f>IF(_xlfn.IFNA(VLOOKUP($B185, Foglio2!$A$2:$L$130, 12,FALSE), "") = 0, "",_xlfn.IFNA(VLOOKUP($B185, Foglio2!$A$2:$L$130, 12,FALSE), ""))</f>
        <v>epdc.PWRCTRL[1]</v>
      </c>
      <c r="M185" t="str">
        <f t="shared" si="2"/>
        <v>UART4_RX_DATA/enet2.TDATA[3]/i2c1.SDA/csi.DATA[13]/csu.CSU_ALARM_AUT[1]/gpio1.IO[29]/anatop.USBPHY2_TSTO_PLL_CLK20DIV/sim_m.HADDR[4]/ecspi2.SS0/epdc.PWRCTRL[1]</v>
      </c>
    </row>
    <row r="186" spans="1:13" x14ac:dyDescent="0.25">
      <c r="A186" t="str">
        <f>Foglio1!A284</f>
        <v>G17</v>
      </c>
      <c r="B186" t="str">
        <f>Foglio1!B284</f>
        <v>UART4_TX_DATA</v>
      </c>
      <c r="C186" t="str">
        <f>IF(_xlfn.IFNA(VLOOKUP($B186, Foglio2!$A$2:$L$130, 3,FALSE), "") = 0, "",_xlfn.IFNA(VLOOKUP($B186, Foglio2!$A$2:$L$130, 3,FALSE), ""))</f>
        <v>uart4.TX</v>
      </c>
      <c r="D186" t="str">
        <f>IF(_xlfn.IFNA(VLOOKUP($B186, Foglio2!$A$2:$L$130, 4,FALSE), "") = 0, "",_xlfn.IFNA(VLOOKUP($B186, Foglio2!$A$2:$L$130, 4,FALSE), ""))</f>
        <v>enet2.TDATA[2]</v>
      </c>
      <c r="E186" t="str">
        <f>IF(_xlfn.IFNA(VLOOKUP($B186, Foglio2!$A$2:$L$130, 5,FALSE), "") = 0, "",_xlfn.IFNA(VLOOKUP($B186, Foglio2!$A$2:$L$130, 5,FALSE), ""))</f>
        <v>i2c1.SCL</v>
      </c>
      <c r="F186" t="str">
        <f>IF(_xlfn.IFNA(VLOOKUP($B186, Foglio2!$A$2:$L$130, 6,FALSE), "") = 0, "",_xlfn.IFNA(VLOOKUP($B186, Foglio2!$A$2:$L$130, 6,FALSE), ""))</f>
        <v>csi.DATA[12]</v>
      </c>
      <c r="G186" t="str">
        <f>IF(_xlfn.IFNA(VLOOKUP($B186, Foglio2!$A$2:$L$130, 7,FALSE), "") = 0, "",_xlfn.IFNA(VLOOKUP($B186, Foglio2!$A$2:$L$130, 7,FALSE), ""))</f>
        <v>csu.CSU_ALARM_AUT[2]</v>
      </c>
      <c r="H186" t="str">
        <f>IF(_xlfn.IFNA(VLOOKUP($B186, Foglio2!$A$2:$L$130, 8,FALSE), "") = 0, "",_xlfn.IFNA(VLOOKUP($B186, Foglio2!$A$2:$L$130, 8,FALSE), ""))</f>
        <v>gpio1.IO[28]</v>
      </c>
      <c r="I186" t="str">
        <f>IF(_xlfn.IFNA(VLOOKUP($B186, Foglio2!$A$2:$L$130, 9,FALSE), "") = 0, "",_xlfn.IFNA(VLOOKUP($B186, Foglio2!$A$2:$L$130, 9,FALSE), ""))</f>
        <v>anatop.USBPHY1_TSTO_PLL_CLK20DIV</v>
      </c>
      <c r="J186" t="str">
        <f>IF(_xlfn.IFNA(VLOOKUP($B186, Foglio2!$A$2:$L$130, 10,FALSE), "") = 0, "",_xlfn.IFNA(VLOOKUP($B186, Foglio2!$A$2:$L$130, 10,FALSE), ""))</f>
        <v>sim_m.HADDR[3]</v>
      </c>
      <c r="K186" t="str">
        <f>IF(_xlfn.IFNA(VLOOKUP($B186, Foglio2!$A$2:$L$130, 11,FALSE), "") = 0, "",_xlfn.IFNA(VLOOKUP($B186, Foglio2!$A$2:$L$130, 11,FALSE), ""))</f>
        <v>ecspi2.SCLK</v>
      </c>
      <c r="L186" t="str">
        <f>IF(_xlfn.IFNA(VLOOKUP($B186, Foglio2!$A$2:$L$130, 12,FALSE), "") = 0, "",_xlfn.IFNA(VLOOKUP($B186, Foglio2!$A$2:$L$130, 12,FALSE), ""))</f>
        <v/>
      </c>
      <c r="M186" t="str">
        <f t="shared" si="2"/>
        <v>UART4_TX_DATA/enet2.TDATA[2]/i2c1.SCL/csi.DATA[12]/csu.CSU_ALARM_AUT[2]/gpio1.IO[28]/anatop.USBPHY1_TSTO_PLL_CLK20DIV/sim_m.HADDR[3]/ecspi2.SCLK/</v>
      </c>
    </row>
    <row r="187" spans="1:13" x14ac:dyDescent="0.25">
      <c r="A187" t="str">
        <f>Foglio1!A285</f>
        <v>G13</v>
      </c>
      <c r="B187" t="str">
        <f>Foglio1!B285</f>
        <v>UART5_RX_DATA</v>
      </c>
      <c r="C187" t="str">
        <f>IF(_xlfn.IFNA(VLOOKUP($B187, Foglio2!$A$2:$L$130, 3,FALSE), "") = 0, "",_xlfn.IFNA(VLOOKUP($B187, Foglio2!$A$2:$L$130, 3,FALSE), ""))</f>
        <v>uart5.RX</v>
      </c>
      <c r="D187" t="str">
        <f>IF(_xlfn.IFNA(VLOOKUP($B187, Foglio2!$A$2:$L$130, 4,FALSE), "") = 0, "",_xlfn.IFNA(VLOOKUP($B187, Foglio2!$A$2:$L$130, 4,FALSE), ""))</f>
        <v>enet2.COL</v>
      </c>
      <c r="E187" t="str">
        <f>IF(_xlfn.IFNA(VLOOKUP($B187, Foglio2!$A$2:$L$130, 5,FALSE), "") = 0, "",_xlfn.IFNA(VLOOKUP($B187, Foglio2!$A$2:$L$130, 5,FALSE), ""))</f>
        <v>i2c2.SDA</v>
      </c>
      <c r="F187" t="str">
        <f>IF(_xlfn.IFNA(VLOOKUP($B187, Foglio2!$A$2:$L$130, 6,FALSE), "") = 0, "",_xlfn.IFNA(VLOOKUP($B187, Foglio2!$A$2:$L$130, 6,FALSE), ""))</f>
        <v>csi.DATA[15]</v>
      </c>
      <c r="G187" t="str">
        <f>IF(_xlfn.IFNA(VLOOKUP($B187, Foglio2!$A$2:$L$130, 7,FALSE), "") = 0, "",_xlfn.IFNA(VLOOKUP($B187, Foglio2!$A$2:$L$130, 7,FALSE), ""))</f>
        <v>csu.CSU_INT_DEB</v>
      </c>
      <c r="H187" t="str">
        <f>IF(_xlfn.IFNA(VLOOKUP($B187, Foglio2!$A$2:$L$130, 8,FALSE), "") = 0, "",_xlfn.IFNA(VLOOKUP($B187, Foglio2!$A$2:$L$130, 8,FALSE), ""))</f>
        <v>gpio1.IO[31]</v>
      </c>
      <c r="I187" t="str">
        <f>IF(_xlfn.IFNA(VLOOKUP($B187, Foglio2!$A$2:$L$130, 9,FALSE), "") = 0, "",_xlfn.IFNA(VLOOKUP($B187, Foglio2!$A$2:$L$130, 9,FALSE), ""))</f>
        <v>anatop.USBPHY2_TSTO_RX_DISCON_DET</v>
      </c>
      <c r="J187" t="str">
        <f>IF(_xlfn.IFNA(VLOOKUP($B187, Foglio2!$A$2:$L$130, 10,FALSE), "") = 0, "",_xlfn.IFNA(VLOOKUP($B187, Foglio2!$A$2:$L$130, 10,FALSE), ""))</f>
        <v>sim_m.HADDR[6]</v>
      </c>
      <c r="K187" t="str">
        <f>IF(_xlfn.IFNA(VLOOKUP($B187, Foglio2!$A$2:$L$130, 11,FALSE), "") = 0, "",_xlfn.IFNA(VLOOKUP($B187, Foglio2!$A$2:$L$130, 11,FALSE), ""))</f>
        <v>ecspi2.MISO</v>
      </c>
      <c r="L187" t="str">
        <f>IF(_xlfn.IFNA(VLOOKUP($B187, Foglio2!$A$2:$L$130, 12,FALSE), "") = 0, "",_xlfn.IFNA(VLOOKUP($B187, Foglio2!$A$2:$L$130, 12,FALSE), ""))</f>
        <v>epdc.PWRCTRL[3]</v>
      </c>
      <c r="M187" t="str">
        <f t="shared" si="2"/>
        <v>UART5_RX_DATA/enet2.COL/i2c2.SDA/csi.DATA[15]/csu.CSU_INT_DEB/gpio1.IO[31]/anatop.USBPHY2_TSTO_RX_DISCON_DET/sim_m.HADDR[6]/ecspi2.MISO/epdc.PWRCTRL[3]</v>
      </c>
    </row>
    <row r="188" spans="1:13" x14ac:dyDescent="0.25">
      <c r="A188" t="str">
        <f>Foglio1!A286</f>
        <v>F17</v>
      </c>
      <c r="B188" t="str">
        <f>Foglio1!B286</f>
        <v>UART5_TX_DATA</v>
      </c>
      <c r="C188" t="str">
        <f>IF(_xlfn.IFNA(VLOOKUP($B188, Foglio2!$A$2:$L$130, 3,FALSE), "") = 0, "",_xlfn.IFNA(VLOOKUP($B188, Foglio2!$A$2:$L$130, 3,FALSE), ""))</f>
        <v>uart5.TX</v>
      </c>
      <c r="D188" t="str">
        <f>IF(_xlfn.IFNA(VLOOKUP($B188, Foglio2!$A$2:$L$130, 4,FALSE), "") = 0, "",_xlfn.IFNA(VLOOKUP($B188, Foglio2!$A$2:$L$130, 4,FALSE), ""))</f>
        <v>enet2.CRS</v>
      </c>
      <c r="E188" t="str">
        <f>IF(_xlfn.IFNA(VLOOKUP($B188, Foglio2!$A$2:$L$130, 5,FALSE), "") = 0, "",_xlfn.IFNA(VLOOKUP($B188, Foglio2!$A$2:$L$130, 5,FALSE), ""))</f>
        <v>i2c2.SCL</v>
      </c>
      <c r="F188" t="str">
        <f>IF(_xlfn.IFNA(VLOOKUP($B188, Foglio2!$A$2:$L$130, 6,FALSE), "") = 0, "",_xlfn.IFNA(VLOOKUP($B188, Foglio2!$A$2:$L$130, 6,FALSE), ""))</f>
        <v>csi.DATA[14]</v>
      </c>
      <c r="G188" t="str">
        <f>IF(_xlfn.IFNA(VLOOKUP($B188, Foglio2!$A$2:$L$130, 7,FALSE), "") = 0, "",_xlfn.IFNA(VLOOKUP($B188, Foglio2!$A$2:$L$130, 7,FALSE), ""))</f>
        <v>csu.CSU_ALARM_AUT[0]</v>
      </c>
      <c r="H188" t="str">
        <f>IF(_xlfn.IFNA(VLOOKUP($B188, Foglio2!$A$2:$L$130, 8,FALSE), "") = 0, "",_xlfn.IFNA(VLOOKUP($B188, Foglio2!$A$2:$L$130, 8,FALSE), ""))</f>
        <v>gpio1.IO[30]</v>
      </c>
      <c r="I188" t="str">
        <f>IF(_xlfn.IFNA(VLOOKUP($B188, Foglio2!$A$2:$L$130, 9,FALSE), "") = 0, "",_xlfn.IFNA(VLOOKUP($B188, Foglio2!$A$2:$L$130, 9,FALSE), ""))</f>
        <v>anatop.USBPHY2_TSTO_RX_SQUELCH</v>
      </c>
      <c r="J188" t="str">
        <f>IF(_xlfn.IFNA(VLOOKUP($B188, Foglio2!$A$2:$L$130, 10,FALSE), "") = 0, "",_xlfn.IFNA(VLOOKUP($B188, Foglio2!$A$2:$L$130, 10,FALSE), ""))</f>
        <v>sim_m.HADDR[5]</v>
      </c>
      <c r="K188" t="str">
        <f>IF(_xlfn.IFNA(VLOOKUP($B188, Foglio2!$A$2:$L$130, 11,FALSE), "") = 0, "",_xlfn.IFNA(VLOOKUP($B188, Foglio2!$A$2:$L$130, 11,FALSE), ""))</f>
        <v>ecspi2.MOSI</v>
      </c>
      <c r="L188" t="str">
        <f>IF(_xlfn.IFNA(VLOOKUP($B188, Foglio2!$A$2:$L$130, 12,FALSE), "") = 0, "",_xlfn.IFNA(VLOOKUP($B188, Foglio2!$A$2:$L$130, 12,FALSE), ""))</f>
        <v>epdc.PWRCTRL[2]</v>
      </c>
      <c r="M188" t="str">
        <f t="shared" si="2"/>
        <v>UART5_TX_DATA/enet2.CRS/i2c2.SCL/csi.DATA[14]/csu.CSU_ALARM_AUT[0]/gpio1.IO[30]/anatop.USBPHY2_TSTO_RX_SQUELCH/sim_m.HADDR[5]/ecspi2.MOSI/epdc.PWRCTRL[2]</v>
      </c>
    </row>
    <row r="189" spans="1:13" x14ac:dyDescent="0.25">
      <c r="A189" t="str">
        <f>Foglio1!A287</f>
        <v>U16</v>
      </c>
      <c r="B189" t="str">
        <f>Foglio1!B287</f>
        <v>USB_OTG1_CHD_B</v>
      </c>
      <c r="C189" t="str">
        <f>IF(_xlfn.IFNA(VLOOKUP($B189, Foglio2!$A$2:$L$130, 3,FALSE), "") = 0, "",_xlfn.IFNA(VLOOKUP($B189, Foglio2!$A$2:$L$130, 3,FALSE), ""))</f>
        <v/>
      </c>
      <c r="D189" t="str">
        <f>IF(_xlfn.IFNA(VLOOKUP($B189, Foglio2!$A$2:$L$130, 4,FALSE), "") = 0, "",_xlfn.IFNA(VLOOKUP($B189, Foglio2!$A$2:$L$130, 4,FALSE), ""))</f>
        <v/>
      </c>
      <c r="E189" t="str">
        <f>IF(_xlfn.IFNA(VLOOKUP($B189, Foglio2!$A$2:$L$130, 5,FALSE), "") = 0, "",_xlfn.IFNA(VLOOKUP($B189, Foglio2!$A$2:$L$130, 5,FALSE), ""))</f>
        <v/>
      </c>
      <c r="F189" t="str">
        <f>IF(_xlfn.IFNA(VLOOKUP($B189, Foglio2!$A$2:$L$130, 6,FALSE), "") = 0, "",_xlfn.IFNA(VLOOKUP($B189, Foglio2!$A$2:$L$130, 6,FALSE), ""))</f>
        <v/>
      </c>
      <c r="G189" t="str">
        <f>IF(_xlfn.IFNA(VLOOKUP($B189, Foglio2!$A$2:$L$130, 7,FALSE), "") = 0, "",_xlfn.IFNA(VLOOKUP($B189, Foglio2!$A$2:$L$130, 7,FALSE), ""))</f>
        <v/>
      </c>
      <c r="H189" t="str">
        <f>IF(_xlfn.IFNA(VLOOKUP($B189, Foglio2!$A$2:$L$130, 8,FALSE), "") = 0, "",_xlfn.IFNA(VLOOKUP($B189, Foglio2!$A$2:$L$130, 8,FALSE), ""))</f>
        <v/>
      </c>
      <c r="I189" t="str">
        <f>IF(_xlfn.IFNA(VLOOKUP($B189, Foglio2!$A$2:$L$130, 9,FALSE), "") = 0, "",_xlfn.IFNA(VLOOKUP($B189, Foglio2!$A$2:$L$130, 9,FALSE), ""))</f>
        <v/>
      </c>
      <c r="J189" t="str">
        <f>IF(_xlfn.IFNA(VLOOKUP($B189, Foglio2!$A$2:$L$130, 10,FALSE), "") = 0, "",_xlfn.IFNA(VLOOKUP($B189, Foglio2!$A$2:$L$130, 10,FALSE), ""))</f>
        <v/>
      </c>
      <c r="K189" t="str">
        <f>IF(_xlfn.IFNA(VLOOKUP($B189, Foglio2!$A$2:$L$130, 11,FALSE), "") = 0, "",_xlfn.IFNA(VLOOKUP($B189, Foglio2!$A$2:$L$130, 11,FALSE), ""))</f>
        <v/>
      </c>
      <c r="L189" t="str">
        <f>IF(_xlfn.IFNA(VLOOKUP($B189, Foglio2!$A$2:$L$130, 12,FALSE), "") = 0, "",_xlfn.IFNA(VLOOKUP($B189, Foglio2!$A$2:$L$130, 12,FALSE), ""))</f>
        <v/>
      </c>
      <c r="M189" t="str">
        <f t="shared" si="2"/>
        <v>USB_OTG1_CHD_B/////////</v>
      </c>
    </row>
    <row r="190" spans="1:13" x14ac:dyDescent="0.25">
      <c r="A190" t="str">
        <f>Foglio1!A288</f>
        <v>T15</v>
      </c>
      <c r="B190" t="str">
        <f>Foglio1!B288</f>
        <v>USB_OTG1_DN</v>
      </c>
      <c r="C190" t="str">
        <f>IF(_xlfn.IFNA(VLOOKUP($B190, Foglio2!$A$2:$L$130, 3,FALSE), "") = 0, "",_xlfn.IFNA(VLOOKUP($B190, Foglio2!$A$2:$L$130, 3,FALSE), ""))</f>
        <v/>
      </c>
      <c r="D190" t="str">
        <f>IF(_xlfn.IFNA(VLOOKUP($B190, Foglio2!$A$2:$L$130, 4,FALSE), "") = 0, "",_xlfn.IFNA(VLOOKUP($B190, Foglio2!$A$2:$L$130, 4,FALSE), ""))</f>
        <v/>
      </c>
      <c r="E190" t="str">
        <f>IF(_xlfn.IFNA(VLOOKUP($B190, Foglio2!$A$2:$L$130, 5,FALSE), "") = 0, "",_xlfn.IFNA(VLOOKUP($B190, Foglio2!$A$2:$L$130, 5,FALSE), ""))</f>
        <v/>
      </c>
      <c r="F190" t="str">
        <f>IF(_xlfn.IFNA(VLOOKUP($B190, Foglio2!$A$2:$L$130, 6,FALSE), "") = 0, "",_xlfn.IFNA(VLOOKUP($B190, Foglio2!$A$2:$L$130, 6,FALSE), ""))</f>
        <v/>
      </c>
      <c r="G190" t="str">
        <f>IF(_xlfn.IFNA(VLOOKUP($B190, Foglio2!$A$2:$L$130, 7,FALSE), "") = 0, "",_xlfn.IFNA(VLOOKUP($B190, Foglio2!$A$2:$L$130, 7,FALSE), ""))</f>
        <v/>
      </c>
      <c r="H190" t="str">
        <f>IF(_xlfn.IFNA(VLOOKUP($B190, Foglio2!$A$2:$L$130, 8,FALSE), "") = 0, "",_xlfn.IFNA(VLOOKUP($B190, Foglio2!$A$2:$L$130, 8,FALSE), ""))</f>
        <v/>
      </c>
      <c r="I190" t="str">
        <f>IF(_xlfn.IFNA(VLOOKUP($B190, Foglio2!$A$2:$L$130, 9,FALSE), "") = 0, "",_xlfn.IFNA(VLOOKUP($B190, Foglio2!$A$2:$L$130, 9,FALSE), ""))</f>
        <v/>
      </c>
      <c r="J190" t="str">
        <f>IF(_xlfn.IFNA(VLOOKUP($B190, Foglio2!$A$2:$L$130, 10,FALSE), "") = 0, "",_xlfn.IFNA(VLOOKUP($B190, Foglio2!$A$2:$L$130, 10,FALSE), ""))</f>
        <v/>
      </c>
      <c r="K190" t="str">
        <f>IF(_xlfn.IFNA(VLOOKUP($B190, Foglio2!$A$2:$L$130, 11,FALSE), "") = 0, "",_xlfn.IFNA(VLOOKUP($B190, Foglio2!$A$2:$L$130, 11,FALSE), ""))</f>
        <v/>
      </c>
      <c r="L190" t="str">
        <f>IF(_xlfn.IFNA(VLOOKUP($B190, Foglio2!$A$2:$L$130, 12,FALSE), "") = 0, "",_xlfn.IFNA(VLOOKUP($B190, Foglio2!$A$2:$L$130, 12,FALSE), ""))</f>
        <v/>
      </c>
      <c r="M190" t="str">
        <f t="shared" si="2"/>
        <v>USB_OTG1_DN/////////</v>
      </c>
    </row>
    <row r="191" spans="1:13" x14ac:dyDescent="0.25">
      <c r="A191" t="str">
        <f>Foglio1!A289</f>
        <v>U15</v>
      </c>
      <c r="B191" t="str">
        <f>Foglio1!B289</f>
        <v>USB_OTG1_DP</v>
      </c>
      <c r="C191" t="str">
        <f>IF(_xlfn.IFNA(VLOOKUP($B191, Foglio2!$A$2:$L$130, 3,FALSE), "") = 0, "",_xlfn.IFNA(VLOOKUP($B191, Foglio2!$A$2:$L$130, 3,FALSE), ""))</f>
        <v/>
      </c>
      <c r="D191" t="str">
        <f>IF(_xlfn.IFNA(VLOOKUP($B191, Foglio2!$A$2:$L$130, 4,FALSE), "") = 0, "",_xlfn.IFNA(VLOOKUP($B191, Foglio2!$A$2:$L$130, 4,FALSE), ""))</f>
        <v/>
      </c>
      <c r="E191" t="str">
        <f>IF(_xlfn.IFNA(VLOOKUP($B191, Foglio2!$A$2:$L$130, 5,FALSE), "") = 0, "",_xlfn.IFNA(VLOOKUP($B191, Foglio2!$A$2:$L$130, 5,FALSE), ""))</f>
        <v/>
      </c>
      <c r="F191" t="str">
        <f>IF(_xlfn.IFNA(VLOOKUP($B191, Foglio2!$A$2:$L$130, 6,FALSE), "") = 0, "",_xlfn.IFNA(VLOOKUP($B191, Foglio2!$A$2:$L$130, 6,FALSE), ""))</f>
        <v/>
      </c>
      <c r="G191" t="str">
        <f>IF(_xlfn.IFNA(VLOOKUP($B191, Foglio2!$A$2:$L$130, 7,FALSE), "") = 0, "",_xlfn.IFNA(VLOOKUP($B191, Foglio2!$A$2:$L$130, 7,FALSE), ""))</f>
        <v/>
      </c>
      <c r="H191" t="str">
        <f>IF(_xlfn.IFNA(VLOOKUP($B191, Foglio2!$A$2:$L$130, 8,FALSE), "") = 0, "",_xlfn.IFNA(VLOOKUP($B191, Foglio2!$A$2:$L$130, 8,FALSE), ""))</f>
        <v/>
      </c>
      <c r="I191" t="str">
        <f>IF(_xlfn.IFNA(VLOOKUP($B191, Foglio2!$A$2:$L$130, 9,FALSE), "") = 0, "",_xlfn.IFNA(VLOOKUP($B191, Foglio2!$A$2:$L$130, 9,FALSE), ""))</f>
        <v/>
      </c>
      <c r="J191" t="str">
        <f>IF(_xlfn.IFNA(VLOOKUP($B191, Foglio2!$A$2:$L$130, 10,FALSE), "") = 0, "",_xlfn.IFNA(VLOOKUP($B191, Foglio2!$A$2:$L$130, 10,FALSE), ""))</f>
        <v/>
      </c>
      <c r="K191" t="str">
        <f>IF(_xlfn.IFNA(VLOOKUP($B191, Foglio2!$A$2:$L$130, 11,FALSE), "") = 0, "",_xlfn.IFNA(VLOOKUP($B191, Foglio2!$A$2:$L$130, 11,FALSE), ""))</f>
        <v/>
      </c>
      <c r="L191" t="str">
        <f>IF(_xlfn.IFNA(VLOOKUP($B191, Foglio2!$A$2:$L$130, 12,FALSE), "") = 0, "",_xlfn.IFNA(VLOOKUP($B191, Foglio2!$A$2:$L$130, 12,FALSE), ""))</f>
        <v/>
      </c>
      <c r="M191" t="str">
        <f t="shared" si="2"/>
        <v>USB_OTG1_DP/////////</v>
      </c>
    </row>
    <row r="192" spans="1:13" x14ac:dyDescent="0.25">
      <c r="A192" t="str">
        <f>Foglio1!A290</f>
        <v>T12</v>
      </c>
      <c r="B192" t="str">
        <f>Foglio1!B290</f>
        <v>USB_OTG1_VBUS</v>
      </c>
      <c r="C192" t="str">
        <f>IF(_xlfn.IFNA(VLOOKUP($B192, Foglio2!$A$2:$L$130, 3,FALSE), "") = 0, "",_xlfn.IFNA(VLOOKUP($B192, Foglio2!$A$2:$L$130, 3,FALSE), ""))</f>
        <v/>
      </c>
      <c r="D192" t="str">
        <f>IF(_xlfn.IFNA(VLOOKUP($B192, Foglio2!$A$2:$L$130, 4,FALSE), "") = 0, "",_xlfn.IFNA(VLOOKUP($B192, Foglio2!$A$2:$L$130, 4,FALSE), ""))</f>
        <v/>
      </c>
      <c r="E192" t="str">
        <f>IF(_xlfn.IFNA(VLOOKUP($B192, Foglio2!$A$2:$L$130, 5,FALSE), "") = 0, "",_xlfn.IFNA(VLOOKUP($B192, Foglio2!$A$2:$L$130, 5,FALSE), ""))</f>
        <v/>
      </c>
      <c r="F192" t="str">
        <f>IF(_xlfn.IFNA(VLOOKUP($B192, Foglio2!$A$2:$L$130, 6,FALSE), "") = 0, "",_xlfn.IFNA(VLOOKUP($B192, Foglio2!$A$2:$L$130, 6,FALSE), ""))</f>
        <v/>
      </c>
      <c r="G192" t="str">
        <f>IF(_xlfn.IFNA(VLOOKUP($B192, Foglio2!$A$2:$L$130, 7,FALSE), "") = 0, "",_xlfn.IFNA(VLOOKUP($B192, Foglio2!$A$2:$L$130, 7,FALSE), ""))</f>
        <v/>
      </c>
      <c r="H192" t="str">
        <f>IF(_xlfn.IFNA(VLOOKUP($B192, Foglio2!$A$2:$L$130, 8,FALSE), "") = 0, "",_xlfn.IFNA(VLOOKUP($B192, Foglio2!$A$2:$L$130, 8,FALSE), ""))</f>
        <v/>
      </c>
      <c r="I192" t="str">
        <f>IF(_xlfn.IFNA(VLOOKUP($B192, Foglio2!$A$2:$L$130, 9,FALSE), "") = 0, "",_xlfn.IFNA(VLOOKUP($B192, Foglio2!$A$2:$L$130, 9,FALSE), ""))</f>
        <v/>
      </c>
      <c r="J192" t="str">
        <f>IF(_xlfn.IFNA(VLOOKUP($B192, Foglio2!$A$2:$L$130, 10,FALSE), "") = 0, "",_xlfn.IFNA(VLOOKUP($B192, Foglio2!$A$2:$L$130, 10,FALSE), ""))</f>
        <v/>
      </c>
      <c r="K192" t="str">
        <f>IF(_xlfn.IFNA(VLOOKUP($B192, Foglio2!$A$2:$L$130, 11,FALSE), "") = 0, "",_xlfn.IFNA(VLOOKUP($B192, Foglio2!$A$2:$L$130, 11,FALSE), ""))</f>
        <v/>
      </c>
      <c r="L192" t="str">
        <f>IF(_xlfn.IFNA(VLOOKUP($B192, Foglio2!$A$2:$L$130, 12,FALSE), "") = 0, "",_xlfn.IFNA(VLOOKUP($B192, Foglio2!$A$2:$L$130, 12,FALSE), ""))</f>
        <v/>
      </c>
      <c r="M192" t="str">
        <f t="shared" si="2"/>
        <v>USB_OTG1_VBUS/////////</v>
      </c>
    </row>
    <row r="193" spans="1:13" x14ac:dyDescent="0.25">
      <c r="A193" t="str">
        <f>Foglio1!A291</f>
        <v>T13</v>
      </c>
      <c r="B193" t="str">
        <f>Foglio1!B291</f>
        <v>USB_OTG2_DN</v>
      </c>
      <c r="C193" t="str">
        <f>IF(_xlfn.IFNA(VLOOKUP($B193, Foglio2!$A$2:$L$130, 3,FALSE), "") = 0, "",_xlfn.IFNA(VLOOKUP($B193, Foglio2!$A$2:$L$130, 3,FALSE), ""))</f>
        <v/>
      </c>
      <c r="D193" t="str">
        <f>IF(_xlfn.IFNA(VLOOKUP($B193, Foglio2!$A$2:$L$130, 4,FALSE), "") = 0, "",_xlfn.IFNA(VLOOKUP($B193, Foglio2!$A$2:$L$130, 4,FALSE), ""))</f>
        <v/>
      </c>
      <c r="E193" t="str">
        <f>IF(_xlfn.IFNA(VLOOKUP($B193, Foglio2!$A$2:$L$130, 5,FALSE), "") = 0, "",_xlfn.IFNA(VLOOKUP($B193, Foglio2!$A$2:$L$130, 5,FALSE), ""))</f>
        <v/>
      </c>
      <c r="F193" t="str">
        <f>IF(_xlfn.IFNA(VLOOKUP($B193, Foglio2!$A$2:$L$130, 6,FALSE), "") = 0, "",_xlfn.IFNA(VLOOKUP($B193, Foglio2!$A$2:$L$130, 6,FALSE), ""))</f>
        <v/>
      </c>
      <c r="G193" t="str">
        <f>IF(_xlfn.IFNA(VLOOKUP($B193, Foglio2!$A$2:$L$130, 7,FALSE), "") = 0, "",_xlfn.IFNA(VLOOKUP($B193, Foglio2!$A$2:$L$130, 7,FALSE), ""))</f>
        <v/>
      </c>
      <c r="H193" t="str">
        <f>IF(_xlfn.IFNA(VLOOKUP($B193, Foglio2!$A$2:$L$130, 8,FALSE), "") = 0, "",_xlfn.IFNA(VLOOKUP($B193, Foglio2!$A$2:$L$130, 8,FALSE), ""))</f>
        <v/>
      </c>
      <c r="I193" t="str">
        <f>IF(_xlfn.IFNA(VLOOKUP($B193, Foglio2!$A$2:$L$130, 9,FALSE), "") = 0, "",_xlfn.IFNA(VLOOKUP($B193, Foglio2!$A$2:$L$130, 9,FALSE), ""))</f>
        <v/>
      </c>
      <c r="J193" t="str">
        <f>IF(_xlfn.IFNA(VLOOKUP($B193, Foglio2!$A$2:$L$130, 10,FALSE), "") = 0, "",_xlfn.IFNA(VLOOKUP($B193, Foglio2!$A$2:$L$130, 10,FALSE), ""))</f>
        <v/>
      </c>
      <c r="K193" t="str">
        <f>IF(_xlfn.IFNA(VLOOKUP($B193, Foglio2!$A$2:$L$130, 11,FALSE), "") = 0, "",_xlfn.IFNA(VLOOKUP($B193, Foglio2!$A$2:$L$130, 11,FALSE), ""))</f>
        <v/>
      </c>
      <c r="L193" t="str">
        <f>IF(_xlfn.IFNA(VLOOKUP($B193, Foglio2!$A$2:$L$130, 12,FALSE), "") = 0, "",_xlfn.IFNA(VLOOKUP($B193, Foglio2!$A$2:$L$130, 12,FALSE), ""))</f>
        <v/>
      </c>
      <c r="M193" t="str">
        <f t="shared" si="2"/>
        <v>USB_OTG2_DN/////////</v>
      </c>
    </row>
    <row r="194" spans="1:13" x14ac:dyDescent="0.25">
      <c r="A194" t="str">
        <f>Foglio1!A292</f>
        <v>U13</v>
      </c>
      <c r="B194" t="str">
        <f>Foglio1!B292</f>
        <v>USB_OTG2_DP</v>
      </c>
      <c r="C194" t="str">
        <f>IF(_xlfn.IFNA(VLOOKUP($B194, Foglio2!$A$2:$L$130, 3,FALSE), "") = 0, "",_xlfn.IFNA(VLOOKUP($B194, Foglio2!$A$2:$L$130, 3,FALSE), ""))</f>
        <v/>
      </c>
      <c r="D194" t="str">
        <f>IF(_xlfn.IFNA(VLOOKUP($B194, Foglio2!$A$2:$L$130, 4,FALSE), "") = 0, "",_xlfn.IFNA(VLOOKUP($B194, Foglio2!$A$2:$L$130, 4,FALSE), ""))</f>
        <v/>
      </c>
      <c r="E194" t="str">
        <f>IF(_xlfn.IFNA(VLOOKUP($B194, Foglio2!$A$2:$L$130, 5,FALSE), "") = 0, "",_xlfn.IFNA(VLOOKUP($B194, Foglio2!$A$2:$L$130, 5,FALSE), ""))</f>
        <v/>
      </c>
      <c r="F194" t="str">
        <f>IF(_xlfn.IFNA(VLOOKUP($B194, Foglio2!$A$2:$L$130, 6,FALSE), "") = 0, "",_xlfn.IFNA(VLOOKUP($B194, Foglio2!$A$2:$L$130, 6,FALSE), ""))</f>
        <v/>
      </c>
      <c r="G194" t="str">
        <f>IF(_xlfn.IFNA(VLOOKUP($B194, Foglio2!$A$2:$L$130, 7,FALSE), "") = 0, "",_xlfn.IFNA(VLOOKUP($B194, Foglio2!$A$2:$L$130, 7,FALSE), ""))</f>
        <v/>
      </c>
      <c r="H194" t="str">
        <f>IF(_xlfn.IFNA(VLOOKUP($B194, Foglio2!$A$2:$L$130, 8,FALSE), "") = 0, "",_xlfn.IFNA(VLOOKUP($B194, Foglio2!$A$2:$L$130, 8,FALSE), ""))</f>
        <v/>
      </c>
      <c r="I194" t="str">
        <f>IF(_xlfn.IFNA(VLOOKUP($B194, Foglio2!$A$2:$L$130, 9,FALSE), "") = 0, "",_xlfn.IFNA(VLOOKUP($B194, Foglio2!$A$2:$L$130, 9,FALSE), ""))</f>
        <v/>
      </c>
      <c r="J194" t="str">
        <f>IF(_xlfn.IFNA(VLOOKUP($B194, Foglio2!$A$2:$L$130, 10,FALSE), "") = 0, "",_xlfn.IFNA(VLOOKUP($B194, Foglio2!$A$2:$L$130, 10,FALSE), ""))</f>
        <v/>
      </c>
      <c r="K194" t="str">
        <f>IF(_xlfn.IFNA(VLOOKUP($B194, Foglio2!$A$2:$L$130, 11,FALSE), "") = 0, "",_xlfn.IFNA(VLOOKUP($B194, Foglio2!$A$2:$L$130, 11,FALSE), ""))</f>
        <v/>
      </c>
      <c r="L194" t="str">
        <f>IF(_xlfn.IFNA(VLOOKUP($B194, Foglio2!$A$2:$L$130, 12,FALSE), "") = 0, "",_xlfn.IFNA(VLOOKUP($B194, Foglio2!$A$2:$L$130, 12,FALSE), ""))</f>
        <v/>
      </c>
      <c r="M194" t="str">
        <f t="shared" si="2"/>
        <v>USB_OTG2_DP/////////</v>
      </c>
    </row>
    <row r="195" spans="1:13" x14ac:dyDescent="0.25">
      <c r="A195" t="str">
        <f>Foglio1!A293</f>
        <v>U12</v>
      </c>
      <c r="B195" t="str">
        <f>Foglio1!B293</f>
        <v>USB_OTG2_VBUS</v>
      </c>
      <c r="C195" t="str">
        <f>IF(_xlfn.IFNA(VLOOKUP($B195, Foglio2!$A$2:$L$130, 3,FALSE), "") = 0, "",_xlfn.IFNA(VLOOKUP($B195, Foglio2!$A$2:$L$130, 3,FALSE), ""))</f>
        <v/>
      </c>
      <c r="D195" t="str">
        <f>IF(_xlfn.IFNA(VLOOKUP($B195, Foglio2!$A$2:$L$130, 4,FALSE), "") = 0, "",_xlfn.IFNA(VLOOKUP($B195, Foglio2!$A$2:$L$130, 4,FALSE), ""))</f>
        <v/>
      </c>
      <c r="E195" t="str">
        <f>IF(_xlfn.IFNA(VLOOKUP($B195, Foglio2!$A$2:$L$130, 5,FALSE), "") = 0, "",_xlfn.IFNA(VLOOKUP($B195, Foglio2!$A$2:$L$130, 5,FALSE), ""))</f>
        <v/>
      </c>
      <c r="F195" t="str">
        <f>IF(_xlfn.IFNA(VLOOKUP($B195, Foglio2!$A$2:$L$130, 6,FALSE), "") = 0, "",_xlfn.IFNA(VLOOKUP($B195, Foglio2!$A$2:$L$130, 6,FALSE), ""))</f>
        <v/>
      </c>
      <c r="G195" t="str">
        <f>IF(_xlfn.IFNA(VLOOKUP($B195, Foglio2!$A$2:$L$130, 7,FALSE), "") = 0, "",_xlfn.IFNA(VLOOKUP($B195, Foglio2!$A$2:$L$130, 7,FALSE), ""))</f>
        <v/>
      </c>
      <c r="H195" t="str">
        <f>IF(_xlfn.IFNA(VLOOKUP($B195, Foglio2!$A$2:$L$130, 8,FALSE), "") = 0, "",_xlfn.IFNA(VLOOKUP($B195, Foglio2!$A$2:$L$130, 8,FALSE), ""))</f>
        <v/>
      </c>
      <c r="I195" t="str">
        <f>IF(_xlfn.IFNA(VLOOKUP($B195, Foglio2!$A$2:$L$130, 9,FALSE), "") = 0, "",_xlfn.IFNA(VLOOKUP($B195, Foglio2!$A$2:$L$130, 9,FALSE), ""))</f>
        <v/>
      </c>
      <c r="J195" t="str">
        <f>IF(_xlfn.IFNA(VLOOKUP($B195, Foglio2!$A$2:$L$130, 10,FALSE), "") = 0, "",_xlfn.IFNA(VLOOKUP($B195, Foglio2!$A$2:$L$130, 10,FALSE), ""))</f>
        <v/>
      </c>
      <c r="K195" t="str">
        <f>IF(_xlfn.IFNA(VLOOKUP($B195, Foglio2!$A$2:$L$130, 11,FALSE), "") = 0, "",_xlfn.IFNA(VLOOKUP($B195, Foglio2!$A$2:$L$130, 11,FALSE), ""))</f>
        <v/>
      </c>
      <c r="L195" t="str">
        <f>IF(_xlfn.IFNA(VLOOKUP($B195, Foglio2!$A$2:$L$130, 12,FALSE), "") = 0, "",_xlfn.IFNA(VLOOKUP($B195, Foglio2!$A$2:$L$130, 12,FALSE), ""))</f>
        <v/>
      </c>
      <c r="M195" t="str">
        <f t="shared" ref="M195:M197" si="3">CONCATENATE(B195,"/",D195,"/",E195,"/",F195,"/",G195,"/",H195,"/",I195,"/",J195,"/",K195,"/",L195)</f>
        <v>USB_OTG2_VBUS/////////</v>
      </c>
    </row>
    <row r="196" spans="1:13" x14ac:dyDescent="0.25">
      <c r="A196" t="str">
        <f>Foglio1!A294</f>
        <v>T16</v>
      </c>
      <c r="B196" t="str">
        <f>Foglio1!B294</f>
        <v>XTALI</v>
      </c>
      <c r="C196" t="str">
        <f>IF(_xlfn.IFNA(VLOOKUP($B196, Foglio2!$A$2:$L$130, 3,FALSE), "") = 0, "",_xlfn.IFNA(VLOOKUP($B196, Foglio2!$A$2:$L$130, 3,FALSE), ""))</f>
        <v/>
      </c>
      <c r="D196" t="str">
        <f>IF(_xlfn.IFNA(VLOOKUP($B196, Foglio2!$A$2:$L$130, 4,FALSE), "") = 0, "",_xlfn.IFNA(VLOOKUP($B196, Foglio2!$A$2:$L$130, 4,FALSE), ""))</f>
        <v/>
      </c>
      <c r="E196" t="str">
        <f>IF(_xlfn.IFNA(VLOOKUP($B196, Foglio2!$A$2:$L$130, 5,FALSE), "") = 0, "",_xlfn.IFNA(VLOOKUP($B196, Foglio2!$A$2:$L$130, 5,FALSE), ""))</f>
        <v/>
      </c>
      <c r="F196" t="str">
        <f>IF(_xlfn.IFNA(VLOOKUP($B196, Foglio2!$A$2:$L$130, 6,FALSE), "") = 0, "",_xlfn.IFNA(VLOOKUP($B196, Foglio2!$A$2:$L$130, 6,FALSE), ""))</f>
        <v/>
      </c>
      <c r="G196" t="str">
        <f>IF(_xlfn.IFNA(VLOOKUP($B196, Foglio2!$A$2:$L$130, 7,FALSE), "") = 0, "",_xlfn.IFNA(VLOOKUP($B196, Foglio2!$A$2:$L$130, 7,FALSE), ""))</f>
        <v/>
      </c>
      <c r="H196" t="str">
        <f>IF(_xlfn.IFNA(VLOOKUP($B196, Foglio2!$A$2:$L$130, 8,FALSE), "") = 0, "",_xlfn.IFNA(VLOOKUP($B196, Foglio2!$A$2:$L$130, 8,FALSE), ""))</f>
        <v/>
      </c>
      <c r="I196" t="str">
        <f>IF(_xlfn.IFNA(VLOOKUP($B196, Foglio2!$A$2:$L$130, 9,FALSE), "") = 0, "",_xlfn.IFNA(VLOOKUP($B196, Foglio2!$A$2:$L$130, 9,FALSE), ""))</f>
        <v/>
      </c>
      <c r="J196" t="str">
        <f>IF(_xlfn.IFNA(VLOOKUP($B196, Foglio2!$A$2:$L$130, 10,FALSE), "") = 0, "",_xlfn.IFNA(VLOOKUP($B196, Foglio2!$A$2:$L$130, 10,FALSE), ""))</f>
        <v/>
      </c>
      <c r="K196" t="str">
        <f>IF(_xlfn.IFNA(VLOOKUP($B196, Foglio2!$A$2:$L$130, 11,FALSE), "") = 0, "",_xlfn.IFNA(VLOOKUP($B196, Foglio2!$A$2:$L$130, 11,FALSE), ""))</f>
        <v/>
      </c>
      <c r="L196" t="str">
        <f>IF(_xlfn.IFNA(VLOOKUP($B196, Foglio2!$A$2:$L$130, 12,FALSE), "") = 0, "",_xlfn.IFNA(VLOOKUP($B196, Foglio2!$A$2:$L$130, 12,FALSE), ""))</f>
        <v/>
      </c>
      <c r="M196" t="str">
        <f t="shared" si="3"/>
        <v>XTALI/////////</v>
      </c>
    </row>
    <row r="197" spans="1:13" x14ac:dyDescent="0.25">
      <c r="A197" t="str">
        <f>Foglio1!A295</f>
        <v>T17</v>
      </c>
      <c r="B197" t="str">
        <f>Foglio1!B295</f>
        <v>XTALO</v>
      </c>
      <c r="C197" t="str">
        <f>IF(_xlfn.IFNA(VLOOKUP($B197, Foglio2!$A$2:$L$130, 3,FALSE), "") = 0, "",_xlfn.IFNA(VLOOKUP($B197, Foglio2!$A$2:$L$130, 3,FALSE), ""))</f>
        <v/>
      </c>
      <c r="D197" t="str">
        <f>IF(_xlfn.IFNA(VLOOKUP($B197, Foglio2!$A$2:$L$130, 4,FALSE), "") = 0, "",_xlfn.IFNA(VLOOKUP($B197, Foglio2!$A$2:$L$130, 4,FALSE), ""))</f>
        <v/>
      </c>
      <c r="E197" t="str">
        <f>IF(_xlfn.IFNA(VLOOKUP($B197, Foglio2!$A$2:$L$130, 5,FALSE), "") = 0, "",_xlfn.IFNA(VLOOKUP($B197, Foglio2!$A$2:$L$130, 5,FALSE), ""))</f>
        <v/>
      </c>
      <c r="F197" t="str">
        <f>IF(_xlfn.IFNA(VLOOKUP($B197, Foglio2!$A$2:$L$130, 6,FALSE), "") = 0, "",_xlfn.IFNA(VLOOKUP($B197, Foglio2!$A$2:$L$130, 6,FALSE), ""))</f>
        <v/>
      </c>
      <c r="G197" t="str">
        <f>IF(_xlfn.IFNA(VLOOKUP($B197, Foglio2!$A$2:$L$130, 7,FALSE), "") = 0, "",_xlfn.IFNA(VLOOKUP($B197, Foglio2!$A$2:$L$130, 7,FALSE), ""))</f>
        <v/>
      </c>
      <c r="H197" t="str">
        <f>IF(_xlfn.IFNA(VLOOKUP($B197, Foglio2!$A$2:$L$130, 8,FALSE), "") = 0, "",_xlfn.IFNA(VLOOKUP($B197, Foglio2!$A$2:$L$130, 8,FALSE), ""))</f>
        <v/>
      </c>
      <c r="I197" t="str">
        <f>IF(_xlfn.IFNA(VLOOKUP($B197, Foglio2!$A$2:$L$130, 9,FALSE), "") = 0, "",_xlfn.IFNA(VLOOKUP($B197, Foglio2!$A$2:$L$130, 9,FALSE), ""))</f>
        <v/>
      </c>
      <c r="J197" t="str">
        <f>IF(_xlfn.IFNA(VLOOKUP($B197, Foglio2!$A$2:$L$130, 10,FALSE), "") = 0, "",_xlfn.IFNA(VLOOKUP($B197, Foglio2!$A$2:$L$130, 10,FALSE), ""))</f>
        <v/>
      </c>
      <c r="K197" t="str">
        <f>IF(_xlfn.IFNA(VLOOKUP($B197, Foglio2!$A$2:$L$130, 11,FALSE), "") = 0, "",_xlfn.IFNA(VLOOKUP($B197, Foglio2!$A$2:$L$130, 11,FALSE), ""))</f>
        <v/>
      </c>
      <c r="L197" t="str">
        <f>IF(_xlfn.IFNA(VLOOKUP($B197, Foglio2!$A$2:$L$130, 12,FALSE), "") = 0, "",_xlfn.IFNA(VLOOKUP($B197, Foglio2!$A$2:$L$130, 12,FALSE), ""))</f>
        <v/>
      </c>
      <c r="M197" t="str">
        <f t="shared" si="3"/>
        <v>XTALO/////////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2024-01-06T17:28:15Z</dcterms:created>
  <dcterms:modified xsi:type="dcterms:W3CDTF">2024-02-14T20:04:02Z</dcterms:modified>
</cp:coreProperties>
</file>