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sel\Documents\GitHub\GOMcertification\"/>
    </mc:Choice>
  </mc:AlternateContent>
  <bookViews>
    <workbookView xWindow="0" yWindow="0" windowWidth="28800" windowHeight="12735"/>
  </bookViews>
  <sheets>
    <sheet name="CV2" sheetId="1" r:id="rId1"/>
  </sheets>
  <calcPr calcId="152511"/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7" i="1"/>
  <c r="R28" i="1"/>
  <c r="R29" i="1"/>
  <c r="R5" i="1"/>
  <c r="R6" i="1"/>
  <c r="R7" i="1"/>
  <c r="R8" i="1"/>
  <c r="R4" i="1"/>
  <c r="Q5" i="1"/>
  <c r="Q6" i="1"/>
  <c r="Q7" i="1"/>
  <c r="Q8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4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7" i="1"/>
  <c r="P27" i="1"/>
  <c r="O28" i="1"/>
  <c r="P28" i="1"/>
  <c r="O29" i="1"/>
  <c r="P29" i="1"/>
  <c r="O5" i="1"/>
  <c r="P5" i="1"/>
  <c r="O6" i="1"/>
  <c r="P6" i="1"/>
  <c r="O7" i="1"/>
  <c r="P7" i="1"/>
  <c r="O8" i="1"/>
  <c r="P8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P4" i="1"/>
  <c r="O4" i="1"/>
</calcChain>
</file>

<file path=xl/sharedStrings.xml><?xml version="1.0" encoding="utf-8"?>
<sst xmlns="http://schemas.openxmlformats.org/spreadsheetml/2006/main" count="206" uniqueCount="71">
  <si>
    <t>date</t>
  </si>
  <si>
    <t>RM</t>
  </si>
  <si>
    <t>measurand</t>
  </si>
  <si>
    <t>t.value</t>
  </si>
  <si>
    <t>n</t>
  </si>
  <si>
    <t>PV</t>
  </si>
  <si>
    <t>U</t>
  </si>
  <si>
    <t>unit</t>
  </si>
  <si>
    <t>GAS</t>
  </si>
  <si>
    <t>Al2O3</t>
  </si>
  <si>
    <t>g/100g</t>
  </si>
  <si>
    <t>Ba</t>
  </si>
  <si>
    <t>mg/kg</t>
  </si>
  <si>
    <t>CaO</t>
  </si>
  <si>
    <t>Ce</t>
  </si>
  <si>
    <t>Co</t>
  </si>
  <si>
    <t>Cr</t>
  </si>
  <si>
    <t>Cs</t>
  </si>
  <si>
    <t>Cu</t>
  </si>
  <si>
    <t>Dy</t>
  </si>
  <si>
    <t>Er</t>
  </si>
  <si>
    <t>Eu</t>
  </si>
  <si>
    <t>Fe2O3T</t>
  </si>
  <si>
    <t>Ga</t>
  </si>
  <si>
    <t>Gd</t>
  </si>
  <si>
    <t>Hf</t>
  </si>
  <si>
    <t>Ho</t>
  </si>
  <si>
    <t>K2O</t>
  </si>
  <si>
    <t>La</t>
  </si>
  <si>
    <t>LOI</t>
  </si>
  <si>
    <t>Lu</t>
  </si>
  <si>
    <t>MgO</t>
  </si>
  <si>
    <t>MnO</t>
  </si>
  <si>
    <t>Na2O</t>
  </si>
  <si>
    <t>Nd</t>
  </si>
  <si>
    <t>Ni</t>
  </si>
  <si>
    <t>P2O5</t>
  </si>
  <si>
    <t>Pr</t>
  </si>
  <si>
    <t>Rb</t>
  </si>
  <si>
    <t>Sc</t>
  </si>
  <si>
    <t>SiO2</t>
  </si>
  <si>
    <t>Sm</t>
  </si>
  <si>
    <t>Sr</t>
  </si>
  <si>
    <t>Tb</t>
  </si>
  <si>
    <t>Th</t>
  </si>
  <si>
    <t>TiO2</t>
  </si>
  <si>
    <t>Tm</t>
  </si>
  <si>
    <t>V</t>
  </si>
  <si>
    <t>Y</t>
  </si>
  <si>
    <t>Yb</t>
  </si>
  <si>
    <t>Zn</t>
  </si>
  <si>
    <t>Zr</t>
  </si>
  <si>
    <t>As</t>
  </si>
  <si>
    <t>Be</t>
  </si>
  <si>
    <t>CO2</t>
  </si>
  <si>
    <t>FeO</t>
  </si>
  <si>
    <t>H2O.</t>
  </si>
  <si>
    <t>Li</t>
  </si>
  <si>
    <t>Nb</t>
  </si>
  <si>
    <t>Pb</t>
  </si>
  <si>
    <t>Sb</t>
  </si>
  <si>
    <t>Sn</t>
  </si>
  <si>
    <t>Ta</t>
  </si>
  <si>
    <t>Tl</t>
  </si>
  <si>
    <t>certified values</t>
  </si>
  <si>
    <t>in</t>
  </si>
  <si>
    <t>information value</t>
  </si>
  <si>
    <t>H2O-</t>
  </si>
  <si>
    <t>new values</t>
  </si>
  <si>
    <t>comparison</t>
  </si>
  <si>
    <t>mass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</si>
</sst>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6" fillId="2" borderId="0" xfId="6"/>
    <xf numFmtId="2" fontId="6" fillId="2" borderId="0" xfId="6" applyNumberFormat="1"/>
    <xf numFmtId="0" fontId="11" fillId="6" borderId="4" xfId="11"/>
    <xf numFmtId="2" fontId="11" fillId="6" borderId="4" xfId="11" applyNumberFormat="1"/>
    <xf numFmtId="164" fontId="11" fillId="6" borderId="4" xfId="11" applyNumberFormat="1"/>
    <xf numFmtId="165" fontId="11" fillId="6" borderId="4" xfId="11" applyNumberFormat="1"/>
    <xf numFmtId="1" fontId="11" fillId="6" borderId="4" xfId="11" applyNumberFormat="1"/>
    <xf numFmtId="166" fontId="11" fillId="6" borderId="4" xfId="11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W13" sqref="W13"/>
    </sheetView>
  </sheetViews>
  <sheetFormatPr baseColWidth="10" defaultRowHeight="14.25" x14ac:dyDescent="0.45"/>
  <cols>
    <col min="15" max="15" width="14.3984375" bestFit="1" customWidth="1"/>
    <col min="16" max="16" width="12.7304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69</v>
      </c>
    </row>
    <row r="2" spans="1:18" ht="21" x14ac:dyDescent="0.65">
      <c r="A2" s="1">
        <v>41844</v>
      </c>
      <c r="B2" t="s">
        <v>8</v>
      </c>
      <c r="C2" s="4" t="s">
        <v>9</v>
      </c>
      <c r="D2" s="4">
        <v>2.1</v>
      </c>
      <c r="E2" s="4">
        <v>19</v>
      </c>
      <c r="F2" s="7">
        <v>0.45</v>
      </c>
      <c r="G2" s="4">
        <v>9.3600000000000003E-3</v>
      </c>
      <c r="H2" t="s">
        <v>10</v>
      </c>
      <c r="J2" s="10" t="s">
        <v>64</v>
      </c>
      <c r="O2" s="10" t="s">
        <v>68</v>
      </c>
      <c r="P2" s="10">
        <v>20140723</v>
      </c>
    </row>
    <row r="3" spans="1:18" x14ac:dyDescent="0.45">
      <c r="A3" s="1">
        <v>41844</v>
      </c>
      <c r="B3" t="s">
        <v>8</v>
      </c>
      <c r="C3" s="4" t="s">
        <v>11</v>
      </c>
      <c r="D3" s="4">
        <v>2.13</v>
      </c>
      <c r="E3" s="4">
        <v>16</v>
      </c>
      <c r="F3" s="7">
        <v>8</v>
      </c>
      <c r="G3" s="4">
        <v>0.32700000000000001</v>
      </c>
      <c r="H3" t="s">
        <v>12</v>
      </c>
      <c r="K3" t="s">
        <v>70</v>
      </c>
      <c r="L3" t="s">
        <v>6</v>
      </c>
      <c r="M3" t="s">
        <v>4</v>
      </c>
      <c r="O3" t="s">
        <v>70</v>
      </c>
      <c r="P3" t="s">
        <v>6</v>
      </c>
      <c r="Q3" t="s">
        <v>4</v>
      </c>
    </row>
    <row r="4" spans="1:18" x14ac:dyDescent="0.45">
      <c r="A4" s="1">
        <v>41844</v>
      </c>
      <c r="B4" t="s">
        <v>8</v>
      </c>
      <c r="C4" s="4" t="s">
        <v>13</v>
      </c>
      <c r="D4" s="4">
        <v>2.09</v>
      </c>
      <c r="E4" s="4">
        <v>21</v>
      </c>
      <c r="F4" s="7">
        <v>0.67800000000000005</v>
      </c>
      <c r="G4" s="4">
        <v>7.5199999999999998E-3</v>
      </c>
      <c r="H4" t="s">
        <v>10</v>
      </c>
      <c r="J4" s="2" t="s">
        <v>40</v>
      </c>
      <c r="K4" s="2">
        <v>38.54</v>
      </c>
      <c r="L4" s="2">
        <v>0.23</v>
      </c>
      <c r="M4" s="2">
        <v>43</v>
      </c>
      <c r="O4" s="4">
        <f>+VLOOKUP($J4,$C$2:$G$55,4,FALSE)</f>
        <v>38.74</v>
      </c>
      <c r="P4" s="4">
        <f>+VLOOKUP($J4,$C$2:$G$55,5,FALSE)</f>
        <v>0.17199999999999999</v>
      </c>
      <c r="Q4" s="4">
        <f>+VLOOKUP($J4,$C$2:$G$55,3,FALSE)</f>
        <v>22</v>
      </c>
      <c r="R4" s="4" t="str">
        <f>+VLOOKUP($J4,$C$2:$H$55,6,FALSE)</f>
        <v>g/100g</v>
      </c>
    </row>
    <row r="5" spans="1:18" x14ac:dyDescent="0.45">
      <c r="A5" s="1">
        <v>41844</v>
      </c>
      <c r="B5" t="s">
        <v>8</v>
      </c>
      <c r="C5" s="4" t="s">
        <v>14</v>
      </c>
      <c r="D5" s="4">
        <v>2.13</v>
      </c>
      <c r="E5" s="4">
        <v>16</v>
      </c>
      <c r="F5" s="7">
        <v>0.25409999999999999</v>
      </c>
      <c r="G5" s="4">
        <v>1.5900000000000001E-2</v>
      </c>
      <c r="H5" t="s">
        <v>12</v>
      </c>
      <c r="J5" s="2" t="s">
        <v>22</v>
      </c>
      <c r="K5" s="3">
        <v>8</v>
      </c>
      <c r="L5" s="2">
        <v>0.22</v>
      </c>
      <c r="M5" s="2">
        <v>44</v>
      </c>
      <c r="O5" s="4">
        <f>+VLOOKUP($J5,$C$2:$G$55,4,FALSE)</f>
        <v>7.9740000000000002</v>
      </c>
      <c r="P5" s="4">
        <f>+VLOOKUP($J5,$C$2:$G$55,5,FALSE)</f>
        <v>5.04E-2</v>
      </c>
      <c r="Q5" s="4">
        <f>+VLOOKUP($J5,$C$2:$G$55,3,FALSE)</f>
        <v>22</v>
      </c>
      <c r="R5" s="4" t="str">
        <f t="shared" ref="R5:R29" si="0">+VLOOKUP($J5,$C$2:$H$55,6,FALSE)</f>
        <v>g/100g</v>
      </c>
    </row>
    <row r="6" spans="1:18" x14ac:dyDescent="0.45">
      <c r="A6" s="1">
        <v>41844</v>
      </c>
      <c r="B6" t="s">
        <v>8</v>
      </c>
      <c r="C6" s="4" t="s">
        <v>15</v>
      </c>
      <c r="D6" s="4">
        <v>2.09</v>
      </c>
      <c r="E6" s="4">
        <v>21</v>
      </c>
      <c r="F6" s="7">
        <v>107.9</v>
      </c>
      <c r="G6" s="4">
        <v>1.75</v>
      </c>
      <c r="H6" t="s">
        <v>12</v>
      </c>
      <c r="J6" s="2" t="s">
        <v>32</v>
      </c>
      <c r="K6" s="2">
        <v>8.2000000000000003E-2</v>
      </c>
      <c r="L6" s="2">
        <v>8.9999999999999993E-3</v>
      </c>
      <c r="M6" s="2">
        <v>36</v>
      </c>
      <c r="O6" s="6">
        <f>+VLOOKUP($J6,$C$2:$G$55,4,FALSE)</f>
        <v>8.4220000000000003E-2</v>
      </c>
      <c r="P6" s="6">
        <f>+VLOOKUP($J6,$C$2:$G$55,5,FALSE)</f>
        <v>1.2099999999999999E-3</v>
      </c>
      <c r="Q6" s="4">
        <f>+VLOOKUP($J6,$C$2:$G$55,3,FALSE)</f>
        <v>21</v>
      </c>
      <c r="R6" s="4" t="str">
        <f t="shared" si="0"/>
        <v>g/100g</v>
      </c>
    </row>
    <row r="7" spans="1:18" x14ac:dyDescent="0.45">
      <c r="A7" s="1">
        <v>41844</v>
      </c>
      <c r="B7" t="s">
        <v>8</v>
      </c>
      <c r="C7" s="4" t="s">
        <v>16</v>
      </c>
      <c r="D7" s="4">
        <v>2.09</v>
      </c>
      <c r="E7" s="4">
        <v>20</v>
      </c>
      <c r="F7" s="7">
        <v>2757</v>
      </c>
      <c r="G7" s="4">
        <v>39.6</v>
      </c>
      <c r="H7" t="s">
        <v>12</v>
      </c>
      <c r="J7" s="2" t="s">
        <v>31</v>
      </c>
      <c r="K7" s="2">
        <v>38.22</v>
      </c>
      <c r="L7" s="2">
        <v>0.34</v>
      </c>
      <c r="M7" s="2">
        <v>42</v>
      </c>
      <c r="O7" s="4">
        <f>+VLOOKUP($J7,$C$2:$G$55,4,FALSE)</f>
        <v>38.11</v>
      </c>
      <c r="P7" s="4">
        <f>+VLOOKUP($J7,$C$2:$G$55,5,FALSE)</f>
        <v>0.189</v>
      </c>
      <c r="Q7" s="4">
        <f>+VLOOKUP($J7,$C$2:$G$55,3,FALSE)</f>
        <v>20</v>
      </c>
      <c r="R7" s="4" t="str">
        <f t="shared" si="0"/>
        <v>g/100g</v>
      </c>
    </row>
    <row r="8" spans="1:18" x14ac:dyDescent="0.45">
      <c r="A8" s="1">
        <v>41844</v>
      </c>
      <c r="B8" t="s">
        <v>8</v>
      </c>
      <c r="C8" s="4" t="s">
        <v>17</v>
      </c>
      <c r="D8" s="4">
        <v>2.1800000000000002</v>
      </c>
      <c r="E8" s="4">
        <v>13</v>
      </c>
      <c r="F8" s="7">
        <v>2.9399999999999999E-2</v>
      </c>
      <c r="G8" s="4">
        <v>1.1000000000000001E-3</v>
      </c>
      <c r="H8" t="s">
        <v>12</v>
      </c>
      <c r="J8" s="2" t="s">
        <v>29</v>
      </c>
      <c r="K8" s="2">
        <v>13.33</v>
      </c>
      <c r="L8" s="2">
        <v>0.14000000000000001</v>
      </c>
      <c r="M8" s="2">
        <v>26</v>
      </c>
      <c r="O8" s="4">
        <f>+VLOOKUP($J8,$C$2:$G$55,4,FALSE)</f>
        <v>13.19</v>
      </c>
      <c r="P8" s="4">
        <f>+VLOOKUP($J8,$C$2:$G$55,5,FALSE)</f>
        <v>8.6499999999999994E-2</v>
      </c>
      <c r="Q8" s="4">
        <f>+VLOOKUP($J8,$C$2:$G$55,3,FALSE)</f>
        <v>22</v>
      </c>
      <c r="R8" s="4" t="str">
        <f t="shared" si="0"/>
        <v>g/100g</v>
      </c>
    </row>
    <row r="9" spans="1:18" x14ac:dyDescent="0.45">
      <c r="A9" s="1">
        <v>41844</v>
      </c>
      <c r="B9" t="s">
        <v>8</v>
      </c>
      <c r="C9" s="4" t="s">
        <v>18</v>
      </c>
      <c r="D9" s="4">
        <v>2.12</v>
      </c>
      <c r="E9" s="4">
        <v>17</v>
      </c>
      <c r="F9" s="7">
        <v>7.1210000000000004</v>
      </c>
      <c r="G9" s="4">
        <v>0.52700000000000002</v>
      </c>
      <c r="H9" t="s">
        <v>12</v>
      </c>
      <c r="J9" s="2" t="s">
        <v>65</v>
      </c>
      <c r="K9" s="2" t="s">
        <v>12</v>
      </c>
      <c r="L9" s="2"/>
      <c r="M9" s="2"/>
      <c r="O9" s="4"/>
      <c r="P9" s="4"/>
      <c r="Q9" s="4"/>
      <c r="R9" s="4"/>
    </row>
    <row r="10" spans="1:18" x14ac:dyDescent="0.45">
      <c r="A10" s="1">
        <v>41844</v>
      </c>
      <c r="B10" t="s">
        <v>8</v>
      </c>
      <c r="C10" s="4" t="s">
        <v>19</v>
      </c>
      <c r="D10" s="4">
        <v>2.13</v>
      </c>
      <c r="E10" s="4">
        <v>16</v>
      </c>
      <c r="F10" s="7">
        <v>5.5960000000000003E-2</v>
      </c>
      <c r="G10" s="4">
        <v>2.0799999999999998E-3</v>
      </c>
      <c r="H10" t="s">
        <v>12</v>
      </c>
      <c r="J10" s="2" t="s">
        <v>15</v>
      </c>
      <c r="K10" s="2">
        <v>106</v>
      </c>
      <c r="L10" s="2">
        <v>3</v>
      </c>
      <c r="M10" s="2">
        <v>27</v>
      </c>
      <c r="O10" s="8">
        <f t="shared" ref="O10:O16" si="1">+VLOOKUP($J10,$C$2:$G$55,4,FALSE)</f>
        <v>107.9</v>
      </c>
      <c r="P10" s="8">
        <f t="shared" ref="P10:P16" si="2">+VLOOKUP($J10,$C$2:$G$55,5,FALSE)</f>
        <v>1.75</v>
      </c>
      <c r="Q10" s="4">
        <f t="shared" ref="Q10:Q16" si="3">+VLOOKUP($J10,$C$2:$G$55,3,FALSE)</f>
        <v>21</v>
      </c>
      <c r="R10" s="4" t="str">
        <f t="shared" si="0"/>
        <v>mg/kg</v>
      </c>
    </row>
    <row r="11" spans="1:18" x14ac:dyDescent="0.45">
      <c r="A11" s="1">
        <v>41844</v>
      </c>
      <c r="B11" t="s">
        <v>8</v>
      </c>
      <c r="C11" s="4" t="s">
        <v>20</v>
      </c>
      <c r="D11" s="4">
        <v>2.14</v>
      </c>
      <c r="E11" s="4">
        <v>15</v>
      </c>
      <c r="F11" s="7">
        <v>4.3400000000000001E-2</v>
      </c>
      <c r="G11" s="4">
        <v>1.5299999999999999E-3</v>
      </c>
      <c r="H11" t="s">
        <v>12</v>
      </c>
      <c r="J11" s="2" t="s">
        <v>16</v>
      </c>
      <c r="K11" s="2">
        <v>2780</v>
      </c>
      <c r="L11" s="2">
        <v>30</v>
      </c>
      <c r="M11" s="2">
        <v>26</v>
      </c>
      <c r="O11" s="4">
        <f t="shared" si="1"/>
        <v>2757</v>
      </c>
      <c r="P11" s="8">
        <f t="shared" si="2"/>
        <v>39.6</v>
      </c>
      <c r="Q11" s="4">
        <f t="shared" si="3"/>
        <v>20</v>
      </c>
      <c r="R11" s="4" t="str">
        <f t="shared" si="0"/>
        <v>mg/kg</v>
      </c>
    </row>
    <row r="12" spans="1:18" x14ac:dyDescent="0.45">
      <c r="A12" s="1">
        <v>41844</v>
      </c>
      <c r="B12" t="s">
        <v>8</v>
      </c>
      <c r="C12" s="4" t="s">
        <v>21</v>
      </c>
      <c r="D12" s="4">
        <v>2.14</v>
      </c>
      <c r="E12" s="4">
        <v>15</v>
      </c>
      <c r="F12" s="7">
        <v>8.9890000000000005E-3</v>
      </c>
      <c r="G12" s="4">
        <v>9.4799999999999995E-4</v>
      </c>
      <c r="H12" t="s">
        <v>12</v>
      </c>
      <c r="J12" s="2" t="s">
        <v>35</v>
      </c>
      <c r="K12" s="2">
        <v>2300</v>
      </c>
      <c r="L12" s="2">
        <v>120</v>
      </c>
      <c r="M12" s="2">
        <v>26</v>
      </c>
      <c r="O12" s="4">
        <f t="shared" si="1"/>
        <v>2292</v>
      </c>
      <c r="P12" s="8">
        <f t="shared" si="2"/>
        <v>45.1</v>
      </c>
      <c r="Q12" s="4">
        <f t="shared" si="3"/>
        <v>21</v>
      </c>
      <c r="R12" s="4" t="str">
        <f t="shared" si="0"/>
        <v>mg/kg</v>
      </c>
    </row>
    <row r="13" spans="1:18" x14ac:dyDescent="0.45">
      <c r="A13" s="1">
        <v>41844</v>
      </c>
      <c r="B13" t="s">
        <v>8</v>
      </c>
      <c r="C13" s="4" t="s">
        <v>22</v>
      </c>
      <c r="D13" s="4">
        <v>2.08</v>
      </c>
      <c r="E13" s="4">
        <v>22</v>
      </c>
      <c r="F13" s="7">
        <v>7.9740000000000002</v>
      </c>
      <c r="G13" s="4">
        <v>5.04E-2</v>
      </c>
      <c r="H13" t="s">
        <v>10</v>
      </c>
      <c r="J13" s="2" t="s">
        <v>42</v>
      </c>
      <c r="K13" s="2">
        <v>7.3</v>
      </c>
      <c r="L13" s="2">
        <v>0.4</v>
      </c>
      <c r="M13" s="2">
        <v>12</v>
      </c>
      <c r="O13" s="9">
        <f t="shared" si="1"/>
        <v>7.3170000000000002</v>
      </c>
      <c r="P13" s="9">
        <f t="shared" si="2"/>
        <v>0.29699999999999999</v>
      </c>
      <c r="Q13" s="4">
        <f t="shared" si="3"/>
        <v>21</v>
      </c>
      <c r="R13" s="4" t="str">
        <f t="shared" si="0"/>
        <v>mg/kg</v>
      </c>
    </row>
    <row r="14" spans="1:18" x14ac:dyDescent="0.45">
      <c r="A14" s="1">
        <v>41844</v>
      </c>
      <c r="B14" t="s">
        <v>8</v>
      </c>
      <c r="C14" s="4" t="s">
        <v>23</v>
      </c>
      <c r="D14" s="4">
        <v>2.23</v>
      </c>
      <c r="E14" s="4">
        <v>11</v>
      </c>
      <c r="F14" s="7">
        <v>1</v>
      </c>
      <c r="G14" s="4">
        <v>8.7400000000000005E-2</v>
      </c>
      <c r="H14" t="s">
        <v>12</v>
      </c>
      <c r="J14" s="2" t="s">
        <v>6</v>
      </c>
      <c r="K14" s="2">
        <v>0.8</v>
      </c>
      <c r="L14" s="2">
        <v>0.04</v>
      </c>
      <c r="M14" s="2">
        <v>12</v>
      </c>
      <c r="O14" s="5">
        <f t="shared" si="1"/>
        <v>0.81120000000000003</v>
      </c>
      <c r="P14" s="5">
        <f t="shared" si="2"/>
        <v>2.6800000000000001E-2</v>
      </c>
      <c r="Q14" s="4">
        <f t="shared" si="3"/>
        <v>16</v>
      </c>
      <c r="R14" s="4" t="str">
        <f t="shared" si="0"/>
        <v>mg/kg</v>
      </c>
    </row>
    <row r="15" spans="1:18" x14ac:dyDescent="0.45">
      <c r="A15" s="1">
        <v>41844</v>
      </c>
      <c r="B15" t="s">
        <v>8</v>
      </c>
      <c r="C15" s="4" t="s">
        <v>24</v>
      </c>
      <c r="D15" s="4">
        <v>2.1800000000000002</v>
      </c>
      <c r="E15" s="4">
        <v>13</v>
      </c>
      <c r="F15" s="7">
        <v>4.4319999999999998E-2</v>
      </c>
      <c r="G15" s="4">
        <v>2.0300000000000001E-3</v>
      </c>
      <c r="H15" t="s">
        <v>12</v>
      </c>
      <c r="J15" s="2" t="s">
        <v>47</v>
      </c>
      <c r="K15" s="2">
        <v>33.4</v>
      </c>
      <c r="L15" s="2">
        <v>2</v>
      </c>
      <c r="M15" s="2">
        <v>10</v>
      </c>
      <c r="O15" s="9">
        <f t="shared" si="1"/>
        <v>32.82</v>
      </c>
      <c r="P15" s="9">
        <f t="shared" si="2"/>
        <v>1.53</v>
      </c>
      <c r="Q15" s="4">
        <f t="shared" si="3"/>
        <v>19</v>
      </c>
      <c r="R15" s="4" t="str">
        <f t="shared" si="0"/>
        <v>mg/kg</v>
      </c>
    </row>
    <row r="16" spans="1:18" x14ac:dyDescent="0.45">
      <c r="A16" s="1">
        <v>41844</v>
      </c>
      <c r="B16" t="s">
        <v>8</v>
      </c>
      <c r="C16" s="4" t="s">
        <v>25</v>
      </c>
      <c r="D16" s="4">
        <v>2.23</v>
      </c>
      <c r="E16" s="4">
        <v>11</v>
      </c>
      <c r="F16" s="7">
        <v>2.1000000000000001E-2</v>
      </c>
      <c r="G16" s="4">
        <v>8.6499999999999997E-3</v>
      </c>
      <c r="H16" t="s">
        <v>12</v>
      </c>
      <c r="J16" s="2" t="s">
        <v>50</v>
      </c>
      <c r="K16" s="2">
        <v>39</v>
      </c>
      <c r="L16" s="2">
        <v>3</v>
      </c>
      <c r="M16" s="2">
        <v>12</v>
      </c>
      <c r="O16" s="9">
        <f t="shared" si="1"/>
        <v>38.5</v>
      </c>
      <c r="P16" s="9">
        <f t="shared" si="2"/>
        <v>1.65</v>
      </c>
      <c r="Q16" s="4">
        <f t="shared" si="3"/>
        <v>23</v>
      </c>
      <c r="R16" s="4" t="str">
        <f t="shared" si="0"/>
        <v>mg/kg</v>
      </c>
    </row>
    <row r="17" spans="1:18" x14ac:dyDescent="0.45">
      <c r="A17" s="1">
        <v>41844</v>
      </c>
      <c r="B17" t="s">
        <v>8</v>
      </c>
      <c r="C17" s="4" t="s">
        <v>26</v>
      </c>
      <c r="D17" s="4">
        <v>2.16</v>
      </c>
      <c r="E17" s="4">
        <v>14</v>
      </c>
      <c r="F17" s="7">
        <v>1.312E-2</v>
      </c>
      <c r="G17" s="4">
        <v>8.7600000000000004E-4</v>
      </c>
      <c r="H17" t="s">
        <v>12</v>
      </c>
      <c r="J17" s="2" t="s">
        <v>66</v>
      </c>
      <c r="K17" s="2"/>
      <c r="L17" s="2"/>
      <c r="M17" s="2"/>
      <c r="O17" s="4"/>
      <c r="P17" s="4"/>
      <c r="Q17" s="4"/>
      <c r="R17" s="4"/>
    </row>
    <row r="18" spans="1:18" x14ac:dyDescent="0.45">
      <c r="A18" s="1">
        <v>41844</v>
      </c>
      <c r="B18" t="s">
        <v>8</v>
      </c>
      <c r="C18" s="4" t="s">
        <v>27</v>
      </c>
      <c r="D18" s="4">
        <v>2.16</v>
      </c>
      <c r="E18" s="4">
        <v>14</v>
      </c>
      <c r="F18" s="7">
        <v>9.835E-3</v>
      </c>
      <c r="G18" s="4">
        <v>2.49E-3</v>
      </c>
      <c r="H18" t="s">
        <v>10</v>
      </c>
      <c r="J18" s="2" t="s">
        <v>45</v>
      </c>
      <c r="K18" s="2">
        <v>2.1999999999999999E-2</v>
      </c>
      <c r="L18" s="2">
        <v>7.0000000000000001E-3</v>
      </c>
      <c r="M18" s="2">
        <v>32</v>
      </c>
      <c r="O18" s="6">
        <f t="shared" ref="O18:O25" si="4">+VLOOKUP($J18,$C$2:$G$55,4,FALSE)</f>
        <v>1.0500000000000001E-2</v>
      </c>
      <c r="P18" s="6">
        <f t="shared" ref="P18:P25" si="5">+VLOOKUP($J18,$C$2:$G$55,5,FALSE)</f>
        <v>1.6299999999999999E-3</v>
      </c>
      <c r="Q18" s="4">
        <f t="shared" ref="Q18:Q25" si="6">+VLOOKUP($J18,$C$2:$G$55,3,FALSE)</f>
        <v>17</v>
      </c>
      <c r="R18" s="4" t="str">
        <f t="shared" si="0"/>
        <v>g/100g</v>
      </c>
    </row>
    <row r="19" spans="1:18" x14ac:dyDescent="0.45">
      <c r="A19" s="1">
        <v>41844</v>
      </c>
      <c r="B19" t="s">
        <v>8</v>
      </c>
      <c r="C19" s="4" t="s">
        <v>28</v>
      </c>
      <c r="D19" s="4">
        <v>2.14</v>
      </c>
      <c r="E19" s="4">
        <v>15</v>
      </c>
      <c r="F19" s="7">
        <v>0.14560000000000001</v>
      </c>
      <c r="G19" s="4">
        <v>6.8999999999999999E-3</v>
      </c>
      <c r="H19" t="s">
        <v>10</v>
      </c>
      <c r="J19" s="2" t="s">
        <v>9</v>
      </c>
      <c r="K19" s="2">
        <v>0.47499999999999998</v>
      </c>
      <c r="L19" s="2">
        <v>0.02</v>
      </c>
      <c r="M19" s="2">
        <v>24</v>
      </c>
      <c r="O19" s="5">
        <f t="shared" si="4"/>
        <v>0.45</v>
      </c>
      <c r="P19" s="5">
        <f t="shared" si="5"/>
        <v>9.3600000000000003E-3</v>
      </c>
      <c r="Q19" s="4">
        <f t="shared" si="6"/>
        <v>19</v>
      </c>
      <c r="R19" s="4" t="str">
        <f t="shared" si="0"/>
        <v>g/100g</v>
      </c>
    </row>
    <row r="20" spans="1:18" x14ac:dyDescent="0.45">
      <c r="A20" s="1">
        <v>41844</v>
      </c>
      <c r="B20" t="s">
        <v>8</v>
      </c>
      <c r="C20" s="4" t="s">
        <v>29</v>
      </c>
      <c r="D20" s="4">
        <v>2.08</v>
      </c>
      <c r="E20" s="4">
        <v>22</v>
      </c>
      <c r="F20" s="7">
        <v>13.19</v>
      </c>
      <c r="G20" s="4">
        <v>8.6499999999999994E-2</v>
      </c>
      <c r="H20" t="s">
        <v>10</v>
      </c>
      <c r="J20" s="2" t="s">
        <v>55</v>
      </c>
      <c r="K20" s="2">
        <v>0.27</v>
      </c>
      <c r="L20" s="2">
        <v>0.2</v>
      </c>
      <c r="M20" s="2">
        <v>9</v>
      </c>
      <c r="O20" s="4">
        <f t="shared" si="4"/>
        <v>0.52</v>
      </c>
      <c r="P20" s="4">
        <f t="shared" si="5"/>
        <v>0.47399999999999998</v>
      </c>
      <c r="Q20" s="4">
        <f t="shared" si="6"/>
        <v>3</v>
      </c>
      <c r="R20" s="4" t="str">
        <f t="shared" si="0"/>
        <v>g/100g</v>
      </c>
    </row>
    <row r="21" spans="1:18" x14ac:dyDescent="0.45">
      <c r="A21" s="1">
        <v>41844</v>
      </c>
      <c r="B21" t="s">
        <v>8</v>
      </c>
      <c r="C21" s="4" t="s">
        <v>30</v>
      </c>
      <c r="D21" s="4">
        <v>2.14</v>
      </c>
      <c r="E21" s="4">
        <v>15</v>
      </c>
      <c r="F21" s="7">
        <v>9.2499999999999995E-3</v>
      </c>
      <c r="G21" s="4">
        <v>4.57E-4</v>
      </c>
      <c r="H21" t="s">
        <v>12</v>
      </c>
      <c r="J21" s="2" t="s">
        <v>13</v>
      </c>
      <c r="K21" s="2">
        <v>0.68100000000000005</v>
      </c>
      <c r="L21" s="2">
        <v>1.0999999999999999E-2</v>
      </c>
      <c r="M21" s="2">
        <v>31</v>
      </c>
      <c r="O21" s="6">
        <f t="shared" si="4"/>
        <v>0.67800000000000005</v>
      </c>
      <c r="P21" s="6">
        <f t="shared" si="5"/>
        <v>7.5199999999999998E-3</v>
      </c>
      <c r="Q21" s="4">
        <f t="shared" si="6"/>
        <v>21</v>
      </c>
      <c r="R21" s="4" t="str">
        <f t="shared" si="0"/>
        <v>g/100g</v>
      </c>
    </row>
    <row r="22" spans="1:18" x14ac:dyDescent="0.45">
      <c r="A22" s="1">
        <v>41844</v>
      </c>
      <c r="B22" t="s">
        <v>8</v>
      </c>
      <c r="C22" s="4" t="s">
        <v>31</v>
      </c>
      <c r="D22" s="4">
        <v>2.09</v>
      </c>
      <c r="E22" s="4">
        <v>20</v>
      </c>
      <c r="F22" s="7">
        <v>38.11</v>
      </c>
      <c r="G22" s="4">
        <v>0.189</v>
      </c>
      <c r="H22" t="s">
        <v>10</v>
      </c>
      <c r="J22" s="2" t="s">
        <v>33</v>
      </c>
      <c r="K22" s="2">
        <v>3.7999999999999999E-2</v>
      </c>
      <c r="L22" s="2">
        <v>2.1000000000000001E-2</v>
      </c>
      <c r="M22" s="2">
        <v>9</v>
      </c>
      <c r="O22" s="6">
        <f t="shared" si="4"/>
        <v>2.0899999999999998E-2</v>
      </c>
      <c r="P22" s="6">
        <f t="shared" si="5"/>
        <v>1.04E-2</v>
      </c>
      <c r="Q22" s="4">
        <f t="shared" si="6"/>
        <v>10</v>
      </c>
      <c r="R22" s="4" t="str">
        <f t="shared" si="0"/>
        <v>g/100g</v>
      </c>
    </row>
    <row r="23" spans="1:18" x14ac:dyDescent="0.45">
      <c r="A23" s="1">
        <v>41844</v>
      </c>
      <c r="B23" t="s">
        <v>8</v>
      </c>
      <c r="C23" s="4" t="s">
        <v>32</v>
      </c>
      <c r="D23" s="4">
        <v>2.09</v>
      </c>
      <c r="E23" s="4">
        <v>21</v>
      </c>
      <c r="F23" s="7">
        <v>8.4220000000000003E-2</v>
      </c>
      <c r="G23" s="4">
        <v>1.2099999999999999E-3</v>
      </c>
      <c r="H23" t="s">
        <v>10</v>
      </c>
      <c r="J23" s="2" t="s">
        <v>27</v>
      </c>
      <c r="K23" s="2">
        <v>1.7999999999999999E-2</v>
      </c>
      <c r="L23" s="2">
        <v>8.9999999999999993E-3</v>
      </c>
      <c r="M23" s="2">
        <v>24</v>
      </c>
      <c r="O23" s="6">
        <f t="shared" si="4"/>
        <v>9.835E-3</v>
      </c>
      <c r="P23" s="6">
        <f t="shared" si="5"/>
        <v>2.49E-3</v>
      </c>
      <c r="Q23" s="4">
        <f t="shared" si="6"/>
        <v>14</v>
      </c>
      <c r="R23" s="4" t="str">
        <f t="shared" si="0"/>
        <v>g/100g</v>
      </c>
    </row>
    <row r="24" spans="1:18" x14ac:dyDescent="0.45">
      <c r="A24" s="1">
        <v>41844</v>
      </c>
      <c r="B24" t="s">
        <v>8</v>
      </c>
      <c r="C24" s="4" t="s">
        <v>33</v>
      </c>
      <c r="D24" s="4">
        <v>2.2599999999999998</v>
      </c>
      <c r="E24" s="4">
        <v>10</v>
      </c>
      <c r="F24" s="7">
        <v>2.0899999999999998E-2</v>
      </c>
      <c r="G24" s="4">
        <v>1.04E-2</v>
      </c>
      <c r="H24" t="s">
        <v>10</v>
      </c>
      <c r="J24" s="2" t="s">
        <v>36</v>
      </c>
      <c r="K24" s="2">
        <v>2.3E-2</v>
      </c>
      <c r="L24" s="2">
        <v>5.0000000000000001E-3</v>
      </c>
      <c r="M24" s="2">
        <v>23</v>
      </c>
      <c r="O24" s="6">
        <f t="shared" si="4"/>
        <v>1.074E-2</v>
      </c>
      <c r="P24" s="6">
        <f t="shared" si="5"/>
        <v>2.4299999999999999E-3</v>
      </c>
      <c r="Q24" s="4">
        <f t="shared" si="6"/>
        <v>14</v>
      </c>
      <c r="R24" s="4" t="str">
        <f t="shared" si="0"/>
        <v>g/100g</v>
      </c>
    </row>
    <row r="25" spans="1:18" x14ac:dyDescent="0.45">
      <c r="A25" s="1">
        <v>41844</v>
      </c>
      <c r="B25" t="s">
        <v>8</v>
      </c>
      <c r="C25" s="4" t="s">
        <v>34</v>
      </c>
      <c r="D25" s="4">
        <v>2.1800000000000002</v>
      </c>
      <c r="E25" s="4">
        <v>13</v>
      </c>
      <c r="F25" s="7">
        <v>0.13150000000000001</v>
      </c>
      <c r="G25" s="4">
        <v>6.6600000000000001E-3</v>
      </c>
      <c r="H25" t="s">
        <v>12</v>
      </c>
      <c r="J25" s="2" t="s">
        <v>54</v>
      </c>
      <c r="K25" s="2">
        <v>0.84</v>
      </c>
      <c r="L25" s="2">
        <v>0.03</v>
      </c>
      <c r="M25" s="2">
        <v>10</v>
      </c>
      <c r="O25" s="4">
        <f t="shared" si="4"/>
        <v>1.2949999999999999</v>
      </c>
      <c r="P25" s="4">
        <f t="shared" si="5"/>
        <v>0.66700000000000004</v>
      </c>
      <c r="Q25" s="4">
        <f t="shared" si="6"/>
        <v>2</v>
      </c>
      <c r="R25" s="4" t="str">
        <f t="shared" si="0"/>
        <v>g/100g</v>
      </c>
    </row>
    <row r="26" spans="1:18" x14ac:dyDescent="0.45">
      <c r="A26" s="1">
        <v>41844</v>
      </c>
      <c r="B26" t="s">
        <v>8</v>
      </c>
      <c r="C26" s="4" t="s">
        <v>35</v>
      </c>
      <c r="D26" s="4">
        <v>2.09</v>
      </c>
      <c r="E26" s="4">
        <v>21</v>
      </c>
      <c r="F26" s="7">
        <v>2292</v>
      </c>
      <c r="G26" s="4">
        <v>45.1</v>
      </c>
      <c r="H26" t="s">
        <v>12</v>
      </c>
      <c r="J26" s="2" t="s">
        <v>67</v>
      </c>
      <c r="K26" s="2">
        <v>0.57999999999999996</v>
      </c>
      <c r="L26" s="2">
        <v>0.24</v>
      </c>
      <c r="M26" s="2">
        <v>12</v>
      </c>
      <c r="O26" s="4"/>
      <c r="P26" s="4"/>
      <c r="Q26" s="4"/>
      <c r="R26" s="4"/>
    </row>
    <row r="27" spans="1:18" x14ac:dyDescent="0.45">
      <c r="A27" s="1">
        <v>41844</v>
      </c>
      <c r="B27" t="s">
        <v>8</v>
      </c>
      <c r="C27" s="4" t="s">
        <v>36</v>
      </c>
      <c r="D27" s="4">
        <v>2.16</v>
      </c>
      <c r="E27" s="4">
        <v>14</v>
      </c>
      <c r="F27" s="7">
        <v>1.074E-2</v>
      </c>
      <c r="G27" s="4">
        <v>2.4299999999999999E-3</v>
      </c>
      <c r="H27" t="s">
        <v>10</v>
      </c>
      <c r="J27" s="2" t="s">
        <v>52</v>
      </c>
      <c r="K27" s="2">
        <v>117</v>
      </c>
      <c r="L27" s="2">
        <v>6</v>
      </c>
      <c r="M27" s="2">
        <v>7</v>
      </c>
      <c r="O27" s="4">
        <f>+VLOOKUP($J27,$C$2:$G$55,4,FALSE)</f>
        <v>112.6</v>
      </c>
      <c r="P27" s="4">
        <f>+VLOOKUP($J27,$C$2:$G$55,5,FALSE)</f>
        <v>14.5</v>
      </c>
      <c r="Q27" s="4">
        <f>+VLOOKUP($J27,$C$2:$G$55,3,FALSE)</f>
        <v>9</v>
      </c>
      <c r="R27" s="4" t="str">
        <f t="shared" si="0"/>
        <v>mg/kg</v>
      </c>
    </row>
    <row r="28" spans="1:18" x14ac:dyDescent="0.45">
      <c r="A28" s="1">
        <v>41844</v>
      </c>
      <c r="B28" t="s">
        <v>8</v>
      </c>
      <c r="C28" s="4" t="s">
        <v>37</v>
      </c>
      <c r="D28" s="4">
        <v>2.1800000000000002</v>
      </c>
      <c r="E28" s="4">
        <v>13</v>
      </c>
      <c r="F28" s="7">
        <v>3.2629999999999999E-2</v>
      </c>
      <c r="G28" s="4">
        <v>1.6000000000000001E-3</v>
      </c>
      <c r="H28" t="s">
        <v>10</v>
      </c>
      <c r="J28" s="2" t="s">
        <v>11</v>
      </c>
      <c r="K28" s="2">
        <v>8.4</v>
      </c>
      <c r="L28" s="2">
        <v>0.6</v>
      </c>
      <c r="M28" s="2">
        <v>7</v>
      </c>
      <c r="O28" s="5">
        <f>+VLOOKUP($J28,$C$2:$G$55,4,FALSE)</f>
        <v>8</v>
      </c>
      <c r="P28" s="5">
        <f>+VLOOKUP($J28,$C$2:$G$55,5,FALSE)</f>
        <v>0.32700000000000001</v>
      </c>
      <c r="Q28" s="4">
        <f>+VLOOKUP($J28,$C$2:$G$55,3,FALSE)</f>
        <v>16</v>
      </c>
      <c r="R28" s="4" t="str">
        <f t="shared" si="0"/>
        <v>mg/kg</v>
      </c>
    </row>
    <row r="29" spans="1:18" x14ac:dyDescent="0.45">
      <c r="A29" s="1">
        <v>41844</v>
      </c>
      <c r="B29" t="s">
        <v>8</v>
      </c>
      <c r="C29" s="4" t="s">
        <v>38</v>
      </c>
      <c r="D29" s="4">
        <v>2.1800000000000002</v>
      </c>
      <c r="E29" s="4">
        <v>13</v>
      </c>
      <c r="F29" s="7">
        <v>0.2555</v>
      </c>
      <c r="G29" s="4">
        <v>4.0800000000000003E-2</v>
      </c>
      <c r="H29" t="s">
        <v>12</v>
      </c>
      <c r="J29" s="2" t="s">
        <v>41</v>
      </c>
      <c r="K29" s="2">
        <v>3.6999999999999998E-2</v>
      </c>
      <c r="L29" s="2">
        <v>4.0000000000000001E-3</v>
      </c>
      <c r="M29" s="2">
        <v>8</v>
      </c>
      <c r="O29" s="6">
        <f>+VLOOKUP($J29,$C$2:$G$55,4,FALSE)</f>
        <v>3.4130000000000001E-2</v>
      </c>
      <c r="P29" s="6">
        <f>+VLOOKUP($J29,$C$2:$G$55,5,FALSE)</f>
        <v>6.4200000000000004E-3</v>
      </c>
      <c r="Q29" s="4">
        <f>+VLOOKUP($J29,$C$2:$G$55,3,FALSE)</f>
        <v>16</v>
      </c>
      <c r="R29" s="4" t="str">
        <f t="shared" si="0"/>
        <v>mg/kg</v>
      </c>
    </row>
    <row r="30" spans="1:18" x14ac:dyDescent="0.45">
      <c r="A30" s="1">
        <v>41844</v>
      </c>
      <c r="B30" t="s">
        <v>8</v>
      </c>
      <c r="C30" s="4" t="s">
        <v>39</v>
      </c>
      <c r="D30" s="4">
        <v>2.12</v>
      </c>
      <c r="E30" s="4">
        <v>17</v>
      </c>
      <c r="F30" s="7">
        <v>6.8979999999999997</v>
      </c>
      <c r="G30" s="4">
        <v>0.39300000000000002</v>
      </c>
      <c r="H30" t="s">
        <v>12</v>
      </c>
    </row>
    <row r="31" spans="1:18" x14ac:dyDescent="0.45">
      <c r="A31" s="1">
        <v>41844</v>
      </c>
      <c r="B31" t="s">
        <v>8</v>
      </c>
      <c r="C31" s="4" t="s">
        <v>40</v>
      </c>
      <c r="D31" s="4">
        <v>2.08</v>
      </c>
      <c r="E31" s="4">
        <v>22</v>
      </c>
      <c r="F31" s="7">
        <v>38.74</v>
      </c>
      <c r="G31" s="4">
        <v>0.17199999999999999</v>
      </c>
      <c r="H31" t="s">
        <v>10</v>
      </c>
    </row>
    <row r="32" spans="1:18" x14ac:dyDescent="0.45">
      <c r="A32" s="1">
        <v>41844</v>
      </c>
      <c r="B32" t="s">
        <v>8</v>
      </c>
      <c r="C32" s="4" t="s">
        <v>41</v>
      </c>
      <c r="D32" s="4">
        <v>2.13</v>
      </c>
      <c r="E32" s="4">
        <v>16</v>
      </c>
      <c r="F32" s="7">
        <v>3.4130000000000001E-2</v>
      </c>
      <c r="G32" s="4">
        <v>6.4200000000000004E-3</v>
      </c>
      <c r="H32" t="s">
        <v>12</v>
      </c>
    </row>
    <row r="33" spans="1:8" x14ac:dyDescent="0.45">
      <c r="A33" s="1">
        <v>41844</v>
      </c>
      <c r="B33" t="s">
        <v>8</v>
      </c>
      <c r="C33" s="4" t="s">
        <v>42</v>
      </c>
      <c r="D33" s="4">
        <v>2.09</v>
      </c>
      <c r="E33" s="4">
        <v>21</v>
      </c>
      <c r="F33" s="7">
        <v>7.3170000000000002</v>
      </c>
      <c r="G33" s="4">
        <v>0.29699999999999999</v>
      </c>
      <c r="H33" t="s">
        <v>12</v>
      </c>
    </row>
    <row r="34" spans="1:8" x14ac:dyDescent="0.45">
      <c r="A34" s="1">
        <v>41844</v>
      </c>
      <c r="B34" t="s">
        <v>8</v>
      </c>
      <c r="C34" s="4" t="s">
        <v>43</v>
      </c>
      <c r="D34" s="4">
        <v>2.1800000000000002</v>
      </c>
      <c r="E34" s="4">
        <v>13</v>
      </c>
      <c r="F34" s="7">
        <v>8.1499999999999993E-3</v>
      </c>
      <c r="G34" s="4">
        <v>5.7899999999999998E-4</v>
      </c>
      <c r="H34" t="s">
        <v>12</v>
      </c>
    </row>
    <row r="35" spans="1:8" x14ac:dyDescent="0.45">
      <c r="A35" s="1">
        <v>41844</v>
      </c>
      <c r="B35" t="s">
        <v>8</v>
      </c>
      <c r="C35" s="4" t="s">
        <v>44</v>
      </c>
      <c r="D35" s="4">
        <v>2.2000000000000002</v>
      </c>
      <c r="E35" s="4">
        <v>12</v>
      </c>
      <c r="F35" s="7">
        <v>3.117E-2</v>
      </c>
      <c r="G35" s="4">
        <v>3.4199999999999999E-3</v>
      </c>
      <c r="H35" t="s">
        <v>12</v>
      </c>
    </row>
    <row r="36" spans="1:8" x14ac:dyDescent="0.45">
      <c r="A36" s="1">
        <v>41844</v>
      </c>
      <c r="B36" t="s">
        <v>8</v>
      </c>
      <c r="C36" s="4" t="s">
        <v>45</v>
      </c>
      <c r="D36" s="4">
        <v>2.12</v>
      </c>
      <c r="E36" s="4">
        <v>17</v>
      </c>
      <c r="F36" s="7">
        <v>1.0500000000000001E-2</v>
      </c>
      <c r="G36" s="4">
        <v>1.6299999999999999E-3</v>
      </c>
      <c r="H36" t="s">
        <v>10</v>
      </c>
    </row>
    <row r="37" spans="1:8" x14ac:dyDescent="0.45">
      <c r="A37" s="1">
        <v>41844</v>
      </c>
      <c r="B37" t="s">
        <v>8</v>
      </c>
      <c r="C37" s="4" t="s">
        <v>46</v>
      </c>
      <c r="D37" s="4">
        <v>2.1800000000000002</v>
      </c>
      <c r="E37" s="4">
        <v>13</v>
      </c>
      <c r="F37" s="7">
        <v>7.4000000000000003E-3</v>
      </c>
      <c r="G37" s="4">
        <v>4.0499999999999998E-4</v>
      </c>
      <c r="H37" t="s">
        <v>12</v>
      </c>
    </row>
    <row r="38" spans="1:8" x14ac:dyDescent="0.45">
      <c r="A38" s="1">
        <v>41844</v>
      </c>
      <c r="B38" t="s">
        <v>8</v>
      </c>
      <c r="C38" s="4" t="s">
        <v>6</v>
      </c>
      <c r="D38" s="4">
        <v>2.13</v>
      </c>
      <c r="E38" s="4">
        <v>16</v>
      </c>
      <c r="F38" s="7">
        <v>0.81120000000000003</v>
      </c>
      <c r="G38" s="4">
        <v>2.6800000000000001E-2</v>
      </c>
      <c r="H38" t="s">
        <v>12</v>
      </c>
    </row>
    <row r="39" spans="1:8" x14ac:dyDescent="0.45">
      <c r="A39" s="1">
        <v>41844</v>
      </c>
      <c r="B39" t="s">
        <v>8</v>
      </c>
      <c r="C39" s="4" t="s">
        <v>47</v>
      </c>
      <c r="D39" s="4">
        <v>2.1</v>
      </c>
      <c r="E39" s="4">
        <v>19</v>
      </c>
      <c r="F39" s="7">
        <v>32.82</v>
      </c>
      <c r="G39" s="4">
        <v>1.53</v>
      </c>
      <c r="H39" t="s">
        <v>12</v>
      </c>
    </row>
    <row r="40" spans="1:8" x14ac:dyDescent="0.45">
      <c r="A40" s="1">
        <v>41844</v>
      </c>
      <c r="B40" t="s">
        <v>8</v>
      </c>
      <c r="C40" s="4" t="s">
        <v>48</v>
      </c>
      <c r="D40" s="4">
        <v>2.12</v>
      </c>
      <c r="E40" s="4">
        <v>17</v>
      </c>
      <c r="F40" s="7">
        <v>0.38569999999999999</v>
      </c>
      <c r="G40" s="4">
        <v>3.2899999999999999E-2</v>
      </c>
      <c r="H40" t="s">
        <v>12</v>
      </c>
    </row>
    <row r="41" spans="1:8" x14ac:dyDescent="0.45">
      <c r="A41" s="1">
        <v>41844</v>
      </c>
      <c r="B41" t="s">
        <v>8</v>
      </c>
      <c r="C41" s="4" t="s">
        <v>49</v>
      </c>
      <c r="D41" s="4">
        <v>2.12</v>
      </c>
      <c r="E41" s="4">
        <v>17</v>
      </c>
      <c r="F41" s="7">
        <v>5.2549999999999999E-2</v>
      </c>
      <c r="G41" s="4">
        <v>3.5000000000000001E-3</v>
      </c>
      <c r="H41" t="s">
        <v>12</v>
      </c>
    </row>
    <row r="42" spans="1:8" x14ac:dyDescent="0.45">
      <c r="A42" s="1">
        <v>41844</v>
      </c>
      <c r="B42" t="s">
        <v>8</v>
      </c>
      <c r="C42" s="4" t="s">
        <v>50</v>
      </c>
      <c r="D42" s="4">
        <v>2.0699999999999998</v>
      </c>
      <c r="E42" s="4">
        <v>23</v>
      </c>
      <c r="F42" s="7">
        <v>38.5</v>
      </c>
      <c r="G42" s="4">
        <v>1.65</v>
      </c>
      <c r="H42" t="s">
        <v>12</v>
      </c>
    </row>
    <row r="43" spans="1:8" x14ac:dyDescent="0.45">
      <c r="A43" s="1">
        <v>41844</v>
      </c>
      <c r="B43" t="s">
        <v>8</v>
      </c>
      <c r="C43" s="4" t="s">
        <v>51</v>
      </c>
      <c r="D43" s="4">
        <v>2.2599999999999998</v>
      </c>
      <c r="E43" s="4">
        <v>10</v>
      </c>
      <c r="F43" s="7">
        <v>0.61509999999999998</v>
      </c>
      <c r="G43" s="4">
        <v>0.38600000000000001</v>
      </c>
      <c r="H43" t="s">
        <v>12</v>
      </c>
    </row>
    <row r="44" spans="1:8" x14ac:dyDescent="0.45">
      <c r="A44" s="1">
        <v>41844</v>
      </c>
      <c r="B44" t="s">
        <v>8</v>
      </c>
      <c r="C44" s="4" t="s">
        <v>52</v>
      </c>
      <c r="D44" s="4">
        <v>2.31</v>
      </c>
      <c r="E44" s="4">
        <v>9</v>
      </c>
      <c r="F44" s="7">
        <v>112.6</v>
      </c>
      <c r="G44" s="4">
        <v>14.5</v>
      </c>
      <c r="H44" t="s">
        <v>12</v>
      </c>
    </row>
    <row r="45" spans="1:8" x14ac:dyDescent="0.45">
      <c r="A45" s="1">
        <v>41844</v>
      </c>
      <c r="B45" t="s">
        <v>8</v>
      </c>
      <c r="C45" s="4" t="s">
        <v>53</v>
      </c>
      <c r="D45" s="4">
        <v>4.3</v>
      </c>
      <c r="E45" s="4">
        <v>3</v>
      </c>
      <c r="F45" s="7">
        <v>2.877E-2</v>
      </c>
      <c r="G45" s="4">
        <v>1.7399999999999999E-2</v>
      </c>
      <c r="H45" t="s">
        <v>12</v>
      </c>
    </row>
    <row r="46" spans="1:8" x14ac:dyDescent="0.45">
      <c r="A46" s="1">
        <v>41844</v>
      </c>
      <c r="B46" t="s">
        <v>8</v>
      </c>
      <c r="C46" s="4" t="s">
        <v>54</v>
      </c>
      <c r="D46" s="4">
        <v>12.71</v>
      </c>
      <c r="E46" s="4">
        <v>2</v>
      </c>
      <c r="F46" s="7">
        <v>1.2949999999999999</v>
      </c>
      <c r="G46" s="4">
        <v>0.66700000000000004</v>
      </c>
      <c r="H46" t="s">
        <v>10</v>
      </c>
    </row>
    <row r="47" spans="1:8" x14ac:dyDescent="0.45">
      <c r="A47" s="1">
        <v>41844</v>
      </c>
      <c r="B47" t="s">
        <v>8</v>
      </c>
      <c r="C47" s="4" t="s">
        <v>55</v>
      </c>
      <c r="D47" s="4">
        <v>4.3</v>
      </c>
      <c r="E47" s="4">
        <v>3</v>
      </c>
      <c r="F47" s="7">
        <v>0.52</v>
      </c>
      <c r="G47" s="4">
        <v>0.47399999999999998</v>
      </c>
      <c r="H47" t="s">
        <v>10</v>
      </c>
    </row>
    <row r="48" spans="1:8" x14ac:dyDescent="0.45">
      <c r="A48" s="1">
        <v>41844</v>
      </c>
      <c r="B48" t="s">
        <v>8</v>
      </c>
      <c r="C48" s="4" t="s">
        <v>56</v>
      </c>
      <c r="D48" s="4">
        <v>4.3</v>
      </c>
      <c r="E48" s="4">
        <v>3</v>
      </c>
      <c r="F48" s="7">
        <v>9.3149999999999995</v>
      </c>
      <c r="G48" s="4">
        <v>0.84599999999999997</v>
      </c>
      <c r="H48" t="s">
        <v>10</v>
      </c>
    </row>
    <row r="49" spans="1:8" x14ac:dyDescent="0.45">
      <c r="A49" s="1">
        <v>41844</v>
      </c>
      <c r="B49" t="s">
        <v>8</v>
      </c>
      <c r="C49" s="4" t="s">
        <v>57</v>
      </c>
      <c r="D49" s="4">
        <v>2.57</v>
      </c>
      <c r="E49" s="4">
        <v>6</v>
      </c>
      <c r="F49" s="7">
        <v>2.1789999999999998</v>
      </c>
      <c r="G49" s="4">
        <v>0.38600000000000001</v>
      </c>
      <c r="H49" t="s">
        <v>12</v>
      </c>
    </row>
    <row r="50" spans="1:8" x14ac:dyDescent="0.45">
      <c r="A50" s="1">
        <v>41844</v>
      </c>
      <c r="B50" t="s">
        <v>8</v>
      </c>
      <c r="C50" s="4" t="s">
        <v>58</v>
      </c>
      <c r="D50" s="4">
        <v>2.36</v>
      </c>
      <c r="E50" s="4">
        <v>8</v>
      </c>
      <c r="F50" s="7">
        <v>4.2389999999999997E-2</v>
      </c>
      <c r="G50" s="4">
        <v>9.7599999999999996E-3</v>
      </c>
      <c r="H50" t="s">
        <v>12</v>
      </c>
    </row>
    <row r="51" spans="1:8" x14ac:dyDescent="0.45">
      <c r="A51" s="1">
        <v>41844</v>
      </c>
      <c r="B51" t="s">
        <v>8</v>
      </c>
      <c r="C51" s="4" t="s">
        <v>59</v>
      </c>
      <c r="D51" s="4">
        <v>2.36</v>
      </c>
      <c r="E51" s="4">
        <v>8</v>
      </c>
      <c r="F51" s="7">
        <v>1.9219999999999999</v>
      </c>
      <c r="G51" s="4">
        <v>0.21099999999999999</v>
      </c>
      <c r="H51" t="s">
        <v>12</v>
      </c>
    </row>
    <row r="52" spans="1:8" x14ac:dyDescent="0.45">
      <c r="A52" s="1">
        <v>41844</v>
      </c>
      <c r="B52" t="s">
        <v>8</v>
      </c>
      <c r="C52" s="4" t="s">
        <v>60</v>
      </c>
      <c r="D52" s="4">
        <v>2.4500000000000002</v>
      </c>
      <c r="E52" s="4">
        <v>7</v>
      </c>
      <c r="F52" s="7">
        <v>12</v>
      </c>
      <c r="G52" s="4">
        <v>0.98299999999999998</v>
      </c>
      <c r="H52" t="s">
        <v>12</v>
      </c>
    </row>
    <row r="53" spans="1:8" x14ac:dyDescent="0.45">
      <c r="A53" s="1">
        <v>41844</v>
      </c>
      <c r="B53" t="s">
        <v>8</v>
      </c>
      <c r="C53" s="4" t="s">
        <v>61</v>
      </c>
      <c r="D53" s="4">
        <v>3.18</v>
      </c>
      <c r="E53" s="4">
        <v>4</v>
      </c>
      <c r="F53" s="7">
        <v>5.5530000000000003E-2</v>
      </c>
      <c r="G53" s="4">
        <v>5.5399999999999998E-2</v>
      </c>
      <c r="H53" t="s">
        <v>12</v>
      </c>
    </row>
    <row r="54" spans="1:8" x14ac:dyDescent="0.45">
      <c r="A54" s="1">
        <v>41844</v>
      </c>
      <c r="B54" t="s">
        <v>8</v>
      </c>
      <c r="C54" s="4" t="s">
        <v>62</v>
      </c>
      <c r="D54" s="4">
        <v>2.31</v>
      </c>
      <c r="E54" s="4">
        <v>9</v>
      </c>
      <c r="F54" s="7">
        <v>5.1000000000000004E-3</v>
      </c>
      <c r="G54" s="4">
        <v>3.5999999999999999E-3</v>
      </c>
      <c r="H54" t="s">
        <v>12</v>
      </c>
    </row>
    <row r="55" spans="1:8" x14ac:dyDescent="0.45">
      <c r="A55" s="1">
        <v>41844</v>
      </c>
      <c r="B55" t="s">
        <v>8</v>
      </c>
      <c r="C55" s="4" t="s">
        <v>63</v>
      </c>
      <c r="D55" s="4">
        <v>12.71</v>
      </c>
      <c r="E55" s="4">
        <v>2</v>
      </c>
      <c r="F55" s="7">
        <v>3.2699999999999999E-3</v>
      </c>
      <c r="G55" s="4">
        <v>2.1199999999999999E-3</v>
      </c>
      <c r="H55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CV2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meisel</dc:creator>
  <cp:lastModifiedBy>meisel</cp:lastModifiedBy>
  <dcterms:created xsi:type="dcterms:W3CDTF">2014-07-24T12:35:43Z</dcterms:created>
  <dcterms:modified xsi:type="dcterms:W3CDTF">2014-07-24T15:41:33Z</dcterms:modified>
</cp:coreProperties>
</file>