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90FD187C-CA4B-4236-93D7-EAFAE558E7E4}" xr6:coauthVersionLast="45" xr6:coauthVersionMax="45" xr10:uidLastSave="{00000000-0000-0000-0000-000000000000}"/>
  <bookViews>
    <workbookView xWindow="-120" yWindow="-120" windowWidth="38640" windowHeight="2124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a="1"/>
  <c r="E3" i="11" s="1"/>
  <c r="H7" i="11" l="1"/>
  <c r="I5" i="11" l="1"/>
  <c r="I6" i="11" l="1"/>
  <c r="H27" i="11"/>
  <c r="H26" i="11"/>
  <c r="H19" i="11"/>
  <c r="H18" i="11"/>
  <c r="H17" i="11"/>
  <c r="H16" i="11"/>
  <c r="H15" i="11"/>
  <c r="H11" i="11"/>
  <c r="H9" i="11"/>
  <c r="H8" i="11"/>
  <c r="H12" i="11" l="1"/>
  <c r="H13" i="11" l="1"/>
  <c r="J5" i="11"/>
  <c r="I4" i="11"/>
  <c r="H10" i="11" l="1"/>
  <c r="K5" i="11"/>
  <c r="J6" i="11"/>
  <c r="H14" i="11"/>
  <c r="L5" i="11" l="1"/>
  <c r="K6" i="11"/>
  <c r="M5" i="11" l="1"/>
  <c r="L6" i="11"/>
  <c r="N5" i="11" l="1"/>
  <c r="M6" i="11"/>
  <c r="O5" i="11" l="1"/>
  <c r="N6" i="11"/>
  <c r="P5" i="11" l="1"/>
  <c r="O6" i="11"/>
  <c r="P6" i="11" l="1"/>
  <c r="Q5" i="11"/>
  <c r="P4" i="11"/>
  <c r="R5" i="11" l="1"/>
  <c r="Q6" i="11"/>
  <c r="S5" i="11" l="1"/>
  <c r="R6" i="11"/>
  <c r="T5" i="11" l="1"/>
  <c r="S6" i="11"/>
  <c r="T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<sst xmlns="http://schemas.openxmlformats.org/spreadsheetml/2006/main" count="70" uniqueCount="59">
  <si>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</si>
  <si>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</si>
  <si>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</si>
  <si>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</si>
  <si>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</si>
  <si>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</si>
  <si>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</si>
  <si>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</si>
  <si>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</si>
  <si>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</si>
  <si>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</si>
  <si>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</si>
  <si>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</si>
  <si>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</si>
  <si>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</si>
  <si>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</si>
  <si>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</si>
  <si>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</si>
  <si>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</si>
  <si>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</si>
  <si>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</si>
  <si>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</si>
  <si>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</si>
  <si>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</si>
  <si>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</si>
  <si>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</si>
  <si>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</si>
  <si>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</si>
  <si>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</si>
  <si>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</si>
  <si>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</si>
  <si>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</si>
  <si>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</si>
  <si>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</si>
  <si>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</si>
  <si>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Kick-Off Meeting</t>
  </si>
  <si>
    <t>Schnittstellen zur RKI API aufbauen</t>
  </si>
  <si>
    <t>Prognose</t>
  </si>
  <si>
    <t>Rest</t>
  </si>
  <si>
    <t>Dokumentation</t>
  </si>
  <si>
    <t>Videodreh</t>
  </si>
  <si>
    <t>Review Rest-API</t>
  </si>
  <si>
    <t>Entwicklung Hilfsfunktionen</t>
  </si>
  <si>
    <t>Entwurf Prognosefunktion</t>
  </si>
  <si>
    <t>Entwicklung Prognosefunktion</t>
  </si>
  <si>
    <t xml:space="preserve">   Entwicklung Hilfsfunktionen</t>
  </si>
  <si>
    <t>Entwurf Rest-Design</t>
  </si>
  <si>
    <t>Entwicklung Rest-Design</t>
  </si>
  <si>
    <t>Review Dokumentation</t>
  </si>
  <si>
    <t>Review Videodreh</t>
  </si>
  <si>
    <t>Dokumentation / Organisatorisches</t>
  </si>
  <si>
    <t xml:space="preserve">Benjamin, Thomas, Nico </t>
  </si>
  <si>
    <t>Thomas</t>
  </si>
  <si>
    <t>Thomas, Benjamin</t>
  </si>
  <si>
    <t>Entwicklung Vorlagen JSON Representation</t>
  </si>
  <si>
    <t>Benjamin, Nico</t>
  </si>
  <si>
    <t>Corona-Ampel</t>
  </si>
  <si>
    <t>Thomas Schumann, Nico Gerasch, Benjamin Salamon</t>
  </si>
  <si>
    <t>Benjamin, Nico,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</si>
</sst>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numFmt numFmtId="169" formatCode="d/\ mmm\ yyyy"/>
    <numFmt numFmtId="170" formatCode="d/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9" tint="0.79998168889431442"/>
      <name val="Calibri"/>
      <family val="2"/>
      <scheme val="minor"/>
    </font>
    <font>
      <b/>
      <sz val="1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9" fillId="19"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2"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2"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2"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2"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2" fillId="11"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4"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0" fillId="8" borderId="2" xfId="0" applyNumberFormat="1" applyFill="1" applyBorder="1" applyAlignment="1">
      <alignment horizontal="center" vertical="center"/>
    </xf>
    <xf numFmtId="167" fontId="9" fillId="3" borderId="2" xfId="10" applyNumberFormat="1" applyFill="1">
      <alignment horizontal="center" vertical="center"/>
    </xf>
    <xf numFmtId="167" fontId="0" fillId="5" borderId="2" xfId="0" applyNumberFormat="1" applyFill="1" applyBorder="1" applyAlignment="1">
      <alignment horizontal="center" vertical="center"/>
    </xf>
    <xf numFmtId="167" fontId="9" fillId="10" borderId="2" xfId="10" applyNumberFormat="1" applyFill="1">
      <alignment horizontal="center" vertical="center"/>
    </xf>
    <xf numFmtId="167" fontId="0" fillId="4" borderId="2" xfId="0" applyNumberFormat="1" applyFill="1" applyBorder="1" applyAlignment="1">
      <alignment horizontal="center" vertical="center"/>
    </xf>
    <xf numFmtId="167" fontId="5" fillId="4" borderId="2" xfId="0" applyNumberFormat="1" applyFont="1" applyFill="1" applyBorder="1" applyAlignment="1">
      <alignment horizontal="center" vertical="center"/>
    </xf>
    <xf numFmtId="167" fontId="9" fillId="9"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6" borderId="6" xfId="0" applyNumberFormat="1" applyFont="1" applyFill="1" applyBorder="1" applyAlignment="1">
      <alignment horizontal="center" vertical="center"/>
    </xf>
    <xf numFmtId="168" fontId="11" fillId="6" borderId="0" xfId="0" applyNumberFormat="1" applyFont="1" applyFill="1" applyAlignment="1">
      <alignment horizontal="center" vertical="center"/>
    </xf>
    <xf numFmtId="168" fontId="11" fillId="6" borderId="7" xfId="0" applyNumberFormat="1" applyFont="1" applyFill="1" applyBorder="1" applyAlignment="1">
      <alignment horizontal="center" vertical="center"/>
    </xf>
    <xf numFmtId="9" fontId="35" fillId="44" borderId="2" xfId="2" applyFont="1" applyFill="1" applyBorder="1" applyAlignment="1">
      <alignment horizontal="center" vertical="center"/>
    </xf>
    <xf numFmtId="9" fontId="35" fillId="45" borderId="2" xfId="2" applyFont="1" applyFill="1" applyBorder="1" applyAlignment="1">
      <alignment horizontal="center" vertical="center"/>
    </xf>
    <xf numFmtId="0" fontId="36" fillId="45" borderId="2" xfId="12" applyFont="1" applyFill="1">
      <alignment horizontal="left" vertical="center" indent="2"/>
    </xf>
    <xf numFmtId="0" fontId="5" fillId="45" borderId="2" xfId="11" applyFont="1" applyFill="1">
      <alignment horizontal="center" vertical="center"/>
    </xf>
    <xf numFmtId="0" fontId="5" fillId="44" borderId="2" xfId="12" applyFont="1" applyFill="1">
      <alignment horizontal="left" vertical="center" indent="2"/>
    </xf>
    <xf numFmtId="0" fontId="5" fillId="44" borderId="2" xfId="11" applyFont="1" applyFill="1">
      <alignment horizontal="center" vertical="center"/>
    </xf>
    <xf numFmtId="167" fontId="5" fillId="45" borderId="2" xfId="10" applyNumberFormat="1" applyFont="1" applyFill="1">
      <alignment horizontal="center" vertical="center"/>
    </xf>
    <xf numFmtId="167" fontId="5" fillId="44" borderId="2" xfId="10" applyNumberFormat="1" applyFont="1" applyFill="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xf numFmtId="14" fontId="9" fillId="0" borderId="3" xfId="9" applyNumberFormat="1">
      <alignment horizontal="center" vertical="center"/>
    </xf>
    <xf numFmtId="169" fontId="0" fillId="6" borderId="5" xfId="0" applyNumberFormat="1" applyFill="1" applyBorder="1" applyAlignment="1">
      <alignment horizontal="left" vertical="center" wrapText="1" inden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30"/>
  <sheetViews>
    <sheetView showGridLines="0" tabSelected="1" showRuler="0" zoomScaleNormal="100" zoomScalePageLayoutView="70" workbookViewId="0">
      <pane ySplit="6" topLeftCell="A7" activePane="bottomLeft" state="frozen"/>
      <selection pane="bottomLeft" activeCell="W19" sqref="W19"/>
    </sheetView>
  </sheetViews>
  <sheetFormatPr baseColWidth="10" defaultColWidth="9.140625" defaultRowHeight="30" customHeight="1" x14ac:dyDescent="0.25"/>
  <cols>
    <col min="1" max="1" width="2.7109375" style="43" customWidth="1"/>
    <col min="2" max="2" width="42.140625" customWidth="1"/>
    <col min="3" max="3" width="23.42578125" customWidth="1"/>
    <col min="4" max="4" width="2.140625" customWidth="1"/>
    <col min="5" max="5" width="10.42578125" style="5" customWidth="1"/>
    <col min="6" max="6" width="10.42578125" customWidth="1"/>
    <col min="7" max="7" width="2.7109375" customWidth="1"/>
    <col min="8" max="8" width="6.140625" hidden="1" customWidth="1"/>
    <col min="9" max="12" width="15.7109375" hidden="1" customWidth="1"/>
    <col min="13" max="13" width="10.7109375" hidden="1" customWidth="1"/>
    <col min="14" max="19" width="10.7109375" customWidth="1"/>
    <col min="20" max="20" width="4" customWidth="1"/>
    <col min="25" max="26" width="10.28515625"/>
  </cols>
  <sheetData>
    <row r="1" spans="1:20" ht="30" customHeight="1" x14ac:dyDescent="0.45">
      <c r="A1" s="44" t="s">
        <v>0</v>
      </c>
      <c r="B1" s="48" t="s">
        <v>56</v>
      </c>
      <c r="C1" s="1"/>
      <c r="D1" s="2"/>
      <c r="E1" s="4"/>
      <c r="F1" s="32"/>
      <c r="H1" s="2"/>
      <c r="I1" s="11"/>
    </row>
    <row r="2" spans="1:20" ht="30" customHeight="1" x14ac:dyDescent="0.3">
      <c r="A2" s="43" t="s">
        <v>1</v>
      </c>
      <c r="B2" s="49"/>
      <c r="I2" s="46"/>
    </row>
    <row r="3" spans="1:20" ht="30" customHeight="1" x14ac:dyDescent="0.25">
      <c r="A3" s="43" t="s">
        <v>2</v>
      </c>
      <c r="B3" s="50" t="s">
        <v>57</v>
      </c>
      <c r="C3" s="88" t="s">
        <v>14</v>
      </c>
      <c r="D3" s="89"/>
      <c r="E3" s="92" cm="1">
        <f t="array" aca="1" ref="E3" ca="1">Heute-4</f>
        <v>44240</v>
      </c>
      <c r="F3" s="92"/>
    </row>
    <row r="4" spans="1:20" ht="30" customHeight="1" x14ac:dyDescent="0.25">
      <c r="A4" s="44" t="s">
        <v>3</v>
      </c>
      <c r="C4" s="90" t="s">
        <v>34</v>
      </c>
      <c r="D4" s="89"/>
      <c r="E4" s="7">
        <v>1</v>
      </c>
      <c r="I4" s="86">
        <f ca="1">I5</f>
        <v>44235</v>
      </c>
      <c r="J4" s="87"/>
      <c r="K4" s="87"/>
      <c r="L4" s="87"/>
      <c r="M4" s="87"/>
      <c r="N4" s="87"/>
      <c r="O4" s="93"/>
      <c r="P4" s="86">
        <f ca="1">P5</f>
        <v>44242</v>
      </c>
      <c r="Q4" s="87"/>
      <c r="R4" s="87"/>
      <c r="S4" s="87"/>
      <c r="T4" s="87"/>
    </row>
    <row r="5" spans="1:20" ht="15" customHeight="1" x14ac:dyDescent="0.25">
      <c r="A5" s="44" t="s">
        <v>4</v>
      </c>
      <c r="B5" s="91"/>
      <c r="C5" s="91"/>
      <c r="D5" s="91"/>
      <c r="E5" s="91"/>
      <c r="F5" s="91"/>
      <c r="G5" s="91"/>
      <c r="I5" s="75">
        <f ca="1">Projektanfang-WEEKDAY(Projektanfang,1)+2+7*(Woche_anzeigen-1)</f>
        <v>44235</v>
      </c>
      <c r="J5" s="76">
        <f ca="1">I5+1</f>
        <v>44236</v>
      </c>
      <c r="K5" s="76">
        <f t="shared" ref="K5:T5" ca="1" si="0">J5+1</f>
        <v>44237</v>
      </c>
      <c r="L5" s="76">
        <f t="shared" ca="1" si="0"/>
        <v>44238</v>
      </c>
      <c r="M5" s="76">
        <f t="shared" ca="1" si="0"/>
        <v>44239</v>
      </c>
      <c r="N5" s="76">
        <f t="shared" ca="1" si="0"/>
        <v>44240</v>
      </c>
      <c r="O5" s="77">
        <f t="shared" ca="1" si="0"/>
        <v>44241</v>
      </c>
      <c r="P5" s="75">
        <f ca="1">O5+1</f>
        <v>44242</v>
      </c>
      <c r="Q5" s="76">
        <f ca="1">P5+1</f>
        <v>44243</v>
      </c>
      <c r="R5" s="76">
        <f t="shared" ca="1" si="0"/>
        <v>44244</v>
      </c>
      <c r="S5" s="76">
        <f t="shared" ca="1" si="0"/>
        <v>44245</v>
      </c>
      <c r="T5" s="76">
        <f t="shared" ca="1" si="0"/>
        <v>44246</v>
      </c>
    </row>
    <row r="6" spans="1:20" ht="30" customHeight="1" thickBot="1" x14ac:dyDescent="0.3">
      <c r="A6" s="44" t="s">
        <v>5</v>
      </c>
      <c r="B6" s="8" t="s">
        <v>12</v>
      </c>
      <c r="C6" s="9" t="s">
        <v>15</v>
      </c>
      <c r="D6" s="9"/>
      <c r="E6" s="9" t="s">
        <v>16</v>
      </c>
      <c r="F6" s="9" t="s">
        <v>17</v>
      </c>
      <c r="G6" s="9"/>
      <c r="H6" s="9" t="s">
        <v>18</v>
      </c>
      <c r="I6" s="10" t="str">
        <f t="shared" ref="I6:T6" ca="1" si="1">LEFT(TEXT(I5,"TTT"),1)</f>
        <v>M</v>
      </c>
      <c r="J6" s="10" t="str">
        <f t="shared" ca="1" si="1"/>
        <v>D</v>
      </c>
      <c r="K6" s="10" t="str">
        <f t="shared" ca="1" si="1"/>
        <v>M</v>
      </c>
      <c r="L6" s="10" t="str">
        <f t="shared" ca="1" si="1"/>
        <v>D</v>
      </c>
      <c r="M6" s="10" t="str">
        <f t="shared" ca="1" si="1"/>
        <v>F</v>
      </c>
      <c r="N6" s="10" t="str">
        <f t="shared" ca="1" si="1"/>
        <v>S</v>
      </c>
      <c r="O6" s="10" t="str">
        <f t="shared" ca="1" si="1"/>
        <v>S</v>
      </c>
      <c r="P6" s="10" t="str">
        <f t="shared" ca="1" si="1"/>
        <v>M</v>
      </c>
      <c r="Q6" s="10" t="str">
        <f t="shared" ca="1" si="1"/>
        <v>D</v>
      </c>
      <c r="R6" s="10" t="str">
        <f t="shared" ca="1" si="1"/>
        <v>M</v>
      </c>
      <c r="S6" s="10" t="str">
        <f t="shared" ca="1" si="1"/>
        <v>D</v>
      </c>
      <c r="T6" s="10" t="str">
        <f t="shared" ca="1" si="1"/>
        <v>F</v>
      </c>
    </row>
    <row r="7" spans="1:20" ht="30" hidden="1" customHeight="1" thickBot="1" x14ac:dyDescent="0.3">
      <c r="A7" s="43" t="s">
        <v>6</v>
      </c>
      <c r="C7" s="47"/>
      <c r="E7"/>
      <c r="H7" t="str">
        <f>IF(OR(ISBLANK(task_start),ISBLANK(task_end)),"",task_end-task_start+1)</f>
        <v/>
      </c>
      <c r="I7" s="30"/>
      <c r="J7" s="30"/>
      <c r="K7" s="30"/>
      <c r="L7" s="30"/>
      <c r="M7" s="30"/>
      <c r="N7" s="30"/>
      <c r="O7" s="30"/>
      <c r="P7" s="30"/>
      <c r="Q7" s="30"/>
      <c r="R7" s="30"/>
      <c r="S7" s="30"/>
      <c r="T7" s="30"/>
    </row>
    <row r="8" spans="1:20" s="3" customFormat="1" ht="30" customHeight="1" thickBot="1" x14ac:dyDescent="0.3">
      <c r="A8" s="44" t="s">
        <v>7</v>
      </c>
      <c r="B8" s="15" t="s">
        <v>35</v>
      </c>
      <c r="C8" s="51" t="s">
        <v>51</v>
      </c>
      <c r="D8" s="16"/>
      <c r="E8" s="63">
        <v>44240</v>
      </c>
      <c r="F8" s="64">
        <v>44240</v>
      </c>
      <c r="G8" s="14"/>
      <c r="H8" s="14">
        <f t="shared" ref="H8:H27" si="2">IF(OR(ISBLANK(task_start),ISBLANK(task_end)),"",task_end-task_start+1)</f>
        <v>1</v>
      </c>
      <c r="I8" s="30"/>
      <c r="J8" s="30"/>
      <c r="K8" s="30"/>
      <c r="L8" s="30"/>
      <c r="M8" s="30"/>
      <c r="N8" s="30"/>
      <c r="O8" s="30"/>
      <c r="P8" s="30"/>
      <c r="Q8" s="30"/>
      <c r="R8" s="30"/>
      <c r="S8" s="30"/>
      <c r="T8" s="30"/>
    </row>
    <row r="9" spans="1:20" s="3" customFormat="1" ht="20.100000000000001" customHeight="1" thickBot="1" x14ac:dyDescent="0.3">
      <c r="A9" s="44" t="s">
        <v>8</v>
      </c>
      <c r="B9" s="17" t="s">
        <v>36</v>
      </c>
      <c r="C9" s="52"/>
      <c r="D9" s="18"/>
      <c r="E9" s="65"/>
      <c r="F9" s="65"/>
      <c r="H9" s="14" t="str">
        <f t="shared" si="2"/>
        <v/>
      </c>
      <c r="I9" s="14"/>
      <c r="J9" s="30"/>
      <c r="K9" s="30"/>
      <c r="L9" s="30"/>
      <c r="M9" s="30"/>
      <c r="N9" s="30"/>
      <c r="O9" s="30"/>
      <c r="P9" s="30"/>
      <c r="Q9" s="30"/>
      <c r="R9" s="30"/>
      <c r="S9" s="30"/>
      <c r="T9" s="30"/>
    </row>
    <row r="10" spans="1:20" s="3" customFormat="1" ht="30" customHeight="1" thickBot="1" x14ac:dyDescent="0.3">
      <c r="A10" s="44"/>
      <c r="B10" s="59" t="s">
        <v>42</v>
      </c>
      <c r="C10" s="53" t="s">
        <v>51</v>
      </c>
      <c r="D10" s="19"/>
      <c r="E10" s="66">
        <v>44240</v>
      </c>
      <c r="F10" s="66">
        <v>44241</v>
      </c>
      <c r="G10" s="14"/>
      <c r="H10" s="14">
        <f t="shared" si="2"/>
        <v>2</v>
      </c>
      <c r="I10" s="30"/>
      <c r="J10" s="30"/>
      <c r="K10" s="30"/>
      <c r="L10" s="30"/>
      <c r="M10" s="30"/>
      <c r="N10" s="30"/>
      <c r="O10" s="30"/>
      <c r="P10" s="30"/>
      <c r="Q10" s="30"/>
      <c r="R10" s="30"/>
      <c r="S10" s="30"/>
      <c r="T10" s="30"/>
    </row>
    <row r="11" spans="1:20" s="3" customFormat="1" ht="30" customHeight="1" thickBot="1" x14ac:dyDescent="0.3">
      <c r="A11" s="43" t="s">
        <v>9</v>
      </c>
      <c r="B11" s="20" t="s">
        <v>37</v>
      </c>
      <c r="C11" s="54"/>
      <c r="D11" s="21"/>
      <c r="E11" s="67"/>
      <c r="F11" s="67"/>
      <c r="G11" s="14"/>
      <c r="H11" s="14" t="str">
        <f t="shared" si="2"/>
        <v/>
      </c>
      <c r="I11" s="30"/>
      <c r="J11" s="30"/>
      <c r="K11" s="30"/>
      <c r="L11" s="30"/>
      <c r="M11" s="30"/>
      <c r="N11" s="30"/>
      <c r="O11" s="30"/>
      <c r="P11" s="30"/>
      <c r="Q11" s="30"/>
      <c r="R11" s="30"/>
      <c r="S11" s="30"/>
      <c r="T11" s="30"/>
    </row>
    <row r="12" spans="1:20" s="3" customFormat="1" ht="30" customHeight="1" thickBot="1" x14ac:dyDescent="0.3">
      <c r="A12" s="43"/>
      <c r="B12" s="60" t="s">
        <v>43</v>
      </c>
      <c r="C12" s="55" t="s">
        <v>52</v>
      </c>
      <c r="D12" s="22"/>
      <c r="E12" s="68">
        <v>44241</v>
      </c>
      <c r="F12" s="68">
        <v>44242</v>
      </c>
      <c r="G12" s="14"/>
      <c r="H12" s="14">
        <f t="shared" si="2"/>
        <v>2</v>
      </c>
      <c r="I12" s="30"/>
      <c r="J12" s="30"/>
      <c r="K12" s="30"/>
      <c r="L12" s="30"/>
      <c r="M12" s="30"/>
      <c r="N12" s="30"/>
      <c r="O12" s="30"/>
      <c r="P12" s="30"/>
      <c r="Q12" s="30"/>
      <c r="R12" s="30"/>
      <c r="S12" s="30"/>
      <c r="T12" s="30"/>
    </row>
    <row r="13" spans="1:20" s="3" customFormat="1" ht="30" customHeight="1" thickBot="1" x14ac:dyDescent="0.3">
      <c r="A13" s="43"/>
      <c r="B13" s="60" t="s">
        <v>44</v>
      </c>
      <c r="C13" s="55" t="s">
        <v>52</v>
      </c>
      <c r="D13" s="22"/>
      <c r="E13" s="68">
        <v>44242</v>
      </c>
      <c r="F13" s="68">
        <v>44243</v>
      </c>
      <c r="G13" s="14"/>
      <c r="H13" s="14">
        <f t="shared" si="2"/>
        <v>2</v>
      </c>
      <c r="I13" s="30"/>
      <c r="J13" s="30"/>
      <c r="K13" s="30"/>
      <c r="L13" s="30"/>
      <c r="M13" s="30"/>
      <c r="N13" s="30"/>
      <c r="O13" s="30"/>
      <c r="P13" s="30"/>
      <c r="Q13" s="30"/>
      <c r="R13" s="30"/>
      <c r="S13" s="30"/>
      <c r="T13" s="30"/>
    </row>
    <row r="14" spans="1:20" s="3" customFormat="1" ht="30" customHeight="1" thickBot="1" x14ac:dyDescent="0.3">
      <c r="A14" s="43"/>
      <c r="B14" s="60" t="s">
        <v>45</v>
      </c>
      <c r="C14" s="55" t="s">
        <v>53</v>
      </c>
      <c r="D14" s="22"/>
      <c r="E14" s="68">
        <v>44241</v>
      </c>
      <c r="F14" s="68">
        <v>44244</v>
      </c>
      <c r="G14" s="14"/>
      <c r="H14" s="14">
        <f t="shared" si="2"/>
        <v>4</v>
      </c>
      <c r="I14" s="30"/>
      <c r="J14" s="30"/>
      <c r="K14" s="30"/>
      <c r="L14" s="30"/>
      <c r="M14" s="30"/>
      <c r="N14" s="30"/>
      <c r="O14" s="30"/>
      <c r="P14" s="30"/>
      <c r="Q14" s="30"/>
      <c r="R14" s="30"/>
      <c r="S14" s="30"/>
      <c r="T14" s="30"/>
    </row>
    <row r="15" spans="1:20" s="3" customFormat="1" ht="20.100000000000001" customHeight="1" thickBot="1" x14ac:dyDescent="0.3">
      <c r="A15" s="43" t="s">
        <v>9</v>
      </c>
      <c r="B15" s="23" t="s">
        <v>38</v>
      </c>
      <c r="C15" s="56"/>
      <c r="D15" s="24"/>
      <c r="E15" s="69"/>
      <c r="F15" s="70"/>
      <c r="G15" s="14"/>
      <c r="H15" s="14" t="str">
        <f t="shared" si="2"/>
        <v/>
      </c>
      <c r="I15" s="30"/>
      <c r="J15" s="30"/>
      <c r="K15" s="30"/>
      <c r="L15" s="30"/>
      <c r="M15" s="30"/>
      <c r="N15" s="30"/>
      <c r="O15" s="30"/>
      <c r="P15" s="30"/>
      <c r="Q15" s="30"/>
      <c r="R15" s="30"/>
      <c r="S15" s="30"/>
      <c r="T15" s="30"/>
    </row>
    <row r="16" spans="1:20" s="3" customFormat="1" ht="30" customHeight="1" thickBot="1" x14ac:dyDescent="0.3">
      <c r="A16" s="43"/>
      <c r="B16" s="61" t="s">
        <v>46</v>
      </c>
      <c r="C16" s="57" t="s">
        <v>58</v>
      </c>
      <c r="D16" s="25"/>
      <c r="E16" s="71">
        <v>44241</v>
      </c>
      <c r="F16" s="71">
        <v>44241</v>
      </c>
      <c r="G16" s="14"/>
      <c r="H16" s="14">
        <f t="shared" si="2"/>
        <v>1</v>
      </c>
      <c r="I16" s="30"/>
      <c r="J16" s="30"/>
      <c r="K16" s="30"/>
      <c r="L16" s="30"/>
      <c r="M16" s="30"/>
      <c r="N16" s="30"/>
      <c r="O16" s="30"/>
      <c r="P16" s="30"/>
      <c r="Q16" s="30"/>
      <c r="R16" s="30"/>
      <c r="S16" s="30"/>
      <c r="T16" s="30"/>
    </row>
    <row r="17" spans="1:20" s="3" customFormat="1" ht="30" customHeight="1" thickBot="1" x14ac:dyDescent="0.3">
      <c r="A17" s="43"/>
      <c r="B17" s="61" t="s">
        <v>47</v>
      </c>
      <c r="C17" s="57" t="s">
        <v>55</v>
      </c>
      <c r="D17" s="25"/>
      <c r="E17" s="71">
        <v>44241</v>
      </c>
      <c r="F17" s="71">
        <v>44243</v>
      </c>
      <c r="G17" s="14"/>
      <c r="H17" s="14">
        <f t="shared" si="2"/>
        <v>3</v>
      </c>
      <c r="I17" s="30"/>
      <c r="J17" s="30"/>
      <c r="K17" s="30"/>
      <c r="L17" s="30"/>
      <c r="M17" s="30"/>
      <c r="N17" s="30"/>
      <c r="O17" s="30"/>
      <c r="P17" s="30"/>
      <c r="Q17" s="30"/>
      <c r="R17" s="30"/>
      <c r="S17" s="30"/>
      <c r="T17" s="30"/>
    </row>
    <row r="18" spans="1:20" s="3" customFormat="1" ht="30" customHeight="1" thickBot="1" x14ac:dyDescent="0.3">
      <c r="A18" s="43"/>
      <c r="B18" s="61" t="s">
        <v>42</v>
      </c>
      <c r="C18" s="57" t="s">
        <v>55</v>
      </c>
      <c r="D18" s="25"/>
      <c r="E18" s="71">
        <v>44241</v>
      </c>
      <c r="F18" s="71">
        <v>44243</v>
      </c>
      <c r="G18" s="14"/>
      <c r="H18" s="14">
        <f t="shared" si="2"/>
        <v>3</v>
      </c>
      <c r="I18" s="30"/>
      <c r="J18" s="30"/>
      <c r="K18" s="30"/>
      <c r="L18" s="30"/>
      <c r="M18" s="30"/>
      <c r="N18" s="30"/>
      <c r="O18" s="30"/>
      <c r="P18" s="30"/>
      <c r="Q18" s="30"/>
      <c r="R18" s="30"/>
      <c r="S18" s="30"/>
      <c r="T18" s="30"/>
    </row>
    <row r="19" spans="1:20" s="3" customFormat="1" ht="30" customHeight="1" thickBot="1" x14ac:dyDescent="0.3">
      <c r="A19" s="43"/>
      <c r="B19" s="61" t="s">
        <v>54</v>
      </c>
      <c r="C19" s="57" t="s">
        <v>55</v>
      </c>
      <c r="D19" s="25"/>
      <c r="E19" s="71">
        <v>44243</v>
      </c>
      <c r="F19" s="71">
        <v>44243</v>
      </c>
      <c r="G19" s="14"/>
      <c r="H19" s="14">
        <f t="shared" si="2"/>
        <v>1</v>
      </c>
      <c r="I19" s="30"/>
      <c r="J19" s="30"/>
      <c r="K19" s="30"/>
      <c r="L19" s="30"/>
      <c r="M19" s="30"/>
      <c r="N19" s="30"/>
      <c r="O19" s="30"/>
      <c r="P19" s="30"/>
      <c r="Q19" s="30"/>
      <c r="R19" s="30"/>
      <c r="S19" s="30"/>
      <c r="T19" s="30"/>
    </row>
    <row r="20" spans="1:20" s="3" customFormat="1" ht="20.100000000000001" customHeight="1" thickBot="1" x14ac:dyDescent="0.3">
      <c r="A20" s="43"/>
      <c r="B20" s="80" t="s">
        <v>50</v>
      </c>
      <c r="C20" s="81"/>
      <c r="D20" s="79"/>
      <c r="E20" s="84"/>
      <c r="F20" s="84"/>
      <c r="G20" s="14"/>
      <c r="H20" s="14"/>
      <c r="I20" s="30"/>
      <c r="J20" s="30"/>
      <c r="K20" s="30"/>
      <c r="L20" s="30"/>
      <c r="M20" s="30"/>
      <c r="N20" s="30"/>
      <c r="O20" s="30"/>
      <c r="P20" s="30"/>
      <c r="Q20" s="30"/>
      <c r="R20" s="30"/>
      <c r="S20" s="30"/>
      <c r="T20" s="30"/>
    </row>
    <row r="21" spans="1:20" s="3" customFormat="1" ht="30" customHeight="1" thickBot="1" x14ac:dyDescent="0.3">
      <c r="A21" s="43"/>
      <c r="B21" s="82" t="s">
        <v>39</v>
      </c>
      <c r="C21" s="83" t="s">
        <v>51</v>
      </c>
      <c r="D21" s="78"/>
      <c r="E21" s="85">
        <v>44244</v>
      </c>
      <c r="F21" s="85">
        <v>44244</v>
      </c>
      <c r="G21" s="14"/>
      <c r="H21" s="14"/>
      <c r="I21" s="30"/>
      <c r="J21" s="30"/>
      <c r="K21" s="30"/>
      <c r="L21" s="30"/>
      <c r="M21" s="30"/>
      <c r="N21" s="30"/>
      <c r="O21" s="30"/>
      <c r="P21" s="30"/>
      <c r="Q21" s="30"/>
      <c r="R21" s="30"/>
      <c r="S21" s="30"/>
      <c r="T21" s="30"/>
    </row>
    <row r="22" spans="1:20" s="3" customFormat="1" ht="30" customHeight="1" thickBot="1" x14ac:dyDescent="0.3">
      <c r="A22" s="43"/>
      <c r="B22" s="82" t="s">
        <v>48</v>
      </c>
      <c r="C22" s="83" t="s">
        <v>51</v>
      </c>
      <c r="D22" s="78"/>
      <c r="E22" s="85">
        <v>44244</v>
      </c>
      <c r="F22" s="85">
        <v>44244</v>
      </c>
      <c r="G22" s="14"/>
      <c r="H22" s="14"/>
      <c r="I22" s="30"/>
      <c r="J22" s="30"/>
      <c r="K22" s="30"/>
      <c r="L22" s="30"/>
      <c r="M22" s="30"/>
      <c r="N22" s="30"/>
      <c r="O22" s="30"/>
      <c r="P22" s="30"/>
      <c r="Q22" s="30"/>
      <c r="R22" s="30"/>
      <c r="S22" s="30"/>
      <c r="T22" s="30"/>
    </row>
    <row r="23" spans="1:20" s="3" customFormat="1" ht="30" customHeight="1" thickBot="1" x14ac:dyDescent="0.3">
      <c r="A23" s="43"/>
      <c r="B23" s="82" t="s">
        <v>41</v>
      </c>
      <c r="C23" s="83" t="s">
        <v>51</v>
      </c>
      <c r="D23" s="78"/>
      <c r="E23" s="85">
        <v>44244</v>
      </c>
      <c r="F23" s="85">
        <v>44244</v>
      </c>
      <c r="G23" s="14"/>
      <c r="H23" s="14"/>
      <c r="I23" s="30"/>
      <c r="J23" s="30"/>
      <c r="K23" s="30"/>
      <c r="L23" s="30"/>
      <c r="M23" s="30"/>
      <c r="N23" s="30"/>
      <c r="O23" s="30"/>
      <c r="P23" s="30"/>
      <c r="Q23" s="30"/>
      <c r="R23" s="30"/>
      <c r="S23" s="30"/>
      <c r="T23" s="30"/>
    </row>
    <row r="24" spans="1:20" s="3" customFormat="1" ht="30" customHeight="1" thickBot="1" x14ac:dyDescent="0.3">
      <c r="A24" s="43"/>
      <c r="B24" s="82" t="s">
        <v>40</v>
      </c>
      <c r="C24" s="83" t="s">
        <v>51</v>
      </c>
      <c r="D24" s="78"/>
      <c r="E24" s="85">
        <v>44245</v>
      </c>
      <c r="F24" s="85">
        <v>44245</v>
      </c>
      <c r="G24" s="14"/>
      <c r="H24" s="14"/>
      <c r="I24" s="30"/>
      <c r="J24" s="30"/>
      <c r="K24" s="30"/>
      <c r="L24" s="30"/>
      <c r="M24" s="30"/>
      <c r="N24" s="30"/>
      <c r="O24" s="30"/>
      <c r="P24" s="30"/>
      <c r="Q24" s="30"/>
      <c r="R24" s="30"/>
      <c r="S24" s="30"/>
      <c r="T24" s="30"/>
    </row>
    <row r="25" spans="1:20" s="3" customFormat="1" ht="30" customHeight="1" thickBot="1" x14ac:dyDescent="0.3">
      <c r="A25" s="43"/>
      <c r="B25" s="82" t="s">
        <v>49</v>
      </c>
      <c r="C25" s="83" t="s">
        <v>51</v>
      </c>
      <c r="D25" s="78"/>
      <c r="E25" s="85">
        <v>44245</v>
      </c>
      <c r="F25" s="85">
        <v>44245</v>
      </c>
      <c r="G25" s="14"/>
      <c r="H25" s="14"/>
      <c r="I25" s="30"/>
      <c r="J25" s="30"/>
      <c r="K25" s="30"/>
      <c r="L25" s="30"/>
      <c r="M25" s="30"/>
      <c r="N25" s="30"/>
      <c r="O25" s="30"/>
      <c r="P25" s="30"/>
      <c r="Q25" s="30"/>
      <c r="R25" s="30"/>
      <c r="S25" s="30"/>
      <c r="T25" s="30"/>
    </row>
    <row r="26" spans="1:20" s="3" customFormat="1" ht="30" customHeight="1" thickBot="1" x14ac:dyDescent="0.3">
      <c r="A26" s="43" t="s">
        <v>10</v>
      </c>
      <c r="B26" s="62"/>
      <c r="C26" s="58"/>
      <c r="D26" s="13"/>
      <c r="E26" s="72"/>
      <c r="F26" s="72"/>
      <c r="G26" s="14"/>
      <c r="H26" s="14" t="str">
        <f t="shared" si="2"/>
        <v/>
      </c>
      <c r="I26" s="30"/>
      <c r="J26" s="30"/>
      <c r="K26" s="30"/>
      <c r="L26" s="30"/>
      <c r="M26" s="30"/>
      <c r="N26" s="30"/>
      <c r="O26" s="30"/>
      <c r="P26" s="30"/>
      <c r="Q26" s="30"/>
      <c r="R26" s="30"/>
      <c r="S26" s="30"/>
      <c r="T26" s="30"/>
    </row>
    <row r="27" spans="1:20" s="3" customFormat="1" ht="30" customHeight="1" thickBot="1" x14ac:dyDescent="0.3">
      <c r="A27" s="44" t="s">
        <v>11</v>
      </c>
      <c r="B27" s="26" t="s">
        <v>13</v>
      </c>
      <c r="C27" s="27"/>
      <c r="D27" s="28"/>
      <c r="E27" s="73"/>
      <c r="F27" s="74"/>
      <c r="G27" s="29"/>
      <c r="H27" s="29" t="str">
        <f t="shared" si="2"/>
        <v/>
      </c>
      <c r="I27" s="31"/>
      <c r="J27" s="31"/>
      <c r="K27" s="31"/>
      <c r="L27" s="31"/>
      <c r="M27" s="31"/>
      <c r="N27" s="31"/>
      <c r="O27" s="31"/>
      <c r="P27" s="31"/>
      <c r="Q27" s="31"/>
      <c r="R27" s="31"/>
      <c r="S27" s="31"/>
      <c r="T27" s="31"/>
    </row>
    <row r="28" spans="1:20" ht="30" customHeight="1" x14ac:dyDescent="0.25">
      <c r="G28" s="6"/>
    </row>
    <row r="29" spans="1:20" ht="30" customHeight="1" x14ac:dyDescent="0.25">
      <c r="C29" s="11"/>
      <c r="F29" s="45"/>
    </row>
    <row r="30" spans="1:20" ht="30" customHeight="1" x14ac:dyDescent="0.25">
      <c r="C30" s="12"/>
    </row>
  </sheetData>
  <mergeCells count="6">
    <mergeCell ref="P4:T4"/>
    <mergeCell ref="C3:D3"/>
    <mergeCell ref="C4:D4"/>
    <mergeCell ref="B5:G5"/>
    <mergeCell ref="E3:F3"/>
    <mergeCell ref="I4:O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S27">
    <cfRule type="expression" dxfId="5" priority="33">
      <formula>AND(TODAY()&gt;=I$5,TODAY()&lt;J$5)</formula>
    </cfRule>
  </conditionalFormatting>
  <conditionalFormatting sqref="I7:S27">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T5:T27">
    <cfRule type="expression" dxfId="2" priority="35">
      <formula>AND(TODAY()&gt;=T$5,TODAY()&lt;#REF!)</formula>
    </cfRule>
  </conditionalFormatting>
  <conditionalFormatting sqref="T7:T27">
    <cfRule type="expression" dxfId="1" priority="38">
      <formula>AND(task_start&lt;=T$5,ROUNDDOWN((task_end-task_start+1)*task_progress,0)+task_start-1&gt;=T$5)</formula>
    </cfRule>
    <cfRule type="expression" dxfId="0" priority="39" stopIfTrue="1">
      <formula>AND(task_end&gt;=T$5,task_start&lt;#REF!)</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109.85546875" style="33" customWidth="1"/>
    <col min="2" max="16384" width="9.140625" style="2"/>
  </cols>
  <sheetData>
    <row r="1" spans="1:2" ht="46.5" customHeight="1" x14ac:dyDescent="0.2"/>
    <row r="2" spans="1:2" s="35" customFormat="1" ht="15.75" x14ac:dyDescent="0.25">
      <c r="A2" s="34" t="s">
        <v>19</v>
      </c>
      <c r="B2" s="34"/>
    </row>
    <row r="3" spans="1:2" s="39" customFormat="1" ht="27" customHeight="1" x14ac:dyDescent="0.25">
      <c r="A3" s="40" t="s">
        <v>20</v>
      </c>
      <c r="B3" s="40"/>
    </row>
    <row r="4" spans="1:2" s="36" customFormat="1" ht="26.25" x14ac:dyDescent="0.4">
      <c r="A4" s="37" t="s">
        <v>21</v>
      </c>
    </row>
    <row r="5" spans="1:2" ht="74.099999999999994" customHeight="1" x14ac:dyDescent="0.2">
      <c r="A5" s="38" t="s">
        <v>22</v>
      </c>
    </row>
    <row r="6" spans="1:2" ht="26.25" customHeight="1" x14ac:dyDescent="0.2">
      <c r="A6" s="37" t="s">
        <v>23</v>
      </c>
    </row>
    <row r="7" spans="1:2" s="33" customFormat="1" ht="204.95" customHeight="1" x14ac:dyDescent="0.25">
      <c r="A7" s="42" t="s">
        <v>24</v>
      </c>
    </row>
    <row r="8" spans="1:2" s="36" customFormat="1" ht="26.25" x14ac:dyDescent="0.4">
      <c r="A8" s="37" t="s">
        <v>25</v>
      </c>
    </row>
    <row r="9" spans="1:2" ht="63" customHeight="1" x14ac:dyDescent="0.2">
      <c r="A9" s="38" t="s">
        <v>26</v>
      </c>
    </row>
    <row r="10" spans="1:2" s="33" customFormat="1" ht="27.95" customHeight="1" x14ac:dyDescent="0.25">
      <c r="A10" s="41" t="s">
        <v>27</v>
      </c>
    </row>
    <row r="11" spans="1:2" s="36" customFormat="1" ht="26.25" x14ac:dyDescent="0.4">
      <c r="A11" s="37" t="s">
        <v>28</v>
      </c>
    </row>
    <row r="12" spans="1:2" ht="32.25" customHeight="1" x14ac:dyDescent="0.2">
      <c r="A12" s="38" t="s">
        <v>29</v>
      </c>
    </row>
    <row r="13" spans="1:2" s="33" customFormat="1" ht="27.95" customHeight="1" x14ac:dyDescent="0.25">
      <c r="A13" s="41" t="s">
        <v>30</v>
      </c>
    </row>
    <row r="14" spans="1:2" s="36" customFormat="1" ht="26.25" x14ac:dyDescent="0.4">
      <c r="A14" s="37" t="s">
        <v>31</v>
      </c>
    </row>
    <row r="15" spans="1:2" ht="75" customHeight="1" x14ac:dyDescent="0.2">
      <c r="A15" s="38" t="s">
        <v>32</v>
      </c>
    </row>
    <row r="16" spans="1:2" ht="75" x14ac:dyDescent="0.2">
      <c r="A16" s="38"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2021-02-17T10:32:05Z</dcterms:modified>
</cp:coreProperties>
</file>