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Mode_Choice" sheetId="2" state="visible" r:id="rId2"/>
    <sheet xmlns:r="http://schemas.openxmlformats.org/officeDocument/2006/relationships" name="noTransfer_Summary" sheetId="3" state="visible" r:id="rId3"/>
    <sheet xmlns:r="http://schemas.openxmlformats.org/officeDocument/2006/relationships" name="noofTransfers_tourpurpose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Narrow"/>
      <family val="2"/>
      <sz val="10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35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2" fontId="0" fillId="2" borderId="2" applyAlignment="1" pivotButton="0" quotePrefix="0" xfId="2">
      <alignment horizontal="center" vertical="center"/>
    </xf>
    <xf numFmtId="0" fontId="0" fillId="2" borderId="0" pivotButton="0" quotePrefix="0" xfId="0"/>
    <xf numFmtId="0" fontId="7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wrapText="1"/>
    </xf>
    <xf numFmtId="0" fontId="3" fillId="2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7" fillId="2" borderId="2" applyAlignment="1" pivotButton="0" quotePrefix="0" xfId="2">
      <alignment horizontal="center" vertical="center"/>
    </xf>
    <xf numFmtId="164" fontId="0" fillId="2" borderId="2" applyAlignment="1" pivotButton="0" quotePrefix="0" xfId="2">
      <alignment horizontal="center" vertical="center"/>
    </xf>
    <xf numFmtId="2" fontId="7" fillId="2" borderId="2" applyAlignment="1" pivotButton="0" quotePrefix="0" xfId="0">
      <alignment horizontal="center" vertical="center"/>
    </xf>
    <xf numFmtId="2" fontId="0" fillId="2" borderId="2" applyAlignment="1" pivotButton="0" quotePrefix="0" xfId="0">
      <alignment horizontal="center" vertical="center"/>
    </xf>
    <xf numFmtId="10" fontId="7" fillId="2" borderId="2" applyAlignment="1" pivotButton="0" quotePrefix="0" xfId="1">
      <alignment horizontal="center" vertical="center"/>
    </xf>
    <xf numFmtId="0" fontId="7" fillId="2" borderId="0" pivotButton="0" quotePrefix="0" xfId="0"/>
    <xf numFmtId="0" fontId="0" fillId="2" borderId="6" pivotButton="0" quotePrefix="0" xfId="0"/>
    <xf numFmtId="0" fontId="4" fillId="2" borderId="0" pivotButton="0" quotePrefix="0" xfId="0"/>
    <xf numFmtId="0" fontId="12" fillId="2" borderId="0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9" fontId="1" fillId="2" borderId="0" applyAlignment="1" pivotButton="0" quotePrefix="0" xfId="1">
      <alignment horizontal="center" vertical="center"/>
    </xf>
    <xf numFmtId="9" fontId="1" fillId="2" borderId="7" applyAlignment="1" pivotButton="0" quotePrefix="0" xfId="1">
      <alignment horizontal="center" vertical="center"/>
    </xf>
    <xf numFmtId="9" fontId="0" fillId="2" borderId="0" applyAlignment="1" pivotButton="0" quotePrefix="0" xfId="0">
      <alignment horizontal="center" vertical="center"/>
    </xf>
    <xf numFmtId="9" fontId="0" fillId="2" borderId="7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7" fillId="2" borderId="0" pivotButton="0" quotePrefix="0" xfId="0"/>
    <xf numFmtId="0" fontId="7" fillId="2" borderId="0" applyAlignment="1" pivotButton="0" quotePrefix="0" xfId="0">
      <alignment horizontal="center" vertical="center"/>
    </xf>
    <xf numFmtId="0" fontId="7" fillId="2" borderId="7" applyAlignment="1" pivotButton="0" quotePrefix="0" xfId="0">
      <alignment horizontal="center" vertical="center"/>
    </xf>
    <xf numFmtId="0" fontId="6" fillId="2" borderId="0" pivotButton="0" quotePrefix="0" xfId="0"/>
    <xf numFmtId="0" fontId="0" fillId="2" borderId="8" pivotButton="0" quotePrefix="0" xfId="0"/>
    <xf numFmtId="0" fontId="7" fillId="2" borderId="9" applyAlignment="1" pivotButton="0" quotePrefix="0" xfId="0">
      <alignment horizontal="center" vertical="center"/>
    </xf>
    <xf numFmtId="0" fontId="0" fillId="2" borderId="9" pivotButton="0" quotePrefix="0" xfId="0"/>
    <xf numFmtId="0" fontId="0" fillId="2" borderId="9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7" fillId="2" borderId="6" pivotButton="0" quotePrefix="0" xfId="0"/>
    <xf numFmtId="0" fontId="0" fillId="2" borderId="10" pivotButton="0" quotePrefix="0" xfId="0"/>
    <xf numFmtId="164" fontId="10" fillId="2" borderId="2" applyAlignment="1" pivotButton="0" quotePrefix="0" xfId="2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7" pivotButton="0" quotePrefix="0" xfId="0"/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4" pivotButton="0" quotePrefix="0" xfId="0"/>
    <xf numFmtId="0" fontId="5" fillId="0" borderId="16" applyAlignment="1" pivotButton="0" quotePrefix="0" xfId="0">
      <alignment horizontal="center"/>
    </xf>
    <xf numFmtId="0" fontId="5" fillId="0" borderId="18" pivotButton="0" quotePrefix="0" xfId="0"/>
    <xf numFmtId="0" fontId="5" fillId="0" borderId="19" pivotButton="0" quotePrefix="0" xfId="0"/>
    <xf numFmtId="0" fontId="5" fillId="0" borderId="20" pivotButton="0" quotePrefix="0" xfId="0"/>
    <xf numFmtId="0" fontId="0" fillId="0" borderId="21" pivotButton="0" quotePrefix="0" xfId="0"/>
    <xf numFmtId="0" fontId="0" fillId="3" borderId="17" pivotButton="0" quotePrefix="0" xfId="0"/>
    <xf numFmtId="0" fontId="0" fillId="3" borderId="15" applyAlignment="1" pivotButton="0" quotePrefix="0" xfId="0">
      <alignment horizontal="center"/>
    </xf>
    <xf numFmtId="10" fontId="5" fillId="0" borderId="18" applyAlignment="1" pivotButton="0" quotePrefix="0" xfId="0">
      <alignment vertical="center"/>
    </xf>
    <xf numFmtId="10" fontId="5" fillId="0" borderId="21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1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horizontal="right"/>
    </xf>
    <xf numFmtId="0" fontId="5" fillId="0" borderId="20" applyAlignment="1" pivotButton="0" quotePrefix="0" xfId="0">
      <alignment horizontal="right"/>
    </xf>
    <xf numFmtId="0" fontId="0" fillId="2" borderId="0" applyAlignment="1" pivotButton="0" quotePrefix="0" xfId="0">
      <alignment horizontal="center" vertical="center"/>
    </xf>
    <xf numFmtId="0" fontId="5" fillId="0" borderId="2" pivotButton="0" quotePrefix="0" xfId="0"/>
    <xf numFmtId="0" fontId="0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1" fontId="1" fillId="0" borderId="0" pivotButton="0" quotePrefix="0" xfId="2"/>
    <xf numFmtId="0" fontId="0" fillId="0" borderId="0" pivotButton="0" quotePrefix="0" xfId="0"/>
    <xf numFmtId="1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1" fontId="1" fillId="0" borderId="22" pivotButton="0" quotePrefix="0" xfId="2"/>
    <xf numFmtId="0" fontId="7" fillId="2" borderId="0" applyAlignment="1" pivotButton="0" quotePrefix="0" xfId="0">
      <alignment horizontal="center" vertical="center"/>
    </xf>
    <xf numFmtId="0" fontId="0" fillId="3" borderId="26" pivotButton="0" quotePrefix="0" xfId="0"/>
    <xf numFmtId="0" fontId="0" fillId="3" borderId="16" applyAlignment="1" pivotButton="0" quotePrefix="0" xfId="0">
      <alignment horizontal="center"/>
    </xf>
    <xf numFmtId="1" fontId="1" fillId="0" borderId="2" pivotButton="0" quotePrefix="0" xfId="1"/>
    <xf numFmtId="1" fontId="1" fillId="0" borderId="18" pivotButton="0" quotePrefix="0" xfId="1"/>
    <xf numFmtId="1" fontId="1" fillId="0" borderId="21" pivotButton="0" quotePrefix="0" xfId="1"/>
    <xf numFmtId="1" fontId="1" fillId="0" borderId="9" pivotButton="0" quotePrefix="0" xfId="1"/>
    <xf numFmtId="1" fontId="1" fillId="0" borderId="22" pivotButton="0" quotePrefix="0" xfId="1"/>
    <xf numFmtId="0" fontId="5" fillId="0" borderId="0" applyAlignment="1" pivotButton="0" quotePrefix="0" xfId="0">
      <alignment horizontal="center"/>
    </xf>
    <xf numFmtId="1" fontId="1" fillId="0" borderId="0" pivotButton="0" quotePrefix="0" xfId="1"/>
    <xf numFmtId="10" fontId="0" fillId="0" borderId="18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/>
    </xf>
    <xf numFmtId="0" fontId="0" fillId="0" borderId="23" applyAlignment="1" pivotButton="0" quotePrefix="0" xfId="0">
      <alignment horizontal="left" vertical="center" wrapText="1"/>
    </xf>
    <xf numFmtId="0" fontId="0" fillId="0" borderId="24" applyAlignment="1" pivotButton="0" quotePrefix="0" xfId="0">
      <alignment horizontal="left" vertical="center" wrapText="1"/>
    </xf>
    <xf numFmtId="0" fontId="0" fillId="0" borderId="25" applyAlignment="1" pivotButton="0" quotePrefix="0" xfId="0">
      <alignment horizontal="left" vertical="center" wrapText="1"/>
    </xf>
    <xf numFmtId="0" fontId="0" fillId="0" borderId="11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5" fillId="0" borderId="11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0" fontId="0" fillId="0" borderId="25" applyAlignment="1" pivotButton="0" quotePrefix="0" xfId="0">
      <alignment horizontal="lef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29" pivotButton="0" quotePrefix="0" xfId="0"/>
    <xf numFmtId="0" fontId="0" fillId="0" borderId="30" pivotButton="0" quotePrefix="0" xfId="0"/>
    <xf numFmtId="0" fontId="8" fillId="2" borderId="3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0" borderId="22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applyAlignment="1" pivotButton="0" quotePrefix="0" xfId="0">
      <alignment horizontal="center"/>
    </xf>
    <xf numFmtId="0" fontId="0" fillId="0" borderId="22" applyAlignment="1" pivotButton="0" quotePrefix="0" xfId="0">
      <alignment horizontal="left"/>
    </xf>
    <xf numFmtId="0" fontId="0" fillId="0" borderId="33" pivotButton="0" quotePrefix="0" xfId="0"/>
    <xf numFmtId="0" fontId="0" fillId="0" borderId="22" applyAlignment="1" pivotButton="0" quotePrefix="0" xfId="0">
      <alignment horizontal="right"/>
    </xf>
  </cellXfs>
  <cellStyles count="3">
    <cellStyle name="Normal" xfId="0" builtinId="0"/>
    <cellStyle name="Percent" xfId="1" builtinId="5"/>
    <cellStyle name="Comma" xfId="2" builtinId="3"/>
  </cellStyles>
  <dxfs count="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3"/>
  <sheetViews>
    <sheetView tabSelected="1" topLeftCell="A34" workbookViewId="0">
      <selection activeCell="H53" sqref="H53:I53"/>
    </sheetView>
  </sheetViews>
  <sheetFormatPr baseColWidth="8" defaultRowHeight="15"/>
  <cols>
    <col width="11.42578125" bestFit="1" customWidth="1" style="19" min="1" max="1"/>
    <col width="9.140625" customWidth="1" style="19" min="2" max="2"/>
    <col width="5.7109375" customWidth="1" style="19" min="3" max="3"/>
    <col width="1.5703125" customWidth="1" style="19" min="4" max="4"/>
    <col width="22.5703125" bestFit="1" customWidth="1" style="93" min="5" max="5"/>
    <col width="15" customWidth="1" style="93" min="6" max="6"/>
    <col width="3.28515625" customWidth="1" style="19" min="7" max="7"/>
    <col width="23.7109375" bestFit="1" customWidth="1" style="102" min="8" max="8"/>
    <col width="12.5703125" bestFit="1" customWidth="1" style="102" min="9" max="9"/>
    <col width="3.7109375" customWidth="1" style="19" min="10" max="10"/>
    <col width="7.7109375" bestFit="1" customWidth="1" style="102" min="11" max="11"/>
    <col width="3.42578125" customWidth="1" style="102" min="12" max="12"/>
    <col width="3.7109375" customWidth="1" style="19" min="13" max="14"/>
    <col width="23.7109375" bestFit="1" customWidth="1" style="19" min="15" max="15"/>
    <col width="13.28515625" customWidth="1" style="19" min="16" max="16"/>
    <col width="2.85546875" customWidth="1" style="19" min="17" max="17"/>
    <col width="23.7109375" bestFit="1" customWidth="1" style="19" min="18" max="18"/>
    <col width="12.7109375" customWidth="1" style="19" min="19" max="19"/>
    <col width="2.7109375" customWidth="1" style="19" min="20" max="20"/>
    <col width="7.7109375" bestFit="1" customWidth="1" style="19" min="21" max="21"/>
    <col width="3" customWidth="1" style="19" min="22" max="22"/>
    <col width="9.140625" customWidth="1" style="19" min="23" max="16384"/>
  </cols>
  <sheetData>
    <row r="1">
      <c r="A1" s="69" t="inlineStr">
        <is>
          <t>Model Run:</t>
        </is>
      </c>
      <c r="B1" s="104" t="inlineStr">
        <is>
          <t>BEAM Simulation iteration 1</t>
        </is>
      </c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4" t="n"/>
    </row>
    <row r="2">
      <c r="A2" s="69" t="inlineStr">
        <is>
          <t>Folder:</t>
        </is>
      </c>
      <c r="B2" s="104" t="inlineStr">
        <is>
          <t>updated-mc-coefficient-new-tpcm-utility-calculation__eko</t>
        </is>
      </c>
      <c r="C2" s="123" t="n"/>
      <c r="D2" s="123" t="n"/>
      <c r="E2" s="123" t="n"/>
      <c r="F2" s="123" t="n"/>
      <c r="G2" s="123" t="n"/>
      <c r="H2" s="123" t="n"/>
      <c r="I2" s="123" t="n"/>
      <c r="J2" s="123" t="n"/>
      <c r="K2" s="123" t="n"/>
      <c r="L2" s="124" t="n"/>
    </row>
    <row r="3">
      <c r="A3" s="69" t="inlineStr">
        <is>
          <t>Date:</t>
        </is>
      </c>
      <c r="B3" s="104" t="inlineStr">
        <is>
          <t>2022-02-07</t>
        </is>
      </c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4" t="n"/>
    </row>
    <row r="4">
      <c r="A4" s="69" t="inlineStr">
        <is>
          <t>Notes:</t>
        </is>
      </c>
      <c r="B4" s="104" t="inlineStr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4" t="n"/>
    </row>
    <row r="5">
      <c r="H5" s="102" t="n"/>
      <c r="I5" s="102" t="n"/>
      <c r="K5" s="102" t="n"/>
      <c r="L5" s="102" t="n"/>
    </row>
    <row r="6">
      <c r="H6" s="102" t="n"/>
      <c r="I6" s="102" t="n"/>
      <c r="K6" s="102" t="n"/>
      <c r="L6" s="102" t="n"/>
    </row>
    <row r="7">
      <c r="A7" s="70" t="inlineStr">
        <is>
          <t>Sample (%)</t>
        </is>
      </c>
      <c r="B7" s="2" t="n">
        <v>0.88</v>
      </c>
      <c r="P7" s="5" t="n"/>
    </row>
    <row r="8" ht="19.5" customHeight="1" s="77" thickBot="1">
      <c r="A8" s="70" t="inlineStr">
        <is>
          <t>Scale Factor</t>
        </is>
      </c>
      <c r="B8" s="2" t="n">
        <v>113.6363636363636</v>
      </c>
      <c r="E8" s="100" t="n"/>
      <c r="H8" s="101" t="n"/>
      <c r="K8" s="101" t="n"/>
      <c r="L8" s="101" t="n"/>
      <c r="P8" s="5" t="n"/>
    </row>
    <row r="9" ht="18.75" customHeight="1" s="77">
      <c r="D9" s="125" t="inlineStr">
        <is>
          <t>Bay Area</t>
        </is>
      </c>
      <c r="E9" s="126" t="n"/>
      <c r="F9" s="126" t="n"/>
      <c r="G9" s="126" t="n"/>
      <c r="H9" s="126" t="n"/>
      <c r="I9" s="126" t="n"/>
      <c r="J9" s="126" t="n"/>
      <c r="K9" s="126" t="n"/>
      <c r="L9" s="127" t="n"/>
      <c r="N9" s="125" t="inlineStr">
        <is>
          <t>SF County</t>
        </is>
      </c>
      <c r="O9" s="126" t="n"/>
      <c r="P9" s="126" t="n"/>
      <c r="Q9" s="126" t="n"/>
      <c r="R9" s="126" t="n"/>
      <c r="S9" s="126" t="n"/>
      <c r="T9" s="126" t="n"/>
      <c r="U9" s="126" t="n"/>
      <c r="V9" s="127" t="n"/>
    </row>
    <row r="10">
      <c r="D10" s="14" t="n"/>
      <c r="E10" s="97" t="inlineStr">
        <is>
          <t>VMT and VHT</t>
        </is>
      </c>
      <c r="G10" s="15" t="n"/>
      <c r="H10" s="103" t="inlineStr">
        <is>
          <t>VMT and VHT</t>
        </is>
      </c>
      <c r="J10" s="15" t="n"/>
      <c r="K10" s="103" t="inlineStr">
        <is>
          <t>% diff</t>
        </is>
      </c>
      <c r="L10" s="17" t="n"/>
      <c r="N10" s="14" t="n"/>
      <c r="O10" s="97" t="inlineStr">
        <is>
          <t>VMT and VHT</t>
        </is>
      </c>
      <c r="Q10" s="19" t="n"/>
      <c r="R10" s="97" t="inlineStr">
        <is>
          <t>VMT and VHT</t>
        </is>
      </c>
      <c r="T10" s="19" t="n"/>
      <c r="U10" s="103" t="inlineStr">
        <is>
          <t>% diff</t>
        </is>
      </c>
      <c r="V10" s="17" t="n"/>
    </row>
    <row r="11" ht="18.75" customHeight="1" s="77">
      <c r="D11" s="14" t="n"/>
      <c r="E11" s="92" t="n"/>
      <c r="F11" s="7" t="inlineStr">
        <is>
          <t>Beam_Run_2022-02-07</t>
        </is>
      </c>
      <c r="G11" s="19" t="n"/>
      <c r="H11" s="101" t="n"/>
      <c r="I11" s="7" t="inlineStr">
        <is>
          <t>SF_Champ_2022-02-07</t>
        </is>
      </c>
      <c r="J11" s="19" t="n"/>
      <c r="K11" s="102" t="n"/>
      <c r="L11" s="22" t="n"/>
      <c r="N11" s="14" t="n"/>
      <c r="O11" s="92" t="n"/>
      <c r="P11" s="7" t="inlineStr">
        <is>
          <t>Beam_Run_County_2022-02-07</t>
        </is>
      </c>
      <c r="Q11" s="19" t="n"/>
      <c r="R11" s="101" t="n"/>
      <c r="S11" s="7" t="inlineStr">
        <is>
          <t>SF_Champ_County_2022-02-07</t>
        </is>
      </c>
      <c r="T11" s="19" t="n"/>
      <c r="U11" s="102" t="n"/>
      <c r="V11" s="22" t="n"/>
    </row>
    <row r="12">
      <c r="D12" s="14" t="n"/>
      <c r="E12" s="23" t="inlineStr">
        <is>
          <t>VMT</t>
        </is>
      </c>
      <c r="F12" s="8" t="n">
        <v>8512811.038434301</v>
      </c>
      <c r="G12" s="19" t="n"/>
      <c r="H12" s="24" t="inlineStr">
        <is>
          <t>VMT</t>
        </is>
      </c>
      <c r="I12" s="9" t="n">
        <v>174506619.35152</v>
      </c>
      <c r="J12" s="19" t="n"/>
      <c r="K12" s="25">
        <f>IFERROR((F12-I12)/I12,0)</f>
        <v/>
      </c>
      <c r="L12" s="26" t="n"/>
      <c r="N12" s="14" t="n"/>
      <c r="O12" s="23" t="inlineStr">
        <is>
          <t>VMT</t>
        </is>
      </c>
      <c r="P12" s="8" t="n">
        <v>4097853.82431769</v>
      </c>
      <c r="Q12" s="19" t="n"/>
      <c r="R12" s="24" t="inlineStr">
        <is>
          <t>VMT</t>
        </is>
      </c>
      <c r="S12" s="9" t="n">
        <v>10663886.97338</v>
      </c>
      <c r="T12" s="19" t="n"/>
      <c r="U12" s="25">
        <f>(P12-S12)/S12</f>
        <v/>
      </c>
      <c r="V12" s="26" t="n"/>
    </row>
    <row r="13">
      <c r="D13" s="14" t="n"/>
      <c r="E13" s="23" t="inlineStr">
        <is>
          <t>VHT</t>
        </is>
      </c>
      <c r="F13" s="8" t="n">
        <v>277911.1870067202</v>
      </c>
      <c r="G13" s="19" t="n"/>
      <c r="H13" s="24" t="inlineStr">
        <is>
          <t>VHT</t>
        </is>
      </c>
      <c r="I13" s="9" t="n">
        <v>5965899.30877</v>
      </c>
      <c r="J13" s="19" t="n"/>
      <c r="K13" s="25">
        <f>IFERROR((F13-I13)/I13,0)</f>
        <v/>
      </c>
      <c r="L13" s="26" t="n"/>
      <c r="N13" s="14" t="n"/>
      <c r="O13" s="23" t="inlineStr">
        <is>
          <t>VHT</t>
        </is>
      </c>
      <c r="P13" s="8" t="n">
        <v>184148.1594735397</v>
      </c>
      <c r="Q13" s="19" t="n"/>
      <c r="R13" s="24" t="inlineStr">
        <is>
          <t>VHT</t>
        </is>
      </c>
      <c r="S13" s="9" t="n">
        <v>533188.29451</v>
      </c>
      <c r="T13" s="19" t="n"/>
      <c r="U13" s="25">
        <f>(P13-S13)/S13</f>
        <v/>
      </c>
      <c r="V13" s="26" t="n"/>
    </row>
    <row r="14">
      <c r="D14" s="14" t="n"/>
      <c r="E14" s="23" t="inlineStr">
        <is>
          <t>VMT/VHT</t>
        </is>
      </c>
      <c r="F14" s="10" t="n">
        <v>30.63140829314097</v>
      </c>
      <c r="G14" s="19" t="n"/>
      <c r="H14" s="24" t="inlineStr">
        <is>
          <t>VMT/VHT</t>
        </is>
      </c>
      <c r="I14" s="11" t="n">
        <v>29.25068130046907</v>
      </c>
      <c r="J14" s="19" t="n"/>
      <c r="K14" s="25">
        <f>IFERROR((F14-I14)/I14,0)</f>
        <v/>
      </c>
      <c r="L14" s="26" t="n"/>
      <c r="N14" s="14" t="n"/>
      <c r="O14" s="23" t="inlineStr">
        <is>
          <t>VMT/VHT</t>
        </is>
      </c>
      <c r="P14" s="10" t="n">
        <v>22.25302623731361</v>
      </c>
      <c r="Q14" s="19" t="n"/>
      <c r="R14" s="24" t="inlineStr">
        <is>
          <t>VMT/VHT</t>
        </is>
      </c>
      <c r="S14" s="11" t="n">
        <v>20.00022709271986</v>
      </c>
      <c r="T14" s="19" t="n"/>
      <c r="U14" s="25">
        <f>(P14-S14)/S14</f>
        <v/>
      </c>
      <c r="V14" s="26" t="n"/>
    </row>
    <row r="15" ht="18.75" customHeight="1" s="77">
      <c r="D15" s="14" t="n"/>
      <c r="E15" s="92" t="inlineStr">
        <is>
          <t>Mode Share</t>
        </is>
      </c>
      <c r="G15" s="19" t="n"/>
      <c r="H15" s="101" t="inlineStr">
        <is>
          <t>Mode Share</t>
        </is>
      </c>
      <c r="J15" s="19" t="n"/>
      <c r="K15" s="102" t="n"/>
      <c r="L15" s="22" t="n"/>
      <c r="N15" s="14" t="n"/>
      <c r="O15" s="92" t="inlineStr">
        <is>
          <t>Mode Share</t>
        </is>
      </c>
      <c r="Q15" s="19" t="n"/>
      <c r="R15" s="101" t="inlineStr">
        <is>
          <t>Mode Share</t>
        </is>
      </c>
      <c r="T15" s="19" t="n"/>
      <c r="U15" s="102" t="n"/>
      <c r="V15" s="22" t="n"/>
    </row>
    <row r="16">
      <c r="D16" s="14" t="n"/>
      <c r="E16" s="23" t="inlineStr">
        <is>
          <t>Car</t>
        </is>
      </c>
      <c r="F16" s="12" t="n">
        <v>0.18621563410617</v>
      </c>
      <c r="G16" s="19" t="n"/>
      <c r="H16" s="23" t="inlineStr">
        <is>
          <t>Car</t>
        </is>
      </c>
      <c r="I16" s="12" t="n">
        <v>0.2773382024751471</v>
      </c>
      <c r="J16" s="19" t="n"/>
      <c r="K16" s="25">
        <f>IFERROR((F16-I16)/I16,0)</f>
        <v/>
      </c>
      <c r="L16" s="26" t="n"/>
      <c r="N16" s="14" t="n"/>
      <c r="O16" s="23" t="inlineStr">
        <is>
          <t>Car</t>
        </is>
      </c>
      <c r="P16" s="12" t="n">
        <v>0.1216378482228626</v>
      </c>
      <c r="Q16" s="19" t="n"/>
      <c r="R16" s="23" t="inlineStr">
        <is>
          <t>Car</t>
        </is>
      </c>
      <c r="S16" s="12" t="n">
        <v>0.1892159807750075</v>
      </c>
      <c r="T16" s="19" t="n"/>
      <c r="U16" s="25">
        <f>IFERROR((P16-S16)/S16,0)</f>
        <v/>
      </c>
      <c r="V16" s="26" t="n"/>
    </row>
    <row r="17">
      <c r="D17" s="14" t="n"/>
      <c r="E17" s="23" t="inlineStr">
        <is>
          <t>Transit</t>
        </is>
      </c>
      <c r="F17" s="12" t="n">
        <v>0.09851767388825541</v>
      </c>
      <c r="G17" s="19" t="n"/>
      <c r="H17" s="23" t="inlineStr">
        <is>
          <t>Transit</t>
        </is>
      </c>
      <c r="I17" s="12" t="n">
        <v>0.1588811117873808</v>
      </c>
      <c r="J17" s="19" t="n"/>
      <c r="K17" s="25">
        <f>IFERROR((F17-I17)/I17,0)</f>
        <v/>
      </c>
      <c r="L17" s="28" t="n"/>
      <c r="N17" s="14" t="n"/>
      <c r="O17" s="23" t="inlineStr">
        <is>
          <t>Transit</t>
        </is>
      </c>
      <c r="P17" s="12" t="n">
        <v>0.1074387608069164</v>
      </c>
      <c r="Q17" s="19" t="n"/>
      <c r="R17" s="23" t="inlineStr">
        <is>
          <t>Transit</t>
        </is>
      </c>
      <c r="S17" s="12" t="n">
        <v>0.1881946530489637</v>
      </c>
      <c r="T17" s="19" t="n"/>
      <c r="U17" s="27">
        <f>IFERROR((P17-S17)/S17,0)</f>
        <v/>
      </c>
      <c r="V17" s="28" t="n"/>
    </row>
    <row r="18">
      <c r="D18" s="14" t="n"/>
      <c r="E18" s="23" t="inlineStr">
        <is>
          <t>Walk</t>
        </is>
      </c>
      <c r="F18" s="12" t="n">
        <v>0.6000253389078931</v>
      </c>
      <c r="G18" s="19" t="n"/>
      <c r="H18" s="23" t="inlineStr">
        <is>
          <t>Walk</t>
        </is>
      </c>
      <c r="I18" s="12" t="n">
        <v>0.3942229661188882</v>
      </c>
      <c r="J18" s="19" t="n"/>
      <c r="K18" s="25">
        <f>IFERROR((F18-I18)/I18,0)</f>
        <v/>
      </c>
      <c r="L18" s="26" t="n"/>
      <c r="N18" s="14" t="n"/>
      <c r="O18" s="23" t="inlineStr">
        <is>
          <t>Walk</t>
        </is>
      </c>
      <c r="P18" s="12" t="n">
        <v>0.7072226224783862</v>
      </c>
      <c r="Q18" s="19" t="n"/>
      <c r="R18" s="23" t="inlineStr">
        <is>
          <t>Walk</t>
        </is>
      </c>
      <c r="S18" s="12" t="n">
        <v>0.4625713427455692</v>
      </c>
      <c r="T18" s="19" t="n"/>
      <c r="U18" s="25">
        <f>IFERROR((P18-S18)/S18,0)</f>
        <v/>
      </c>
      <c r="V18" s="26" t="n"/>
    </row>
    <row r="19">
      <c r="D19" s="14" t="n"/>
      <c r="E19" s="23" t="inlineStr">
        <is>
          <t>Bike</t>
        </is>
      </c>
      <c r="F19" s="12" t="n">
        <v>0.0004307614341821867</v>
      </c>
      <c r="G19" s="19" t="n"/>
      <c r="H19" s="23" t="inlineStr">
        <is>
          <t>Bike</t>
        </is>
      </c>
      <c r="I19" s="12" t="n">
        <v>0.001039764658145668</v>
      </c>
      <c r="J19" s="19" t="n"/>
      <c r="K19" s="25">
        <f>IFERROR((F19-I19)/I19,0)</f>
        <v/>
      </c>
      <c r="L19" s="26" t="n"/>
      <c r="N19" s="14" t="n"/>
      <c r="O19" s="23" t="inlineStr">
        <is>
          <t>Bike</t>
        </is>
      </c>
      <c r="P19" s="12" t="n">
        <v>0.000510326609029779</v>
      </c>
      <c r="Q19" s="19" t="n"/>
      <c r="R19" s="23" t="inlineStr">
        <is>
          <t>Bike</t>
        </is>
      </c>
      <c r="S19" s="12" t="n">
        <v>0.001231601081405828</v>
      </c>
      <c r="T19" s="19" t="n"/>
      <c r="U19" s="25">
        <f>IFERROR((P19-S19)/S19,0)</f>
        <v/>
      </c>
      <c r="V19" s="26" t="n"/>
    </row>
    <row r="20">
      <c r="D20" s="14" t="n"/>
      <c r="E20" s="23" t="inlineStr">
        <is>
          <t>Ridehail</t>
        </is>
      </c>
      <c r="F20" s="12" t="n">
        <v>0.02549094134042823</v>
      </c>
      <c r="G20" s="19" t="n"/>
      <c r="H20" s="23" t="inlineStr">
        <is>
          <t>Ridehail</t>
        </is>
      </c>
      <c r="I20" s="12" t="n">
        <v>0.01019476567255021</v>
      </c>
      <c r="J20" s="19" t="n"/>
      <c r="K20" s="25">
        <f>IFERROR((F20-I20)/I20,0)</f>
        <v/>
      </c>
      <c r="L20" s="22" t="n"/>
      <c r="N20" s="14" t="n"/>
      <c r="O20" s="23" t="inlineStr">
        <is>
          <t>Ridehail</t>
        </is>
      </c>
      <c r="P20" s="12" t="n">
        <v>0.018611911623439</v>
      </c>
      <c r="Q20" s="19" t="n"/>
      <c r="R20" s="23" t="inlineStr">
        <is>
          <t>Ridehail</t>
        </is>
      </c>
      <c r="S20" s="12" t="n">
        <v>0.01207569840793031</v>
      </c>
      <c r="T20" s="19" t="n"/>
      <c r="U20" s="25">
        <f>IFERROR((P20-S20)/S20,0)</f>
        <v/>
      </c>
      <c r="V20" s="22" t="n"/>
    </row>
    <row r="21">
      <c r="D21" s="14" t="n"/>
      <c r="E21" s="23" t="inlineStr">
        <is>
          <t>Ridehail Pooled</t>
        </is>
      </c>
      <c r="F21" s="12" t="n">
        <v>0</v>
      </c>
      <c r="G21" s="19" t="n"/>
      <c r="H21" s="23" t="inlineStr">
        <is>
          <t>Ridehail Pooled</t>
        </is>
      </c>
      <c r="I21" s="12" t="n">
        <v>0</v>
      </c>
      <c r="J21" s="19" t="n"/>
      <c r="K21" s="25">
        <f>IFERROR((F21-I21)/I21,0)</f>
        <v/>
      </c>
      <c r="L21" s="22" t="n"/>
      <c r="N21" s="14" t="n"/>
      <c r="O21" s="23" t="inlineStr">
        <is>
          <t>Ridehail Pooled</t>
        </is>
      </c>
      <c r="P21" s="12" t="n">
        <v>0</v>
      </c>
      <c r="Q21" s="19" t="n"/>
      <c r="R21" s="23" t="inlineStr">
        <is>
          <t>Ridehail Pooled</t>
        </is>
      </c>
      <c r="S21" s="12" t="n">
        <v>0</v>
      </c>
      <c r="T21" s="19" t="n"/>
      <c r="U21" s="25">
        <f>IFERROR((P21-S21)/S21,0)</f>
        <v/>
      </c>
      <c r="V21" s="22" t="n"/>
    </row>
    <row r="22">
      <c r="D22" s="14" t="n"/>
      <c r="E22" s="23" t="inlineStr">
        <is>
          <t>SR2 + SR2_teleport</t>
        </is>
      </c>
      <c r="F22" s="12" t="n">
        <v>0.0521221335360446</v>
      </c>
      <c r="G22" s="19" t="n"/>
      <c r="H22" s="23" t="inlineStr">
        <is>
          <t>SR2 + SR2_teleport</t>
        </is>
      </c>
      <c r="I22" s="12" t="n">
        <v>0.09971596672753094</v>
      </c>
      <c r="J22" s="19" t="n"/>
      <c r="K22" s="25">
        <f>IFERROR((F22-I22)/I22,0)</f>
        <v/>
      </c>
      <c r="L22" s="22" t="n"/>
      <c r="N22" s="14" t="n"/>
      <c r="O22" s="23" t="inlineStr">
        <is>
          <t>SR2 + SR2_teleport</t>
        </is>
      </c>
      <c r="P22" s="12" t="n">
        <v>0.02659702209414025</v>
      </c>
      <c r="Q22" s="19" t="n"/>
      <c r="R22" s="23" t="inlineStr">
        <is>
          <t>SR2 + SR2_teleport</t>
        </is>
      </c>
      <c r="S22" s="12" t="n">
        <v>0.09330129167918294</v>
      </c>
      <c r="T22" s="19" t="n"/>
      <c r="U22" s="25">
        <f>IFERROR((P22-S22)/S22,0)</f>
        <v/>
      </c>
      <c r="V22" s="22" t="n"/>
    </row>
    <row r="23">
      <c r="D23" s="14" t="n"/>
      <c r="E23" s="23" t="inlineStr">
        <is>
          <t>SR3 + SR3_teleport</t>
        </is>
      </c>
      <c r="F23" s="12" t="n">
        <v>0.03053338401114912</v>
      </c>
      <c r="G23" s="19" t="n"/>
      <c r="H23" s="23" t="inlineStr">
        <is>
          <t>SR3 + SR3_teleport</t>
        </is>
      </c>
      <c r="I23" s="12" t="n">
        <v>0.05858186244674377</v>
      </c>
      <c r="J23" s="19" t="n"/>
      <c r="K23" s="25">
        <f>IFERROR((F23-I23)/I23,0)</f>
        <v/>
      </c>
      <c r="L23" s="22" t="n"/>
      <c r="N23" s="14" t="n"/>
      <c r="O23" s="23" t="inlineStr">
        <is>
          <t>SR3 + SR3_teleport</t>
        </is>
      </c>
      <c r="P23" s="12" t="n">
        <v>0.01374879923150817</v>
      </c>
      <c r="Q23" s="19" t="n"/>
      <c r="R23" s="23" t="inlineStr">
        <is>
          <t>SR3 + SR3_teleport</t>
        </is>
      </c>
      <c r="S23" s="12" t="n">
        <v>0.05337939321117453</v>
      </c>
      <c r="T23" s="19" t="n"/>
      <c r="U23" s="25">
        <f>IFERROR((P23-S23)/S23,0)</f>
        <v/>
      </c>
      <c r="V23" s="22" t="n"/>
    </row>
    <row r="24" ht="18.75" customHeight="1" s="77">
      <c r="D24" s="14" t="n"/>
      <c r="E24" s="92" t="inlineStr">
        <is>
          <t>Transit (boardings)</t>
        </is>
      </c>
      <c r="G24" s="19" t="n"/>
      <c r="H24" s="92" t="inlineStr">
        <is>
          <t>Transit (boardings)</t>
        </is>
      </c>
      <c r="J24" s="19" t="n"/>
      <c r="K24" s="102" t="n"/>
      <c r="L24" s="22" t="n"/>
      <c r="N24" s="14" t="n"/>
      <c r="O24" s="92" t="inlineStr">
        <is>
          <t>Transit (boardings)</t>
        </is>
      </c>
      <c r="Q24" s="19" t="n"/>
      <c r="R24" s="92" t="inlineStr">
        <is>
          <t>Transit (boardings)</t>
        </is>
      </c>
      <c r="T24" s="19" t="n"/>
      <c r="U24" s="102" t="n"/>
      <c r="V24" s="22" t="n"/>
    </row>
    <row r="25">
      <c r="D25" s="14" t="n"/>
      <c r="E25" s="23" t="inlineStr">
        <is>
          <t>Muni_Bus</t>
        </is>
      </c>
      <c r="F25" s="8" t="n">
        <v>534772.7272727273</v>
      </c>
      <c r="G25" s="19" t="n"/>
      <c r="H25" s="24" t="inlineStr">
        <is>
          <t>Muni _Bus</t>
        </is>
      </c>
      <c r="I25" s="9" t="n">
        <v>901477.2727272727</v>
      </c>
      <c r="J25" s="19" t="n"/>
      <c r="K25" s="25">
        <f>IFERROR((F25-I25)/I25,0)</f>
        <v/>
      </c>
      <c r="L25" s="26" t="n"/>
      <c r="N25" s="14" t="n"/>
      <c r="O25" s="23" t="inlineStr">
        <is>
          <t>Muni_Bus</t>
        </is>
      </c>
      <c r="P25" s="8" t="n">
        <v>497840.9090909091</v>
      </c>
      <c r="Q25" s="19" t="n"/>
      <c r="R25" s="24" t="inlineStr">
        <is>
          <t>Muni _Bus</t>
        </is>
      </c>
      <c r="S25" s="9" t="n">
        <v>901477.2727272727</v>
      </c>
      <c r="T25" s="19" t="n"/>
      <c r="U25" s="25">
        <f>IFERROR((P25-S25)/S25,0)</f>
        <v/>
      </c>
      <c r="V25" s="26" t="n"/>
    </row>
    <row r="26">
      <c r="D26" s="14" t="n"/>
      <c r="E26" s="23" t="inlineStr">
        <is>
          <t>Muni_Rail</t>
        </is>
      </c>
      <c r="F26" s="8" t="n">
        <v>146477.2727272727</v>
      </c>
      <c r="G26" s="19" t="n"/>
      <c r="H26" s="24" t="inlineStr">
        <is>
          <t>Muni_Rail</t>
        </is>
      </c>
      <c r="I26" s="9" t="n">
        <v>243295.4545454546</v>
      </c>
      <c r="J26" s="19" t="n"/>
      <c r="K26" s="25">
        <f>IFERROR((F26-I26)/I26,0)</f>
        <v/>
      </c>
      <c r="L26" s="26" t="n"/>
      <c r="N26" s="14" t="n"/>
      <c r="O26" s="23" t="inlineStr">
        <is>
          <t>Muni_Rail</t>
        </is>
      </c>
      <c r="P26" s="8" t="n">
        <v>134659.0909090909</v>
      </c>
      <c r="Q26" s="19" t="n"/>
      <c r="R26" s="24" t="inlineStr">
        <is>
          <t>Muni_Rail</t>
        </is>
      </c>
      <c r="S26" s="9" t="n">
        <v>243295.4545454546</v>
      </c>
      <c r="T26" s="19" t="n"/>
      <c r="U26" s="25">
        <f>IFERROR((P26-S26)/S26,0)</f>
        <v/>
      </c>
      <c r="V26" s="26" t="n"/>
    </row>
    <row r="27">
      <c r="D27" s="14" t="n"/>
      <c r="E27" s="23" t="inlineStr">
        <is>
          <t>BART_Rail</t>
        </is>
      </c>
      <c r="F27" s="8" t="n">
        <v>93181.81818181819</v>
      </c>
      <c r="G27" s="19" t="n"/>
      <c r="H27" s="24" t="inlineStr">
        <is>
          <t>BART_Rail</t>
        </is>
      </c>
      <c r="I27" s="9" t="n">
        <v>125000</v>
      </c>
      <c r="J27" s="19" t="n"/>
      <c r="K27" s="25">
        <f>IFERROR((F27-I27)/I27,0)</f>
        <v/>
      </c>
      <c r="L27" s="26" t="n"/>
      <c r="N27" s="14" t="n"/>
      <c r="O27" s="23" t="inlineStr">
        <is>
          <t>BART_Rail</t>
        </is>
      </c>
      <c r="P27" s="8" t="n">
        <v>67159.09090909091</v>
      </c>
      <c r="Q27" s="19" t="n"/>
      <c r="R27" s="24" t="inlineStr">
        <is>
          <t>BART_Rail</t>
        </is>
      </c>
      <c r="S27" s="9" t="n">
        <v>125000</v>
      </c>
      <c r="T27" s="19" t="n"/>
      <c r="U27" s="25">
        <f>IFERROR((P27-S27)/S27,0)</f>
        <v/>
      </c>
      <c r="V27" s="26" t="n"/>
    </row>
    <row r="28">
      <c r="D28" s="14" t="n"/>
      <c r="E28" s="29" t="inlineStr">
        <is>
          <t>Total</t>
        </is>
      </c>
      <c r="F28" s="42">
        <f>SUM(F25:F27)</f>
        <v/>
      </c>
      <c r="G28" s="19" t="n"/>
      <c r="H28" s="30" t="inlineStr">
        <is>
          <t>Total</t>
        </is>
      </c>
      <c r="I28" s="9">
        <f>SUM(I25:I27)</f>
        <v/>
      </c>
      <c r="J28" s="19" t="n"/>
      <c r="K28" s="25">
        <f>IFERROR((F28-I28)/I28,0)</f>
        <v/>
      </c>
      <c r="L28" s="26" t="n"/>
      <c r="N28" s="14" t="n"/>
      <c r="O28" s="29" t="inlineStr">
        <is>
          <t>Total</t>
        </is>
      </c>
      <c r="P28" s="8">
        <f>SUM(P25:P27)</f>
        <v/>
      </c>
      <c r="Q28" s="19" t="n"/>
      <c r="R28" s="30" t="inlineStr">
        <is>
          <t>Total</t>
        </is>
      </c>
      <c r="S28" s="9">
        <f>SUM(S25:S27)</f>
        <v/>
      </c>
      <c r="T28" s="19" t="n"/>
      <c r="U28" s="25">
        <f>IFERROR((P28-S28)/S28,0)</f>
        <v/>
      </c>
      <c r="V28" s="26" t="n"/>
    </row>
    <row r="29" ht="18.75" customHeight="1" s="77">
      <c r="D29" s="14" t="n"/>
      <c r="E29" s="92" t="inlineStr">
        <is>
          <t>Agents</t>
        </is>
      </c>
      <c r="G29" s="31" t="n"/>
      <c r="H29" s="92" t="inlineStr">
        <is>
          <t>Agents</t>
        </is>
      </c>
      <c r="J29" s="31" t="n"/>
      <c r="K29" s="93" t="n"/>
      <c r="L29" s="33" t="n"/>
      <c r="M29" s="31" t="n"/>
      <c r="N29" s="40" t="n"/>
      <c r="O29" s="92" t="inlineStr">
        <is>
          <t>Agents</t>
        </is>
      </c>
      <c r="Q29" s="31" t="n"/>
      <c r="R29" s="92" t="inlineStr">
        <is>
          <t>Agents</t>
        </is>
      </c>
      <c r="T29" s="31" t="n"/>
      <c r="U29" s="93" t="n"/>
      <c r="V29" s="33" t="n"/>
    </row>
    <row r="30">
      <c r="D30" s="14" t="n"/>
      <c r="E30" s="23" t="inlineStr">
        <is>
          <t>ix</t>
        </is>
      </c>
      <c r="F30" s="8" t="n">
        <v>415681.8181818182</v>
      </c>
      <c r="G30" s="31" t="n"/>
      <c r="H30" s="23" t="inlineStr">
        <is>
          <t>ix</t>
        </is>
      </c>
      <c r="I30" s="8" t="n">
        <v>415681.8181818182</v>
      </c>
      <c r="J30" s="31" t="n"/>
      <c r="K30" s="25">
        <f>IFERROR((F30-I30)/I30,0)</f>
        <v/>
      </c>
      <c r="L30" s="33" t="n"/>
      <c r="M30" s="31" t="n"/>
      <c r="N30" s="40" t="n"/>
      <c r="O30" s="23" t="inlineStr">
        <is>
          <t>ii</t>
        </is>
      </c>
      <c r="P30" s="8" t="n">
        <v>1039090.909090909</v>
      </c>
      <c r="Q30" s="31" t="n"/>
      <c r="R30" s="23" t="inlineStr">
        <is>
          <t>ii</t>
        </is>
      </c>
      <c r="S30" s="8" t="n">
        <v>1039090.909090909</v>
      </c>
      <c r="T30" s="31" t="n"/>
      <c r="U30" s="25">
        <f>IFERROR((P30-S30)/S30,0)</f>
        <v/>
      </c>
      <c r="V30" s="33" t="n"/>
    </row>
    <row r="31">
      <c r="D31" s="14" t="n"/>
      <c r="E31" s="23" t="inlineStr">
        <is>
          <t>ii</t>
        </is>
      </c>
      <c r="F31" s="8" t="n">
        <v>1039090.909090909</v>
      </c>
      <c r="G31" s="31" t="n"/>
      <c r="H31" s="23" t="inlineStr">
        <is>
          <t>ii</t>
        </is>
      </c>
      <c r="I31" s="8" t="n">
        <v>1039090.909090909</v>
      </c>
      <c r="J31" s="31" t="n"/>
      <c r="K31" s="25">
        <f>IFERROR((F31-I31)/I31,0)</f>
        <v/>
      </c>
      <c r="L31" s="33" t="n"/>
      <c r="M31" s="31" t="n"/>
      <c r="N31" s="40" t="n"/>
      <c r="O31" s="29" t="inlineStr">
        <is>
          <t>Total</t>
        </is>
      </c>
      <c r="P31" s="8">
        <f>SUM(P30:P30)</f>
        <v/>
      </c>
      <c r="Q31" s="31" t="n"/>
      <c r="R31" s="29" t="inlineStr">
        <is>
          <t>Total</t>
        </is>
      </c>
      <c r="S31" s="8">
        <f>SUM(S30:S30)</f>
        <v/>
      </c>
      <c r="T31" s="31" t="n"/>
      <c r="U31" s="25">
        <f>IFERROR((P31-S31)/S31,0)</f>
        <v/>
      </c>
      <c r="V31" s="33" t="n"/>
    </row>
    <row r="32">
      <c r="D32" s="14" t="n"/>
      <c r="E32" s="29" t="inlineStr">
        <is>
          <t>Total</t>
        </is>
      </c>
      <c r="F32" s="8">
        <f>SUM(F30:F31)</f>
        <v/>
      </c>
      <c r="G32" s="31" t="n"/>
      <c r="H32" s="29" t="inlineStr">
        <is>
          <t>Total</t>
        </is>
      </c>
      <c r="I32" s="8">
        <f>SUM(I30:I31)</f>
        <v/>
      </c>
      <c r="J32" s="31" t="n"/>
      <c r="K32" s="25">
        <f>IFERROR((F32-I32)/I32,0)</f>
        <v/>
      </c>
      <c r="L32" s="33" t="n"/>
      <c r="M32" s="31" t="n"/>
      <c r="N32" s="40" t="n"/>
      <c r="O32" s="23" t="inlineStr">
        <is>
          <t>Ridehail agents</t>
        </is>
      </c>
      <c r="P32" s="8" t="n">
        <v>2019545.454545455</v>
      </c>
      <c r="Q32" s="31" t="n"/>
      <c r="R32" s="23" t="inlineStr">
        <is>
          <t>Ridehail agents</t>
        </is>
      </c>
      <c r="S32" s="8" t="n">
        <v>2019545.454545455</v>
      </c>
      <c r="T32" s="31" t="n"/>
      <c r="U32" s="25">
        <f>IFERROR((P32-S32)/S32,0)</f>
        <v/>
      </c>
      <c r="V32" s="33" t="n"/>
    </row>
    <row r="33" ht="18.75" customHeight="1" s="77">
      <c r="D33" s="14" t="n"/>
      <c r="E33" s="23" t="inlineStr">
        <is>
          <t>Ridehail agents</t>
        </is>
      </c>
      <c r="F33" s="8" t="n">
        <v>2019545.454545455</v>
      </c>
      <c r="G33" s="31" t="n"/>
      <c r="H33" s="23" t="inlineStr">
        <is>
          <t>Ridehail agents</t>
        </is>
      </c>
      <c r="I33" s="8" t="n">
        <v>2019545.454545455</v>
      </c>
      <c r="J33" s="31" t="n"/>
      <c r="K33" s="25">
        <f>IFERROR((F33-I33)/I33,0)</f>
        <v/>
      </c>
      <c r="L33" s="33" t="n"/>
      <c r="M33" s="31" t="n"/>
      <c r="N33" s="40" t="n"/>
      <c r="O33" s="92" t="inlineStr">
        <is>
          <t>Unlinked trips</t>
        </is>
      </c>
      <c r="Q33" s="34" t="n"/>
      <c r="R33" s="92" t="inlineStr">
        <is>
          <t>Unlinked trips</t>
        </is>
      </c>
      <c r="T33" s="31" t="n"/>
      <c r="U33" s="93" t="n"/>
      <c r="V33" s="33" t="n"/>
    </row>
    <row r="34" ht="18.75" customHeight="1" s="77">
      <c r="D34" s="14" t="n"/>
      <c r="E34" s="92" t="inlineStr">
        <is>
          <t>Unlinked trips</t>
        </is>
      </c>
      <c r="G34" s="34" t="n"/>
      <c r="H34" s="92" t="inlineStr">
        <is>
          <t>Unlinked trips</t>
        </is>
      </c>
      <c r="J34" s="19" t="n"/>
      <c r="K34" s="102" t="n"/>
      <c r="L34" s="22" t="n"/>
      <c r="N34" s="14" t="n"/>
      <c r="O34" s="93" t="inlineStr">
        <is>
          <t>Car</t>
        </is>
      </c>
      <c r="P34" s="8" t="n">
        <v>460454.5454545455</v>
      </c>
      <c r="Q34" s="34" t="n"/>
      <c r="R34" s="93" t="inlineStr">
        <is>
          <t>Car</t>
        </is>
      </c>
      <c r="S34" s="8" t="n">
        <v>715795.4545454546</v>
      </c>
      <c r="T34" s="19" t="n"/>
      <c r="U34" s="25">
        <f>IFERROR((P34-S34)/S34,0)</f>
        <v/>
      </c>
      <c r="V34" s="22" t="n"/>
    </row>
    <row r="35" ht="15.75" customHeight="1" s="77">
      <c r="D35" s="14" t="n"/>
      <c r="E35" s="93" t="inlineStr">
        <is>
          <t>Car</t>
        </is>
      </c>
      <c r="F35" s="8" t="n">
        <v>835113.6363636364</v>
      </c>
      <c r="G35" s="34" t="n"/>
      <c r="H35" s="93" t="inlineStr">
        <is>
          <t>Car</t>
        </is>
      </c>
      <c r="I35" s="8" t="n">
        <v>1242727.272727273</v>
      </c>
      <c r="J35" s="19" t="n"/>
      <c r="K35" s="25">
        <f>IFERROR((F35-I35)/I35,0)</f>
        <v/>
      </c>
      <c r="L35" s="22" t="n"/>
      <c r="N35" s="14" t="n"/>
      <c r="O35" s="93" t="inlineStr">
        <is>
          <t>Walk_transit</t>
        </is>
      </c>
      <c r="P35" s="8" t="n">
        <v>361818.1818181818</v>
      </c>
      <c r="Q35" s="34" t="n"/>
      <c r="R35" s="93" t="inlineStr">
        <is>
          <t>Walk_transit</t>
        </is>
      </c>
      <c r="S35" s="8" t="n">
        <v>711931.8181818182</v>
      </c>
      <c r="T35" s="19" t="n"/>
      <c r="U35" s="25">
        <f>IFERROR((P35-S35)/S35,0)</f>
        <v/>
      </c>
      <c r="V35" s="22" t="n"/>
    </row>
    <row r="36">
      <c r="D36" s="14" t="n"/>
      <c r="E36" s="93" t="inlineStr">
        <is>
          <t>Walk_transit</t>
        </is>
      </c>
      <c r="F36" s="8" t="n">
        <v>378977.2727272728</v>
      </c>
      <c r="G36" s="34" t="n"/>
      <c r="H36" s="93" t="inlineStr">
        <is>
          <t>Walk_transit</t>
        </is>
      </c>
      <c r="I36" s="8" t="n">
        <v>711931.8181818182</v>
      </c>
      <c r="J36" s="19" t="n"/>
      <c r="K36" s="25">
        <f>IFERROR((F36-I36)/I36,0)</f>
        <v/>
      </c>
      <c r="L36" s="22" t="n"/>
      <c r="N36" s="14" t="n"/>
      <c r="O36" s="93" t="inlineStr">
        <is>
          <t>Drive_transit</t>
        </is>
      </c>
      <c r="P36" s="8" t="n">
        <v>23409.09090909091</v>
      </c>
      <c r="Q36" s="19" t="n"/>
      <c r="R36" s="93" t="inlineStr">
        <is>
          <t>Drive_transit</t>
        </is>
      </c>
      <c r="S36" s="8" t="n">
        <v>0</v>
      </c>
      <c r="T36" s="19" t="n"/>
      <c r="U36" s="25">
        <f>IFERROR((P36-S36)/S36,0)</f>
        <v/>
      </c>
      <c r="V36" s="22" t="n"/>
    </row>
    <row r="37">
      <c r="D37" s="14" t="n"/>
      <c r="E37" s="93" t="inlineStr">
        <is>
          <t>Drive_transit</t>
        </is>
      </c>
      <c r="F37" s="8" t="n">
        <v>38522.72727272727</v>
      </c>
      <c r="G37" s="19" t="n"/>
      <c r="H37" s="93" t="inlineStr">
        <is>
          <t>Drive_transit</t>
        </is>
      </c>
      <c r="I37" s="8" t="n">
        <v>0</v>
      </c>
      <c r="J37" s="19" t="n"/>
      <c r="K37" s="25">
        <f>IFERROR((F37-I37)/I37,0)</f>
        <v/>
      </c>
      <c r="L37" s="22" t="n"/>
      <c r="N37" s="14" t="n"/>
      <c r="O37" s="93" t="inlineStr">
        <is>
          <t>Bike_transit</t>
        </is>
      </c>
      <c r="P37" s="8" t="n">
        <v>21477.27272727273</v>
      </c>
      <c r="Q37" s="19" t="n"/>
      <c r="R37" s="93" t="inlineStr">
        <is>
          <t>Bike_transit</t>
        </is>
      </c>
      <c r="S37" s="8" t="n">
        <v>0</v>
      </c>
      <c r="T37" s="19" t="n"/>
      <c r="U37" s="25">
        <f>IFERROR((P37-S37)/S37,0)</f>
        <v/>
      </c>
      <c r="V37" s="22" t="n"/>
    </row>
    <row r="38">
      <c r="D38" s="14" t="n"/>
      <c r="E38" s="93" t="inlineStr">
        <is>
          <t>Bike_transit</t>
        </is>
      </c>
      <c r="F38" s="8" t="n">
        <v>24318.18181818182</v>
      </c>
      <c r="G38" s="19" t="n"/>
      <c r="H38" s="93" t="inlineStr">
        <is>
          <t>Bike_transit</t>
        </is>
      </c>
      <c r="I38" s="8" t="n">
        <v>0</v>
      </c>
      <c r="J38" s="19" t="n"/>
      <c r="K38" s="25">
        <f>IFERROR((F38-I38)/I38,0)</f>
        <v/>
      </c>
      <c r="L38" s="22" t="n"/>
      <c r="N38" s="14" t="n"/>
      <c r="O38" s="93" t="inlineStr">
        <is>
          <t>Ridehail_transit</t>
        </is>
      </c>
      <c r="P38" s="8" t="n">
        <v>0</v>
      </c>
      <c r="Q38" s="19" t="n"/>
      <c r="R38" s="93" t="inlineStr">
        <is>
          <t>Ridehail_transit</t>
        </is>
      </c>
      <c r="S38" s="8" t="n">
        <v>0</v>
      </c>
      <c r="T38" s="19" t="n"/>
      <c r="U38" s="25">
        <f>IFERROR((P38-S38)/S38,0)</f>
        <v/>
      </c>
      <c r="V38" s="22" t="n"/>
    </row>
    <row r="39">
      <c r="D39" s="14" t="n"/>
      <c r="E39" s="93" t="inlineStr">
        <is>
          <t>Ridehail_transit</t>
        </is>
      </c>
      <c r="F39" s="8" t="n">
        <v>0</v>
      </c>
      <c r="G39" s="19" t="n"/>
      <c r="H39" s="93" t="inlineStr">
        <is>
          <t>Ridehail_transit</t>
        </is>
      </c>
      <c r="I39" s="8" t="n">
        <v>0</v>
      </c>
      <c r="J39" s="19" t="n"/>
      <c r="K39" s="25">
        <f>IFERROR((F39-I39)/I39,0)</f>
        <v/>
      </c>
      <c r="L39" s="22" t="n"/>
      <c r="N39" s="14" t="n"/>
      <c r="O39" s="93" t="inlineStr">
        <is>
          <t>Walk</t>
        </is>
      </c>
      <c r="P39" s="8" t="n">
        <v>2677159.090909091</v>
      </c>
      <c r="Q39" s="19" t="n"/>
      <c r="R39" s="93" t="inlineStr">
        <is>
          <t>Walk</t>
        </is>
      </c>
      <c r="S39" s="8" t="n">
        <v>1749886.363636364</v>
      </c>
      <c r="T39" s="19" t="n"/>
      <c r="U39" s="25">
        <f>IFERROR((P39-S39)/S39,0)</f>
        <v/>
      </c>
      <c r="V39" s="22" t="n"/>
    </row>
    <row r="40">
      <c r="D40" s="14" t="n"/>
      <c r="E40" s="93" t="inlineStr">
        <is>
          <t>Walk</t>
        </is>
      </c>
      <c r="F40" s="8" t="n">
        <v>2690909.090909091</v>
      </c>
      <c r="G40" s="19" t="n"/>
      <c r="H40" s="93" t="inlineStr">
        <is>
          <t>Walk</t>
        </is>
      </c>
      <c r="I40" s="8" t="n">
        <v>1766477.272727273</v>
      </c>
      <c r="J40" s="19" t="n"/>
      <c r="K40" s="25">
        <f>IFERROR((F40-I40)/I40,0)</f>
        <v/>
      </c>
      <c r="L40" s="22" t="n"/>
      <c r="N40" s="14" t="n"/>
      <c r="O40" s="93" t="inlineStr">
        <is>
          <t>Bike</t>
        </is>
      </c>
      <c r="P40" s="8" t="n">
        <v>1931.818181818182</v>
      </c>
      <c r="Q40" s="19" t="n"/>
      <c r="R40" s="93" t="inlineStr">
        <is>
          <t>Bike</t>
        </is>
      </c>
      <c r="S40" s="8" t="n">
        <v>4659.090909090909</v>
      </c>
      <c r="T40" s="19" t="n"/>
      <c r="U40" s="25">
        <f>IFERROR((P40-S40)/S40,0)</f>
        <v/>
      </c>
      <c r="V40" s="22" t="n"/>
    </row>
    <row r="41">
      <c r="D41" s="14" t="n"/>
      <c r="E41" s="93" t="inlineStr">
        <is>
          <t>Bike</t>
        </is>
      </c>
      <c r="F41" s="8" t="n">
        <v>1931.818181818182</v>
      </c>
      <c r="G41" s="19" t="n"/>
      <c r="H41" s="93" t="inlineStr">
        <is>
          <t>Bike</t>
        </is>
      </c>
      <c r="I41" s="8" t="n">
        <v>4659.090909090909</v>
      </c>
      <c r="J41" s="19" t="n"/>
      <c r="K41" s="25">
        <f>IFERROR((F41-I41)/I41,0)</f>
        <v/>
      </c>
      <c r="L41" s="22" t="n"/>
      <c r="N41" s="14" t="n"/>
      <c r="O41" s="93" t="inlineStr">
        <is>
          <t>Ridehail</t>
        </is>
      </c>
      <c r="P41" s="8" t="n">
        <v>70454.54545454546</v>
      </c>
      <c r="Q41" s="19" t="n"/>
      <c r="R41" s="93" t="inlineStr">
        <is>
          <t>Ridehail</t>
        </is>
      </c>
      <c r="S41" s="8" t="n">
        <v>45681.81818181818</v>
      </c>
      <c r="T41" s="19" t="n"/>
      <c r="U41" s="25">
        <f>IFERROR((P41-S41)/S41,0)</f>
        <v/>
      </c>
      <c r="V41" s="22" t="n"/>
    </row>
    <row r="42">
      <c r="D42" s="14" t="n"/>
      <c r="E42" s="93" t="inlineStr">
        <is>
          <t>Ridehail</t>
        </is>
      </c>
      <c r="F42" s="8" t="n">
        <v>114318.1818181818</v>
      </c>
      <c r="G42" s="19" t="n"/>
      <c r="H42" s="93" t="inlineStr">
        <is>
          <t>Ridehail</t>
        </is>
      </c>
      <c r="I42" s="8" t="n">
        <v>45681.81818181818</v>
      </c>
      <c r="J42" s="19" t="n"/>
      <c r="K42" s="25">
        <f>IFERROR((F42-I42)/I42,0)</f>
        <v/>
      </c>
      <c r="L42" s="22" t="n"/>
      <c r="N42" s="14" t="n"/>
      <c r="O42" s="93" t="inlineStr">
        <is>
          <t>Ridehail_pooled</t>
        </is>
      </c>
      <c r="P42" s="8" t="n">
        <v>9772.727272727274</v>
      </c>
      <c r="Q42" s="19" t="n"/>
      <c r="R42" s="93" t="inlineStr">
        <is>
          <t>Ridehail_pooled</t>
        </is>
      </c>
      <c r="S42" s="8" t="n">
        <v>113.6363636363636</v>
      </c>
      <c r="T42" s="19" t="n"/>
      <c r="U42" s="25">
        <f>IFERROR((P42-S42)/S42,0)</f>
        <v/>
      </c>
      <c r="V42" s="22" t="n"/>
    </row>
    <row r="43">
      <c r="D43" s="14" t="n"/>
      <c r="E43" s="93" t="inlineStr">
        <is>
          <t>Ridehail_pooled</t>
        </is>
      </c>
      <c r="F43" s="8" t="n">
        <v>12386.36363636364</v>
      </c>
      <c r="G43" s="19" t="n"/>
      <c r="H43" s="93" t="inlineStr">
        <is>
          <t>Ridehail_pooled</t>
        </is>
      </c>
      <c r="I43" s="8" t="n">
        <v>113.6363636363636</v>
      </c>
      <c r="J43" s="19" t="n"/>
      <c r="K43" s="25">
        <f>IFERROR((F43-I43)/I43,0)</f>
        <v/>
      </c>
      <c r="L43" s="22" t="n"/>
      <c r="N43" s="14" t="n"/>
      <c r="O43" s="23" t="inlineStr">
        <is>
          <t>SR2 + SR2_teleport</t>
        </is>
      </c>
      <c r="P43" s="8" t="n">
        <v>100681.8181818182</v>
      </c>
      <c r="Q43" s="19" t="n"/>
      <c r="R43" s="23" t="inlineStr">
        <is>
          <t>SR2 + SR2_teleport</t>
        </is>
      </c>
      <c r="S43" s="8" t="n">
        <v>352954.5454545455</v>
      </c>
      <c r="T43" s="19" t="n"/>
      <c r="U43" s="25">
        <f>IFERROR((P43-S43)/S43,0)</f>
        <v/>
      </c>
      <c r="V43" s="22" t="n"/>
    </row>
    <row r="44" ht="14.25" customHeight="1" s="77">
      <c r="D44" s="14" t="n"/>
      <c r="E44" s="23" t="inlineStr">
        <is>
          <t>SR2 + SR2_teleport</t>
        </is>
      </c>
      <c r="F44" s="8" t="n">
        <v>233750</v>
      </c>
      <c r="G44" s="19" t="n"/>
      <c r="H44" s="23" t="inlineStr">
        <is>
          <t>SR2 + SR2_teleport</t>
        </is>
      </c>
      <c r="I44" s="8" t="n">
        <v>446818.1818181818</v>
      </c>
      <c r="J44" s="19" t="n"/>
      <c r="K44" s="25">
        <f>IFERROR((F44-I44)/I44,0)</f>
        <v/>
      </c>
      <c r="L44" s="22" t="n"/>
      <c r="N44" s="14" t="n"/>
      <c r="O44" s="23" t="inlineStr">
        <is>
          <t>SR3 + SR3_teleport</t>
        </is>
      </c>
      <c r="P44" s="8" t="n">
        <v>52045.45454545454</v>
      </c>
      <c r="Q44" s="19" t="n"/>
      <c r="R44" s="23" t="inlineStr">
        <is>
          <t>SR3 + SR3_teleport</t>
        </is>
      </c>
      <c r="S44" s="8" t="n">
        <v>201931.8181818182</v>
      </c>
      <c r="T44" s="19" t="n"/>
      <c r="U44" s="25">
        <f>IFERROR((P44-S44)/S44,0)</f>
        <v/>
      </c>
      <c r="V44" s="22" t="n"/>
    </row>
    <row r="45">
      <c r="D45" s="14" t="n"/>
      <c r="E45" s="23" t="inlineStr">
        <is>
          <t>SR3 + SR3_teleport</t>
        </is>
      </c>
      <c r="F45" s="8" t="n">
        <v>136931.8181818182</v>
      </c>
      <c r="G45" s="19" t="n"/>
      <c r="H45" s="23" t="inlineStr">
        <is>
          <t>SR3 + SR3_teleport</t>
        </is>
      </c>
      <c r="I45" s="8" t="n">
        <v>262500</v>
      </c>
      <c r="J45" s="19" t="n"/>
      <c r="K45" s="25">
        <f>IFERROR((F45-I45)/I45,0)</f>
        <v/>
      </c>
      <c r="L45" s="22" t="n"/>
      <c r="N45" s="14" t="n"/>
      <c r="O45" s="29" t="inlineStr">
        <is>
          <t>Total</t>
        </is>
      </c>
      <c r="P45" s="8">
        <f>SUM(P34:P44)</f>
        <v/>
      </c>
      <c r="Q45" s="19" t="n"/>
      <c r="R45" s="29" t="inlineStr">
        <is>
          <t>Total</t>
        </is>
      </c>
      <c r="S45" s="8">
        <f>SUM(S34:S44)</f>
        <v/>
      </c>
      <c r="T45" s="19" t="n"/>
      <c r="U45" s="25" t="n"/>
      <c r="V45" s="22" t="n"/>
    </row>
    <row r="46" ht="18.75" customHeight="1" s="77">
      <c r="D46" s="14" t="n"/>
      <c r="E46" s="29" t="inlineStr">
        <is>
          <t>Total</t>
        </is>
      </c>
      <c r="F46" s="8">
        <f>SUM(F35:F45)</f>
        <v/>
      </c>
      <c r="G46" s="19" t="n"/>
      <c r="H46" s="29" t="inlineStr">
        <is>
          <t>Total</t>
        </is>
      </c>
      <c r="I46" s="8">
        <f>SUM(I35:I45)</f>
        <v/>
      </c>
      <c r="J46" s="19" t="n"/>
      <c r="K46" s="25">
        <f>IFERROR((F46-I46)/I46,0)</f>
        <v/>
      </c>
      <c r="L46" s="22" t="n"/>
      <c r="N46" s="14" t="n"/>
      <c r="O46" s="92" t="inlineStr">
        <is>
          <t>Trips</t>
        </is>
      </c>
      <c r="Q46" s="19" t="n"/>
      <c r="R46" s="92" t="inlineStr">
        <is>
          <t>Trips</t>
        </is>
      </c>
      <c r="T46" s="19" t="n"/>
      <c r="U46" s="25" t="n"/>
      <c r="V46" s="22" t="n"/>
    </row>
    <row r="47" ht="18.75" customHeight="1" s="77">
      <c r="D47" s="14" t="n"/>
      <c r="E47" s="92" t="inlineStr">
        <is>
          <t>Trips</t>
        </is>
      </c>
      <c r="G47" s="19" t="n"/>
      <c r="H47" s="92" t="inlineStr">
        <is>
          <t>Trips</t>
        </is>
      </c>
      <c r="J47" s="19" t="n"/>
      <c r="K47" s="25" t="n"/>
      <c r="L47" s="22" t="n"/>
      <c r="N47" s="14" t="n"/>
      <c r="O47" s="29" t="inlineStr">
        <is>
          <t>Total</t>
        </is>
      </c>
      <c r="P47" s="42" t="n">
        <v>3785454.545454545</v>
      </c>
      <c r="Q47" s="19" t="n"/>
      <c r="R47" s="29" t="inlineStr">
        <is>
          <t>Total</t>
        </is>
      </c>
      <c r="S47" s="42" t="n">
        <v>3782954.545454545</v>
      </c>
      <c r="T47" s="19" t="n"/>
      <c r="U47" s="25">
        <f>IFERROR((P47-S47)/S47,0)</f>
        <v/>
      </c>
      <c r="V47" s="22" t="n"/>
    </row>
    <row r="48" ht="18.75" customHeight="1" s="77">
      <c r="D48" s="14" t="n"/>
      <c r="E48" s="29" t="inlineStr">
        <is>
          <t>Total</t>
        </is>
      </c>
      <c r="F48" s="42" t="n">
        <v>4484659.090909091</v>
      </c>
      <c r="G48" s="19" t="n"/>
      <c r="H48" s="29" t="inlineStr">
        <is>
          <t>Total</t>
        </is>
      </c>
      <c r="I48" s="42" t="n">
        <v>4480909.090909091</v>
      </c>
      <c r="J48" s="19" t="n"/>
      <c r="K48" s="25">
        <f>IFERROR((F48-I48)/I48,0)</f>
        <v/>
      </c>
      <c r="L48" s="22" t="n"/>
      <c r="N48" s="14" t="n"/>
      <c r="O48" s="92" t="inlineStr">
        <is>
          <t>Auto Defficiency</t>
        </is>
      </c>
      <c r="Q48" s="19" t="n"/>
      <c r="R48" s="92" t="inlineStr">
        <is>
          <t>Auto Defficiency</t>
        </is>
      </c>
      <c r="T48" s="19" t="n"/>
      <c r="U48" s="25" t="n"/>
      <c r="V48" s="22" t="n"/>
    </row>
    <row r="49" ht="18.75" customHeight="1" s="77">
      <c r="D49" s="14" t="n"/>
      <c r="E49" s="92" t="inlineStr">
        <is>
          <t>Auto Defficiency</t>
        </is>
      </c>
      <c r="G49" s="19" t="n"/>
      <c r="H49" s="92" t="inlineStr">
        <is>
          <t>Auto Defficiency</t>
        </is>
      </c>
      <c r="J49" s="19" t="n"/>
      <c r="K49" s="25" t="n"/>
      <c r="L49" s="22" t="n"/>
      <c r="N49" s="14" t="n"/>
      <c r="O49" s="93" t="inlineStr">
        <is>
          <t>no_auto</t>
        </is>
      </c>
      <c r="P49" s="12" t="n">
        <v>0.1661568909679741</v>
      </c>
      <c r="Q49" s="19" t="n"/>
      <c r="R49" s="93" t="inlineStr">
        <is>
          <t>no_auto</t>
        </is>
      </c>
      <c r="S49" s="12" t="n">
        <v>0.1663864537048157</v>
      </c>
      <c r="T49" s="19" t="n"/>
      <c r="U49" s="25">
        <f>IFERROR((P49-S49)/S49,0)</f>
        <v/>
      </c>
      <c r="V49" s="22" t="n"/>
    </row>
    <row r="50">
      <c r="D50" s="14" t="n"/>
      <c r="E50" s="93" t="inlineStr">
        <is>
          <t>no_auto</t>
        </is>
      </c>
      <c r="F50" s="12" t="n">
        <v>0.1400055587841423</v>
      </c>
      <c r="G50" s="19" t="n"/>
      <c r="H50" s="93" t="inlineStr">
        <is>
          <t>no_auto</t>
        </is>
      </c>
      <c r="I50" s="12" t="n">
        <v>0.140305573488272</v>
      </c>
      <c r="J50" s="19" t="n"/>
      <c r="K50" s="25">
        <f>IFERROR((F50-I50)/I50,0)</f>
        <v/>
      </c>
      <c r="L50" s="22" t="n"/>
      <c r="N50" s="14" t="n"/>
      <c r="O50" s="93" t="inlineStr">
        <is>
          <t>auto_sufficient</t>
        </is>
      </c>
      <c r="P50" s="12" t="n">
        <v>0.2427581863979849</v>
      </c>
      <c r="Q50" s="19" t="n"/>
      <c r="R50" s="93" t="inlineStr">
        <is>
          <t>auto_sufficient</t>
        </is>
      </c>
      <c r="S50" s="12" t="n">
        <v>0.2427044553860934</v>
      </c>
      <c r="T50" s="19" t="n"/>
      <c r="U50" s="25">
        <f>IFERROR((P50-S50)/S50,0)</f>
        <v/>
      </c>
      <c r="V50" s="22" t="n"/>
    </row>
    <row r="51">
      <c r="D51" s="14" t="n"/>
      <c r="E51" s="93" t="inlineStr">
        <is>
          <t>auto_sufficient</t>
        </is>
      </c>
      <c r="F51" s="12" t="n">
        <v>0.2613007554892993</v>
      </c>
      <c r="G51" s="19" t="n"/>
      <c r="H51" s="93" t="inlineStr">
        <is>
          <t>auto_sufficient</t>
        </is>
      </c>
      <c r="I51" s="12" t="n">
        <v>0.261193179660502</v>
      </c>
      <c r="J51" s="19" t="n"/>
      <c r="K51" s="25">
        <f>IFERROR((F51-I51)/I51,0)</f>
        <v/>
      </c>
      <c r="L51" s="22" t="n"/>
      <c r="N51" s="14" t="n"/>
      <c r="O51" s="93" t="inlineStr">
        <is>
          <t>auto_deficient</t>
        </is>
      </c>
      <c r="P51" s="12" t="n">
        <v>0.591084922634041</v>
      </c>
      <c r="Q51" s="19" t="n"/>
      <c r="R51" s="93" t="inlineStr">
        <is>
          <t>auto_deficient</t>
        </is>
      </c>
      <c r="S51" s="12" t="n">
        <v>0.5909090909090909</v>
      </c>
      <c r="T51" s="19" t="n"/>
      <c r="U51" s="25">
        <f>IFERROR((P51-S51)/S51,0)</f>
        <v/>
      </c>
      <c r="V51" s="22" t="n"/>
    </row>
    <row r="52" ht="18.75" customHeight="1" s="77">
      <c r="D52" s="14" t="n"/>
      <c r="E52" s="93" t="inlineStr">
        <is>
          <t>auto_deficient</t>
        </is>
      </c>
      <c r="F52" s="12" t="n">
        <v>0.5986936857265583</v>
      </c>
      <c r="G52" s="19" t="n"/>
      <c r="H52" s="93" t="inlineStr">
        <is>
          <t>auto_deficient</t>
        </is>
      </c>
      <c r="I52" s="12" t="n">
        <v>0.598501246851226</v>
      </c>
      <c r="J52" s="19" t="n"/>
      <c r="K52" s="25">
        <f>IFERROR((F52-I52)/I52,0)</f>
        <v/>
      </c>
      <c r="L52" s="22" t="n"/>
      <c r="N52" s="14" t="n"/>
      <c r="O52" s="92" t="inlineStr">
        <is>
          <t>Activity type</t>
        </is>
      </c>
      <c r="P52" s="93" t="n"/>
      <c r="Q52" s="19" t="n"/>
      <c r="R52" s="92" t="inlineStr">
        <is>
          <t>Activity type</t>
        </is>
      </c>
      <c r="S52" s="93" t="n"/>
      <c r="T52" s="19" t="n"/>
      <c r="U52" s="25" t="n"/>
      <c r="V52" s="22" t="n"/>
    </row>
    <row r="53" ht="18.75" customHeight="1" s="77">
      <c r="D53" s="14" t="n"/>
      <c r="E53" s="92" t="inlineStr">
        <is>
          <t>Tour type</t>
        </is>
      </c>
      <c r="G53" s="19" t="n"/>
      <c r="H53" s="92" t="inlineStr">
        <is>
          <t>Activity type</t>
        </is>
      </c>
      <c r="J53" s="19" t="n"/>
      <c r="K53" s="25" t="n"/>
      <c r="L53" s="22" t="n"/>
      <c r="N53" s="14" t="n"/>
      <c r="O53" s="93" t="inlineStr">
        <is>
          <t>home</t>
        </is>
      </c>
      <c r="P53" s="12" t="n">
        <v>0.1076826196473552</v>
      </c>
      <c r="Q53" s="19" t="n"/>
      <c r="R53" s="93" t="inlineStr">
        <is>
          <t>home</t>
        </is>
      </c>
      <c r="S53" s="12" t="n">
        <v>0.1077819142548337</v>
      </c>
      <c r="T53" s="19" t="n"/>
      <c r="U53" s="25">
        <f>IFERROR((P53-S53)/S53,0)</f>
        <v/>
      </c>
      <c r="V53" s="22" t="n"/>
    </row>
    <row r="54">
      <c r="D54" s="14" t="n"/>
      <c r="E54" s="93" t="inlineStr">
        <is>
          <t>othmaint</t>
        </is>
      </c>
      <c r="F54" s="12" t="n">
        <v>0.1000833817621346</v>
      </c>
      <c r="G54" s="19" t="n"/>
      <c r="H54" s="93" t="inlineStr">
        <is>
          <t>othmaint</t>
        </is>
      </c>
      <c r="I54" s="12" t="n">
        <v>0.1002038000481019</v>
      </c>
      <c r="J54" s="19" t="n"/>
      <c r="K54" s="25">
        <f>IFERROR((F54-I54)/I54,0)</f>
        <v/>
      </c>
      <c r="L54" s="22" t="n"/>
      <c r="N54" s="14" t="n"/>
      <c r="O54" s="93" t="inlineStr">
        <is>
          <t>escort</t>
        </is>
      </c>
      <c r="P54" s="12" t="n">
        <v>0.1546269641357803</v>
      </c>
      <c r="Q54" s="19" t="n"/>
      <c r="R54" s="93" t="inlineStr">
        <is>
          <t>escort</t>
        </is>
      </c>
      <c r="S54" s="12" t="n">
        <v>0.1547676233937793</v>
      </c>
      <c r="T54" s="19" t="n"/>
      <c r="U54" s="25">
        <f>IFERROR((P54-S54)/S54,0)</f>
        <v/>
      </c>
      <c r="V54" s="22" t="n"/>
    </row>
    <row r="55">
      <c r="D55" s="14" t="n"/>
      <c r="E55" s="93" t="inlineStr">
        <is>
          <t>escort</t>
        </is>
      </c>
      <c r="F55" s="12" t="n">
        <v>0.1412941860171312</v>
      </c>
      <c r="G55" s="19" t="n"/>
      <c r="H55" s="93" t="inlineStr">
        <is>
          <t>escort</t>
        </is>
      </c>
      <c r="I55" s="12" t="n">
        <v>0.1413055861466601</v>
      </c>
      <c r="J55" s="19" t="n"/>
      <c r="K55" s="25">
        <f>IFERROR((F55-I55)/I55,0)</f>
        <v/>
      </c>
      <c r="L55" s="22" t="n"/>
      <c r="N55" s="14" t="n"/>
      <c r="O55" s="93" t="inlineStr">
        <is>
          <t>shopping</t>
        </is>
      </c>
      <c r="P55" s="12" t="n">
        <v>0.09759205949382271</v>
      </c>
      <c r="Q55" s="19" t="n"/>
      <c r="R55" s="93" t="inlineStr">
        <is>
          <t>shopping</t>
        </is>
      </c>
      <c r="S55" s="12" t="n">
        <v>0.09763420199351507</v>
      </c>
      <c r="T55" s="19" t="n"/>
      <c r="U55" s="25">
        <f>IFERROR((P55-S55)/S55,0)</f>
        <v/>
      </c>
      <c r="V55" s="22" t="n"/>
    </row>
    <row r="56">
      <c r="D56" s="14" t="n"/>
      <c r="E56" s="93" t="inlineStr">
        <is>
          <t>shopping</t>
        </is>
      </c>
      <c r="F56" s="12" t="n">
        <v>0.08779088864744675</v>
      </c>
      <c r="G56" s="19" t="n"/>
      <c r="H56" s="93" t="inlineStr">
        <is>
          <t>shopping</t>
        </is>
      </c>
      <c r="I56" s="12" t="n">
        <v>0.08788718844542336</v>
      </c>
      <c r="J56" s="19" t="n"/>
      <c r="K56" s="25">
        <f>IFERROR((F56-I56)/I56,0)</f>
        <v/>
      </c>
      <c r="L56" s="22" t="n"/>
      <c r="N56" s="14" t="n"/>
      <c r="O56" s="93" t="inlineStr">
        <is>
          <t>social</t>
        </is>
      </c>
      <c r="P56" s="12" t="n">
        <v>0.1203070648914478</v>
      </c>
      <c r="Q56" s="19" t="n"/>
      <c r="R56" s="93" t="inlineStr">
        <is>
          <t>social</t>
        </is>
      </c>
      <c r="S56" s="12" t="n">
        <v>0.1201663264080701</v>
      </c>
      <c r="T56" s="19" t="n"/>
      <c r="U56" s="25">
        <f>IFERROR((P56-S56)/S56,0)</f>
        <v/>
      </c>
      <c r="V56" s="22" t="n"/>
    </row>
    <row r="57">
      <c r="D57" s="14" t="n"/>
      <c r="E57" s="93" t="inlineStr">
        <is>
          <t>social</t>
        </is>
      </c>
      <c r="F57" s="12" t="n">
        <v>0.1109861788412462</v>
      </c>
      <c r="G57" s="19" t="n"/>
      <c r="H57" s="93" t="inlineStr">
        <is>
          <t>social</t>
        </is>
      </c>
      <c r="I57" s="12" t="n">
        <v>0.1107608957075406</v>
      </c>
      <c r="J57" s="19" t="n"/>
      <c r="K57" s="25">
        <f>IFERROR((F57-I57)/I57,0)</f>
        <v/>
      </c>
      <c r="L57" s="22" t="n"/>
      <c r="N57" s="14" t="n"/>
      <c r="O57" s="93" t="inlineStr">
        <is>
          <t>work</t>
        </is>
      </c>
      <c r="P57" s="12" t="n">
        <v>0.3696773419695334</v>
      </c>
      <c r="Q57" s="19" t="n"/>
      <c r="R57" s="93" t="inlineStr">
        <is>
          <t>work</t>
        </is>
      </c>
      <c r="S57" s="12" t="n">
        <v>0.3694607902005524</v>
      </c>
      <c r="T57" s="19" t="n"/>
      <c r="U57" s="25">
        <f>IFERROR((P57-S57)/S57,0)</f>
        <v/>
      </c>
      <c r="V57" s="22" t="n"/>
    </row>
    <row r="58">
      <c r="D58" s="14" t="n"/>
      <c r="E58" s="93" t="inlineStr">
        <is>
          <t>work</t>
        </is>
      </c>
      <c r="F58" s="12" t="n">
        <v>0.4275210349445385</v>
      </c>
      <c r="G58" s="19" t="n"/>
      <c r="H58" s="93" t="inlineStr">
        <is>
          <t>work</t>
        </is>
      </c>
      <c r="I58" s="12" t="n">
        <v>0.4274484487145407</v>
      </c>
      <c r="J58" s="19" t="n"/>
      <c r="K58" s="25">
        <f>IFERROR((F58-I58)/I58,0)</f>
        <v/>
      </c>
      <c r="L58" s="22" t="n"/>
      <c r="N58" s="14" t="n"/>
      <c r="O58" s="93" t="inlineStr">
        <is>
          <t>eatout</t>
        </is>
      </c>
      <c r="P58" s="12" t="n">
        <v>0.07583663188197193</v>
      </c>
      <c r="Q58" s="19" t="n"/>
      <c r="R58" s="93" t="inlineStr">
        <is>
          <t>eatout</t>
        </is>
      </c>
      <c r="S58" s="12" t="n">
        <v>0.07591269364717185</v>
      </c>
      <c r="T58" s="19" t="n"/>
      <c r="U58" s="25">
        <f>IFERROR((P58-S58)/S58,0)</f>
        <v/>
      </c>
      <c r="V58" s="22" t="n"/>
    </row>
    <row r="59">
      <c r="D59" s="14" t="n"/>
      <c r="E59" s="93" t="inlineStr">
        <is>
          <t>eatout</t>
        </is>
      </c>
      <c r="F59" s="12" t="n">
        <v>0.06676857770927559</v>
      </c>
      <c r="G59" s="19" t="n"/>
      <c r="H59" s="93" t="inlineStr">
        <is>
          <t>eatout</t>
        </is>
      </c>
      <c r="I59" s="12" t="n">
        <v>0.06679831390270763</v>
      </c>
      <c r="J59" s="19" t="n"/>
      <c r="K59" s="25">
        <f>IFERROR((F59-I59)/I59,0)</f>
        <v/>
      </c>
      <c r="L59" s="22" t="n"/>
      <c r="N59" s="14" t="n"/>
      <c r="O59" s="93" t="inlineStr">
        <is>
          <t>othdiscr</t>
        </is>
      </c>
      <c r="P59" s="12" t="n">
        <v>0.004513014273719564</v>
      </c>
      <c r="Q59" s="19" t="n"/>
      <c r="R59" s="93" t="inlineStr">
        <is>
          <t>othdiscr</t>
        </is>
      </c>
      <c r="S59" s="12" t="n">
        <v>0.004503422601176895</v>
      </c>
      <c r="T59" s="19" t="n"/>
      <c r="U59" s="25">
        <f>IFERROR((P59-S59)/S59,0)</f>
        <v/>
      </c>
      <c r="V59" s="22" t="n"/>
    </row>
    <row r="60">
      <c r="D60" s="14" t="n"/>
      <c r="E60" s="93" t="inlineStr">
        <is>
          <t>othdiscr</t>
        </is>
      </c>
      <c r="F60" s="12" t="n">
        <v>0.004232256108345756</v>
      </c>
      <c r="G60" s="19" t="n"/>
      <c r="H60" s="93" t="inlineStr">
        <is>
          <t>othdiscr</t>
        </is>
      </c>
      <c r="I60" s="12" t="n">
        <v>0.004227901619007835</v>
      </c>
      <c r="J60" s="19" t="n"/>
      <c r="K60" s="25">
        <f>IFERROR((F60-I60)/I60,0)</f>
        <v/>
      </c>
      <c r="L60" s="22" t="n"/>
      <c r="N60" s="14" t="n"/>
      <c r="O60" s="93" t="inlineStr">
        <is>
          <t>univ</t>
        </is>
      </c>
      <c r="P60" s="12" t="n">
        <v>0.02589360681300228</v>
      </c>
      <c r="Q60" s="19" t="n"/>
      <c r="R60" s="93" t="inlineStr">
        <is>
          <t>univ</t>
        </is>
      </c>
      <c r="S60" s="12" t="n">
        <v>0.02586465713942596</v>
      </c>
      <c r="T60" s="19" t="n"/>
      <c r="U60" s="25">
        <f>IFERROR((P60-S60)/S60,0)</f>
        <v/>
      </c>
      <c r="V60" s="22" t="n"/>
    </row>
    <row r="61">
      <c r="D61" s="14" t="n"/>
      <c r="E61" s="93" t="inlineStr">
        <is>
          <t>univ</t>
        </is>
      </c>
      <c r="F61" s="12" t="n">
        <v>0.02410490941708568</v>
      </c>
      <c r="G61" s="19" t="n"/>
      <c r="H61" s="93" t="inlineStr">
        <is>
          <t>univ</t>
        </is>
      </c>
      <c r="I61" s="12" t="n">
        <v>0.02408891251787997</v>
      </c>
      <c r="J61" s="19" t="n"/>
      <c r="K61" s="25">
        <f>IFERROR((F61-I61)/I61,0)</f>
        <v/>
      </c>
      <c r="L61" s="22" t="n"/>
      <c r="N61" s="14" t="n"/>
      <c r="O61" s="93" t="inlineStr">
        <is>
          <t>school</t>
        </is>
      </c>
      <c r="P61" s="12" t="n">
        <v>0.04387069689336692</v>
      </c>
      <c r="Q61" s="19" t="n"/>
      <c r="R61" s="93" t="inlineStr">
        <is>
          <t>school</t>
        </is>
      </c>
      <c r="S61" s="12" t="n">
        <v>0.04390837036147472</v>
      </c>
      <c r="T61" s="19" t="n"/>
      <c r="U61" s="25">
        <f>IFERROR((P61-S61)/S61,0)</f>
        <v/>
      </c>
      <c r="V61" s="22" t="n"/>
    </row>
    <row r="62">
      <c r="D62" s="14" t="n"/>
      <c r="E62" s="93" t="inlineStr">
        <is>
          <t>school</t>
        </is>
      </c>
      <c r="F62" s="12" t="n">
        <v>0.03721858655279581</v>
      </c>
      <c r="G62" s="19" t="n"/>
      <c r="H62" s="93" t="inlineStr">
        <is>
          <t>school</t>
        </is>
      </c>
      <c r="I62" s="12" t="n">
        <v>0.03727895289813795</v>
      </c>
      <c r="J62" s="19" t="n"/>
      <c r="K62" s="25">
        <f>IFERROR((F62-I62)/I62,0)</f>
        <v/>
      </c>
      <c r="L62" s="22" t="n"/>
      <c r="N62" s="14" t="n"/>
      <c r="O62" s="25" t="n"/>
      <c r="P62" s="25" t="n"/>
      <c r="Q62" s="25" t="n"/>
      <c r="R62" s="25" t="n"/>
      <c r="S62" s="25" t="n"/>
      <c r="T62" s="25" t="n"/>
      <c r="U62" s="25" t="n"/>
      <c r="V62" s="22" t="n"/>
    </row>
    <row r="63" ht="15.75" customHeight="1" s="77" thickBot="1">
      <c r="D63" s="35" t="n"/>
      <c r="E63" s="36" t="n"/>
      <c r="F63" s="36" t="n"/>
      <c r="G63" s="37" t="n"/>
      <c r="H63" s="38" t="n"/>
      <c r="I63" s="38" t="n"/>
      <c r="J63" s="37" t="n"/>
      <c r="K63" s="38" t="n"/>
      <c r="L63" s="39" t="n"/>
      <c r="N63" s="35" t="n"/>
      <c r="O63" s="37" t="n"/>
      <c r="P63" s="37" t="n"/>
      <c r="Q63" s="37" t="n"/>
      <c r="R63" s="37" t="n"/>
      <c r="S63" s="37" t="n"/>
      <c r="T63" s="37" t="n"/>
      <c r="U63" s="37" t="n"/>
      <c r="V63" s="41" t="n"/>
    </row>
  </sheetData>
  <mergeCells count="38">
    <mergeCell ref="B1:L1"/>
    <mergeCell ref="B2:L2"/>
    <mergeCell ref="B3:L3"/>
    <mergeCell ref="B4:L4"/>
    <mergeCell ref="H29:I29"/>
    <mergeCell ref="H34:I34"/>
    <mergeCell ref="E34:F34"/>
    <mergeCell ref="E29:F29"/>
    <mergeCell ref="E8:F8"/>
    <mergeCell ref="H8:I8"/>
    <mergeCell ref="H15:I15"/>
    <mergeCell ref="H24:I24"/>
    <mergeCell ref="H10:I10"/>
    <mergeCell ref="E10:F10"/>
    <mergeCell ref="D9:L9"/>
    <mergeCell ref="E15:F15"/>
    <mergeCell ref="E24:F24"/>
    <mergeCell ref="R48:S48"/>
    <mergeCell ref="E47:F47"/>
    <mergeCell ref="H47:I47"/>
    <mergeCell ref="N9:V9"/>
    <mergeCell ref="O29:P29"/>
    <mergeCell ref="R29:S29"/>
    <mergeCell ref="O33:P33"/>
    <mergeCell ref="R33:S33"/>
    <mergeCell ref="O10:P10"/>
    <mergeCell ref="R10:S10"/>
    <mergeCell ref="O15:P15"/>
    <mergeCell ref="R15:S15"/>
    <mergeCell ref="O24:P24"/>
    <mergeCell ref="R24:S24"/>
    <mergeCell ref="O46:P46"/>
    <mergeCell ref="R46:S46"/>
    <mergeCell ref="E53:F53"/>
    <mergeCell ref="H53:I53"/>
    <mergeCell ref="E49:F49"/>
    <mergeCell ref="H49:I49"/>
    <mergeCell ref="O48:P48"/>
  </mergeCells>
  <conditionalFormatting sqref="K12:L14 K35:K62 U34:U62">
    <cfRule type="cellIs" priority="19" operator="greaterThan" dxfId="0">
      <formula>0</formula>
    </cfRule>
    <cfRule type="cellIs" priority="20" operator="lessThan" dxfId="1">
      <formula>0</formula>
    </cfRule>
  </conditionalFormatting>
  <conditionalFormatting sqref="K25:L28 K16:L23">
    <cfRule type="cellIs" priority="17" operator="greaterThan" dxfId="0">
      <formula>0</formula>
    </cfRule>
    <cfRule type="cellIs" priority="18" operator="lessThan" dxfId="1">
      <formula>0</formula>
    </cfRule>
  </conditionalFormatting>
  <conditionalFormatting sqref="U12:V14">
    <cfRule type="cellIs" priority="15" operator="greaterThan" dxfId="0">
      <formula>0</formula>
    </cfRule>
    <cfRule type="cellIs" priority="16" operator="lessThan" dxfId="1">
      <formula>0</formula>
    </cfRule>
  </conditionalFormatting>
  <conditionalFormatting sqref="U25:V28 U16:V20 V21:V23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O62:T62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U30:U32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K30:K33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U21:U23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AF171"/>
  <sheetViews>
    <sheetView topLeftCell="I133" workbookViewId="0">
      <selection activeCell="T168" sqref="T168:V168"/>
    </sheetView>
  </sheetViews>
  <sheetFormatPr baseColWidth="8" defaultRowHeight="15"/>
  <cols>
    <col width="15.7109375" bestFit="1" customWidth="1" style="77" min="1" max="1"/>
    <col width="3.7109375" customWidth="1" style="77" min="2" max="2"/>
    <col width="16.85546875" bestFit="1" customWidth="1" style="77" min="3" max="3"/>
    <col width="9.28515625" bestFit="1" customWidth="1" style="77" min="4" max="4"/>
    <col width="15" bestFit="1" customWidth="1" style="77" min="5" max="5"/>
    <col width="15.42578125" bestFit="1" customWidth="1" style="77" min="6" max="6"/>
    <col width="14" customWidth="1" style="77" min="7" max="7"/>
    <col width="4" customWidth="1" style="77" min="8" max="8"/>
    <col width="4.28515625" customWidth="1" style="77" min="10" max="10"/>
    <col width="16.85546875" bestFit="1" customWidth="1" style="77" min="11" max="11"/>
    <col width="9.28515625" bestFit="1" customWidth="1" style="77" min="12" max="12"/>
    <col width="15" bestFit="1" customWidth="1" style="77" min="13" max="13"/>
    <col width="15.42578125" bestFit="1" customWidth="1" style="77" min="14" max="14"/>
    <col width="14.7109375" customWidth="1" style="77" min="15" max="15"/>
    <col width="5.140625" customWidth="1" style="77" min="16" max="16"/>
    <col width="5.85546875" customWidth="1" style="77" min="18" max="18"/>
    <col width="16.85546875" bestFit="1" customWidth="1" style="77" min="19" max="19"/>
    <col width="9.28515625" bestFit="1" customWidth="1" style="77" min="20" max="20"/>
    <col width="15" bestFit="1" customWidth="1" style="77" min="21" max="21"/>
    <col width="15.42578125" bestFit="1" customWidth="1" style="77" min="22" max="22"/>
    <col width="14.140625" customWidth="1" style="77" min="23" max="23"/>
    <col width="5.42578125" customWidth="1" style="77" min="24" max="24"/>
    <col width="5.28515625" customWidth="1" style="77" min="26" max="26"/>
    <col width="16.85546875" bestFit="1" customWidth="1" style="77" min="27" max="27"/>
    <col width="9.28515625" bestFit="1" customWidth="1" style="77" min="28" max="28"/>
    <col width="15" bestFit="1" customWidth="1" style="77" min="29" max="29"/>
    <col width="15.42578125" bestFit="1" customWidth="1" style="77" min="30" max="30"/>
    <col width="8.85546875" bestFit="1" customWidth="1" style="77" min="31" max="31"/>
    <col width="6.140625" customWidth="1" style="77" min="32" max="32"/>
  </cols>
  <sheetData>
    <row r="3" ht="15.75" customHeight="1" s="77" thickBot="1"/>
    <row r="4" ht="15.75" customHeight="1" s="77" thickBot="1">
      <c r="B4" s="128" t="inlineStr">
        <is>
          <t>Trips with both ends in San Francisco for the specified purpose</t>
        </is>
      </c>
      <c r="C4" s="129" t="n"/>
      <c r="D4" s="129" t="n"/>
      <c r="E4" s="129" t="n"/>
      <c r="F4" s="129" t="n"/>
      <c r="G4" s="129" t="n"/>
      <c r="H4" s="130" t="n"/>
      <c r="I4" s="73" t="n"/>
      <c r="J4" s="128" t="inlineStr">
        <is>
          <t>Trips with both ends in San Francisco for the specified purpose</t>
        </is>
      </c>
      <c r="K4" s="129" t="n"/>
      <c r="L4" s="129" t="n"/>
      <c r="M4" s="129" t="n"/>
      <c r="N4" s="129" t="n"/>
      <c r="O4" s="129" t="n"/>
      <c r="P4" s="130" t="n"/>
      <c r="R4" s="128" t="inlineStr">
        <is>
          <t>Difference in Trips with both ends in San Francisco for the specified purpose</t>
        </is>
      </c>
      <c r="S4" s="129" t="n"/>
      <c r="T4" s="129" t="n"/>
      <c r="U4" s="129" t="n"/>
      <c r="V4" s="129" t="n"/>
      <c r="W4" s="129" t="n"/>
      <c r="X4" s="130" t="n"/>
      <c r="Z4" s="128" t="inlineStr">
        <is>
          <t>% Difference in Trips with both ends in San Francisco for the specified purpose</t>
        </is>
      </c>
      <c r="AA4" s="129" t="n"/>
      <c r="AB4" s="129" t="n"/>
      <c r="AC4" s="129" t="n"/>
      <c r="AD4" s="129" t="n"/>
      <c r="AE4" s="129" t="n"/>
      <c r="AF4" s="130" t="n"/>
    </row>
    <row r="5" ht="15.75" customHeight="1" s="77" thickBot="1">
      <c r="B5" s="46" t="n"/>
      <c r="H5" s="49" t="n"/>
      <c r="J5" s="46" t="n"/>
      <c r="P5" s="49" t="n"/>
      <c r="R5" s="46" t="n"/>
      <c r="X5" s="49" t="n"/>
      <c r="Z5" s="46" t="n"/>
      <c r="AF5" s="49" t="n"/>
    </row>
    <row r="6" ht="15.75" customHeight="1" s="77" thickBot="1">
      <c r="B6" s="46" t="n"/>
      <c r="C6" s="131" t="inlineStr">
        <is>
          <t>BEAM</t>
        </is>
      </c>
      <c r="D6" s="129" t="n"/>
      <c r="E6" s="129" t="n"/>
      <c r="F6" s="129" t="n"/>
      <c r="G6" s="130" t="n"/>
      <c r="H6" s="49" t="n"/>
      <c r="J6" s="46" t="n"/>
      <c r="K6" s="131" t="inlineStr">
        <is>
          <t>SF CHAMP</t>
        </is>
      </c>
      <c r="L6" s="129" t="n"/>
      <c r="M6" s="129" t="n"/>
      <c r="N6" s="129" t="n"/>
      <c r="O6" s="130" t="n"/>
      <c r="P6" s="49" t="n"/>
      <c r="R6" s="46" t="n"/>
      <c r="S6" s="131" t="inlineStr">
        <is>
          <t>Difference = BEAM - SF CHAMP</t>
        </is>
      </c>
      <c r="T6" s="129" t="n"/>
      <c r="U6" s="129" t="n"/>
      <c r="V6" s="129" t="n"/>
      <c r="W6" s="130" t="n"/>
      <c r="X6" s="49" t="n"/>
      <c r="Z6" s="46" t="n"/>
      <c r="AA6" s="131" t="inlineStr">
        <is>
          <t>Percent Difference:  = (BEAM - SF CHAMP)/SF CHAMP</t>
        </is>
      </c>
      <c r="AB6" s="129" t="n"/>
      <c r="AC6" s="129" t="n"/>
      <c r="AD6" s="129" t="n"/>
      <c r="AE6" s="130" t="n"/>
      <c r="AF6" s="49" t="n"/>
    </row>
    <row r="7" ht="15.75" customHeight="1" s="77" thickBot="1">
      <c r="B7" s="46" t="n"/>
      <c r="H7" s="49" t="n"/>
      <c r="J7" s="46" t="n"/>
      <c r="P7" s="49" t="n"/>
      <c r="R7" s="46" t="n"/>
      <c r="X7" s="49" t="n"/>
      <c r="Z7" s="46" t="n"/>
      <c r="AF7" s="49" t="n"/>
    </row>
    <row r="8" ht="15.75" customHeight="1" s="77" thickBot="1">
      <c r="B8" s="46" t="n"/>
      <c r="C8" s="131" t="inlineStr">
        <is>
          <t xml:space="preserve">Trips on Tours of Purpose: </t>
        </is>
      </c>
      <c r="D8" s="130" t="n"/>
      <c r="E8" s="132" t="inlineStr">
        <is>
          <t>work</t>
        </is>
      </c>
      <c r="F8" s="129" t="n"/>
      <c r="G8" s="130" t="n"/>
      <c r="H8" s="49" t="n"/>
      <c r="J8" s="46" t="n"/>
      <c r="K8" s="131" t="inlineStr">
        <is>
          <t xml:space="preserve">Trips on Tours of Purpose: </t>
        </is>
      </c>
      <c r="L8" s="130" t="n"/>
      <c r="M8" s="132" t="inlineStr">
        <is>
          <t>work</t>
        </is>
      </c>
      <c r="N8" s="129" t="n"/>
      <c r="O8" s="130" t="n"/>
      <c r="P8" s="49" t="n"/>
      <c r="R8" s="46" t="n"/>
      <c r="S8" s="131" t="inlineStr">
        <is>
          <t xml:space="preserve">Trips on Tours of Purpose: </t>
        </is>
      </c>
      <c r="T8" s="130" t="n"/>
      <c r="U8" s="132" t="inlineStr">
        <is>
          <t>work</t>
        </is>
      </c>
      <c r="V8" s="129" t="n"/>
      <c r="W8" s="130" t="n"/>
      <c r="X8" s="49" t="n"/>
      <c r="Z8" s="46" t="n"/>
      <c r="AA8" s="131" t="inlineStr">
        <is>
          <t xml:space="preserve">Trips on Tours of Purpose: </t>
        </is>
      </c>
      <c r="AB8" s="130" t="n"/>
      <c r="AC8" s="132" t="inlineStr">
        <is>
          <t>work</t>
        </is>
      </c>
      <c r="AD8" s="129" t="n"/>
      <c r="AE8" s="130" t="n"/>
      <c r="AF8" s="49" t="n"/>
    </row>
    <row r="9" ht="15.75" customHeight="1" s="77" thickBot="1">
      <c r="B9" s="46" t="n"/>
      <c r="C9" s="50" t="n"/>
      <c r="D9" s="50" t="n"/>
      <c r="H9" s="49" t="n"/>
      <c r="J9" s="46" t="n"/>
      <c r="K9" s="50" t="n"/>
      <c r="L9" s="50" t="n"/>
      <c r="P9" s="49" t="n"/>
      <c r="R9" s="46" t="n"/>
      <c r="S9" s="50" t="n"/>
      <c r="T9" s="50" t="n"/>
      <c r="X9" s="49" t="n"/>
      <c r="Z9" s="46" t="n"/>
      <c r="AA9" s="50" t="n"/>
      <c r="AB9" s="50" t="n"/>
      <c r="AF9" s="49" t="n"/>
    </row>
    <row r="10">
      <c r="B10" s="46" t="n"/>
      <c r="C10" s="54" t="n"/>
      <c r="D10" s="61" t="inlineStr">
        <is>
          <t>no_auto</t>
        </is>
      </c>
      <c r="E10" s="61" t="inlineStr">
        <is>
          <t>auto_deficient</t>
        </is>
      </c>
      <c r="F10" s="61" t="inlineStr">
        <is>
          <t>auto_sufficient</t>
        </is>
      </c>
      <c r="G10" s="55" t="inlineStr">
        <is>
          <t>Total</t>
        </is>
      </c>
      <c r="H10" s="49" t="n"/>
      <c r="J10" s="46" t="n"/>
      <c r="K10" s="54" t="n"/>
      <c r="L10" s="61" t="inlineStr">
        <is>
          <t>no_auto</t>
        </is>
      </c>
      <c r="M10" s="61" t="inlineStr">
        <is>
          <t>auto_deficient</t>
        </is>
      </c>
      <c r="N10" s="61" t="inlineStr">
        <is>
          <t>auto_sufficient</t>
        </is>
      </c>
      <c r="O10" s="55" t="inlineStr">
        <is>
          <t>Total</t>
        </is>
      </c>
      <c r="P10" s="49" t="n"/>
      <c r="R10" s="46" t="n"/>
      <c r="S10" s="54" t="n"/>
      <c r="T10" s="61" t="inlineStr">
        <is>
          <t>no_auto</t>
        </is>
      </c>
      <c r="U10" s="61" t="inlineStr">
        <is>
          <t>auto_deficient</t>
        </is>
      </c>
      <c r="V10" s="61" t="inlineStr">
        <is>
          <t>auto_sufficient</t>
        </is>
      </c>
      <c r="W10" s="55" t="inlineStr">
        <is>
          <t>Total</t>
        </is>
      </c>
      <c r="X10" s="49" t="n"/>
      <c r="Z10" s="46" t="n"/>
      <c r="AA10" s="54" t="n"/>
      <c r="AB10" s="61" t="inlineStr">
        <is>
          <t>no_auto</t>
        </is>
      </c>
      <c r="AC10" s="61" t="inlineStr">
        <is>
          <t>auto_deficient</t>
        </is>
      </c>
      <c r="AD10" s="61" t="inlineStr">
        <is>
          <t>auto_sufficient</t>
        </is>
      </c>
      <c r="AE10" s="55" t="inlineStr">
        <is>
          <t>Total</t>
        </is>
      </c>
      <c r="AF10" s="49" t="n"/>
    </row>
    <row r="11">
      <c r="B11" s="46" t="n"/>
      <c r="C11" s="60" t="inlineStr">
        <is>
          <t>Bike</t>
        </is>
      </c>
      <c r="D11" s="66" t="n">
        <v>795.4545454545455</v>
      </c>
      <c r="E11" s="66" t="n">
        <v>568.1818181818182</v>
      </c>
      <c r="F11" s="66" t="n">
        <v>0</v>
      </c>
      <c r="G11" s="56">
        <f>SUM(D11:F11)</f>
        <v/>
      </c>
      <c r="H11" s="49" t="n"/>
      <c r="J11" s="46" t="n"/>
      <c r="K11" s="60" t="inlineStr">
        <is>
          <t>Bike</t>
        </is>
      </c>
      <c r="L11" s="66" t="n">
        <v>681.8181818181819</v>
      </c>
      <c r="M11" s="66" t="n">
        <v>2045.454545454545</v>
      </c>
      <c r="N11" s="66" t="n">
        <v>340.9090909090909</v>
      </c>
      <c r="O11" s="56">
        <f>SUM(L11:N11)</f>
        <v/>
      </c>
      <c r="P11" s="49" t="n"/>
      <c r="R11" s="46" t="n"/>
      <c r="S11" s="60" t="inlineStr">
        <is>
          <t>Bike</t>
        </is>
      </c>
      <c r="T11" s="66">
        <f>D11-L11</f>
        <v/>
      </c>
      <c r="U11" s="66">
        <f>E11-M11</f>
        <v/>
      </c>
      <c r="V11" s="66">
        <f>F11-N11</f>
        <v/>
      </c>
      <c r="W11" s="56">
        <f>SUM(T11:V11)</f>
        <v/>
      </c>
      <c r="X11" s="49" t="n"/>
      <c r="Z11" s="46" t="n"/>
      <c r="AA11" s="60" t="inlineStr">
        <is>
          <t>Bike</t>
        </is>
      </c>
      <c r="AB11" s="65">
        <f>IFERROR(T11/L11,0)</f>
        <v/>
      </c>
      <c r="AC11" s="65">
        <f>IFERROR(U11/M11,0)</f>
        <v/>
      </c>
      <c r="AD11" s="65">
        <f>IFERROR(V11/N11,0)</f>
        <v/>
      </c>
      <c r="AE11" s="62">
        <f>IFERROR((W11/O11),0)</f>
        <v/>
      </c>
      <c r="AF11" s="49" t="n"/>
    </row>
    <row r="12">
      <c r="B12" s="46" t="n"/>
      <c r="C12" s="60" t="inlineStr">
        <is>
          <t>Bike_transit</t>
        </is>
      </c>
      <c r="D12" s="66" t="n">
        <v>0</v>
      </c>
      <c r="E12" s="66" t="n">
        <v>8636.363636363636</v>
      </c>
      <c r="F12" s="66" t="n">
        <v>3522.727272727273</v>
      </c>
      <c r="G12" s="56">
        <f>SUM(D12:F12)</f>
        <v/>
      </c>
      <c r="H12" s="49" t="n"/>
      <c r="J12" s="46" t="n"/>
      <c r="K12" s="60" t="inlineStr">
        <is>
          <t>Bike_transit</t>
        </is>
      </c>
      <c r="L12" s="66" t="n">
        <v>0</v>
      </c>
      <c r="M12" s="66" t="n">
        <v>0</v>
      </c>
      <c r="N12" s="66" t="n">
        <v>0</v>
      </c>
      <c r="O12" s="56">
        <f>SUM(L12:N12)</f>
        <v/>
      </c>
      <c r="P12" s="49" t="n"/>
      <c r="R12" s="46" t="n"/>
      <c r="S12" s="60" t="inlineStr">
        <is>
          <t>Bike_transit</t>
        </is>
      </c>
      <c r="T12" s="66">
        <f>D12-L12</f>
        <v/>
      </c>
      <c r="U12" s="66">
        <f>E12-M12</f>
        <v/>
      </c>
      <c r="V12" s="66">
        <f>F12-N12</f>
        <v/>
      </c>
      <c r="W12" s="56">
        <f>SUM(T12:V12)</f>
        <v/>
      </c>
      <c r="X12" s="49" t="n"/>
      <c r="Z12" s="46" t="n"/>
      <c r="AA12" s="60" t="inlineStr">
        <is>
          <t>Bike_transit</t>
        </is>
      </c>
      <c r="AB12" s="65">
        <f>IFERROR(T12/L12,0)</f>
        <v/>
      </c>
      <c r="AC12" s="65">
        <f>IFERROR(U12/M12,0)</f>
        <v/>
      </c>
      <c r="AD12" s="65">
        <f>IFERROR(V12/N12,0)</f>
        <v/>
      </c>
      <c r="AE12" s="62">
        <f>IFERROR((W12/O12),0)</f>
        <v/>
      </c>
      <c r="AF12" s="49" t="n"/>
    </row>
    <row r="13">
      <c r="B13" s="46" t="n"/>
      <c r="C13" s="60" t="inlineStr">
        <is>
          <t>Car</t>
        </is>
      </c>
      <c r="D13" s="66" t="n">
        <v>0</v>
      </c>
      <c r="E13" s="66" t="n">
        <v>97840.90909090909</v>
      </c>
      <c r="F13" s="66" t="n">
        <v>60568.18181818182</v>
      </c>
      <c r="G13" s="56">
        <f>SUM(D13:F13)</f>
        <v/>
      </c>
      <c r="H13" s="49" t="n"/>
      <c r="J13" s="46" t="n"/>
      <c r="K13" s="60" t="inlineStr">
        <is>
          <t>Car</t>
        </is>
      </c>
      <c r="L13" s="66" t="n">
        <v>0</v>
      </c>
      <c r="M13" s="66" t="n">
        <v>215000</v>
      </c>
      <c r="N13" s="66" t="n">
        <v>73409.09090909091</v>
      </c>
      <c r="O13" s="56">
        <f>SUM(L13:N13)</f>
        <v/>
      </c>
      <c r="P13" s="49" t="n"/>
      <c r="R13" s="46" t="n"/>
      <c r="S13" s="60" t="inlineStr">
        <is>
          <t>Car</t>
        </is>
      </c>
      <c r="T13" s="66">
        <f>D13-L13</f>
        <v/>
      </c>
      <c r="U13" s="66">
        <f>E13-M13</f>
        <v/>
      </c>
      <c r="V13" s="66">
        <f>F13-N13</f>
        <v/>
      </c>
      <c r="W13" s="56">
        <f>SUM(T13:V13)</f>
        <v/>
      </c>
      <c r="X13" s="49" t="n"/>
      <c r="Z13" s="46" t="n"/>
      <c r="AA13" s="60" t="inlineStr">
        <is>
          <t>Car</t>
        </is>
      </c>
      <c r="AB13" s="65">
        <f>IFERROR(T13/L13,0)</f>
        <v/>
      </c>
      <c r="AC13" s="65">
        <f>IFERROR(U13/M13,0)</f>
        <v/>
      </c>
      <c r="AD13" s="65">
        <f>IFERROR(V13/N13,0)</f>
        <v/>
      </c>
      <c r="AE13" s="62">
        <f>IFERROR((W13/O13),0)</f>
        <v/>
      </c>
      <c r="AF13" s="49" t="n"/>
    </row>
    <row r="14">
      <c r="B14" s="46" t="n"/>
      <c r="C14" s="60" t="inlineStr">
        <is>
          <t>Drive_transit</t>
        </is>
      </c>
      <c r="D14" s="66" t="n">
        <v>0</v>
      </c>
      <c r="E14" s="66" t="n">
        <v>6704.545454545455</v>
      </c>
      <c r="F14" s="66" t="n">
        <v>909.0909090909091</v>
      </c>
      <c r="G14" s="56">
        <f>SUM(D14:F14)</f>
        <v/>
      </c>
      <c r="H14" s="49" t="n"/>
      <c r="J14" s="46" t="n"/>
      <c r="K14" s="60" t="inlineStr">
        <is>
          <t>Drive_transit</t>
        </is>
      </c>
      <c r="L14" s="66" t="n">
        <v>0</v>
      </c>
      <c r="M14" s="66" t="n">
        <v>0</v>
      </c>
      <c r="N14" s="66" t="n">
        <v>0</v>
      </c>
      <c r="O14" s="56">
        <f>SUM(L14:N14)</f>
        <v/>
      </c>
      <c r="P14" s="49" t="n"/>
      <c r="R14" s="46" t="n"/>
      <c r="S14" s="60" t="inlineStr">
        <is>
          <t>Drive_transit</t>
        </is>
      </c>
      <c r="T14" s="66">
        <f>D14-L14</f>
        <v/>
      </c>
      <c r="U14" s="66">
        <f>E14-M14</f>
        <v/>
      </c>
      <c r="V14" s="66">
        <f>F14-N14</f>
        <v/>
      </c>
      <c r="W14" s="56">
        <f>SUM(T14:V14)</f>
        <v/>
      </c>
      <c r="X14" s="49" t="n"/>
      <c r="Z14" s="46" t="n"/>
      <c r="AA14" s="60" t="inlineStr">
        <is>
          <t>Drive_transit</t>
        </is>
      </c>
      <c r="AB14" s="65">
        <f>IFERROR(T14/L14,0)</f>
        <v/>
      </c>
      <c r="AC14" s="65">
        <f>IFERROR(U14/M14,0)</f>
        <v/>
      </c>
      <c r="AD14" s="65">
        <f>IFERROR(V14/N14,0)</f>
        <v/>
      </c>
      <c r="AE14" s="62">
        <f>IFERROR((W14/O14),0)</f>
        <v/>
      </c>
      <c r="AF14" s="49" t="n"/>
    </row>
    <row r="15">
      <c r="B15" s="46" t="n"/>
      <c r="C15" s="60" t="inlineStr">
        <is>
          <t>SR2</t>
        </is>
      </c>
      <c r="D15" s="66" t="n">
        <v>0</v>
      </c>
      <c r="E15" s="66" t="n">
        <v>28636.36363636364</v>
      </c>
      <c r="F15" s="66" t="n">
        <v>10681.81818181818</v>
      </c>
      <c r="G15" s="56">
        <f>SUM(D15:F15)</f>
        <v/>
      </c>
      <c r="H15" s="49" t="n"/>
      <c r="J15" s="46" t="n"/>
      <c r="K15" s="60" t="inlineStr">
        <is>
          <t>SR2</t>
        </is>
      </c>
      <c r="L15" s="66" t="n">
        <v>0</v>
      </c>
      <c r="M15" s="66" t="n">
        <v>104204.5454545455</v>
      </c>
      <c r="N15" s="66" t="n">
        <v>17727.27272727273</v>
      </c>
      <c r="O15" s="56">
        <f>SUM(L15:N15)</f>
        <v/>
      </c>
      <c r="P15" s="49" t="n"/>
      <c r="R15" s="46" t="n"/>
      <c r="S15" s="60" t="inlineStr">
        <is>
          <t>SR2</t>
        </is>
      </c>
      <c r="T15" s="66">
        <f>D15-L15</f>
        <v/>
      </c>
      <c r="U15" s="66">
        <f>E15-M15</f>
        <v/>
      </c>
      <c r="V15" s="66">
        <f>F15-N15</f>
        <v/>
      </c>
      <c r="W15" s="56">
        <f>SUM(T15:V15)</f>
        <v/>
      </c>
      <c r="X15" s="49" t="n"/>
      <c r="Z15" s="46" t="n"/>
      <c r="AA15" s="60" t="inlineStr">
        <is>
          <t>SR2</t>
        </is>
      </c>
      <c r="AB15" s="65">
        <f>IFERROR(T15/L15,0)</f>
        <v/>
      </c>
      <c r="AC15" s="65">
        <f>IFERROR(U15/M15,0)</f>
        <v/>
      </c>
      <c r="AD15" s="65">
        <f>IFERROR(V15/N15,0)</f>
        <v/>
      </c>
      <c r="AE15" s="62">
        <f>IFERROR((W15/O15),0)</f>
        <v/>
      </c>
      <c r="AF15" s="49" t="n"/>
    </row>
    <row r="16">
      <c r="B16" s="46" t="n"/>
      <c r="C16" s="60" t="inlineStr">
        <is>
          <t>SR2_teleport</t>
        </is>
      </c>
      <c r="D16" s="66" t="n">
        <v>0</v>
      </c>
      <c r="E16" s="66" t="n">
        <v>11818.18181818182</v>
      </c>
      <c r="F16" s="66" t="n">
        <v>6363.636363636364</v>
      </c>
      <c r="G16" s="56">
        <f>SUM(D16:F16)</f>
        <v/>
      </c>
      <c r="H16" s="49" t="n"/>
      <c r="J16" s="46" t="n"/>
      <c r="K16" s="60" t="inlineStr">
        <is>
          <t>SR2_teleport</t>
        </is>
      </c>
      <c r="L16" s="66" t="n">
        <v>0</v>
      </c>
      <c r="M16" s="66" t="n">
        <v>27386.36363636364</v>
      </c>
      <c r="N16" s="66" t="n">
        <v>6590.909090909091</v>
      </c>
      <c r="O16" s="56">
        <f>SUM(L16:N16)</f>
        <v/>
      </c>
      <c r="P16" s="49" t="n"/>
      <c r="R16" s="46" t="n"/>
      <c r="S16" s="60" t="inlineStr">
        <is>
          <t>SR2_teleport</t>
        </is>
      </c>
      <c r="T16" s="66">
        <f>D16-L16</f>
        <v/>
      </c>
      <c r="U16" s="66">
        <f>E16-M16</f>
        <v/>
      </c>
      <c r="V16" s="66">
        <f>F16-N16</f>
        <v/>
      </c>
      <c r="W16" s="56">
        <f>SUM(T16:V16)</f>
        <v/>
      </c>
      <c r="X16" s="49" t="n"/>
      <c r="Z16" s="46" t="n"/>
      <c r="AA16" s="60" t="inlineStr">
        <is>
          <t>SR2_teleport</t>
        </is>
      </c>
      <c r="AB16" s="65">
        <f>IFERROR(T16/L16,0)</f>
        <v/>
      </c>
      <c r="AC16" s="65">
        <f>IFERROR(U16/M16,0)</f>
        <v/>
      </c>
      <c r="AD16" s="65">
        <f>IFERROR(V16/N16,0)</f>
        <v/>
      </c>
      <c r="AE16" s="62">
        <f>IFERROR((W16/O16),0)</f>
        <v/>
      </c>
      <c r="AF16" s="49" t="n"/>
    </row>
    <row r="17">
      <c r="B17" s="46" t="n"/>
      <c r="C17" s="60" t="inlineStr">
        <is>
          <t>SR3</t>
        </is>
      </c>
      <c r="D17" s="66" t="n">
        <v>0</v>
      </c>
      <c r="E17" s="66" t="n">
        <v>11250</v>
      </c>
      <c r="F17" s="66" t="n">
        <v>2159.090909090909</v>
      </c>
      <c r="G17" s="56">
        <f>SUM(D17:F17)</f>
        <v/>
      </c>
      <c r="H17" s="49" t="n"/>
      <c r="J17" s="46" t="n"/>
      <c r="K17" s="60" t="inlineStr">
        <is>
          <t>SR3</t>
        </is>
      </c>
      <c r="L17" s="66" t="n">
        <v>0</v>
      </c>
      <c r="M17" s="66" t="n">
        <v>45000</v>
      </c>
      <c r="N17" s="66" t="n">
        <v>7727.272727272728</v>
      </c>
      <c r="O17" s="56">
        <f>SUM(L17:N17)</f>
        <v/>
      </c>
      <c r="P17" s="49" t="n"/>
      <c r="R17" s="46" t="n"/>
      <c r="S17" s="60" t="inlineStr">
        <is>
          <t>SR3</t>
        </is>
      </c>
      <c r="T17" s="66">
        <f>D17-L17</f>
        <v/>
      </c>
      <c r="U17" s="66">
        <f>E17-M17</f>
        <v/>
      </c>
      <c r="V17" s="66">
        <f>F17-N17</f>
        <v/>
      </c>
      <c r="W17" s="56">
        <f>SUM(T17:V17)</f>
        <v/>
      </c>
      <c r="X17" s="49" t="n"/>
      <c r="Z17" s="46" t="n"/>
      <c r="AA17" s="60" t="inlineStr">
        <is>
          <t>SR3</t>
        </is>
      </c>
      <c r="AB17" s="65">
        <f>IFERROR(T17/L17,0)</f>
        <v/>
      </c>
      <c r="AC17" s="65">
        <f>IFERROR(U17/M17,0)</f>
        <v/>
      </c>
      <c r="AD17" s="65">
        <f>IFERROR(V17/N17,0)</f>
        <v/>
      </c>
      <c r="AE17" s="62">
        <f>IFERROR((W17/O17),0)</f>
        <v/>
      </c>
      <c r="AF17" s="49" t="n"/>
    </row>
    <row r="18">
      <c r="B18" s="46" t="n"/>
      <c r="C18" s="60" t="inlineStr">
        <is>
          <t>SR3_teleport</t>
        </is>
      </c>
      <c r="D18" s="66" t="n">
        <v>0</v>
      </c>
      <c r="E18" s="66" t="n">
        <v>5795.454545454546</v>
      </c>
      <c r="F18" s="66" t="n">
        <v>6136.363636363637</v>
      </c>
      <c r="G18" s="56">
        <f>SUM(D18:F18)</f>
        <v/>
      </c>
      <c r="H18" s="49" t="n"/>
      <c r="J18" s="46" t="n"/>
      <c r="K18" s="60" t="inlineStr">
        <is>
          <t>SR3_teleport</t>
        </is>
      </c>
      <c r="L18" s="66" t="n">
        <v>0</v>
      </c>
      <c r="M18" s="66" t="n">
        <v>19431.81818181818</v>
      </c>
      <c r="N18" s="66" t="n">
        <v>5227.272727272727</v>
      </c>
      <c r="O18" s="56">
        <f>SUM(L18:N18)</f>
        <v/>
      </c>
      <c r="P18" s="49" t="n"/>
      <c r="R18" s="46" t="n"/>
      <c r="S18" s="60" t="inlineStr">
        <is>
          <t>SR3_teleport</t>
        </is>
      </c>
      <c r="T18" s="66">
        <f>D18-L18</f>
        <v/>
      </c>
      <c r="U18" s="66">
        <f>E18-M18</f>
        <v/>
      </c>
      <c r="V18" s="66">
        <f>F18-N18</f>
        <v/>
      </c>
      <c r="W18" s="56">
        <f>SUM(T18:V18)</f>
        <v/>
      </c>
      <c r="X18" s="49" t="n"/>
      <c r="Z18" s="46" t="n"/>
      <c r="AA18" s="60" t="inlineStr">
        <is>
          <t>SR3_teleport</t>
        </is>
      </c>
      <c r="AB18" s="65">
        <f>IFERROR(T18/L18,0)</f>
        <v/>
      </c>
      <c r="AC18" s="65">
        <f>IFERROR(U18/M18,0)</f>
        <v/>
      </c>
      <c r="AD18" s="65">
        <f>IFERROR(V18/N18,0)</f>
        <v/>
      </c>
      <c r="AE18" s="62">
        <f>IFERROR((W18/O18),0)</f>
        <v/>
      </c>
      <c r="AF18" s="49" t="n"/>
    </row>
    <row r="19">
      <c r="B19" s="46" t="n"/>
      <c r="C19" s="60" t="inlineStr">
        <is>
          <t>Ridehail</t>
        </is>
      </c>
      <c r="D19" s="66" t="n">
        <v>12272.72727272727</v>
      </c>
      <c r="E19" s="66" t="n">
        <v>24318.18181818182</v>
      </c>
      <c r="F19" s="66" t="n">
        <v>6363.636363636364</v>
      </c>
      <c r="G19" s="56">
        <f>SUM(D19:F19)</f>
        <v/>
      </c>
      <c r="H19" s="49" t="n"/>
      <c r="J19" s="46" t="n"/>
      <c r="K19" s="60" t="inlineStr">
        <is>
          <t>Ridehail</t>
        </is>
      </c>
      <c r="L19" s="66" t="n">
        <v>11590.90909090909</v>
      </c>
      <c r="M19" s="66" t="n">
        <v>6477.272727272728</v>
      </c>
      <c r="N19" s="66" t="n">
        <v>1704.545454545455</v>
      </c>
      <c r="O19" s="56">
        <f>SUM(L19:N19)</f>
        <v/>
      </c>
      <c r="P19" s="49" t="n"/>
      <c r="R19" s="46" t="n"/>
      <c r="S19" s="60" t="inlineStr">
        <is>
          <t>Ridehail</t>
        </is>
      </c>
      <c r="T19" s="66">
        <f>D19-L19</f>
        <v/>
      </c>
      <c r="U19" s="66">
        <f>E19-M19</f>
        <v/>
      </c>
      <c r="V19" s="66">
        <f>F19-N19</f>
        <v/>
      </c>
      <c r="W19" s="56">
        <f>SUM(T19:V19)</f>
        <v/>
      </c>
      <c r="X19" s="49" t="n"/>
      <c r="Z19" s="46" t="n"/>
      <c r="AA19" s="60" t="inlineStr">
        <is>
          <t>Ridehail</t>
        </is>
      </c>
      <c r="AB19" s="65">
        <f>IFERROR(T19/L19,0)</f>
        <v/>
      </c>
      <c r="AC19" s="65">
        <f>IFERROR(U19/M19,0)</f>
        <v/>
      </c>
      <c r="AD19" s="65">
        <f>IFERROR(V19/N19,0)</f>
        <v/>
      </c>
      <c r="AE19" s="62">
        <f>IFERROR((W19/O19),0)</f>
        <v/>
      </c>
      <c r="AF19" s="49" t="n"/>
    </row>
    <row r="20">
      <c r="B20" s="46" t="n"/>
      <c r="C20" s="60" t="inlineStr">
        <is>
          <t>Ridehail_pooled</t>
        </is>
      </c>
      <c r="D20" s="66" t="n">
        <v>0</v>
      </c>
      <c r="E20" s="66" t="n">
        <v>4318.181818181818</v>
      </c>
      <c r="F20" s="66" t="n">
        <v>1590.909090909091</v>
      </c>
      <c r="G20" s="56">
        <f>SUM(D20:F20)</f>
        <v/>
      </c>
      <c r="H20" s="49" t="n"/>
      <c r="J20" s="46" t="n"/>
      <c r="K20" s="60" t="inlineStr">
        <is>
          <t>Ridehail_pooled</t>
        </is>
      </c>
      <c r="L20" s="66" t="n">
        <v>0</v>
      </c>
      <c r="M20" s="66" t="n">
        <v>0</v>
      </c>
      <c r="N20" s="66" t="n">
        <v>0</v>
      </c>
      <c r="O20" s="56">
        <f>SUM(L20:N20)</f>
        <v/>
      </c>
      <c r="P20" s="49" t="n"/>
      <c r="R20" s="46" t="n"/>
      <c r="S20" s="60" t="inlineStr">
        <is>
          <t>Ridehail_pooled</t>
        </is>
      </c>
      <c r="T20" s="66">
        <f>D20-L20</f>
        <v/>
      </c>
      <c r="U20" s="66">
        <f>E20-M20</f>
        <v/>
      </c>
      <c r="V20" s="66">
        <f>F20-N20</f>
        <v/>
      </c>
      <c r="W20" s="56">
        <f>SUM(T20:V20)</f>
        <v/>
      </c>
      <c r="X20" s="49" t="n"/>
      <c r="Z20" s="46" t="n"/>
      <c r="AA20" s="60" t="inlineStr">
        <is>
          <t>Ridehail_pooled</t>
        </is>
      </c>
      <c r="AB20" s="65">
        <f>IFERROR(T20/L20,0)</f>
        <v/>
      </c>
      <c r="AC20" s="65">
        <f>IFERROR(U20/M20,0)</f>
        <v/>
      </c>
      <c r="AD20" s="65">
        <f>IFERROR(V20/N20,0)</f>
        <v/>
      </c>
      <c r="AE20" s="62">
        <f>IFERROR((W20/O20),0)</f>
        <v/>
      </c>
      <c r="AF20" s="49" t="n"/>
    </row>
    <row r="21">
      <c r="B21" s="46" t="n"/>
      <c r="C21" s="82" t="inlineStr">
        <is>
          <t>Ridehail_transit</t>
        </is>
      </c>
      <c r="D21" s="66" t="n">
        <v>1022.727272727273</v>
      </c>
      <c r="E21" s="66" t="n">
        <v>340.9090909090909</v>
      </c>
      <c r="F21" s="66" t="n">
        <v>113.6363636363636</v>
      </c>
      <c r="G21" s="56">
        <f>SUM(D21:F21)</f>
        <v/>
      </c>
      <c r="H21" s="49" t="n"/>
      <c r="J21" s="46" t="n"/>
      <c r="K21" s="82" t="inlineStr">
        <is>
          <t>Ridehail_transit</t>
        </is>
      </c>
      <c r="L21" s="66" t="n">
        <v>0</v>
      </c>
      <c r="M21" s="66" t="n">
        <v>0</v>
      </c>
      <c r="N21" s="66" t="n">
        <v>0</v>
      </c>
      <c r="O21" s="56">
        <f>SUM(L21:N21)</f>
        <v/>
      </c>
      <c r="P21" s="49" t="n"/>
      <c r="R21" s="46" t="n"/>
      <c r="S21" s="82" t="inlineStr">
        <is>
          <t>Ridehail_transit</t>
        </is>
      </c>
      <c r="T21" s="66">
        <f>D21-L21</f>
        <v/>
      </c>
      <c r="U21" s="66">
        <f>E21-M21</f>
        <v/>
      </c>
      <c r="V21" s="66">
        <f>F21-N21</f>
        <v/>
      </c>
      <c r="W21" s="56">
        <f>SUM(T21:V21)</f>
        <v/>
      </c>
      <c r="X21" s="49" t="n"/>
      <c r="Z21" s="46" t="n"/>
      <c r="AA21" s="82" t="inlineStr">
        <is>
          <t>Ridehail_transit</t>
        </is>
      </c>
      <c r="AB21" s="65">
        <f>IFERROR(T21/L21,0)</f>
        <v/>
      </c>
      <c r="AC21" s="65">
        <f>IFERROR(U21/M21,0)</f>
        <v/>
      </c>
      <c r="AD21" s="65">
        <f>IFERROR(V21/N21,0)</f>
        <v/>
      </c>
      <c r="AE21" s="62">
        <f>IFERROR((W21/O21),0)</f>
        <v/>
      </c>
      <c r="AF21" s="49" t="n"/>
    </row>
    <row r="22">
      <c r="B22" s="46" t="n"/>
      <c r="C22" s="82" t="inlineStr">
        <is>
          <t>Walk</t>
        </is>
      </c>
      <c r="D22" s="66" t="n">
        <v>130568.1818181818</v>
      </c>
      <c r="E22" s="66" t="n">
        <v>629318.1818181819</v>
      </c>
      <c r="F22" s="66" t="n">
        <v>101931.8181818182</v>
      </c>
      <c r="G22" s="56">
        <f>SUM(D22:F22)</f>
        <v/>
      </c>
      <c r="H22" s="49" t="n"/>
      <c r="J22" s="46" t="n"/>
      <c r="K22" s="82" t="inlineStr">
        <is>
          <t>Walk</t>
        </is>
      </c>
      <c r="L22" s="66" t="n">
        <v>104431.8181818182</v>
      </c>
      <c r="M22" s="66" t="n">
        <v>310568.1818181818</v>
      </c>
      <c r="N22" s="66" t="n">
        <v>60454.54545454546</v>
      </c>
      <c r="O22" s="56">
        <f>SUM(L22:N22)</f>
        <v/>
      </c>
      <c r="P22" s="49" t="n"/>
      <c r="R22" s="46" t="n"/>
      <c r="S22" s="82" t="inlineStr">
        <is>
          <t>Walk</t>
        </is>
      </c>
      <c r="T22" s="66">
        <f>D22-L22</f>
        <v/>
      </c>
      <c r="U22" s="66">
        <f>E22-M22</f>
        <v/>
      </c>
      <c r="V22" s="66">
        <f>F22-N22</f>
        <v/>
      </c>
      <c r="W22" s="56">
        <f>SUM(T22:V22)</f>
        <v/>
      </c>
      <c r="X22" s="49" t="n"/>
      <c r="Z22" s="46" t="n"/>
      <c r="AA22" s="82" t="inlineStr">
        <is>
          <t>Walk</t>
        </is>
      </c>
      <c r="AB22" s="65">
        <f>IFERROR(T22/L22,0)</f>
        <v/>
      </c>
      <c r="AC22" s="65">
        <f>IFERROR(U22/M22,0)</f>
        <v/>
      </c>
      <c r="AD22" s="65">
        <f>IFERROR(V22/N22,0)</f>
        <v/>
      </c>
      <c r="AE22" s="62">
        <f>IFERROR((W22/O22),0)</f>
        <v/>
      </c>
      <c r="AF22" s="49" t="n"/>
    </row>
    <row r="23">
      <c r="B23" s="46" t="n"/>
      <c r="C23" s="82" t="inlineStr">
        <is>
          <t>Walk_transit</t>
        </is>
      </c>
      <c r="D23" s="66" t="n">
        <v>48522.72727272727</v>
      </c>
      <c r="E23" s="66" t="n">
        <v>113295.4545454545</v>
      </c>
      <c r="F23" s="66" t="n">
        <v>25568.18181818182</v>
      </c>
      <c r="G23" s="56">
        <f>SUM(D23:F23)</f>
        <v/>
      </c>
      <c r="H23" s="49" t="n"/>
      <c r="J23" s="46" t="n"/>
      <c r="K23" s="82" t="inlineStr">
        <is>
          <t>Walk_transit</t>
        </is>
      </c>
      <c r="L23" s="66" t="n">
        <v>76477.27272727274</v>
      </c>
      <c r="M23" s="66" t="n">
        <v>211363.6363636364</v>
      </c>
      <c r="N23" s="66" t="n">
        <v>52045.45454545454</v>
      </c>
      <c r="O23" s="56">
        <f>SUM(L23:N23)</f>
        <v/>
      </c>
      <c r="P23" s="49" t="n"/>
      <c r="R23" s="46" t="n"/>
      <c r="S23" s="82" t="inlineStr">
        <is>
          <t>Walk_transit</t>
        </is>
      </c>
      <c r="T23" s="66">
        <f>D23-L23</f>
        <v/>
      </c>
      <c r="U23" s="66">
        <f>E23-M23</f>
        <v/>
      </c>
      <c r="V23" s="66">
        <f>F23-N23</f>
        <v/>
      </c>
      <c r="W23" s="56">
        <f>SUM(T23:V23)</f>
        <v/>
      </c>
      <c r="X23" s="49" t="n"/>
      <c r="Z23" s="46" t="n"/>
      <c r="AA23" s="82" t="inlineStr">
        <is>
          <t>Walk_transit</t>
        </is>
      </c>
      <c r="AB23" s="65">
        <f>IFERROR(T23/L23,0)</f>
        <v/>
      </c>
      <c r="AC23" s="65">
        <f>IFERROR(U23/M23,0)</f>
        <v/>
      </c>
      <c r="AD23" s="65">
        <f>IFERROR(V23/N23,0)</f>
        <v/>
      </c>
      <c r="AE23" s="62">
        <f>IFERROR((W23/O23),0)</f>
        <v/>
      </c>
      <c r="AF23" s="49" t="n"/>
    </row>
    <row r="24" ht="15.75" customHeight="1" s="77" thickBot="1">
      <c r="B24" s="46" t="n"/>
      <c r="C24" s="57" t="inlineStr">
        <is>
          <t>Total</t>
        </is>
      </c>
      <c r="D24" s="58">
        <f>SUM(D11:D23)</f>
        <v/>
      </c>
      <c r="E24" s="58">
        <f>SUM(E11:E23)</f>
        <v/>
      </c>
      <c r="F24" s="58">
        <f>SUM(F11:F23)</f>
        <v/>
      </c>
      <c r="G24" s="59">
        <f>IF(SUM(G11:G23)=SUM(D24:F24),SUM(D24:F24),0)</f>
        <v/>
      </c>
      <c r="H24" s="49" t="n"/>
      <c r="J24" s="46" t="n"/>
      <c r="K24" s="57" t="inlineStr">
        <is>
          <t>Total</t>
        </is>
      </c>
      <c r="L24" s="58">
        <f>SUM(L11:L23)</f>
        <v/>
      </c>
      <c r="M24" s="58">
        <f>SUM(M11:M23)</f>
        <v/>
      </c>
      <c r="N24" s="58">
        <f>SUM(N11:N23)</f>
        <v/>
      </c>
      <c r="O24" s="59">
        <f>IF(SUM(O11:O23)=SUM(L24:N24),SUM(L24:N24),0)</f>
        <v/>
      </c>
      <c r="P24" s="49" t="n"/>
      <c r="R24" s="46" t="n"/>
      <c r="S24" s="57" t="inlineStr">
        <is>
          <t>Total</t>
        </is>
      </c>
      <c r="T24" s="58">
        <f>SUM(T11:T23)</f>
        <v/>
      </c>
      <c r="U24" s="58">
        <f>SUM(U11:U23)</f>
        <v/>
      </c>
      <c r="V24" s="58">
        <f>SUM(V11:V23)</f>
        <v/>
      </c>
      <c r="W24" s="59">
        <f>IF(SUM(W11:W23)=SUM(T24:V24),SUM(T24:V24),0)</f>
        <v/>
      </c>
      <c r="X24" s="49" t="n"/>
      <c r="Z24" s="46" t="n"/>
      <c r="AA24" s="57" t="inlineStr">
        <is>
          <t>Total</t>
        </is>
      </c>
      <c r="AB24" s="63">
        <f>IFERROR(T24/L24,0)</f>
        <v/>
      </c>
      <c r="AC24" s="63">
        <f>IFERROR(U24/M24,0)</f>
        <v/>
      </c>
      <c r="AD24" s="63">
        <f>IFERROR(V24/N24,0)</f>
        <v/>
      </c>
      <c r="AE24" s="64" t="n"/>
      <c r="AF24" s="49" t="n"/>
    </row>
    <row r="25" ht="15.75" customHeight="1" s="77" thickBot="1">
      <c r="B25" s="46" t="n"/>
      <c r="H25" s="49" t="n"/>
      <c r="J25" s="46" t="n"/>
      <c r="P25" s="49" t="n"/>
      <c r="R25" s="46" t="n"/>
      <c r="X25" s="49" t="n"/>
      <c r="Z25" s="46" t="n"/>
      <c r="AF25" s="49" t="n"/>
    </row>
    <row r="26" ht="15.75" customHeight="1" s="77" thickBot="1">
      <c r="B26" s="46" t="n"/>
      <c r="C26" s="131" t="inlineStr">
        <is>
          <t xml:space="preserve">Trips on Tours of Purpose: </t>
        </is>
      </c>
      <c r="D26" s="130" t="n"/>
      <c r="E26" s="132" t="inlineStr">
        <is>
          <t>school</t>
        </is>
      </c>
      <c r="F26" s="129" t="n"/>
      <c r="G26" s="130" t="n"/>
      <c r="H26" s="49" t="n"/>
      <c r="J26" s="46" t="n"/>
      <c r="K26" s="131" t="inlineStr">
        <is>
          <t xml:space="preserve">Trips on Tours of Purpose: </t>
        </is>
      </c>
      <c r="L26" s="130" t="n"/>
      <c r="M26" s="132" t="inlineStr">
        <is>
          <t>school</t>
        </is>
      </c>
      <c r="N26" s="129" t="n"/>
      <c r="O26" s="130" t="n"/>
      <c r="P26" s="49" t="n"/>
      <c r="R26" s="46" t="n"/>
      <c r="S26" s="131" t="inlineStr">
        <is>
          <t xml:space="preserve">Trips on Tours of Purpose: </t>
        </is>
      </c>
      <c r="T26" s="130" t="n"/>
      <c r="U26" s="132" t="inlineStr">
        <is>
          <t>school</t>
        </is>
      </c>
      <c r="V26" s="129" t="n"/>
      <c r="W26" s="130" t="n"/>
      <c r="X26" s="49" t="n"/>
      <c r="Z26" s="46" t="n"/>
      <c r="AA26" s="131" t="inlineStr">
        <is>
          <t xml:space="preserve">Trips on Tours of Purpose: </t>
        </is>
      </c>
      <c r="AB26" s="130" t="n"/>
      <c r="AC26" s="132" t="inlineStr">
        <is>
          <t>school</t>
        </is>
      </c>
      <c r="AD26" s="129" t="n"/>
      <c r="AE26" s="130" t="n"/>
      <c r="AF26" s="49" t="n"/>
    </row>
    <row r="27" ht="15.75" customHeight="1" s="77" thickBot="1">
      <c r="B27" s="46" t="n"/>
      <c r="C27" s="50" t="n"/>
      <c r="D27" s="50" t="n"/>
      <c r="H27" s="49" t="n"/>
      <c r="J27" s="46" t="n"/>
      <c r="K27" s="50" t="n"/>
      <c r="L27" s="50" t="n"/>
      <c r="P27" s="49" t="n"/>
      <c r="R27" s="46" t="n"/>
      <c r="S27" s="50" t="n"/>
      <c r="T27" s="50" t="n"/>
      <c r="X27" s="49" t="n"/>
      <c r="Z27" s="46" t="n"/>
      <c r="AA27" s="50" t="n"/>
      <c r="AB27" s="50" t="n"/>
      <c r="AF27" s="49" t="n"/>
    </row>
    <row r="28">
      <c r="B28" s="46" t="n"/>
      <c r="C28" s="54" t="n"/>
      <c r="D28" s="61" t="inlineStr">
        <is>
          <t>no_auto</t>
        </is>
      </c>
      <c r="E28" s="61" t="inlineStr">
        <is>
          <t>auto_deficient</t>
        </is>
      </c>
      <c r="F28" s="61" t="inlineStr">
        <is>
          <t>auto_sufficient</t>
        </is>
      </c>
      <c r="G28" s="55" t="inlineStr">
        <is>
          <t>Total</t>
        </is>
      </c>
      <c r="H28" s="49" t="n"/>
      <c r="J28" s="46" t="n"/>
      <c r="K28" s="54" t="n"/>
      <c r="L28" s="61" t="inlineStr">
        <is>
          <t>no_auto</t>
        </is>
      </c>
      <c r="M28" s="61" t="inlineStr">
        <is>
          <t>auto_deficient</t>
        </is>
      </c>
      <c r="N28" s="61" t="inlineStr">
        <is>
          <t>auto_sufficient</t>
        </is>
      </c>
      <c r="O28" s="55" t="inlineStr">
        <is>
          <t>Total</t>
        </is>
      </c>
      <c r="P28" s="49" t="n"/>
      <c r="R28" s="46" t="n"/>
      <c r="S28" s="54" t="n"/>
      <c r="T28" s="61" t="inlineStr">
        <is>
          <t>no_auto</t>
        </is>
      </c>
      <c r="U28" s="61" t="inlineStr">
        <is>
          <t>auto_deficient</t>
        </is>
      </c>
      <c r="V28" s="61" t="inlineStr">
        <is>
          <t>auto_sufficient</t>
        </is>
      </c>
      <c r="W28" s="55" t="inlineStr">
        <is>
          <t>Total</t>
        </is>
      </c>
      <c r="X28" s="49" t="n"/>
      <c r="Z28" s="46" t="n"/>
      <c r="AA28" s="54" t="n"/>
      <c r="AB28" s="61" t="inlineStr">
        <is>
          <t>no_auto</t>
        </is>
      </c>
      <c r="AC28" s="61" t="inlineStr">
        <is>
          <t>auto_deficient</t>
        </is>
      </c>
      <c r="AD28" s="61" t="inlineStr">
        <is>
          <t>auto_sufficient</t>
        </is>
      </c>
      <c r="AE28" s="55" t="inlineStr">
        <is>
          <t>Total</t>
        </is>
      </c>
      <c r="AF28" s="49" t="n"/>
    </row>
    <row r="29">
      <c r="B29" s="46" t="n"/>
      <c r="C29" s="60" t="inlineStr">
        <is>
          <t>Bike</t>
        </is>
      </c>
      <c r="D29" s="66" t="n">
        <v>454.5454545454546</v>
      </c>
      <c r="E29" s="66" t="n">
        <v>0</v>
      </c>
      <c r="F29" s="66" t="n">
        <v>0</v>
      </c>
      <c r="G29" s="56">
        <f>SUM(D29:F29)</f>
        <v/>
      </c>
      <c r="H29" s="49" t="n"/>
      <c r="J29" s="46" t="n"/>
      <c r="K29" s="60" t="inlineStr">
        <is>
          <t>Bike</t>
        </is>
      </c>
      <c r="L29" s="66" t="n">
        <v>113.6363636363636</v>
      </c>
      <c r="M29" s="66" t="n">
        <v>227.2727272727273</v>
      </c>
      <c r="N29" s="66" t="n">
        <v>113.6363636363636</v>
      </c>
      <c r="O29" s="56">
        <f>SUM(L29:N29)</f>
        <v/>
      </c>
      <c r="P29" s="49" t="n"/>
      <c r="R29" s="46" t="n"/>
      <c r="S29" s="60" t="inlineStr">
        <is>
          <t>Bike</t>
        </is>
      </c>
      <c r="T29" s="66">
        <f>D29-L29</f>
        <v/>
      </c>
      <c r="U29" s="66">
        <f>E29-M29</f>
        <v/>
      </c>
      <c r="V29" s="66">
        <f>F29-N29</f>
        <v/>
      </c>
      <c r="W29" s="56">
        <f>SUM(T29:V29)</f>
        <v/>
      </c>
      <c r="X29" s="49" t="n"/>
      <c r="Z29" s="46" t="n"/>
      <c r="AA29" s="60" t="inlineStr">
        <is>
          <t>Bike</t>
        </is>
      </c>
      <c r="AB29" s="65">
        <f>IFERROR(T29/L29,0)</f>
        <v/>
      </c>
      <c r="AC29" s="65">
        <f>IFERROR(U29/M29,0)</f>
        <v/>
      </c>
      <c r="AD29" s="65">
        <f>IFERROR(V29/N29,0)</f>
        <v/>
      </c>
      <c r="AE29" s="62">
        <f>IFERROR((W29/O29),0)</f>
        <v/>
      </c>
      <c r="AF29" s="49" t="n"/>
    </row>
    <row r="30">
      <c r="B30" s="46" t="n"/>
      <c r="C30" s="60" t="inlineStr">
        <is>
          <t>Bike_transit</t>
        </is>
      </c>
      <c r="D30" s="66" t="n">
        <v>227.2727272727273</v>
      </c>
      <c r="E30" s="66" t="n">
        <v>454.5454545454546</v>
      </c>
      <c r="F30" s="66" t="n">
        <v>1590.909090909091</v>
      </c>
      <c r="G30" s="56">
        <f>SUM(D30:F30)</f>
        <v/>
      </c>
      <c r="H30" s="49" t="n"/>
      <c r="J30" s="46" t="n"/>
      <c r="K30" s="60" t="inlineStr">
        <is>
          <t>Bike_transit</t>
        </is>
      </c>
      <c r="L30" s="66" t="n">
        <v>0</v>
      </c>
      <c r="M30" s="66" t="n">
        <v>0</v>
      </c>
      <c r="N30" s="66" t="n">
        <v>0</v>
      </c>
      <c r="O30" s="56">
        <f>SUM(L30:N30)</f>
        <v/>
      </c>
      <c r="P30" s="49" t="n"/>
      <c r="R30" s="46" t="n"/>
      <c r="S30" s="60" t="inlineStr">
        <is>
          <t>Bike_transit</t>
        </is>
      </c>
      <c r="T30" s="66">
        <f>D30-L30</f>
        <v/>
      </c>
      <c r="U30" s="66">
        <f>E30-M30</f>
        <v/>
      </c>
      <c r="V30" s="66">
        <f>F30-N30</f>
        <v/>
      </c>
      <c r="W30" s="56">
        <f>SUM(T30:V30)</f>
        <v/>
      </c>
      <c r="X30" s="49" t="n"/>
      <c r="Z30" s="46" t="n"/>
      <c r="AA30" s="60" t="inlineStr">
        <is>
          <t>Bike_transit</t>
        </is>
      </c>
      <c r="AB30" s="65">
        <f>IFERROR(T30/L30,0)</f>
        <v/>
      </c>
      <c r="AC30" s="65">
        <f>IFERROR(U30/M30,0)</f>
        <v/>
      </c>
      <c r="AD30" s="65">
        <f>IFERROR(V30/N30,0)</f>
        <v/>
      </c>
      <c r="AE30" s="62">
        <f>IFERROR((W30/O30),0)</f>
        <v/>
      </c>
      <c r="AF30" s="49" t="n"/>
    </row>
    <row r="31">
      <c r="B31" s="46" t="n"/>
      <c r="C31" s="60" t="inlineStr">
        <is>
          <t>Car</t>
        </is>
      </c>
      <c r="D31" s="66" t="n">
        <v>0</v>
      </c>
      <c r="E31" s="66" t="n">
        <v>3181.818181818182</v>
      </c>
      <c r="F31" s="66" t="n">
        <v>1590.909090909091</v>
      </c>
      <c r="G31" s="56">
        <f>SUM(D31:F31)</f>
        <v/>
      </c>
      <c r="H31" s="49" t="n"/>
      <c r="J31" s="46" t="n"/>
      <c r="K31" s="60" t="inlineStr">
        <is>
          <t>Car</t>
        </is>
      </c>
      <c r="L31" s="66" t="n">
        <v>0</v>
      </c>
      <c r="M31" s="66" t="n">
        <v>113.6363636363636</v>
      </c>
      <c r="N31" s="66" t="n">
        <v>0</v>
      </c>
      <c r="O31" s="56">
        <f>SUM(L31:N31)</f>
        <v/>
      </c>
      <c r="P31" s="49" t="n"/>
      <c r="R31" s="46" t="n"/>
      <c r="S31" s="60" t="inlineStr">
        <is>
          <t>Car</t>
        </is>
      </c>
      <c r="T31" s="66">
        <f>D31-L31</f>
        <v/>
      </c>
      <c r="U31" s="66">
        <f>E31-M31</f>
        <v/>
      </c>
      <c r="V31" s="66">
        <f>F31-N31</f>
        <v/>
      </c>
      <c r="W31" s="56">
        <f>SUM(T31:V31)</f>
        <v/>
      </c>
      <c r="X31" s="49" t="n"/>
      <c r="Z31" s="46" t="n"/>
      <c r="AA31" s="60" t="inlineStr">
        <is>
          <t>Car</t>
        </is>
      </c>
      <c r="AB31" s="65">
        <f>IFERROR(T31/L31,0)</f>
        <v/>
      </c>
      <c r="AC31" s="65">
        <f>IFERROR(U31/M31,0)</f>
        <v/>
      </c>
      <c r="AD31" s="65">
        <f>IFERROR(V31/N31,0)</f>
        <v/>
      </c>
      <c r="AE31" s="62">
        <f>IFERROR((W31/O31),0)</f>
        <v/>
      </c>
      <c r="AF31" s="49" t="n"/>
    </row>
    <row r="32">
      <c r="B32" s="46" t="n"/>
      <c r="C32" s="60" t="inlineStr">
        <is>
          <t>Drive_transit</t>
        </is>
      </c>
      <c r="D32" s="66" t="n">
        <v>0</v>
      </c>
      <c r="E32" s="66" t="n">
        <v>0</v>
      </c>
      <c r="F32" s="66" t="n">
        <v>0</v>
      </c>
      <c r="G32" s="56">
        <f>SUM(D32:F32)</f>
        <v/>
      </c>
      <c r="H32" s="49" t="n"/>
      <c r="J32" s="46" t="n"/>
      <c r="K32" s="60" t="inlineStr">
        <is>
          <t>Drive_transit</t>
        </is>
      </c>
      <c r="L32" s="66" t="n">
        <v>0</v>
      </c>
      <c r="M32" s="66" t="n">
        <v>0</v>
      </c>
      <c r="N32" s="66" t="n">
        <v>0</v>
      </c>
      <c r="O32" s="56">
        <f>SUM(L32:N32)</f>
        <v/>
      </c>
      <c r="P32" s="49" t="n"/>
      <c r="R32" s="46" t="n"/>
      <c r="S32" s="60" t="inlineStr">
        <is>
          <t>Drive_transit</t>
        </is>
      </c>
      <c r="T32" s="66">
        <f>D32-L32</f>
        <v/>
      </c>
      <c r="U32" s="66">
        <f>E32-M32</f>
        <v/>
      </c>
      <c r="V32" s="66">
        <f>F32-N32</f>
        <v/>
      </c>
      <c r="W32" s="56">
        <f>SUM(T32:V32)</f>
        <v/>
      </c>
      <c r="X32" s="49" t="n"/>
      <c r="Z32" s="46" t="n"/>
      <c r="AA32" s="60" t="inlineStr">
        <is>
          <t>Drive_transit</t>
        </is>
      </c>
      <c r="AB32" s="65">
        <f>IFERROR(T32/L32,0)</f>
        <v/>
      </c>
      <c r="AC32" s="65">
        <f>IFERROR(U32/M32,0)</f>
        <v/>
      </c>
      <c r="AD32" s="65">
        <f>IFERROR(V32/N32,0)</f>
        <v/>
      </c>
      <c r="AE32" s="62">
        <f>IFERROR((W32/O32),0)</f>
        <v/>
      </c>
      <c r="AF32" s="49" t="n"/>
    </row>
    <row r="33">
      <c r="B33" s="46" t="n"/>
      <c r="C33" s="60" t="inlineStr">
        <is>
          <t>SR2</t>
        </is>
      </c>
      <c r="D33" s="66" t="n">
        <v>0</v>
      </c>
      <c r="E33" s="66" t="n">
        <v>3181.818181818182</v>
      </c>
      <c r="F33" s="66" t="n">
        <v>1250</v>
      </c>
      <c r="G33" s="56">
        <f>SUM(D33:F33)</f>
        <v/>
      </c>
      <c r="H33" s="49" t="n"/>
      <c r="J33" s="46" t="n"/>
      <c r="K33" s="60" t="inlineStr">
        <is>
          <t>SR2</t>
        </is>
      </c>
      <c r="L33" s="66" t="n">
        <v>0</v>
      </c>
      <c r="M33" s="66" t="n">
        <v>1931.818181818182</v>
      </c>
      <c r="N33" s="66" t="n">
        <v>1590.909090909091</v>
      </c>
      <c r="O33" s="56">
        <f>SUM(L33:N33)</f>
        <v/>
      </c>
      <c r="P33" s="49" t="n"/>
      <c r="R33" s="46" t="n"/>
      <c r="S33" s="60" t="inlineStr">
        <is>
          <t>SR2</t>
        </is>
      </c>
      <c r="T33" s="66">
        <f>D33-L33</f>
        <v/>
      </c>
      <c r="U33" s="66">
        <f>E33-M33</f>
        <v/>
      </c>
      <c r="V33" s="66">
        <f>F33-N33</f>
        <v/>
      </c>
      <c r="W33" s="56">
        <f>SUM(T33:V33)</f>
        <v/>
      </c>
      <c r="X33" s="49" t="n"/>
      <c r="Z33" s="46" t="n"/>
      <c r="AA33" s="60" t="inlineStr">
        <is>
          <t>SR2</t>
        </is>
      </c>
      <c r="AB33" s="65">
        <f>IFERROR(T33/L33,0)</f>
        <v/>
      </c>
      <c r="AC33" s="65">
        <f>IFERROR(U33/M33,0)</f>
        <v/>
      </c>
      <c r="AD33" s="65">
        <f>IFERROR(V33/N33,0)</f>
        <v/>
      </c>
      <c r="AE33" s="62">
        <f>IFERROR((W33/O33),0)</f>
        <v/>
      </c>
      <c r="AF33" s="49" t="n"/>
    </row>
    <row r="34">
      <c r="B34" s="46" t="n"/>
      <c r="C34" s="60" t="inlineStr">
        <is>
          <t>SR2_teleport</t>
        </is>
      </c>
      <c r="D34" s="66" t="n">
        <v>0</v>
      </c>
      <c r="E34" s="66" t="n">
        <v>3522.727272727273</v>
      </c>
      <c r="F34" s="66" t="n">
        <v>5568.181818181818</v>
      </c>
      <c r="G34" s="56">
        <f>SUM(D34:F34)</f>
        <v/>
      </c>
      <c r="H34" s="49" t="n"/>
      <c r="J34" s="46" t="n"/>
      <c r="K34" s="60" t="inlineStr">
        <is>
          <t>SR2_teleport</t>
        </is>
      </c>
      <c r="L34" s="66" t="n">
        <v>0</v>
      </c>
      <c r="M34" s="66" t="n">
        <v>6250</v>
      </c>
      <c r="N34" s="66" t="n">
        <v>6022.727272727273</v>
      </c>
      <c r="O34" s="56">
        <f>SUM(L34:N34)</f>
        <v/>
      </c>
      <c r="P34" s="49" t="n"/>
      <c r="R34" s="46" t="n"/>
      <c r="S34" s="60" t="inlineStr">
        <is>
          <t>SR2_teleport</t>
        </is>
      </c>
      <c r="T34" s="66">
        <f>D34-L34</f>
        <v/>
      </c>
      <c r="U34" s="66">
        <f>E34-M34</f>
        <v/>
      </c>
      <c r="V34" s="66">
        <f>F34-N34</f>
        <v/>
      </c>
      <c r="W34" s="56">
        <f>SUM(T34:V34)</f>
        <v/>
      </c>
      <c r="X34" s="49" t="n"/>
      <c r="Z34" s="46" t="n"/>
      <c r="AA34" s="60" t="inlineStr">
        <is>
          <t>SR2_teleport</t>
        </is>
      </c>
      <c r="AB34" s="65">
        <f>IFERROR(T34/L34,0)</f>
        <v/>
      </c>
      <c r="AC34" s="65">
        <f>IFERROR(U34/M34,0)</f>
        <v/>
      </c>
      <c r="AD34" s="65">
        <f>IFERROR(V34/N34,0)</f>
        <v/>
      </c>
      <c r="AE34" s="62">
        <f>IFERROR((W34/O34),0)</f>
        <v/>
      </c>
      <c r="AF34" s="49" t="n"/>
    </row>
    <row r="35">
      <c r="B35" s="46" t="n"/>
      <c r="C35" s="60" t="inlineStr">
        <is>
          <t>SR3</t>
        </is>
      </c>
      <c r="D35" s="66" t="n">
        <v>0</v>
      </c>
      <c r="E35" s="66" t="n">
        <v>454.5454545454546</v>
      </c>
      <c r="F35" s="66" t="n">
        <v>2272.727272727273</v>
      </c>
      <c r="G35" s="56">
        <f>SUM(D35:F35)</f>
        <v/>
      </c>
      <c r="H35" s="49" t="n"/>
      <c r="J35" s="46" t="n"/>
      <c r="K35" s="60" t="inlineStr">
        <is>
          <t>SR3</t>
        </is>
      </c>
      <c r="L35" s="66" t="n">
        <v>0</v>
      </c>
      <c r="M35" s="66" t="n">
        <v>909.0909090909091</v>
      </c>
      <c r="N35" s="66" t="n">
        <v>681.8181818181819</v>
      </c>
      <c r="O35" s="56">
        <f>SUM(L35:N35)</f>
        <v/>
      </c>
      <c r="P35" s="49" t="n"/>
      <c r="R35" s="46" t="n"/>
      <c r="S35" s="60" t="inlineStr">
        <is>
          <t>SR3</t>
        </is>
      </c>
      <c r="T35" s="66">
        <f>D35-L35</f>
        <v/>
      </c>
      <c r="U35" s="66">
        <f>E35-M35</f>
        <v/>
      </c>
      <c r="V35" s="66">
        <f>F35-N35</f>
        <v/>
      </c>
      <c r="W35" s="56">
        <f>SUM(T35:V35)</f>
        <v/>
      </c>
      <c r="X35" s="49" t="n"/>
      <c r="Z35" s="46" t="n"/>
      <c r="AA35" s="60" t="inlineStr">
        <is>
          <t>SR3</t>
        </is>
      </c>
      <c r="AB35" s="65">
        <f>IFERROR(T35/L35,0)</f>
        <v/>
      </c>
      <c r="AC35" s="65">
        <f>IFERROR(U35/M35,0)</f>
        <v/>
      </c>
      <c r="AD35" s="65">
        <f>IFERROR(V35/N35,0)</f>
        <v/>
      </c>
      <c r="AE35" s="62">
        <f>IFERROR((W35/O35),0)</f>
        <v/>
      </c>
      <c r="AF35" s="49" t="n"/>
    </row>
    <row r="36">
      <c r="B36" s="46" t="n"/>
      <c r="C36" s="60" t="inlineStr">
        <is>
          <t>SR3_teleport</t>
        </is>
      </c>
      <c r="D36" s="66" t="n">
        <v>0</v>
      </c>
      <c r="E36" s="66" t="n">
        <v>5113.636363636364</v>
      </c>
      <c r="F36" s="66" t="n">
        <v>3863.636363636364</v>
      </c>
      <c r="G36" s="56">
        <f>SUM(D36:F36)</f>
        <v/>
      </c>
      <c r="H36" s="49" t="n"/>
      <c r="J36" s="46" t="n"/>
      <c r="K36" s="60" t="inlineStr">
        <is>
          <t>SR3_teleport</t>
        </is>
      </c>
      <c r="L36" s="66" t="n">
        <v>0</v>
      </c>
      <c r="M36" s="66" t="n">
        <v>11931.81818181818</v>
      </c>
      <c r="N36" s="66" t="n">
        <v>5568.181818181818</v>
      </c>
      <c r="O36" s="56">
        <f>SUM(L36:N36)</f>
        <v/>
      </c>
      <c r="P36" s="49" t="n"/>
      <c r="R36" s="46" t="n"/>
      <c r="S36" s="60" t="inlineStr">
        <is>
          <t>SR3_teleport</t>
        </is>
      </c>
      <c r="T36" s="66">
        <f>D36-L36</f>
        <v/>
      </c>
      <c r="U36" s="66">
        <f>E36-M36</f>
        <v/>
      </c>
      <c r="V36" s="66">
        <f>F36-N36</f>
        <v/>
      </c>
      <c r="W36" s="56">
        <f>SUM(T36:V36)</f>
        <v/>
      </c>
      <c r="X36" s="49" t="n"/>
      <c r="Z36" s="46" t="n"/>
      <c r="AA36" s="60" t="inlineStr">
        <is>
          <t>SR3_teleport</t>
        </is>
      </c>
      <c r="AB36" s="65">
        <f>IFERROR(T36/L36,0)</f>
        <v/>
      </c>
      <c r="AC36" s="65">
        <f>IFERROR(U36/M36,0)</f>
        <v/>
      </c>
      <c r="AD36" s="65">
        <f>IFERROR(V36/N36,0)</f>
        <v/>
      </c>
      <c r="AE36" s="62">
        <f>IFERROR((W36/O36),0)</f>
        <v/>
      </c>
      <c r="AF36" s="49" t="n"/>
    </row>
    <row r="37">
      <c r="B37" s="46" t="n"/>
      <c r="C37" s="60" t="inlineStr">
        <is>
          <t>Ridehail</t>
        </is>
      </c>
      <c r="D37" s="66" t="n">
        <v>681.8181818181819</v>
      </c>
      <c r="E37" s="66" t="n">
        <v>909.0909090909091</v>
      </c>
      <c r="F37" s="66" t="n">
        <v>0</v>
      </c>
      <c r="G37" s="56">
        <f>SUM(D37:F37)</f>
        <v/>
      </c>
      <c r="H37" s="49" t="n"/>
      <c r="J37" s="46" t="n"/>
      <c r="K37" s="60" t="inlineStr">
        <is>
          <t>Ridehail</t>
        </is>
      </c>
      <c r="L37" s="66" t="n">
        <v>568.1818181818182</v>
      </c>
      <c r="M37" s="66" t="n">
        <v>227.2727272727273</v>
      </c>
      <c r="N37" s="66" t="n">
        <v>0</v>
      </c>
      <c r="O37" s="56">
        <f>SUM(L37:N37)</f>
        <v/>
      </c>
      <c r="P37" s="49" t="n"/>
      <c r="R37" s="46" t="n"/>
      <c r="S37" s="60" t="inlineStr">
        <is>
          <t>Ridehail</t>
        </is>
      </c>
      <c r="T37" s="66">
        <f>D37-L37</f>
        <v/>
      </c>
      <c r="U37" s="66">
        <f>E37-M37</f>
        <v/>
      </c>
      <c r="V37" s="66">
        <f>F37-N37</f>
        <v/>
      </c>
      <c r="W37" s="56">
        <f>SUM(T37:V37)</f>
        <v/>
      </c>
      <c r="X37" s="49" t="n"/>
      <c r="Z37" s="46" t="n"/>
      <c r="AA37" s="60" t="inlineStr">
        <is>
          <t>Ridehail</t>
        </is>
      </c>
      <c r="AB37" s="65">
        <f>IFERROR(T37/L37,0)</f>
        <v/>
      </c>
      <c r="AC37" s="65">
        <f>IFERROR(U37/M37,0)</f>
        <v/>
      </c>
      <c r="AD37" s="65">
        <f>IFERROR(V37/N37,0)</f>
        <v/>
      </c>
      <c r="AE37" s="62">
        <f>IFERROR((W37/O37),0)</f>
        <v/>
      </c>
      <c r="AF37" s="49" t="n"/>
    </row>
    <row r="38">
      <c r="B38" s="46" t="n"/>
      <c r="C38" s="60" t="inlineStr">
        <is>
          <t>Ridehail_pooled</t>
        </is>
      </c>
      <c r="D38" s="66" t="n">
        <v>0</v>
      </c>
      <c r="E38" s="66" t="n">
        <v>2045.454545454545</v>
      </c>
      <c r="F38" s="66" t="n">
        <v>909.0909090909091</v>
      </c>
      <c r="G38" s="56">
        <f>SUM(D38:F38)</f>
        <v/>
      </c>
      <c r="H38" s="49" t="n"/>
      <c r="J38" s="46" t="n"/>
      <c r="K38" s="60" t="inlineStr">
        <is>
          <t>Ridehail_pooled</t>
        </is>
      </c>
      <c r="L38" s="66" t="n">
        <v>0</v>
      </c>
      <c r="M38" s="66" t="n">
        <v>0</v>
      </c>
      <c r="N38" s="66" t="n">
        <v>113.6363636363636</v>
      </c>
      <c r="O38" s="56">
        <f>SUM(L38:N38)</f>
        <v/>
      </c>
      <c r="P38" s="49" t="n"/>
      <c r="R38" s="46" t="n"/>
      <c r="S38" s="60" t="inlineStr">
        <is>
          <t>Ridehail_pooled</t>
        </is>
      </c>
      <c r="T38" s="66">
        <f>D38-L38</f>
        <v/>
      </c>
      <c r="U38" s="66">
        <f>E38-M38</f>
        <v/>
      </c>
      <c r="V38" s="66">
        <f>F38-N38</f>
        <v/>
      </c>
      <c r="W38" s="56">
        <f>SUM(T38:V38)</f>
        <v/>
      </c>
      <c r="X38" s="49" t="n"/>
      <c r="Z38" s="46" t="n"/>
      <c r="AA38" s="60" t="inlineStr">
        <is>
          <t>Ridehail_pooled</t>
        </is>
      </c>
      <c r="AB38" s="65">
        <f>IFERROR(T38/L38,0)</f>
        <v/>
      </c>
      <c r="AC38" s="65">
        <f>IFERROR(U38/M38,0)</f>
        <v/>
      </c>
      <c r="AD38" s="65">
        <f>IFERROR(V38/N38,0)</f>
        <v/>
      </c>
      <c r="AE38" s="62">
        <f>IFERROR((W38/O38),0)</f>
        <v/>
      </c>
      <c r="AF38" s="49" t="n"/>
    </row>
    <row r="39">
      <c r="B39" s="46" t="n"/>
      <c r="C39" s="82" t="inlineStr">
        <is>
          <t>Ridehail_transit</t>
        </is>
      </c>
      <c r="D39" s="66" t="n">
        <v>0</v>
      </c>
      <c r="E39" s="66" t="n">
        <v>0</v>
      </c>
      <c r="F39" s="66" t="n">
        <v>0</v>
      </c>
      <c r="G39" s="56">
        <f>SUM(D39:F39)</f>
        <v/>
      </c>
      <c r="H39" s="49" t="n"/>
      <c r="J39" s="46" t="n"/>
      <c r="K39" s="82" t="inlineStr">
        <is>
          <t>Ridehail_transit</t>
        </is>
      </c>
      <c r="L39" s="66" t="n">
        <v>0</v>
      </c>
      <c r="M39" s="66" t="n">
        <v>0</v>
      </c>
      <c r="N39" s="66" t="n">
        <v>0</v>
      </c>
      <c r="O39" s="56">
        <f>SUM(L39:N39)</f>
        <v/>
      </c>
      <c r="P39" s="49" t="n"/>
      <c r="R39" s="46" t="n"/>
      <c r="S39" s="82" t="inlineStr">
        <is>
          <t>Ridehail_transit</t>
        </is>
      </c>
      <c r="T39" s="66">
        <f>D39-L39</f>
        <v/>
      </c>
      <c r="U39" s="66">
        <f>E39-M39</f>
        <v/>
      </c>
      <c r="V39" s="66">
        <f>F39-N39</f>
        <v/>
      </c>
      <c r="W39" s="56">
        <f>SUM(T39:V39)</f>
        <v/>
      </c>
      <c r="X39" s="49" t="n"/>
      <c r="Z39" s="46" t="n"/>
      <c r="AA39" s="82" t="inlineStr">
        <is>
          <t>Ridehail_transit</t>
        </is>
      </c>
      <c r="AB39" s="65">
        <f>IFERROR(T39/L39,0)</f>
        <v/>
      </c>
      <c r="AC39" s="65">
        <f>IFERROR(U39/M39,0)</f>
        <v/>
      </c>
      <c r="AD39" s="65">
        <f>IFERROR(V39/N39,0)</f>
        <v/>
      </c>
      <c r="AE39" s="62">
        <f>IFERROR((W39/O39),0)</f>
        <v/>
      </c>
      <c r="AF39" s="49" t="n"/>
    </row>
    <row r="40">
      <c r="B40" s="46" t="n"/>
      <c r="C40" s="82" t="inlineStr">
        <is>
          <t>Walk</t>
        </is>
      </c>
      <c r="D40" s="66" t="n">
        <v>11931.81818181818</v>
      </c>
      <c r="E40" s="66" t="n">
        <v>73863.63636363637</v>
      </c>
      <c r="F40" s="66" t="n">
        <v>22954.54545454546</v>
      </c>
      <c r="G40" s="56">
        <f>SUM(D40:F40)</f>
        <v/>
      </c>
      <c r="H40" s="49" t="n"/>
      <c r="J40" s="46" t="n"/>
      <c r="K40" s="82" t="inlineStr">
        <is>
          <t>Walk</t>
        </is>
      </c>
      <c r="L40" s="66" t="n">
        <v>10681.81818181818</v>
      </c>
      <c r="M40" s="66" t="n">
        <v>60113.63636363637</v>
      </c>
      <c r="N40" s="66" t="n">
        <v>21704.54545454546</v>
      </c>
      <c r="O40" s="56">
        <f>SUM(L40:N40)</f>
        <v/>
      </c>
      <c r="P40" s="49" t="n"/>
      <c r="R40" s="46" t="n"/>
      <c r="S40" s="82" t="inlineStr">
        <is>
          <t>Walk</t>
        </is>
      </c>
      <c r="T40" s="66">
        <f>D40-L40</f>
        <v/>
      </c>
      <c r="U40" s="66">
        <f>E40-M40</f>
        <v/>
      </c>
      <c r="V40" s="66">
        <f>F40-N40</f>
        <v/>
      </c>
      <c r="W40" s="56">
        <f>SUM(T40:V40)</f>
        <v/>
      </c>
      <c r="X40" s="49" t="n"/>
      <c r="Z40" s="46" t="n"/>
      <c r="AA40" s="82" t="inlineStr">
        <is>
          <t>Walk</t>
        </is>
      </c>
      <c r="AB40" s="65">
        <f>IFERROR(T40/L40,0)</f>
        <v/>
      </c>
      <c r="AC40" s="65">
        <f>IFERROR(U40/M40,0)</f>
        <v/>
      </c>
      <c r="AD40" s="65">
        <f>IFERROR(V40/N40,0)</f>
        <v/>
      </c>
      <c r="AE40" s="62">
        <f>IFERROR((W40/O40),0)</f>
        <v/>
      </c>
      <c r="AF40" s="49" t="n"/>
    </row>
    <row r="41">
      <c r="B41" s="46" t="n"/>
      <c r="C41" s="82" t="inlineStr">
        <is>
          <t>Walk_transit</t>
        </is>
      </c>
      <c r="D41" s="66" t="n">
        <v>3863.636363636364</v>
      </c>
      <c r="E41" s="66" t="n">
        <v>2954.545454545455</v>
      </c>
      <c r="F41" s="66" t="n">
        <v>2272.727272727273</v>
      </c>
      <c r="G41" s="56">
        <f>SUM(D41:F41)</f>
        <v/>
      </c>
      <c r="H41" s="49" t="n"/>
      <c r="J41" s="46" t="n"/>
      <c r="K41" s="82" t="inlineStr">
        <is>
          <t>Walk_transit</t>
        </is>
      </c>
      <c r="L41" s="66" t="n">
        <v>5795.454545454546</v>
      </c>
      <c r="M41" s="66" t="n">
        <v>13977.27272727273</v>
      </c>
      <c r="N41" s="66" t="n">
        <v>6477.272727272728</v>
      </c>
      <c r="O41" s="56">
        <f>SUM(L41:N41)</f>
        <v/>
      </c>
      <c r="P41" s="49" t="n"/>
      <c r="R41" s="46" t="n"/>
      <c r="S41" s="82" t="inlineStr">
        <is>
          <t>Walk_transit</t>
        </is>
      </c>
      <c r="T41" s="66">
        <f>D41-L41</f>
        <v/>
      </c>
      <c r="U41" s="66">
        <f>E41-M41</f>
        <v/>
      </c>
      <c r="V41" s="66">
        <f>F41-N41</f>
        <v/>
      </c>
      <c r="W41" s="56">
        <f>SUM(T41:V41)</f>
        <v/>
      </c>
      <c r="X41" s="49" t="n"/>
      <c r="Z41" s="46" t="n"/>
      <c r="AA41" s="82" t="inlineStr">
        <is>
          <t>Walk_transit</t>
        </is>
      </c>
      <c r="AB41" s="65">
        <f>IFERROR(T41/L41,0)</f>
        <v/>
      </c>
      <c r="AC41" s="65">
        <f>IFERROR(U41/M41,0)</f>
        <v/>
      </c>
      <c r="AD41" s="65">
        <f>IFERROR(V41/N41,0)</f>
        <v/>
      </c>
      <c r="AE41" s="62">
        <f>IFERROR((W41/O41),0)</f>
        <v/>
      </c>
      <c r="AF41" s="49" t="n"/>
    </row>
    <row r="42" ht="15.75" customHeight="1" s="77" thickBot="1">
      <c r="B42" s="46" t="n"/>
      <c r="C42" s="57" t="inlineStr">
        <is>
          <t>Total</t>
        </is>
      </c>
      <c r="D42" s="58">
        <f>SUM(D29:D41)</f>
        <v/>
      </c>
      <c r="E42" s="58">
        <f>SUM(E29:E41)</f>
        <v/>
      </c>
      <c r="F42" s="58">
        <f>SUM(F29:F41)</f>
        <v/>
      </c>
      <c r="G42" s="59">
        <f>IF(SUM(G29:G41)=SUM(D42:F42),SUM(D42:F42),0)</f>
        <v/>
      </c>
      <c r="H42" s="49" t="n"/>
      <c r="J42" s="46" t="n"/>
      <c r="K42" s="57" t="inlineStr">
        <is>
          <t>Total</t>
        </is>
      </c>
      <c r="L42" s="58">
        <f>SUM(L29:L41)</f>
        <v/>
      </c>
      <c r="M42" s="58">
        <f>SUM(M29:M41)</f>
        <v/>
      </c>
      <c r="N42" s="58">
        <f>SUM(N29:N41)</f>
        <v/>
      </c>
      <c r="O42" s="59">
        <f>IF(SUM(O29:O41)=SUM(L42:N42),SUM(L42:N42),0)</f>
        <v/>
      </c>
      <c r="P42" s="49" t="n"/>
      <c r="R42" s="46" t="n"/>
      <c r="S42" s="57" t="inlineStr">
        <is>
          <t>Total</t>
        </is>
      </c>
      <c r="T42" s="58">
        <f>SUM(T29:T41)</f>
        <v/>
      </c>
      <c r="U42" s="58">
        <f>SUM(U29:U41)</f>
        <v/>
      </c>
      <c r="V42" s="58">
        <f>SUM(V29:V41)</f>
        <v/>
      </c>
      <c r="W42" s="59">
        <f>IF(SUM(W29:W41)=SUM(T42:V42),SUM(T42:V42),0)</f>
        <v/>
      </c>
      <c r="X42" s="49" t="n"/>
      <c r="Z42" s="46" t="n"/>
      <c r="AA42" s="57" t="inlineStr">
        <is>
          <t>Total</t>
        </is>
      </c>
      <c r="AB42" s="63">
        <f>IFERROR(T42/L42,0)</f>
        <v/>
      </c>
      <c r="AC42" s="63">
        <f>IFERROR(U42/M42,0)</f>
        <v/>
      </c>
      <c r="AD42" s="63">
        <f>IFERROR(V42/N42,0)</f>
        <v/>
      </c>
      <c r="AE42" s="64" t="n"/>
      <c r="AF42" s="49" t="n"/>
    </row>
    <row r="43" ht="15.75" customHeight="1" s="77" thickBot="1">
      <c r="B43" s="46" t="n"/>
      <c r="H43" s="49" t="n"/>
      <c r="J43" s="46" t="n"/>
      <c r="P43" s="49" t="n"/>
      <c r="R43" s="46" t="n"/>
      <c r="X43" s="49" t="n"/>
      <c r="Z43" s="46" t="n"/>
      <c r="AF43" s="49" t="n"/>
    </row>
    <row r="44" ht="15.75" customHeight="1" s="77" thickBot="1">
      <c r="B44" s="46" t="n"/>
      <c r="C44" s="131" t="inlineStr">
        <is>
          <t xml:space="preserve">Trips on Tours of Purpose: </t>
        </is>
      </c>
      <c r="D44" s="130" t="n"/>
      <c r="E44" s="132" t="inlineStr">
        <is>
          <t>univ</t>
        </is>
      </c>
      <c r="F44" s="129" t="n"/>
      <c r="G44" s="130" t="n"/>
      <c r="H44" s="49" t="n"/>
      <c r="J44" s="46" t="n"/>
      <c r="K44" s="131" t="inlineStr">
        <is>
          <t xml:space="preserve">Trips on Tours of Purpose: </t>
        </is>
      </c>
      <c r="L44" s="130" t="n"/>
      <c r="M44" s="132" t="inlineStr">
        <is>
          <t>univ</t>
        </is>
      </c>
      <c r="N44" s="129" t="n"/>
      <c r="O44" s="130" t="n"/>
      <c r="P44" s="49" t="n"/>
      <c r="R44" s="46" t="n"/>
      <c r="S44" s="131" t="inlineStr">
        <is>
          <t xml:space="preserve">Trips on Tours of Purpose: </t>
        </is>
      </c>
      <c r="T44" s="130" t="n"/>
      <c r="U44" s="132" t="inlineStr">
        <is>
          <t>univ</t>
        </is>
      </c>
      <c r="V44" s="129" t="n"/>
      <c r="W44" s="130" t="n"/>
      <c r="X44" s="49" t="n"/>
      <c r="Z44" s="46" t="n"/>
      <c r="AA44" s="131" t="inlineStr">
        <is>
          <t xml:space="preserve">Trips on Tours of Purpose: </t>
        </is>
      </c>
      <c r="AB44" s="130" t="n"/>
      <c r="AC44" s="132" t="inlineStr">
        <is>
          <t>univ</t>
        </is>
      </c>
      <c r="AD44" s="129" t="n"/>
      <c r="AE44" s="130" t="n"/>
      <c r="AF44" s="49" t="n"/>
    </row>
    <row r="45" ht="15.75" customHeight="1" s="77" thickBot="1">
      <c r="B45" s="46" t="n"/>
      <c r="C45" s="50" t="n"/>
      <c r="D45" s="50" t="n"/>
      <c r="H45" s="49" t="n"/>
      <c r="J45" s="46" t="n"/>
      <c r="K45" s="50" t="n"/>
      <c r="L45" s="50" t="n"/>
      <c r="P45" s="49" t="n"/>
      <c r="R45" s="46" t="n"/>
      <c r="S45" s="50" t="n"/>
      <c r="T45" s="50" t="n"/>
      <c r="X45" s="49" t="n"/>
      <c r="Z45" s="46" t="n"/>
      <c r="AA45" s="50" t="n"/>
      <c r="AB45" s="50" t="n"/>
      <c r="AF45" s="49" t="n"/>
    </row>
    <row r="46">
      <c r="B46" s="46" t="n"/>
      <c r="C46" s="54" t="n"/>
      <c r="D46" s="61" t="inlineStr">
        <is>
          <t>no_auto</t>
        </is>
      </c>
      <c r="E46" s="61" t="inlineStr">
        <is>
          <t>auto_deficient</t>
        </is>
      </c>
      <c r="F46" s="61" t="inlineStr">
        <is>
          <t>auto_sufficient</t>
        </is>
      </c>
      <c r="G46" s="55" t="inlineStr">
        <is>
          <t>Total</t>
        </is>
      </c>
      <c r="H46" s="49" t="n"/>
      <c r="J46" s="46" t="n"/>
      <c r="K46" s="54" t="n"/>
      <c r="L46" s="61" t="inlineStr">
        <is>
          <t>no_auto</t>
        </is>
      </c>
      <c r="M46" s="61" t="inlineStr">
        <is>
          <t>auto_deficient</t>
        </is>
      </c>
      <c r="N46" s="61" t="inlineStr">
        <is>
          <t>auto_sufficient</t>
        </is>
      </c>
      <c r="O46" s="55" t="inlineStr">
        <is>
          <t>Total</t>
        </is>
      </c>
      <c r="P46" s="49" t="n"/>
      <c r="R46" s="46" t="n"/>
      <c r="S46" s="54" t="n"/>
      <c r="T46" s="61" t="inlineStr">
        <is>
          <t>no_auto</t>
        </is>
      </c>
      <c r="U46" s="61" t="inlineStr">
        <is>
          <t>auto_deficient</t>
        </is>
      </c>
      <c r="V46" s="61" t="inlineStr">
        <is>
          <t>auto_sufficient</t>
        </is>
      </c>
      <c r="W46" s="55" t="inlineStr">
        <is>
          <t>Total</t>
        </is>
      </c>
      <c r="X46" s="49" t="n"/>
      <c r="Z46" s="46" t="n"/>
      <c r="AA46" s="54" t="n"/>
      <c r="AB46" s="61" t="inlineStr">
        <is>
          <t>no_auto</t>
        </is>
      </c>
      <c r="AC46" s="61" t="inlineStr">
        <is>
          <t>auto_deficient</t>
        </is>
      </c>
      <c r="AD46" s="61" t="inlineStr">
        <is>
          <t>auto_sufficient</t>
        </is>
      </c>
      <c r="AE46" s="55" t="inlineStr">
        <is>
          <t>Total</t>
        </is>
      </c>
      <c r="AF46" s="49" t="n"/>
    </row>
    <row r="47">
      <c r="B47" s="46" t="n"/>
      <c r="C47" s="60" t="inlineStr">
        <is>
          <t>Bike</t>
        </is>
      </c>
      <c r="D47" s="66" t="n">
        <v>0</v>
      </c>
      <c r="E47" s="66" t="n">
        <v>0</v>
      </c>
      <c r="F47" s="66" t="n">
        <v>0</v>
      </c>
      <c r="G47" s="56">
        <f>SUM(D47:F47)</f>
        <v/>
      </c>
      <c r="H47" s="49" t="n"/>
      <c r="J47" s="46" t="n"/>
      <c r="K47" s="60" t="inlineStr">
        <is>
          <t>Bike</t>
        </is>
      </c>
      <c r="L47" s="66" t="n">
        <v>0</v>
      </c>
      <c r="M47" s="66" t="n">
        <v>0</v>
      </c>
      <c r="N47" s="66" t="n">
        <v>0</v>
      </c>
      <c r="O47" s="56">
        <f>SUM(L47:N47)</f>
        <v/>
      </c>
      <c r="P47" s="49" t="n"/>
      <c r="R47" s="46" t="n"/>
      <c r="S47" s="60" t="inlineStr">
        <is>
          <t>Bike</t>
        </is>
      </c>
      <c r="T47" s="66">
        <f>D47-L47</f>
        <v/>
      </c>
      <c r="U47" s="66">
        <f>E47-M47</f>
        <v/>
      </c>
      <c r="V47" s="66">
        <f>F47-N47</f>
        <v/>
      </c>
      <c r="W47" s="56">
        <f>SUM(T47:V47)</f>
        <v/>
      </c>
      <c r="X47" s="49" t="n"/>
      <c r="Z47" s="46" t="n"/>
      <c r="AA47" s="60" t="inlineStr">
        <is>
          <t>Bike</t>
        </is>
      </c>
      <c r="AB47" s="65">
        <f>IFERROR(T47/L47,0)</f>
        <v/>
      </c>
      <c r="AC47" s="65">
        <f>IFERROR(U47/M47,0)</f>
        <v/>
      </c>
      <c r="AD47" s="65">
        <f>IFERROR(V47/N47,0)</f>
        <v/>
      </c>
      <c r="AE47" s="62">
        <f>IFERROR((W47/O47),0)</f>
        <v/>
      </c>
      <c r="AF47" s="49" t="n"/>
    </row>
    <row r="48">
      <c r="B48" s="46" t="n"/>
      <c r="C48" s="60" t="inlineStr">
        <is>
          <t>Bike_transit</t>
        </is>
      </c>
      <c r="D48" s="66" t="n">
        <v>0</v>
      </c>
      <c r="E48" s="66" t="n">
        <v>681.8181818181819</v>
      </c>
      <c r="F48" s="66" t="n">
        <v>454.5454545454546</v>
      </c>
      <c r="G48" s="56">
        <f>SUM(D48:F48)</f>
        <v/>
      </c>
      <c r="H48" s="49" t="n"/>
      <c r="J48" s="46" t="n"/>
      <c r="K48" s="60" t="inlineStr">
        <is>
          <t>Bike_transit</t>
        </is>
      </c>
      <c r="L48" s="66" t="n">
        <v>0</v>
      </c>
      <c r="M48" s="66" t="n">
        <v>0</v>
      </c>
      <c r="N48" s="66" t="n">
        <v>0</v>
      </c>
      <c r="O48" s="56">
        <f>SUM(L48:N48)</f>
        <v/>
      </c>
      <c r="P48" s="49" t="n"/>
      <c r="R48" s="46" t="n"/>
      <c r="S48" s="60" t="inlineStr">
        <is>
          <t>Bike_transit</t>
        </is>
      </c>
      <c r="T48" s="66">
        <f>D48-L48</f>
        <v/>
      </c>
      <c r="U48" s="66">
        <f>E48-M48</f>
        <v/>
      </c>
      <c r="V48" s="66">
        <f>F48-N48</f>
        <v/>
      </c>
      <c r="W48" s="56">
        <f>SUM(T48:V48)</f>
        <v/>
      </c>
      <c r="X48" s="49" t="n"/>
      <c r="Z48" s="46" t="n"/>
      <c r="AA48" s="60" t="inlineStr">
        <is>
          <t>Bike_transit</t>
        </is>
      </c>
      <c r="AB48" s="65">
        <f>IFERROR(T48/L48,0)</f>
        <v/>
      </c>
      <c r="AC48" s="65">
        <f>IFERROR(U48/M48,0)</f>
        <v/>
      </c>
      <c r="AD48" s="65">
        <f>IFERROR(V48/N48,0)</f>
        <v/>
      </c>
      <c r="AE48" s="62">
        <f>IFERROR((W48/O48),0)</f>
        <v/>
      </c>
      <c r="AF48" s="49" t="n"/>
    </row>
    <row r="49">
      <c r="B49" s="46" t="n"/>
      <c r="C49" s="60" t="inlineStr">
        <is>
          <t>Car</t>
        </is>
      </c>
      <c r="D49" s="66" t="n">
        <v>0</v>
      </c>
      <c r="E49" s="66" t="n">
        <v>2045.454545454545</v>
      </c>
      <c r="F49" s="66" t="n">
        <v>5909.090909090909</v>
      </c>
      <c r="G49" s="56">
        <f>SUM(D49:F49)</f>
        <v/>
      </c>
      <c r="H49" s="49" t="n"/>
      <c r="J49" s="46" t="n"/>
      <c r="K49" s="60" t="inlineStr">
        <is>
          <t>Car</t>
        </is>
      </c>
      <c r="L49" s="66" t="n">
        <v>0</v>
      </c>
      <c r="M49" s="66" t="n">
        <v>4090.909090909091</v>
      </c>
      <c r="N49" s="66" t="n">
        <v>3295.454545454545</v>
      </c>
      <c r="O49" s="56">
        <f>SUM(L49:N49)</f>
        <v/>
      </c>
      <c r="P49" s="49" t="n"/>
      <c r="R49" s="46" t="n"/>
      <c r="S49" s="60" t="inlineStr">
        <is>
          <t>Car</t>
        </is>
      </c>
      <c r="T49" s="66">
        <f>D49-L49</f>
        <v/>
      </c>
      <c r="U49" s="66">
        <f>E49-M49</f>
        <v/>
      </c>
      <c r="V49" s="66">
        <f>F49-N49</f>
        <v/>
      </c>
      <c r="W49" s="56">
        <f>SUM(T49:V49)</f>
        <v/>
      </c>
      <c r="X49" s="49" t="n"/>
      <c r="Z49" s="46" t="n"/>
      <c r="AA49" s="60" t="inlineStr">
        <is>
          <t>Car</t>
        </is>
      </c>
      <c r="AB49" s="65">
        <f>IFERROR(T49/L49,0)</f>
        <v/>
      </c>
      <c r="AC49" s="65">
        <f>IFERROR(U49/M49,0)</f>
        <v/>
      </c>
      <c r="AD49" s="65">
        <f>IFERROR(V49/N49,0)</f>
        <v/>
      </c>
      <c r="AE49" s="62">
        <f>IFERROR((W49/O49),0)</f>
        <v/>
      </c>
      <c r="AF49" s="49" t="n"/>
    </row>
    <row r="50">
      <c r="B50" s="46" t="n"/>
      <c r="C50" s="60" t="inlineStr">
        <is>
          <t>Drive_transit</t>
        </is>
      </c>
      <c r="D50" s="66" t="n">
        <v>0</v>
      </c>
      <c r="E50" s="66" t="n">
        <v>1363.636363636364</v>
      </c>
      <c r="F50" s="66" t="n">
        <v>1136.363636363636</v>
      </c>
      <c r="G50" s="56">
        <f>SUM(D50:F50)</f>
        <v/>
      </c>
      <c r="H50" s="49" t="n"/>
      <c r="J50" s="46" t="n"/>
      <c r="K50" s="60" t="inlineStr">
        <is>
          <t>Drive_transit</t>
        </is>
      </c>
      <c r="L50" s="66" t="n">
        <v>0</v>
      </c>
      <c r="M50" s="66" t="n">
        <v>0</v>
      </c>
      <c r="N50" s="66" t="n">
        <v>0</v>
      </c>
      <c r="O50" s="56">
        <f>SUM(L50:N50)</f>
        <v/>
      </c>
      <c r="P50" s="49" t="n"/>
      <c r="R50" s="46" t="n"/>
      <c r="S50" s="60" t="inlineStr">
        <is>
          <t>Drive_transit</t>
        </is>
      </c>
      <c r="T50" s="66">
        <f>D50-L50</f>
        <v/>
      </c>
      <c r="U50" s="66">
        <f>E50-M50</f>
        <v/>
      </c>
      <c r="V50" s="66">
        <f>F50-N50</f>
        <v/>
      </c>
      <c r="W50" s="56">
        <f>SUM(T50:V50)</f>
        <v/>
      </c>
      <c r="X50" s="49" t="n"/>
      <c r="Z50" s="46" t="n"/>
      <c r="AA50" s="60" t="inlineStr">
        <is>
          <t>Drive_transit</t>
        </is>
      </c>
      <c r="AB50" s="65">
        <f>IFERROR(T50/L50,0)</f>
        <v/>
      </c>
      <c r="AC50" s="65">
        <f>IFERROR(U50/M50,0)</f>
        <v/>
      </c>
      <c r="AD50" s="65">
        <f>IFERROR(V50/N50,0)</f>
        <v/>
      </c>
      <c r="AE50" s="62">
        <f>IFERROR((W50/O50),0)</f>
        <v/>
      </c>
      <c r="AF50" s="49" t="n"/>
    </row>
    <row r="51">
      <c r="B51" s="46" t="n"/>
      <c r="C51" s="60" t="inlineStr">
        <is>
          <t>SR2</t>
        </is>
      </c>
      <c r="D51" s="66" t="n">
        <v>0</v>
      </c>
      <c r="E51" s="66" t="n">
        <v>454.5454545454546</v>
      </c>
      <c r="F51" s="66" t="n">
        <v>568.1818181818182</v>
      </c>
      <c r="G51" s="56">
        <f>SUM(D51:F51)</f>
        <v/>
      </c>
      <c r="H51" s="49" t="n"/>
      <c r="J51" s="46" t="n"/>
      <c r="K51" s="60" t="inlineStr">
        <is>
          <t>SR2</t>
        </is>
      </c>
      <c r="L51" s="66" t="n">
        <v>0</v>
      </c>
      <c r="M51" s="66" t="n">
        <v>1931.818181818182</v>
      </c>
      <c r="N51" s="66" t="n">
        <v>2272.727272727273</v>
      </c>
      <c r="O51" s="56">
        <f>SUM(L51:N51)</f>
        <v/>
      </c>
      <c r="P51" s="49" t="n"/>
      <c r="R51" s="46" t="n"/>
      <c r="S51" s="60" t="inlineStr">
        <is>
          <t>SR2</t>
        </is>
      </c>
      <c r="T51" s="66">
        <f>D51-L51</f>
        <v/>
      </c>
      <c r="U51" s="66">
        <f>E51-M51</f>
        <v/>
      </c>
      <c r="V51" s="66">
        <f>F51-N51</f>
        <v/>
      </c>
      <c r="W51" s="56">
        <f>SUM(T51:V51)</f>
        <v/>
      </c>
      <c r="X51" s="49" t="n"/>
      <c r="Z51" s="46" t="n"/>
      <c r="AA51" s="60" t="inlineStr">
        <is>
          <t>SR2</t>
        </is>
      </c>
      <c r="AB51" s="65">
        <f>IFERROR(T51/L51,0)</f>
        <v/>
      </c>
      <c r="AC51" s="65">
        <f>IFERROR(U51/M51,0)</f>
        <v/>
      </c>
      <c r="AD51" s="65">
        <f>IFERROR(V51/N51,0)</f>
        <v/>
      </c>
      <c r="AE51" s="62">
        <f>IFERROR((W51/O51),0)</f>
        <v/>
      </c>
      <c r="AF51" s="49" t="n"/>
    </row>
    <row r="52">
      <c r="B52" s="46" t="n"/>
      <c r="C52" s="60" t="inlineStr">
        <is>
          <t>SR2_teleport</t>
        </is>
      </c>
      <c r="D52" s="66" t="n">
        <v>0</v>
      </c>
      <c r="E52" s="66" t="n">
        <v>227.2727272727273</v>
      </c>
      <c r="F52" s="66" t="n">
        <v>227.2727272727273</v>
      </c>
      <c r="G52" s="56">
        <f>SUM(D52:F52)</f>
        <v/>
      </c>
      <c r="H52" s="49" t="n"/>
      <c r="J52" s="46" t="n"/>
      <c r="K52" s="60" t="inlineStr">
        <is>
          <t>SR2_teleport</t>
        </is>
      </c>
      <c r="L52" s="66" t="n">
        <v>0</v>
      </c>
      <c r="M52" s="66" t="n">
        <v>681.8181818181819</v>
      </c>
      <c r="N52" s="66" t="n">
        <v>1022.727272727273</v>
      </c>
      <c r="O52" s="56">
        <f>SUM(L52:N52)</f>
        <v/>
      </c>
      <c r="P52" s="49" t="n"/>
      <c r="R52" s="46" t="n"/>
      <c r="S52" s="60" t="inlineStr">
        <is>
          <t>SR2_teleport</t>
        </is>
      </c>
      <c r="T52" s="66">
        <f>D52-L52</f>
        <v/>
      </c>
      <c r="U52" s="66">
        <f>E52-M52</f>
        <v/>
      </c>
      <c r="V52" s="66">
        <f>F52-N52</f>
        <v/>
      </c>
      <c r="W52" s="56">
        <f>SUM(T52:V52)</f>
        <v/>
      </c>
      <c r="X52" s="49" t="n"/>
      <c r="Z52" s="46" t="n"/>
      <c r="AA52" s="60" t="inlineStr">
        <is>
          <t>SR2_teleport</t>
        </is>
      </c>
      <c r="AB52" s="65">
        <f>IFERROR(T52/L52,0)</f>
        <v/>
      </c>
      <c r="AC52" s="65">
        <f>IFERROR(U52/M52,0)</f>
        <v/>
      </c>
      <c r="AD52" s="65">
        <f>IFERROR(V52/N52,0)</f>
        <v/>
      </c>
      <c r="AE52" s="62">
        <f>IFERROR((W52/O52),0)</f>
        <v/>
      </c>
      <c r="AF52" s="49" t="n"/>
    </row>
    <row r="53">
      <c r="B53" s="46" t="n"/>
      <c r="C53" s="60" t="inlineStr">
        <is>
          <t>SR3</t>
        </is>
      </c>
      <c r="D53" s="66" t="n">
        <v>0</v>
      </c>
      <c r="E53" s="66" t="n">
        <v>0</v>
      </c>
      <c r="F53" s="66" t="n">
        <v>227.2727272727273</v>
      </c>
      <c r="G53" s="56">
        <f>SUM(D53:F53)</f>
        <v/>
      </c>
      <c r="H53" s="49" t="n"/>
      <c r="J53" s="46" t="n"/>
      <c r="K53" s="60" t="inlineStr">
        <is>
          <t>SR3</t>
        </is>
      </c>
      <c r="L53" s="66" t="n">
        <v>0</v>
      </c>
      <c r="M53" s="66" t="n">
        <v>1250</v>
      </c>
      <c r="N53" s="66" t="n">
        <v>795.4545454545455</v>
      </c>
      <c r="O53" s="56">
        <f>SUM(L53:N53)</f>
        <v/>
      </c>
      <c r="P53" s="49" t="n"/>
      <c r="R53" s="46" t="n"/>
      <c r="S53" s="60" t="inlineStr">
        <is>
          <t>SR3</t>
        </is>
      </c>
      <c r="T53" s="66">
        <f>D53-L53</f>
        <v/>
      </c>
      <c r="U53" s="66">
        <f>E53-M53</f>
        <v/>
      </c>
      <c r="V53" s="66">
        <f>F53-N53</f>
        <v/>
      </c>
      <c r="W53" s="56">
        <f>SUM(T53:V53)</f>
        <v/>
      </c>
      <c r="X53" s="49" t="n"/>
      <c r="Z53" s="46" t="n"/>
      <c r="AA53" s="60" t="inlineStr">
        <is>
          <t>SR3</t>
        </is>
      </c>
      <c r="AB53" s="65">
        <f>IFERROR(T53/L53,0)</f>
        <v/>
      </c>
      <c r="AC53" s="65">
        <f>IFERROR(U53/M53,0)</f>
        <v/>
      </c>
      <c r="AD53" s="65">
        <f>IFERROR(V53/N53,0)</f>
        <v/>
      </c>
      <c r="AE53" s="62">
        <f>IFERROR((W53/O53),0)</f>
        <v/>
      </c>
      <c r="AF53" s="49" t="n"/>
    </row>
    <row r="54">
      <c r="B54" s="46" t="n"/>
      <c r="C54" s="60" t="inlineStr">
        <is>
          <t>SR3_teleport</t>
        </is>
      </c>
      <c r="D54" s="66" t="n">
        <v>0</v>
      </c>
      <c r="E54" s="66" t="n">
        <v>0</v>
      </c>
      <c r="F54" s="66" t="n">
        <v>795.4545454545455</v>
      </c>
      <c r="G54" s="56">
        <f>SUM(D54:F54)</f>
        <v/>
      </c>
      <c r="H54" s="49" t="n"/>
      <c r="J54" s="46" t="n"/>
      <c r="K54" s="60" t="inlineStr">
        <is>
          <t>SR3_teleport</t>
        </is>
      </c>
      <c r="L54" s="66" t="n">
        <v>0</v>
      </c>
      <c r="M54" s="66" t="n">
        <v>454.5454545454546</v>
      </c>
      <c r="N54" s="66" t="n">
        <v>568.1818181818182</v>
      </c>
      <c r="O54" s="56">
        <f>SUM(L54:N54)</f>
        <v/>
      </c>
      <c r="P54" s="49" t="n"/>
      <c r="R54" s="46" t="n"/>
      <c r="S54" s="60" t="inlineStr">
        <is>
          <t>SR3_teleport</t>
        </is>
      </c>
      <c r="T54" s="66">
        <f>D54-L54</f>
        <v/>
      </c>
      <c r="U54" s="66">
        <f>E54-M54</f>
        <v/>
      </c>
      <c r="V54" s="66">
        <f>F54-N54</f>
        <v/>
      </c>
      <c r="W54" s="56">
        <f>SUM(T54:V54)</f>
        <v/>
      </c>
      <c r="X54" s="49" t="n"/>
      <c r="Z54" s="46" t="n"/>
      <c r="AA54" s="60" t="inlineStr">
        <is>
          <t>SR3_teleport</t>
        </is>
      </c>
      <c r="AB54" s="65">
        <f>IFERROR(T54/L54,0)</f>
        <v/>
      </c>
      <c r="AC54" s="65">
        <f>IFERROR(U54/M54,0)</f>
        <v/>
      </c>
      <c r="AD54" s="65">
        <f>IFERROR(V54/N54,0)</f>
        <v/>
      </c>
      <c r="AE54" s="62">
        <f>IFERROR((W54/O54),0)</f>
        <v/>
      </c>
      <c r="AF54" s="49" t="n"/>
    </row>
    <row r="55">
      <c r="B55" s="46" t="n"/>
      <c r="C55" s="60" t="inlineStr">
        <is>
          <t>Ridehail</t>
        </is>
      </c>
      <c r="D55" s="66" t="n">
        <v>3863.636363636364</v>
      </c>
      <c r="E55" s="66" t="n">
        <v>1477.272727272727</v>
      </c>
      <c r="F55" s="66" t="n">
        <v>795.4545454545455</v>
      </c>
      <c r="G55" s="56">
        <f>SUM(D55:F55)</f>
        <v/>
      </c>
      <c r="H55" s="49" t="n"/>
      <c r="J55" s="46" t="n"/>
      <c r="K55" s="60" t="inlineStr">
        <is>
          <t>Ridehail</t>
        </is>
      </c>
      <c r="L55" s="66" t="n">
        <v>2727.272727272727</v>
      </c>
      <c r="M55" s="66" t="n">
        <v>454.5454545454546</v>
      </c>
      <c r="N55" s="66" t="n">
        <v>113.6363636363636</v>
      </c>
      <c r="O55" s="56">
        <f>SUM(L55:N55)</f>
        <v/>
      </c>
      <c r="P55" s="49" t="n"/>
      <c r="R55" s="46" t="n"/>
      <c r="S55" s="60" t="inlineStr">
        <is>
          <t>Ridehail</t>
        </is>
      </c>
      <c r="T55" s="66">
        <f>D55-L55</f>
        <v/>
      </c>
      <c r="U55" s="66">
        <f>E55-M55</f>
        <v/>
      </c>
      <c r="V55" s="66">
        <f>F55-N55</f>
        <v/>
      </c>
      <c r="W55" s="56">
        <f>SUM(T55:V55)</f>
        <v/>
      </c>
      <c r="X55" s="49" t="n"/>
      <c r="Z55" s="46" t="n"/>
      <c r="AA55" s="60" t="inlineStr">
        <is>
          <t>Ridehail</t>
        </is>
      </c>
      <c r="AB55" s="65">
        <f>IFERROR(T55/L55,0)</f>
        <v/>
      </c>
      <c r="AC55" s="65">
        <f>IFERROR(U55/M55,0)</f>
        <v/>
      </c>
      <c r="AD55" s="65">
        <f>IFERROR(V55/N55,0)</f>
        <v/>
      </c>
      <c r="AE55" s="62">
        <f>IFERROR((W55/O55),0)</f>
        <v/>
      </c>
      <c r="AF55" s="49" t="n"/>
    </row>
    <row r="56">
      <c r="B56" s="46" t="n"/>
      <c r="C56" s="60" t="inlineStr">
        <is>
          <t>Ridehail_pooled</t>
        </is>
      </c>
      <c r="D56" s="66" t="n">
        <v>0</v>
      </c>
      <c r="E56" s="66" t="n">
        <v>0</v>
      </c>
      <c r="F56" s="66" t="n">
        <v>0</v>
      </c>
      <c r="G56" s="56">
        <f>SUM(D56:F56)</f>
        <v/>
      </c>
      <c r="H56" s="49" t="n"/>
      <c r="J56" s="46" t="n"/>
      <c r="K56" s="60" t="inlineStr">
        <is>
          <t>Ridehail_pooled</t>
        </is>
      </c>
      <c r="L56" s="66" t="n">
        <v>0</v>
      </c>
      <c r="M56" s="66" t="n">
        <v>0</v>
      </c>
      <c r="N56" s="66" t="n">
        <v>0</v>
      </c>
      <c r="O56" s="56">
        <f>SUM(L56:N56)</f>
        <v/>
      </c>
      <c r="P56" s="49" t="n"/>
      <c r="R56" s="46" t="n"/>
      <c r="S56" s="60" t="inlineStr">
        <is>
          <t>Ridehail_pooled</t>
        </is>
      </c>
      <c r="T56" s="66">
        <f>D56-L56</f>
        <v/>
      </c>
      <c r="U56" s="66">
        <f>E56-M56</f>
        <v/>
      </c>
      <c r="V56" s="66">
        <f>F56-N56</f>
        <v/>
      </c>
      <c r="W56" s="56">
        <f>SUM(T56:V56)</f>
        <v/>
      </c>
      <c r="X56" s="49" t="n"/>
      <c r="Z56" s="46" t="n"/>
      <c r="AA56" s="60" t="inlineStr">
        <is>
          <t>Ridehail_pooled</t>
        </is>
      </c>
      <c r="AB56" s="65">
        <f>IFERROR(T56/L56,0)</f>
        <v/>
      </c>
      <c r="AC56" s="65">
        <f>IFERROR(U56/M56,0)</f>
        <v/>
      </c>
      <c r="AD56" s="65">
        <f>IFERROR(V56/N56,0)</f>
        <v/>
      </c>
      <c r="AE56" s="62">
        <f>IFERROR((W56/O56),0)</f>
        <v/>
      </c>
      <c r="AF56" s="49" t="n"/>
    </row>
    <row r="57">
      <c r="B57" s="46" t="n"/>
      <c r="C57" s="82" t="inlineStr">
        <is>
          <t>Ridehail_transit</t>
        </is>
      </c>
      <c r="D57" s="66" t="n">
        <v>0</v>
      </c>
      <c r="E57" s="66" t="n">
        <v>0</v>
      </c>
      <c r="F57" s="66" t="n">
        <v>0</v>
      </c>
      <c r="G57" s="56">
        <f>SUM(D57:F57)</f>
        <v/>
      </c>
      <c r="H57" s="49" t="n"/>
      <c r="J57" s="46" t="n"/>
      <c r="K57" s="82" t="inlineStr">
        <is>
          <t>Ridehail_transit</t>
        </is>
      </c>
      <c r="L57" s="66" t="n">
        <v>0</v>
      </c>
      <c r="M57" s="66" t="n">
        <v>0</v>
      </c>
      <c r="N57" s="66" t="n">
        <v>0</v>
      </c>
      <c r="O57" s="56">
        <f>SUM(L57:N57)</f>
        <v/>
      </c>
      <c r="P57" s="49" t="n"/>
      <c r="R57" s="46" t="n"/>
      <c r="S57" s="82" t="inlineStr">
        <is>
          <t>Ridehail_transit</t>
        </is>
      </c>
      <c r="T57" s="66">
        <f>D57-L57</f>
        <v/>
      </c>
      <c r="U57" s="66">
        <f>E57-M57</f>
        <v/>
      </c>
      <c r="V57" s="66">
        <f>F57-N57</f>
        <v/>
      </c>
      <c r="W57" s="56">
        <f>SUM(T57:V57)</f>
        <v/>
      </c>
      <c r="X57" s="49" t="n"/>
      <c r="Z57" s="46" t="n"/>
      <c r="AA57" s="82" t="inlineStr">
        <is>
          <t>Ridehail_transit</t>
        </is>
      </c>
      <c r="AB57" s="65">
        <f>IFERROR(T57/L57,0)</f>
        <v/>
      </c>
      <c r="AC57" s="65">
        <f>IFERROR(U57/M57,0)</f>
        <v/>
      </c>
      <c r="AD57" s="65">
        <f>IFERROR(V57/N57,0)</f>
        <v/>
      </c>
      <c r="AE57" s="62">
        <f>IFERROR((W57/O57),0)</f>
        <v/>
      </c>
      <c r="AF57" s="49" t="n"/>
    </row>
    <row r="58">
      <c r="B58" s="46" t="n"/>
      <c r="C58" s="82" t="inlineStr">
        <is>
          <t>Walk</t>
        </is>
      </c>
      <c r="D58" s="66" t="n">
        <v>7272.727272727273</v>
      </c>
      <c r="E58" s="66" t="n">
        <v>27272.72727272727</v>
      </c>
      <c r="F58" s="66" t="n">
        <v>12613.63636363636</v>
      </c>
      <c r="G58" s="56">
        <f>SUM(D58:F58)</f>
        <v/>
      </c>
      <c r="H58" s="49" t="n"/>
      <c r="J58" s="46" t="n"/>
      <c r="K58" s="82" t="inlineStr">
        <is>
          <t>Walk</t>
        </is>
      </c>
      <c r="L58" s="66" t="n">
        <v>6136.363636363637</v>
      </c>
      <c r="M58" s="66" t="n">
        <v>16931.81818181818</v>
      </c>
      <c r="N58" s="66" t="n">
        <v>8181.818181818182</v>
      </c>
      <c r="O58" s="56">
        <f>SUM(L58:N58)</f>
        <v/>
      </c>
      <c r="P58" s="49" t="n"/>
      <c r="R58" s="46" t="n"/>
      <c r="S58" s="82" t="inlineStr">
        <is>
          <t>Walk</t>
        </is>
      </c>
      <c r="T58" s="66">
        <f>D58-L58</f>
        <v/>
      </c>
      <c r="U58" s="66">
        <f>E58-M58</f>
        <v/>
      </c>
      <c r="V58" s="66">
        <f>F58-N58</f>
        <v/>
      </c>
      <c r="W58" s="56">
        <f>SUM(T58:V58)</f>
        <v/>
      </c>
      <c r="X58" s="49" t="n"/>
      <c r="Z58" s="46" t="n"/>
      <c r="AA58" s="82" t="inlineStr">
        <is>
          <t>Walk</t>
        </is>
      </c>
      <c r="AB58" s="65">
        <f>IFERROR(T58/L58,0)</f>
        <v/>
      </c>
      <c r="AC58" s="65">
        <f>IFERROR(U58/M58,0)</f>
        <v/>
      </c>
      <c r="AD58" s="65">
        <f>IFERROR(V58/N58,0)</f>
        <v/>
      </c>
      <c r="AE58" s="62">
        <f>IFERROR((W58/O58),0)</f>
        <v/>
      </c>
      <c r="AF58" s="49" t="n"/>
    </row>
    <row r="59" ht="14.25" customHeight="1" s="77">
      <c r="B59" s="46" t="n"/>
      <c r="C59" s="82" t="inlineStr">
        <is>
          <t>Walk_transit</t>
        </is>
      </c>
      <c r="D59" s="66" t="n">
        <v>16022.72727272727</v>
      </c>
      <c r="E59" s="66" t="n">
        <v>8636.363636363636</v>
      </c>
      <c r="F59" s="66" t="n">
        <v>2840.909090909091</v>
      </c>
      <c r="G59" s="56">
        <f>SUM(D59:F59)</f>
        <v/>
      </c>
      <c r="H59" s="49" t="n"/>
      <c r="J59" s="46" t="n"/>
      <c r="K59" s="82" t="inlineStr">
        <is>
          <t>Walk_transit</t>
        </is>
      </c>
      <c r="L59" s="66" t="n">
        <v>18295.45454545455</v>
      </c>
      <c r="M59" s="66" t="n">
        <v>16363.63636363636</v>
      </c>
      <c r="N59" s="66" t="n">
        <v>9318.181818181818</v>
      </c>
      <c r="O59" s="56">
        <f>SUM(L59:N59)</f>
        <v/>
      </c>
      <c r="P59" s="49" t="n"/>
      <c r="R59" s="46" t="n"/>
      <c r="S59" s="82" t="inlineStr">
        <is>
          <t>Walk_transit</t>
        </is>
      </c>
      <c r="T59" s="66">
        <f>D59-L59</f>
        <v/>
      </c>
      <c r="U59" s="66">
        <f>E59-M59</f>
        <v/>
      </c>
      <c r="V59" s="66">
        <f>F59-N59</f>
        <v/>
      </c>
      <c r="W59" s="56">
        <f>SUM(T59:V59)</f>
        <v/>
      </c>
      <c r="X59" s="49" t="n"/>
      <c r="Z59" s="46" t="n"/>
      <c r="AA59" s="82" t="inlineStr">
        <is>
          <t>Walk_transit</t>
        </is>
      </c>
      <c r="AB59" s="65">
        <f>IFERROR(T59/L59,0)</f>
        <v/>
      </c>
      <c r="AC59" s="65">
        <f>IFERROR(U59/M59,0)</f>
        <v/>
      </c>
      <c r="AD59" s="65">
        <f>IFERROR(V59/N59,0)</f>
        <v/>
      </c>
      <c r="AE59" s="62">
        <f>IFERROR((W59/O59),0)</f>
        <v/>
      </c>
      <c r="AF59" s="49" t="n"/>
    </row>
    <row r="60" ht="15.75" customHeight="1" s="77" thickBot="1">
      <c r="B60" s="46" t="n"/>
      <c r="C60" s="57" t="inlineStr">
        <is>
          <t>Total</t>
        </is>
      </c>
      <c r="D60" s="58">
        <f>SUM(D47:D59)</f>
        <v/>
      </c>
      <c r="E60" s="58">
        <f>SUM(E47:E59)</f>
        <v/>
      </c>
      <c r="F60" s="58">
        <f>SUM(F47:F59)</f>
        <v/>
      </c>
      <c r="G60" s="59">
        <f>IF(SUM(G47:G59)=SUM(D60:F60),SUM(D60:F60),0)</f>
        <v/>
      </c>
      <c r="H60" s="49" t="n"/>
      <c r="J60" s="46" t="n"/>
      <c r="K60" s="57" t="inlineStr">
        <is>
          <t>Total</t>
        </is>
      </c>
      <c r="L60" s="58">
        <f>SUM(L47:L59)</f>
        <v/>
      </c>
      <c r="M60" s="58">
        <f>SUM(M47:M59)</f>
        <v/>
      </c>
      <c r="N60" s="58">
        <f>SUM(N47:N59)</f>
        <v/>
      </c>
      <c r="O60" s="59">
        <f>IF(SUM(O47:O59)=SUM(L60:N60),SUM(L60:N60),0)</f>
        <v/>
      </c>
      <c r="P60" s="49" t="n"/>
      <c r="R60" s="46" t="n"/>
      <c r="S60" s="57" t="inlineStr">
        <is>
          <t>Total</t>
        </is>
      </c>
      <c r="T60" s="58">
        <f>SUM(T47:T59)</f>
        <v/>
      </c>
      <c r="U60" s="58">
        <f>SUM(U47:U59)</f>
        <v/>
      </c>
      <c r="V60" s="58">
        <f>SUM(V47:V59)</f>
        <v/>
      </c>
      <c r="W60" s="59">
        <f>IF(SUM(W47:W59)=SUM(T60:V60),SUM(T60:V60),0)</f>
        <v/>
      </c>
      <c r="X60" s="49" t="n"/>
      <c r="Z60" s="46" t="n"/>
      <c r="AA60" s="57" t="inlineStr">
        <is>
          <t>Total</t>
        </is>
      </c>
      <c r="AB60" s="63">
        <f>IFERROR(T60/L60,0)</f>
        <v/>
      </c>
      <c r="AC60" s="63">
        <f>IFERROR(U60/M60,0)</f>
        <v/>
      </c>
      <c r="AD60" s="63">
        <f>IFERROR(V60/N60,0)</f>
        <v/>
      </c>
      <c r="AE60" s="64" t="n"/>
      <c r="AF60" s="49" t="n"/>
    </row>
    <row r="61" ht="15.75" customHeight="1" s="77" thickBot="1">
      <c r="B61" s="46" t="n"/>
      <c r="H61" s="49" t="n"/>
      <c r="J61" s="46" t="n"/>
      <c r="P61" s="49" t="n"/>
      <c r="R61" s="46" t="n"/>
      <c r="X61" s="49" t="n"/>
      <c r="Z61" s="46" t="n"/>
      <c r="AF61" s="49" t="n"/>
    </row>
    <row r="62" ht="15.75" customHeight="1" s="77" thickBot="1">
      <c r="B62" s="46" t="n"/>
      <c r="C62" s="131" t="inlineStr">
        <is>
          <t xml:space="preserve">Trips on Tours of Purpose: </t>
        </is>
      </c>
      <c r="D62" s="130" t="n"/>
      <c r="E62" s="132" t="inlineStr">
        <is>
          <t>shopping</t>
        </is>
      </c>
      <c r="F62" s="129" t="n"/>
      <c r="G62" s="130" t="n"/>
      <c r="H62" s="49" t="n"/>
      <c r="J62" s="46" t="n"/>
      <c r="K62" s="131" t="inlineStr">
        <is>
          <t xml:space="preserve">Trips on Tours of Purpose: </t>
        </is>
      </c>
      <c r="L62" s="130" t="n"/>
      <c r="M62" s="132" t="inlineStr">
        <is>
          <t>shopping</t>
        </is>
      </c>
      <c r="N62" s="129" t="n"/>
      <c r="O62" s="130" t="n"/>
      <c r="P62" s="49" t="n"/>
      <c r="R62" s="46" t="n"/>
      <c r="S62" s="131" t="inlineStr">
        <is>
          <t xml:space="preserve">Trips on Tours of Purpose: </t>
        </is>
      </c>
      <c r="T62" s="130" t="n"/>
      <c r="U62" s="132" t="inlineStr">
        <is>
          <t>shopping</t>
        </is>
      </c>
      <c r="V62" s="129" t="n"/>
      <c r="W62" s="130" t="n"/>
      <c r="X62" s="49" t="n"/>
      <c r="Z62" s="46" t="n"/>
      <c r="AA62" s="131" t="inlineStr">
        <is>
          <t xml:space="preserve">Trips on Tours of Purpose: </t>
        </is>
      </c>
      <c r="AB62" s="130" t="n"/>
      <c r="AC62" s="132" t="inlineStr">
        <is>
          <t>shopping</t>
        </is>
      </c>
      <c r="AD62" s="129" t="n"/>
      <c r="AE62" s="130" t="n"/>
      <c r="AF62" s="49" t="n"/>
    </row>
    <row r="63" ht="15.75" customHeight="1" s="77" thickBot="1">
      <c r="B63" s="46" t="n"/>
      <c r="C63" s="50" t="n"/>
      <c r="D63" s="50" t="n"/>
      <c r="H63" s="49" t="n"/>
      <c r="J63" s="46" t="n"/>
      <c r="K63" s="50" t="n"/>
      <c r="L63" s="50" t="n"/>
      <c r="P63" s="49" t="n"/>
      <c r="R63" s="46" t="n"/>
      <c r="S63" s="50" t="n"/>
      <c r="T63" s="50" t="n"/>
      <c r="X63" s="49" t="n"/>
      <c r="Z63" s="46" t="n"/>
      <c r="AA63" s="50" t="n"/>
      <c r="AB63" s="50" t="n"/>
      <c r="AF63" s="49" t="n"/>
    </row>
    <row r="64">
      <c r="B64" s="46" t="n"/>
      <c r="C64" s="54" t="n"/>
      <c r="D64" s="61" t="inlineStr">
        <is>
          <t>no_auto</t>
        </is>
      </c>
      <c r="E64" s="61" t="inlineStr">
        <is>
          <t>auto_deficient</t>
        </is>
      </c>
      <c r="F64" s="61" t="inlineStr">
        <is>
          <t>auto_sufficient</t>
        </is>
      </c>
      <c r="G64" s="55" t="inlineStr">
        <is>
          <t>Total</t>
        </is>
      </c>
      <c r="H64" s="49" t="n"/>
      <c r="J64" s="46" t="n"/>
      <c r="K64" s="54" t="n"/>
      <c r="L64" s="61" t="inlineStr">
        <is>
          <t>no_auto</t>
        </is>
      </c>
      <c r="M64" s="61" t="inlineStr">
        <is>
          <t>auto_deficient</t>
        </is>
      </c>
      <c r="N64" s="61" t="inlineStr">
        <is>
          <t>auto_sufficient</t>
        </is>
      </c>
      <c r="O64" s="55" t="inlineStr">
        <is>
          <t>Total</t>
        </is>
      </c>
      <c r="P64" s="49" t="n"/>
      <c r="R64" s="46" t="n"/>
      <c r="S64" s="54" t="n"/>
      <c r="T64" s="61" t="inlineStr">
        <is>
          <t>no_auto</t>
        </is>
      </c>
      <c r="U64" s="61" t="inlineStr">
        <is>
          <t>auto_deficient</t>
        </is>
      </c>
      <c r="V64" s="61" t="inlineStr">
        <is>
          <t>auto_sufficient</t>
        </is>
      </c>
      <c r="W64" s="55" t="inlineStr">
        <is>
          <t>Total</t>
        </is>
      </c>
      <c r="X64" s="49" t="n"/>
      <c r="Z64" s="46" t="n"/>
      <c r="AA64" s="54" t="n"/>
      <c r="AB64" s="61" t="inlineStr">
        <is>
          <t>no_auto</t>
        </is>
      </c>
      <c r="AC64" s="61" t="inlineStr">
        <is>
          <t>auto_deficient</t>
        </is>
      </c>
      <c r="AD64" s="61" t="inlineStr">
        <is>
          <t>auto_sufficient</t>
        </is>
      </c>
      <c r="AE64" s="55" t="inlineStr">
        <is>
          <t>Total</t>
        </is>
      </c>
      <c r="AF64" s="49" t="n"/>
    </row>
    <row r="65">
      <c r="B65" s="46" t="n"/>
      <c r="C65" s="60" t="inlineStr">
        <is>
          <t>Bike</t>
        </is>
      </c>
      <c r="D65" s="66" t="n">
        <v>0</v>
      </c>
      <c r="E65" s="66" t="n">
        <v>0</v>
      </c>
      <c r="F65" s="66" t="n">
        <v>0</v>
      </c>
      <c r="G65" s="56">
        <f>SUM(D65:F65)</f>
        <v/>
      </c>
      <c r="H65" s="49" t="n"/>
      <c r="J65" s="46" t="n"/>
      <c r="K65" s="60" t="inlineStr">
        <is>
          <t>Bike</t>
        </is>
      </c>
      <c r="L65" s="66" t="n">
        <v>0</v>
      </c>
      <c r="M65" s="66" t="n">
        <v>113.6363636363636</v>
      </c>
      <c r="N65" s="66" t="n">
        <v>113.6363636363636</v>
      </c>
      <c r="O65" s="56">
        <f>SUM(L65:N65)</f>
        <v/>
      </c>
      <c r="P65" s="49" t="n"/>
      <c r="R65" s="46" t="n"/>
      <c r="S65" s="60" t="inlineStr">
        <is>
          <t>Bike</t>
        </is>
      </c>
      <c r="T65" s="66">
        <f>D65-L65</f>
        <v/>
      </c>
      <c r="U65" s="66">
        <f>E65-M65</f>
        <v/>
      </c>
      <c r="V65" s="66">
        <f>F65-N65</f>
        <v/>
      </c>
      <c r="W65" s="56">
        <f>SUM(T65:V65)</f>
        <v/>
      </c>
      <c r="X65" s="49" t="n"/>
      <c r="Z65" s="46" t="n"/>
      <c r="AA65" s="60" t="inlineStr">
        <is>
          <t>Bike</t>
        </is>
      </c>
      <c r="AB65" s="65">
        <f>IFERROR(T65/L65,0)</f>
        <v/>
      </c>
      <c r="AC65" s="65">
        <f>IFERROR(U65/M65,0)</f>
        <v/>
      </c>
      <c r="AD65" s="65">
        <f>IFERROR(V65/N65,0)</f>
        <v/>
      </c>
      <c r="AE65" s="62">
        <f>IFERROR((W65/O65),0)</f>
        <v/>
      </c>
      <c r="AF65" s="49" t="n"/>
    </row>
    <row r="66">
      <c r="B66" s="46" t="n"/>
      <c r="C66" s="60" t="inlineStr">
        <is>
          <t>Bike_transit</t>
        </is>
      </c>
      <c r="D66" s="66" t="n">
        <v>0</v>
      </c>
      <c r="E66" s="66" t="n">
        <v>681.8181818181819</v>
      </c>
      <c r="F66" s="66" t="n">
        <v>227.2727272727273</v>
      </c>
      <c r="G66" s="56">
        <f>SUM(D66:F66)</f>
        <v/>
      </c>
      <c r="H66" s="49" t="n"/>
      <c r="J66" s="46" t="n"/>
      <c r="K66" s="60" t="inlineStr">
        <is>
          <t>Bike_transit</t>
        </is>
      </c>
      <c r="L66" s="66" t="n">
        <v>0</v>
      </c>
      <c r="M66" s="66" t="n">
        <v>0</v>
      </c>
      <c r="N66" s="66" t="n">
        <v>0</v>
      </c>
      <c r="O66" s="56">
        <f>SUM(L66:N66)</f>
        <v/>
      </c>
      <c r="P66" s="49" t="n"/>
      <c r="R66" s="46" t="n"/>
      <c r="S66" s="60" t="inlineStr">
        <is>
          <t>Bike_transit</t>
        </is>
      </c>
      <c r="T66" s="66">
        <f>D66-L66</f>
        <v/>
      </c>
      <c r="U66" s="66">
        <f>E66-M66</f>
        <v/>
      </c>
      <c r="V66" s="66">
        <f>F66-N66</f>
        <v/>
      </c>
      <c r="W66" s="56">
        <f>SUM(T66:V66)</f>
        <v/>
      </c>
      <c r="X66" s="49" t="n"/>
      <c r="Z66" s="46" t="n"/>
      <c r="AA66" s="60" t="inlineStr">
        <is>
          <t>Bike_transit</t>
        </is>
      </c>
      <c r="AB66" s="65">
        <f>IFERROR(T66/L66,0)</f>
        <v/>
      </c>
      <c r="AC66" s="65">
        <f>IFERROR(U66/M66,0)</f>
        <v/>
      </c>
      <c r="AD66" s="65">
        <f>IFERROR(V66/N66,0)</f>
        <v/>
      </c>
      <c r="AE66" s="62">
        <f>IFERROR((W66/O66),0)</f>
        <v/>
      </c>
      <c r="AF66" s="49" t="n"/>
    </row>
    <row r="67">
      <c r="B67" s="46" t="n"/>
      <c r="C67" s="60" t="inlineStr">
        <is>
          <t>Car</t>
        </is>
      </c>
      <c r="D67" s="66" t="n">
        <v>0</v>
      </c>
      <c r="E67" s="66" t="n">
        <v>36136.36363636364</v>
      </c>
      <c r="F67" s="66" t="n">
        <v>36704.54545454546</v>
      </c>
      <c r="G67" s="56">
        <f>SUM(D67:F67)</f>
        <v/>
      </c>
      <c r="H67" s="49" t="n"/>
      <c r="J67" s="46" t="n"/>
      <c r="K67" s="60" t="inlineStr">
        <is>
          <t>Car</t>
        </is>
      </c>
      <c r="L67" s="66" t="n">
        <v>0</v>
      </c>
      <c r="M67" s="66" t="n">
        <v>39886.36363636364</v>
      </c>
      <c r="N67" s="66" t="n">
        <v>39204.54545454546</v>
      </c>
      <c r="O67" s="56">
        <f>SUM(L67:N67)</f>
        <v/>
      </c>
      <c r="P67" s="49" t="n"/>
      <c r="R67" s="46" t="n"/>
      <c r="S67" s="60" t="inlineStr">
        <is>
          <t>Car</t>
        </is>
      </c>
      <c r="T67" s="66">
        <f>D67-L67</f>
        <v/>
      </c>
      <c r="U67" s="66">
        <f>E67-M67</f>
        <v/>
      </c>
      <c r="V67" s="66">
        <f>F67-N67</f>
        <v/>
      </c>
      <c r="W67" s="56">
        <f>SUM(T67:V67)</f>
        <v/>
      </c>
      <c r="X67" s="49" t="n"/>
      <c r="Z67" s="46" t="n"/>
      <c r="AA67" s="60" t="inlineStr">
        <is>
          <t>Car</t>
        </is>
      </c>
      <c r="AB67" s="65">
        <f>IFERROR(T67/L67,0)</f>
        <v/>
      </c>
      <c r="AC67" s="65">
        <f>IFERROR(U67/M67,0)</f>
        <v/>
      </c>
      <c r="AD67" s="65">
        <f>IFERROR(V67/N67,0)</f>
        <v/>
      </c>
      <c r="AE67" s="62">
        <f>IFERROR((W67/O67),0)</f>
        <v/>
      </c>
      <c r="AF67" s="49" t="n"/>
    </row>
    <row r="68">
      <c r="B68" s="46" t="n"/>
      <c r="C68" s="60" t="inlineStr">
        <is>
          <t>Drive_transit</t>
        </is>
      </c>
      <c r="D68" s="66" t="n">
        <v>0</v>
      </c>
      <c r="E68" s="66" t="n">
        <v>909.0909090909091</v>
      </c>
      <c r="F68" s="66" t="n">
        <v>0</v>
      </c>
      <c r="G68" s="56">
        <f>SUM(D68:F68)</f>
        <v/>
      </c>
      <c r="H68" s="49" t="n"/>
      <c r="J68" s="46" t="n"/>
      <c r="K68" s="60" t="inlineStr">
        <is>
          <t>Drive_transit</t>
        </is>
      </c>
      <c r="L68" s="66" t="n">
        <v>0</v>
      </c>
      <c r="M68" s="66" t="n">
        <v>0</v>
      </c>
      <c r="N68" s="66" t="n">
        <v>0</v>
      </c>
      <c r="O68" s="56">
        <f>SUM(L68:N68)</f>
        <v/>
      </c>
      <c r="P68" s="49" t="n"/>
      <c r="R68" s="46" t="n"/>
      <c r="S68" s="60" t="inlineStr">
        <is>
          <t>Drive_transit</t>
        </is>
      </c>
      <c r="T68" s="66">
        <f>D68-L68</f>
        <v/>
      </c>
      <c r="U68" s="66">
        <f>E68-M68</f>
        <v/>
      </c>
      <c r="V68" s="66">
        <f>F68-N68</f>
        <v/>
      </c>
      <c r="W68" s="56">
        <f>SUM(T68:V68)</f>
        <v/>
      </c>
      <c r="X68" s="49" t="n"/>
      <c r="Z68" s="46" t="n"/>
      <c r="AA68" s="60" t="inlineStr">
        <is>
          <t>Drive_transit</t>
        </is>
      </c>
      <c r="AB68" s="65">
        <f>IFERROR(T68/L68,0)</f>
        <v/>
      </c>
      <c r="AC68" s="65">
        <f>IFERROR(U68/M68,0)</f>
        <v/>
      </c>
      <c r="AD68" s="65">
        <f>IFERROR(V68/N68,0)</f>
        <v/>
      </c>
      <c r="AE68" s="62">
        <f>IFERROR((W68/O68),0)</f>
        <v/>
      </c>
      <c r="AF68" s="49" t="n"/>
    </row>
    <row r="69">
      <c r="B69" s="46" t="n"/>
      <c r="C69" s="60" t="inlineStr">
        <is>
          <t>SR2</t>
        </is>
      </c>
      <c r="D69" s="66" t="n">
        <v>0</v>
      </c>
      <c r="E69" s="66" t="n">
        <v>1590.909090909091</v>
      </c>
      <c r="F69" s="66" t="n">
        <v>2500</v>
      </c>
      <c r="G69" s="56">
        <f>SUM(D69:F69)</f>
        <v/>
      </c>
      <c r="H69" s="49" t="n"/>
      <c r="J69" s="46" t="n"/>
      <c r="K69" s="60" t="inlineStr">
        <is>
          <t>SR2</t>
        </is>
      </c>
      <c r="L69" s="66" t="n">
        <v>0</v>
      </c>
      <c r="M69" s="66" t="n">
        <v>17159.09090909091</v>
      </c>
      <c r="N69" s="66" t="n">
        <v>10681.81818181818</v>
      </c>
      <c r="O69" s="56">
        <f>SUM(L69:N69)</f>
        <v/>
      </c>
      <c r="P69" s="49" t="n"/>
      <c r="R69" s="46" t="n"/>
      <c r="S69" s="60" t="inlineStr">
        <is>
          <t>SR2</t>
        </is>
      </c>
      <c r="T69" s="66">
        <f>D69-L69</f>
        <v/>
      </c>
      <c r="U69" s="66">
        <f>E69-M69</f>
        <v/>
      </c>
      <c r="V69" s="66">
        <f>F69-N69</f>
        <v/>
      </c>
      <c r="W69" s="56">
        <f>SUM(T69:V69)</f>
        <v/>
      </c>
      <c r="X69" s="49" t="n"/>
      <c r="Z69" s="46" t="n"/>
      <c r="AA69" s="60" t="inlineStr">
        <is>
          <t>SR2</t>
        </is>
      </c>
      <c r="AB69" s="65">
        <f>IFERROR(T69/L69,0)</f>
        <v/>
      </c>
      <c r="AC69" s="65">
        <f>IFERROR(U69/M69,0)</f>
        <v/>
      </c>
      <c r="AD69" s="65">
        <f>IFERROR(V69/N69,0)</f>
        <v/>
      </c>
      <c r="AE69" s="62">
        <f>IFERROR((W69/O69),0)</f>
        <v/>
      </c>
      <c r="AF69" s="49" t="n"/>
    </row>
    <row r="70">
      <c r="B70" s="46" t="n"/>
      <c r="C70" s="60" t="inlineStr">
        <is>
          <t>SR2_teleport</t>
        </is>
      </c>
      <c r="D70" s="66" t="n">
        <v>0</v>
      </c>
      <c r="E70" s="66" t="n">
        <v>1363.636363636364</v>
      </c>
      <c r="F70" s="66" t="n">
        <v>681.8181818181819</v>
      </c>
      <c r="G70" s="56">
        <f>SUM(D70:F70)</f>
        <v/>
      </c>
      <c r="H70" s="49" t="n"/>
      <c r="J70" s="46" t="n"/>
      <c r="K70" s="60" t="inlineStr">
        <is>
          <t>SR2_teleport</t>
        </is>
      </c>
      <c r="L70" s="66" t="n">
        <v>0</v>
      </c>
      <c r="M70" s="66" t="n">
        <v>2045.454545454545</v>
      </c>
      <c r="N70" s="66" t="n">
        <v>113.6363636363636</v>
      </c>
      <c r="O70" s="56">
        <f>SUM(L70:N70)</f>
        <v/>
      </c>
      <c r="P70" s="49" t="n"/>
      <c r="R70" s="46" t="n"/>
      <c r="S70" s="60" t="inlineStr">
        <is>
          <t>SR2_teleport</t>
        </is>
      </c>
      <c r="T70" s="66">
        <f>D70-L70</f>
        <v/>
      </c>
      <c r="U70" s="66">
        <f>E70-M70</f>
        <v/>
      </c>
      <c r="V70" s="66">
        <f>F70-N70</f>
        <v/>
      </c>
      <c r="W70" s="56">
        <f>SUM(T70:V70)</f>
        <v/>
      </c>
      <c r="X70" s="49" t="n"/>
      <c r="Z70" s="46" t="n"/>
      <c r="AA70" s="60" t="inlineStr">
        <is>
          <t>SR2_teleport</t>
        </is>
      </c>
      <c r="AB70" s="65">
        <f>IFERROR(T70/L70,0)</f>
        <v/>
      </c>
      <c r="AC70" s="65">
        <f>IFERROR(U70/M70,0)</f>
        <v/>
      </c>
      <c r="AD70" s="65">
        <f>IFERROR(V70/N70,0)</f>
        <v/>
      </c>
      <c r="AE70" s="62">
        <f>IFERROR((W70/O70),0)</f>
        <v/>
      </c>
      <c r="AF70" s="49" t="n"/>
    </row>
    <row r="71">
      <c r="B71" s="46" t="n"/>
      <c r="C71" s="60" t="inlineStr">
        <is>
          <t>SR3</t>
        </is>
      </c>
      <c r="D71" s="66" t="n">
        <v>0</v>
      </c>
      <c r="E71" s="66" t="n">
        <v>1022.727272727273</v>
      </c>
      <c r="F71" s="66" t="n">
        <v>227.2727272727273</v>
      </c>
      <c r="G71" s="56">
        <f>SUM(D71:F71)</f>
        <v/>
      </c>
      <c r="H71" s="49" t="n"/>
      <c r="J71" s="46" t="n"/>
      <c r="K71" s="60" t="inlineStr">
        <is>
          <t>SR3</t>
        </is>
      </c>
      <c r="L71" s="66" t="n">
        <v>0</v>
      </c>
      <c r="M71" s="66" t="n">
        <v>5681.818181818182</v>
      </c>
      <c r="N71" s="66" t="n">
        <v>5227.272727272727</v>
      </c>
      <c r="O71" s="56">
        <f>SUM(L71:N71)</f>
        <v/>
      </c>
      <c r="P71" s="49" t="n"/>
      <c r="R71" s="46" t="n"/>
      <c r="S71" s="60" t="inlineStr">
        <is>
          <t>SR3</t>
        </is>
      </c>
      <c r="T71" s="66">
        <f>D71-L71</f>
        <v/>
      </c>
      <c r="U71" s="66">
        <f>E71-M71</f>
        <v/>
      </c>
      <c r="V71" s="66">
        <f>F71-N71</f>
        <v/>
      </c>
      <c r="W71" s="56">
        <f>SUM(T71:V71)</f>
        <v/>
      </c>
      <c r="X71" s="49" t="n"/>
      <c r="Z71" s="46" t="n"/>
      <c r="AA71" s="60" t="inlineStr">
        <is>
          <t>SR3</t>
        </is>
      </c>
      <c r="AB71" s="65">
        <f>IFERROR(T71/L71,0)</f>
        <v/>
      </c>
      <c r="AC71" s="65">
        <f>IFERROR(U71/M71,0)</f>
        <v/>
      </c>
      <c r="AD71" s="65">
        <f>IFERROR(V71/N71,0)</f>
        <v/>
      </c>
      <c r="AE71" s="62">
        <f>IFERROR((W71/O71),0)</f>
        <v/>
      </c>
      <c r="AF71" s="49" t="n"/>
    </row>
    <row r="72">
      <c r="B72" s="46" t="n"/>
      <c r="C72" s="60" t="inlineStr">
        <is>
          <t>SR3_teleport</t>
        </is>
      </c>
      <c r="D72" s="66" t="n">
        <v>0</v>
      </c>
      <c r="E72" s="66" t="n">
        <v>454.5454545454546</v>
      </c>
      <c r="F72" s="66" t="n">
        <v>454.5454545454546</v>
      </c>
      <c r="G72" s="56">
        <f>SUM(D72:F72)</f>
        <v/>
      </c>
      <c r="H72" s="49" t="n"/>
      <c r="J72" s="46" t="n"/>
      <c r="K72" s="60" t="inlineStr">
        <is>
          <t>SR3_teleport</t>
        </is>
      </c>
      <c r="L72" s="66" t="n">
        <v>0</v>
      </c>
      <c r="M72" s="66" t="n">
        <v>2272.727272727273</v>
      </c>
      <c r="N72" s="66" t="n">
        <v>1477.272727272727</v>
      </c>
      <c r="O72" s="56">
        <f>SUM(L72:N72)</f>
        <v/>
      </c>
      <c r="P72" s="49" t="n"/>
      <c r="R72" s="46" t="n"/>
      <c r="S72" s="60" t="inlineStr">
        <is>
          <t>SR3_teleport</t>
        </is>
      </c>
      <c r="T72" s="66">
        <f>D72-L72</f>
        <v/>
      </c>
      <c r="U72" s="66">
        <f>E72-M72</f>
        <v/>
      </c>
      <c r="V72" s="66">
        <f>F72-N72</f>
        <v/>
      </c>
      <c r="W72" s="56">
        <f>SUM(T72:V72)</f>
        <v/>
      </c>
      <c r="X72" s="49" t="n"/>
      <c r="Z72" s="46" t="n"/>
      <c r="AA72" s="60" t="inlineStr">
        <is>
          <t>SR3_teleport</t>
        </is>
      </c>
      <c r="AB72" s="65">
        <f>IFERROR(T72/L72,0)</f>
        <v/>
      </c>
      <c r="AC72" s="65">
        <f>IFERROR(U72/M72,0)</f>
        <v/>
      </c>
      <c r="AD72" s="65">
        <f>IFERROR(V72/N72,0)</f>
        <v/>
      </c>
      <c r="AE72" s="62">
        <f>IFERROR((W72/O72),0)</f>
        <v/>
      </c>
      <c r="AF72" s="49" t="n"/>
    </row>
    <row r="73">
      <c r="B73" s="46" t="n"/>
      <c r="C73" s="60" t="inlineStr">
        <is>
          <t>Ridehail</t>
        </is>
      </c>
      <c r="D73" s="66" t="n">
        <v>454.5454545454546</v>
      </c>
      <c r="E73" s="66" t="n">
        <v>568.1818181818182</v>
      </c>
      <c r="F73" s="66" t="n">
        <v>113.6363636363636</v>
      </c>
      <c r="G73" s="56">
        <f>SUM(D73:F73)</f>
        <v/>
      </c>
      <c r="H73" s="49" t="n"/>
      <c r="J73" s="46" t="n"/>
      <c r="K73" s="60" t="inlineStr">
        <is>
          <t>Ridehail</t>
        </is>
      </c>
      <c r="L73" s="66" t="n">
        <v>1136.363636363636</v>
      </c>
      <c r="M73" s="66" t="n">
        <v>0</v>
      </c>
      <c r="N73" s="66" t="n">
        <v>340.9090909090909</v>
      </c>
      <c r="O73" s="56">
        <f>SUM(L73:N73)</f>
        <v/>
      </c>
      <c r="P73" s="49" t="n"/>
      <c r="R73" s="46" t="n"/>
      <c r="S73" s="60" t="inlineStr">
        <is>
          <t>Ridehail</t>
        </is>
      </c>
      <c r="T73" s="66">
        <f>D73-L73</f>
        <v/>
      </c>
      <c r="U73" s="66">
        <f>E73-M73</f>
        <v/>
      </c>
      <c r="V73" s="66">
        <f>F73-N73</f>
        <v/>
      </c>
      <c r="W73" s="56">
        <f>SUM(T73:V73)</f>
        <v/>
      </c>
      <c r="X73" s="49" t="n"/>
      <c r="Z73" s="46" t="n"/>
      <c r="AA73" s="60" t="inlineStr">
        <is>
          <t>Ridehail</t>
        </is>
      </c>
      <c r="AB73" s="65">
        <f>IFERROR(T73/L73,0)</f>
        <v/>
      </c>
      <c r="AC73" s="65">
        <f>IFERROR(U73/M73,0)</f>
        <v/>
      </c>
      <c r="AD73" s="65">
        <f>IFERROR(V73/N73,0)</f>
        <v/>
      </c>
      <c r="AE73" s="62">
        <f>IFERROR((W73/O73),0)</f>
        <v/>
      </c>
      <c r="AF73" s="49" t="n"/>
    </row>
    <row r="74">
      <c r="B74" s="46" t="n"/>
      <c r="C74" s="60" t="inlineStr">
        <is>
          <t>Ridehail_pooled</t>
        </is>
      </c>
      <c r="D74" s="66" t="n">
        <v>0</v>
      </c>
      <c r="E74" s="66" t="n">
        <v>227.2727272727273</v>
      </c>
      <c r="F74" s="66" t="n">
        <v>113.6363636363636</v>
      </c>
      <c r="G74" s="56">
        <f>SUM(D74:F74)</f>
        <v/>
      </c>
      <c r="H74" s="49" t="n"/>
      <c r="J74" s="46" t="n"/>
      <c r="K74" s="60" t="inlineStr">
        <is>
          <t>Ridehail_pooled</t>
        </is>
      </c>
      <c r="L74" s="66" t="n">
        <v>0</v>
      </c>
      <c r="M74" s="66" t="n">
        <v>0</v>
      </c>
      <c r="N74" s="66" t="n">
        <v>0</v>
      </c>
      <c r="O74" s="56">
        <f>SUM(L74:N74)</f>
        <v/>
      </c>
      <c r="P74" s="49" t="n"/>
      <c r="R74" s="46" t="n"/>
      <c r="S74" s="60" t="inlineStr">
        <is>
          <t>Ridehail_pooled</t>
        </is>
      </c>
      <c r="T74" s="66">
        <f>D74-L74</f>
        <v/>
      </c>
      <c r="U74" s="66">
        <f>E74-M74</f>
        <v/>
      </c>
      <c r="V74" s="66">
        <f>F74-N74</f>
        <v/>
      </c>
      <c r="W74" s="56">
        <f>SUM(T74:V74)</f>
        <v/>
      </c>
      <c r="X74" s="49" t="n"/>
      <c r="Z74" s="46" t="n"/>
      <c r="AA74" s="60" t="inlineStr">
        <is>
          <t>Ridehail_pooled</t>
        </is>
      </c>
      <c r="AB74" s="65">
        <f>IFERROR(T74/L74,0)</f>
        <v/>
      </c>
      <c r="AC74" s="65">
        <f>IFERROR(U74/M74,0)</f>
        <v/>
      </c>
      <c r="AD74" s="65">
        <f>IFERROR(V74/N74,0)</f>
        <v/>
      </c>
      <c r="AE74" s="62">
        <f>IFERROR((W74/O74),0)</f>
        <v/>
      </c>
      <c r="AF74" s="49" t="n"/>
    </row>
    <row r="75" ht="14.25" customHeight="1" s="77">
      <c r="B75" s="46" t="n"/>
      <c r="C75" s="82" t="inlineStr">
        <is>
          <t>Ridehail_transit</t>
        </is>
      </c>
      <c r="D75" s="66" t="n">
        <v>0</v>
      </c>
      <c r="E75" s="66" t="n">
        <v>0</v>
      </c>
      <c r="F75" s="66" t="n">
        <v>0</v>
      </c>
      <c r="G75" s="56">
        <f>SUM(D75:F75)</f>
        <v/>
      </c>
      <c r="H75" s="49" t="n"/>
      <c r="J75" s="46" t="n"/>
      <c r="K75" s="82" t="inlineStr">
        <is>
          <t>Ridehail_transit</t>
        </is>
      </c>
      <c r="L75" s="66" t="n">
        <v>0</v>
      </c>
      <c r="M75" s="66" t="n">
        <v>0</v>
      </c>
      <c r="N75" s="66" t="n">
        <v>0</v>
      </c>
      <c r="O75" s="56">
        <f>SUM(L75:N75)</f>
        <v/>
      </c>
      <c r="P75" s="49" t="n"/>
      <c r="R75" s="46" t="n"/>
      <c r="S75" s="82" t="inlineStr">
        <is>
          <t>Ridehail_transit</t>
        </is>
      </c>
      <c r="T75" s="66">
        <f>D75-L75</f>
        <v/>
      </c>
      <c r="U75" s="66">
        <f>E75-M75</f>
        <v/>
      </c>
      <c r="V75" s="66">
        <f>F75-N75</f>
        <v/>
      </c>
      <c r="W75" s="56">
        <f>SUM(T75:V75)</f>
        <v/>
      </c>
      <c r="X75" s="49" t="n"/>
      <c r="Z75" s="46" t="n"/>
      <c r="AA75" s="82" t="inlineStr">
        <is>
          <t>Ridehail_transit</t>
        </is>
      </c>
      <c r="AB75" s="65">
        <f>IFERROR(T75/L75,0)</f>
        <v/>
      </c>
      <c r="AC75" s="65">
        <f>IFERROR(U75/M75,0)</f>
        <v/>
      </c>
      <c r="AD75" s="65">
        <f>IFERROR(V75/N75,0)</f>
        <v/>
      </c>
      <c r="AE75" s="62">
        <f>IFERROR((W75/O75),0)</f>
        <v/>
      </c>
      <c r="AF75" s="49" t="n"/>
    </row>
    <row r="76" ht="14.25" customHeight="1" s="77">
      <c r="B76" s="46" t="n"/>
      <c r="C76" s="82" t="inlineStr">
        <is>
          <t>Walk</t>
        </is>
      </c>
      <c r="D76" s="66" t="n">
        <v>61250</v>
      </c>
      <c r="E76" s="66" t="n">
        <v>129545.4545454545</v>
      </c>
      <c r="F76" s="66" t="n">
        <v>79545.45454545454</v>
      </c>
      <c r="G76" s="56">
        <f>SUM(D76:F76)</f>
        <v/>
      </c>
      <c r="H76" s="49" t="n"/>
      <c r="J76" s="46" t="n"/>
      <c r="K76" s="82" t="inlineStr">
        <is>
          <t>Walk</t>
        </is>
      </c>
      <c r="L76" s="66" t="n">
        <v>45909.09090909091</v>
      </c>
      <c r="M76" s="66" t="n">
        <v>92272.72727272728</v>
      </c>
      <c r="N76" s="66" t="n">
        <v>56136.36363636364</v>
      </c>
      <c r="O76" s="56">
        <f>SUM(L76:N76)</f>
        <v/>
      </c>
      <c r="P76" s="49" t="n"/>
      <c r="R76" s="46" t="n"/>
      <c r="S76" s="82" t="inlineStr">
        <is>
          <t>Walk</t>
        </is>
      </c>
      <c r="T76" s="66">
        <f>D76-L76</f>
        <v/>
      </c>
      <c r="U76" s="66">
        <f>E76-M76</f>
        <v/>
      </c>
      <c r="V76" s="66">
        <f>F76-N76</f>
        <v/>
      </c>
      <c r="W76" s="56">
        <f>SUM(T76:V76)</f>
        <v/>
      </c>
      <c r="X76" s="49" t="n"/>
      <c r="Z76" s="46" t="n"/>
      <c r="AA76" s="82" t="inlineStr">
        <is>
          <t>Walk</t>
        </is>
      </c>
      <c r="AB76" s="65">
        <f>IFERROR(T76/L76,0)</f>
        <v/>
      </c>
      <c r="AC76" s="65">
        <f>IFERROR(U76/M76,0)</f>
        <v/>
      </c>
      <c r="AD76" s="65">
        <f>IFERROR(V76/N76,0)</f>
        <v/>
      </c>
      <c r="AE76" s="62">
        <f>IFERROR((W76/O76),0)</f>
        <v/>
      </c>
      <c r="AF76" s="49" t="n"/>
    </row>
    <row r="77" ht="14.25" customHeight="1" s="77">
      <c r="B77" s="46" t="n"/>
      <c r="C77" s="82" t="inlineStr">
        <is>
          <t>Walk_transit</t>
        </is>
      </c>
      <c r="D77" s="66" t="n">
        <v>9659.09090909091</v>
      </c>
      <c r="E77" s="66" t="n">
        <v>10909.09090909091</v>
      </c>
      <c r="F77" s="66" t="n">
        <v>2954.545454545455</v>
      </c>
      <c r="G77" s="56">
        <f>SUM(D77:F77)</f>
        <v/>
      </c>
      <c r="H77" s="49" t="n"/>
      <c r="J77" s="46" t="n"/>
      <c r="K77" s="82" t="inlineStr">
        <is>
          <t>Walk_transit</t>
        </is>
      </c>
      <c r="L77" s="66" t="n">
        <v>24318.18181818182</v>
      </c>
      <c r="M77" s="66" t="n">
        <v>23750</v>
      </c>
      <c r="N77" s="66" t="n">
        <v>10227.27272727273</v>
      </c>
      <c r="O77" s="56">
        <f>SUM(L77:N77)</f>
        <v/>
      </c>
      <c r="P77" s="49" t="n"/>
      <c r="R77" s="46" t="n"/>
      <c r="S77" s="82" t="inlineStr">
        <is>
          <t>Walk_transit</t>
        </is>
      </c>
      <c r="T77" s="66">
        <f>D77-L77</f>
        <v/>
      </c>
      <c r="U77" s="66">
        <f>E77-M77</f>
        <v/>
      </c>
      <c r="V77" s="66">
        <f>F77-N77</f>
        <v/>
      </c>
      <c r="W77" s="56">
        <f>SUM(T77:V77)</f>
        <v/>
      </c>
      <c r="X77" s="49" t="n"/>
      <c r="Z77" s="46" t="n"/>
      <c r="AA77" s="82" t="inlineStr">
        <is>
          <t>Walk_transit</t>
        </is>
      </c>
      <c r="AB77" s="65">
        <f>IFERROR(T77/L77,0)</f>
        <v/>
      </c>
      <c r="AC77" s="65">
        <f>IFERROR(U77/M77,0)</f>
        <v/>
      </c>
      <c r="AD77" s="65">
        <f>IFERROR(V77/N77,0)</f>
        <v/>
      </c>
      <c r="AE77" s="62">
        <f>IFERROR((W77/O77),0)</f>
        <v/>
      </c>
      <c r="AF77" s="49" t="n"/>
    </row>
    <row r="78" ht="15.75" customHeight="1" s="77" thickBot="1">
      <c r="B78" s="46" t="n"/>
      <c r="C78" s="57" t="inlineStr">
        <is>
          <t>Total</t>
        </is>
      </c>
      <c r="D78" s="58">
        <f>SUM(D65:D77)</f>
        <v/>
      </c>
      <c r="E78" s="58">
        <f>SUM(E65:E77)</f>
        <v/>
      </c>
      <c r="F78" s="58">
        <f>SUM(F65:F77)</f>
        <v/>
      </c>
      <c r="G78" s="59">
        <f>IF(SUM(G65:G77)=SUM(D78:F78),SUM(D78:F78),0)</f>
        <v/>
      </c>
      <c r="H78" s="49" t="n"/>
      <c r="J78" s="46" t="n"/>
      <c r="K78" s="57" t="inlineStr">
        <is>
          <t>Total</t>
        </is>
      </c>
      <c r="L78" s="58">
        <f>SUM(L65:L77)</f>
        <v/>
      </c>
      <c r="M78" s="58">
        <f>SUM(M65:M77)</f>
        <v/>
      </c>
      <c r="N78" s="58">
        <f>SUM(N65:N77)</f>
        <v/>
      </c>
      <c r="O78" s="59">
        <f>IF(SUM(O65:O77)=SUM(L78:N78),SUM(L78:N78),0)</f>
        <v/>
      </c>
      <c r="P78" s="49" t="n"/>
      <c r="R78" s="46" t="n"/>
      <c r="S78" s="57" t="inlineStr">
        <is>
          <t>Total</t>
        </is>
      </c>
      <c r="T78" s="58">
        <f>SUM(T65:T77)</f>
        <v/>
      </c>
      <c r="U78" s="58">
        <f>SUM(U65:U77)</f>
        <v/>
      </c>
      <c r="V78" s="58">
        <f>SUM(V65:V77)</f>
        <v/>
      </c>
      <c r="W78" s="59">
        <f>IF(SUM(W65:W77)=SUM(T78:V78),SUM(T78:V78),0)</f>
        <v/>
      </c>
      <c r="X78" s="49" t="n"/>
      <c r="Z78" s="46" t="n"/>
      <c r="AA78" s="57" t="inlineStr">
        <is>
          <t>Total</t>
        </is>
      </c>
      <c r="AB78" s="63">
        <f>IFERROR(T78/L78,0)</f>
        <v/>
      </c>
      <c r="AC78" s="63">
        <f>IFERROR(U78/M78,0)</f>
        <v/>
      </c>
      <c r="AD78" s="63">
        <f>IFERROR(V78/N78,0)</f>
        <v/>
      </c>
      <c r="AE78" s="64" t="n"/>
      <c r="AF78" s="49" t="n"/>
    </row>
    <row r="79" ht="15.75" customHeight="1" s="77" thickBot="1">
      <c r="B79" s="46" t="n"/>
      <c r="H79" s="49" t="n"/>
      <c r="J79" s="46" t="n"/>
      <c r="P79" s="49" t="n"/>
      <c r="R79" s="46" t="n"/>
      <c r="X79" s="49" t="n"/>
      <c r="Z79" s="46" t="n"/>
      <c r="AF79" s="49" t="n"/>
    </row>
    <row r="80" ht="15.75" customHeight="1" s="77" thickBot="1">
      <c r="B80" s="46" t="n"/>
      <c r="C80" s="131" t="inlineStr">
        <is>
          <t xml:space="preserve">Trips on Tours of Purpose: </t>
        </is>
      </c>
      <c r="D80" s="130" t="n"/>
      <c r="E80" s="132" t="inlineStr">
        <is>
          <t>othmaint</t>
        </is>
      </c>
      <c r="F80" s="129" t="n"/>
      <c r="G80" s="130" t="n"/>
      <c r="H80" s="49" t="n"/>
      <c r="J80" s="46" t="n"/>
      <c r="K80" s="131" t="inlineStr">
        <is>
          <t xml:space="preserve">Trips on Tours of Purpose: </t>
        </is>
      </c>
      <c r="L80" s="130" t="n"/>
      <c r="M80" s="132" t="inlineStr">
        <is>
          <t>othmaint</t>
        </is>
      </c>
      <c r="N80" s="129" t="n"/>
      <c r="O80" s="130" t="n"/>
      <c r="P80" s="49" t="n"/>
      <c r="R80" s="46" t="n"/>
      <c r="S80" s="131" t="inlineStr">
        <is>
          <t xml:space="preserve">Trips on Tours of Purpose: </t>
        </is>
      </c>
      <c r="T80" s="130" t="n"/>
      <c r="U80" s="132" t="inlineStr">
        <is>
          <t>othmaint</t>
        </is>
      </c>
      <c r="V80" s="129" t="n"/>
      <c r="W80" s="130" t="n"/>
      <c r="X80" s="49" t="n"/>
      <c r="Z80" s="46" t="n"/>
      <c r="AA80" s="131" t="inlineStr">
        <is>
          <t xml:space="preserve">Trips on Tours of Purpose: </t>
        </is>
      </c>
      <c r="AB80" s="130" t="n"/>
      <c r="AC80" s="132" t="inlineStr">
        <is>
          <t>othmaint</t>
        </is>
      </c>
      <c r="AD80" s="129" t="n"/>
      <c r="AE80" s="130" t="n"/>
      <c r="AF80" s="49" t="n"/>
    </row>
    <row r="81" ht="15.75" customHeight="1" s="77" thickBot="1">
      <c r="B81" s="46" t="n"/>
      <c r="C81" s="50" t="n"/>
      <c r="D81" s="50" t="n"/>
      <c r="H81" s="49" t="n"/>
      <c r="J81" s="46" t="n"/>
      <c r="K81" s="50" t="n"/>
      <c r="L81" s="50" t="n"/>
      <c r="P81" s="49" t="n"/>
      <c r="R81" s="46" t="n"/>
      <c r="S81" s="50" t="n"/>
      <c r="T81" s="50" t="n"/>
      <c r="X81" s="49" t="n"/>
      <c r="Z81" s="46" t="n"/>
      <c r="AA81" s="50" t="n"/>
      <c r="AB81" s="50" t="n"/>
      <c r="AF81" s="49" t="n"/>
    </row>
    <row r="82">
      <c r="B82" s="46" t="n"/>
      <c r="C82" s="54" t="n"/>
      <c r="D82" s="61" t="inlineStr">
        <is>
          <t>no_auto</t>
        </is>
      </c>
      <c r="E82" s="61" t="inlineStr">
        <is>
          <t>auto_deficient</t>
        </is>
      </c>
      <c r="F82" s="61" t="inlineStr">
        <is>
          <t>auto_sufficient</t>
        </is>
      </c>
      <c r="G82" s="55" t="inlineStr">
        <is>
          <t>Total</t>
        </is>
      </c>
      <c r="H82" s="49" t="n"/>
      <c r="J82" s="46" t="n"/>
      <c r="K82" s="54" t="n"/>
      <c r="L82" s="61" t="inlineStr">
        <is>
          <t>no_auto</t>
        </is>
      </c>
      <c r="M82" s="61" t="inlineStr">
        <is>
          <t>auto_deficient</t>
        </is>
      </c>
      <c r="N82" s="61" t="inlineStr">
        <is>
          <t>auto_sufficient</t>
        </is>
      </c>
      <c r="O82" s="55" t="inlineStr">
        <is>
          <t>Total</t>
        </is>
      </c>
      <c r="P82" s="49" t="n"/>
      <c r="R82" s="46" t="n"/>
      <c r="S82" s="54" t="n"/>
      <c r="T82" s="61" t="inlineStr">
        <is>
          <t>no_auto</t>
        </is>
      </c>
      <c r="U82" s="61" t="inlineStr">
        <is>
          <t>auto_deficient</t>
        </is>
      </c>
      <c r="V82" s="61" t="inlineStr">
        <is>
          <t>auto_sufficient</t>
        </is>
      </c>
      <c r="W82" s="55" t="inlineStr">
        <is>
          <t>Total</t>
        </is>
      </c>
      <c r="X82" s="49" t="n"/>
      <c r="Z82" s="46" t="n"/>
      <c r="AA82" s="54" t="n"/>
      <c r="AB82" s="61" t="inlineStr">
        <is>
          <t>no_auto</t>
        </is>
      </c>
      <c r="AC82" s="61" t="inlineStr">
        <is>
          <t>auto_deficient</t>
        </is>
      </c>
      <c r="AD82" s="61" t="inlineStr">
        <is>
          <t>auto_sufficient</t>
        </is>
      </c>
      <c r="AE82" s="55" t="inlineStr">
        <is>
          <t>Total</t>
        </is>
      </c>
      <c r="AF82" s="49" t="n"/>
    </row>
    <row r="83">
      <c r="B83" s="46" t="n"/>
      <c r="C83" s="60" t="inlineStr">
        <is>
          <t>Bike</t>
        </is>
      </c>
      <c r="D83" s="66" t="n">
        <v>0</v>
      </c>
      <c r="E83" s="66" t="n">
        <v>0</v>
      </c>
      <c r="F83" s="66" t="n">
        <v>0</v>
      </c>
      <c r="G83" s="56">
        <f>SUM(D83:F83)</f>
        <v/>
      </c>
      <c r="H83" s="49" t="n"/>
      <c r="J83" s="46" t="n"/>
      <c r="K83" s="60" t="inlineStr">
        <is>
          <t>Bike</t>
        </is>
      </c>
      <c r="L83" s="66" t="n">
        <v>0</v>
      </c>
      <c r="M83" s="66" t="n">
        <v>227.2727272727273</v>
      </c>
      <c r="N83" s="66" t="n">
        <v>0</v>
      </c>
      <c r="O83" s="56">
        <f>SUM(L83:N83)</f>
        <v/>
      </c>
      <c r="P83" s="49" t="n"/>
      <c r="R83" s="46" t="n"/>
      <c r="S83" s="60" t="inlineStr">
        <is>
          <t>Bike</t>
        </is>
      </c>
      <c r="T83" s="66">
        <f>D83-L83</f>
        <v/>
      </c>
      <c r="U83" s="66">
        <f>E83-M83</f>
        <v/>
      </c>
      <c r="V83" s="66">
        <f>F83-N83</f>
        <v/>
      </c>
      <c r="W83" s="56">
        <f>SUM(T83:V83)</f>
        <v/>
      </c>
      <c r="X83" s="49" t="n"/>
      <c r="Z83" s="46" t="n"/>
      <c r="AA83" s="60" t="inlineStr">
        <is>
          <t>Bike</t>
        </is>
      </c>
      <c r="AB83" s="65">
        <f>IFERROR(T83/L83,0)</f>
        <v/>
      </c>
      <c r="AC83" s="65">
        <f>IFERROR(U83/M83,0)</f>
        <v/>
      </c>
      <c r="AD83" s="65">
        <f>IFERROR(V83/N83,0)</f>
        <v/>
      </c>
      <c r="AE83" s="62">
        <f>IFERROR((W83/O83),0)</f>
        <v/>
      </c>
      <c r="AF83" s="49" t="n"/>
    </row>
    <row r="84">
      <c r="B84" s="46" t="n"/>
      <c r="C84" s="60" t="inlineStr">
        <is>
          <t>Bike_transit</t>
        </is>
      </c>
      <c r="D84" s="66" t="n">
        <v>0</v>
      </c>
      <c r="E84" s="66" t="n">
        <v>227.2727272727273</v>
      </c>
      <c r="F84" s="66" t="n">
        <v>454.5454545454546</v>
      </c>
      <c r="G84" s="56">
        <f>SUM(D84:F84)</f>
        <v/>
      </c>
      <c r="H84" s="49" t="n"/>
      <c r="J84" s="46" t="n"/>
      <c r="K84" s="60" t="inlineStr">
        <is>
          <t>Bike_transit</t>
        </is>
      </c>
      <c r="L84" s="66" t="n">
        <v>0</v>
      </c>
      <c r="M84" s="66" t="n">
        <v>0</v>
      </c>
      <c r="N84" s="66" t="n">
        <v>0</v>
      </c>
      <c r="O84" s="56">
        <f>SUM(L84:N84)</f>
        <v/>
      </c>
      <c r="P84" s="49" t="n"/>
      <c r="R84" s="46" t="n"/>
      <c r="S84" s="60" t="inlineStr">
        <is>
          <t>Bike_transit</t>
        </is>
      </c>
      <c r="T84" s="66">
        <f>D84-L84</f>
        <v/>
      </c>
      <c r="U84" s="66">
        <f>E84-M84</f>
        <v/>
      </c>
      <c r="V84" s="66">
        <f>F84-N84</f>
        <v/>
      </c>
      <c r="W84" s="56">
        <f>SUM(T84:V84)</f>
        <v/>
      </c>
      <c r="X84" s="49" t="n"/>
      <c r="Z84" s="46" t="n"/>
      <c r="AA84" s="60" t="inlineStr">
        <is>
          <t>Bike_transit</t>
        </is>
      </c>
      <c r="AB84" s="65">
        <f>IFERROR(T84/L84,0)</f>
        <v/>
      </c>
      <c r="AC84" s="65">
        <f>IFERROR(U84/M84,0)</f>
        <v/>
      </c>
      <c r="AD84" s="65">
        <f>IFERROR(V84/N84,0)</f>
        <v/>
      </c>
      <c r="AE84" s="62">
        <f>IFERROR((W84/O84),0)</f>
        <v/>
      </c>
      <c r="AF84" s="49" t="n"/>
    </row>
    <row r="85">
      <c r="B85" s="46" t="n"/>
      <c r="C85" s="60" t="inlineStr">
        <is>
          <t>Car</t>
        </is>
      </c>
      <c r="D85" s="66" t="n">
        <v>0</v>
      </c>
      <c r="E85" s="66" t="n">
        <v>23181.81818181818</v>
      </c>
      <c r="F85" s="66" t="n">
        <v>17954.54545454546</v>
      </c>
      <c r="G85" s="56">
        <f>SUM(D85:F85)</f>
        <v/>
      </c>
      <c r="H85" s="49" t="n"/>
      <c r="J85" s="46" t="n"/>
      <c r="K85" s="60" t="inlineStr">
        <is>
          <t>Car</t>
        </is>
      </c>
      <c r="L85" s="66" t="n">
        <v>0</v>
      </c>
      <c r="M85" s="66" t="n">
        <v>40113.63636363637</v>
      </c>
      <c r="N85" s="66" t="n">
        <v>39090.9090909091</v>
      </c>
      <c r="O85" s="56">
        <f>SUM(L85:N85)</f>
        <v/>
      </c>
      <c r="P85" s="49" t="n"/>
      <c r="R85" s="46" t="n"/>
      <c r="S85" s="60" t="inlineStr">
        <is>
          <t>Car</t>
        </is>
      </c>
      <c r="T85" s="66">
        <f>D85-L85</f>
        <v/>
      </c>
      <c r="U85" s="66">
        <f>E85-M85</f>
        <v/>
      </c>
      <c r="V85" s="66">
        <f>F85-N85</f>
        <v/>
      </c>
      <c r="W85" s="56">
        <f>SUM(T85:V85)</f>
        <v/>
      </c>
      <c r="X85" s="49" t="n"/>
      <c r="Z85" s="46" t="n"/>
      <c r="AA85" s="60" t="inlineStr">
        <is>
          <t>Car</t>
        </is>
      </c>
      <c r="AB85" s="65">
        <f>IFERROR(T85/L85,0)</f>
        <v/>
      </c>
      <c r="AC85" s="65">
        <f>IFERROR(U85/M85,0)</f>
        <v/>
      </c>
      <c r="AD85" s="65">
        <f>IFERROR(V85/N85,0)</f>
        <v/>
      </c>
      <c r="AE85" s="62">
        <f>IFERROR((W85/O85),0)</f>
        <v/>
      </c>
      <c r="AF85" s="49" t="n"/>
    </row>
    <row r="86">
      <c r="B86" s="46" t="n"/>
      <c r="C86" s="60" t="inlineStr">
        <is>
          <t>Drive_transit</t>
        </is>
      </c>
      <c r="D86" s="66" t="n">
        <v>0</v>
      </c>
      <c r="E86" s="66" t="n">
        <v>454.5454545454546</v>
      </c>
      <c r="F86" s="66" t="n">
        <v>454.5454545454546</v>
      </c>
      <c r="G86" s="56">
        <f>SUM(D86:F86)</f>
        <v/>
      </c>
      <c r="H86" s="49" t="n"/>
      <c r="J86" s="46" t="n"/>
      <c r="K86" s="60" t="inlineStr">
        <is>
          <t>Drive_transit</t>
        </is>
      </c>
      <c r="L86" s="66" t="n">
        <v>0</v>
      </c>
      <c r="M86" s="66" t="n">
        <v>0</v>
      </c>
      <c r="N86" s="66" t="n">
        <v>0</v>
      </c>
      <c r="O86" s="56">
        <f>SUM(L86:N86)</f>
        <v/>
      </c>
      <c r="P86" s="49" t="n"/>
      <c r="R86" s="46" t="n"/>
      <c r="S86" s="60" t="inlineStr">
        <is>
          <t>Drive_transit</t>
        </is>
      </c>
      <c r="T86" s="66">
        <f>D86-L86</f>
        <v/>
      </c>
      <c r="U86" s="66">
        <f>E86-M86</f>
        <v/>
      </c>
      <c r="V86" s="66">
        <f>F86-N86</f>
        <v/>
      </c>
      <c r="W86" s="56">
        <f>SUM(T86:V86)</f>
        <v/>
      </c>
      <c r="X86" s="49" t="n"/>
      <c r="Z86" s="46" t="n"/>
      <c r="AA86" s="60" t="inlineStr">
        <is>
          <t>Drive_transit</t>
        </is>
      </c>
      <c r="AB86" s="65">
        <f>IFERROR(T86/L86,0)</f>
        <v/>
      </c>
      <c r="AC86" s="65">
        <f>IFERROR(U86/M86,0)</f>
        <v/>
      </c>
      <c r="AD86" s="65">
        <f>IFERROR(V86/N86,0)</f>
        <v/>
      </c>
      <c r="AE86" s="62">
        <f>IFERROR((W86/O86),0)</f>
        <v/>
      </c>
      <c r="AF86" s="49" t="n"/>
    </row>
    <row r="87">
      <c r="B87" s="46" t="n"/>
      <c r="C87" s="60" t="inlineStr">
        <is>
          <t>SR2</t>
        </is>
      </c>
      <c r="D87" s="66" t="n">
        <v>0</v>
      </c>
      <c r="E87" s="66" t="n">
        <v>1363.636363636364</v>
      </c>
      <c r="F87" s="66" t="n">
        <v>1477.272727272727</v>
      </c>
      <c r="G87" s="56">
        <f>SUM(D87:F87)</f>
        <v/>
      </c>
      <c r="H87" s="49" t="n"/>
      <c r="J87" s="46" t="n"/>
      <c r="K87" s="60" t="inlineStr">
        <is>
          <t>SR2</t>
        </is>
      </c>
      <c r="L87" s="66" t="n">
        <v>0</v>
      </c>
      <c r="M87" s="66" t="n">
        <v>15113.63636363636</v>
      </c>
      <c r="N87" s="66" t="n">
        <v>11250</v>
      </c>
      <c r="O87" s="56">
        <f>SUM(L87:N87)</f>
        <v/>
      </c>
      <c r="P87" s="49" t="n"/>
      <c r="R87" s="46" t="n"/>
      <c r="S87" s="60" t="inlineStr">
        <is>
          <t>SR2</t>
        </is>
      </c>
      <c r="T87" s="66">
        <f>D87-L87</f>
        <v/>
      </c>
      <c r="U87" s="66">
        <f>E87-M87</f>
        <v/>
      </c>
      <c r="V87" s="66">
        <f>F87-N87</f>
        <v/>
      </c>
      <c r="W87" s="56">
        <f>SUM(T87:V87)</f>
        <v/>
      </c>
      <c r="X87" s="49" t="n"/>
      <c r="Z87" s="46" t="n"/>
      <c r="AA87" s="60" t="inlineStr">
        <is>
          <t>SR2</t>
        </is>
      </c>
      <c r="AB87" s="65">
        <f>IFERROR(T87/L87,0)</f>
        <v/>
      </c>
      <c r="AC87" s="65">
        <f>IFERROR(U87/M87,0)</f>
        <v/>
      </c>
      <c r="AD87" s="65">
        <f>IFERROR(V87/N87,0)</f>
        <v/>
      </c>
      <c r="AE87" s="62">
        <f>IFERROR((W87/O87),0)</f>
        <v/>
      </c>
      <c r="AF87" s="49" t="n"/>
    </row>
    <row r="88">
      <c r="B88" s="46" t="n"/>
      <c r="C88" s="60" t="inlineStr">
        <is>
          <t>SR2_teleport</t>
        </is>
      </c>
      <c r="D88" s="66" t="n">
        <v>0</v>
      </c>
      <c r="E88" s="66" t="n">
        <v>454.5454545454546</v>
      </c>
      <c r="F88" s="66" t="n">
        <v>227.2727272727273</v>
      </c>
      <c r="G88" s="56">
        <f>SUM(D88:F88)</f>
        <v/>
      </c>
      <c r="H88" s="49" t="n"/>
      <c r="J88" s="46" t="n"/>
      <c r="K88" s="60" t="inlineStr">
        <is>
          <t>SR2_teleport</t>
        </is>
      </c>
      <c r="L88" s="66" t="n">
        <v>0</v>
      </c>
      <c r="M88" s="66" t="n">
        <v>1363.636363636364</v>
      </c>
      <c r="N88" s="66" t="n">
        <v>909.0909090909091</v>
      </c>
      <c r="O88" s="56">
        <f>SUM(L88:N88)</f>
        <v/>
      </c>
      <c r="P88" s="49" t="n"/>
      <c r="R88" s="46" t="n"/>
      <c r="S88" s="60" t="inlineStr">
        <is>
          <t>SR2_teleport</t>
        </is>
      </c>
      <c r="T88" s="66">
        <f>D88-L88</f>
        <v/>
      </c>
      <c r="U88" s="66">
        <f>E88-M88</f>
        <v/>
      </c>
      <c r="V88" s="66">
        <f>F88-N88</f>
        <v/>
      </c>
      <c r="W88" s="56">
        <f>SUM(T88:V88)</f>
        <v/>
      </c>
      <c r="X88" s="49" t="n"/>
      <c r="Z88" s="46" t="n"/>
      <c r="AA88" s="60" t="inlineStr">
        <is>
          <t>SR2_teleport</t>
        </is>
      </c>
      <c r="AB88" s="65">
        <f>IFERROR(T88/L88,0)</f>
        <v/>
      </c>
      <c r="AC88" s="65">
        <f>IFERROR(U88/M88,0)</f>
        <v/>
      </c>
      <c r="AD88" s="65">
        <f>IFERROR(V88/N88,0)</f>
        <v/>
      </c>
      <c r="AE88" s="62">
        <f>IFERROR((W88/O88),0)</f>
        <v/>
      </c>
      <c r="AF88" s="49" t="n"/>
    </row>
    <row r="89">
      <c r="B89" s="46" t="n"/>
      <c r="C89" s="60" t="inlineStr">
        <is>
          <t>SR3</t>
        </is>
      </c>
      <c r="D89" s="66" t="n">
        <v>0</v>
      </c>
      <c r="E89" s="66" t="n">
        <v>568.1818181818182</v>
      </c>
      <c r="F89" s="66" t="n">
        <v>454.5454545454546</v>
      </c>
      <c r="G89" s="56">
        <f>SUM(D89:F89)</f>
        <v/>
      </c>
      <c r="H89" s="49" t="n"/>
      <c r="J89" s="46" t="n"/>
      <c r="K89" s="60" t="inlineStr">
        <is>
          <t>SR3</t>
        </is>
      </c>
      <c r="L89" s="66" t="n">
        <v>0</v>
      </c>
      <c r="M89" s="66" t="n">
        <v>9431.818181818182</v>
      </c>
      <c r="N89" s="66" t="n">
        <v>5340.909090909091</v>
      </c>
      <c r="O89" s="56">
        <f>SUM(L89:N89)</f>
        <v/>
      </c>
      <c r="P89" s="49" t="n"/>
      <c r="R89" s="46" t="n"/>
      <c r="S89" s="60" t="inlineStr">
        <is>
          <t>SR3</t>
        </is>
      </c>
      <c r="T89" s="66">
        <f>D89-L89</f>
        <v/>
      </c>
      <c r="U89" s="66">
        <f>E89-M89</f>
        <v/>
      </c>
      <c r="V89" s="66">
        <f>F89-N89</f>
        <v/>
      </c>
      <c r="W89" s="56">
        <f>SUM(T89:V89)</f>
        <v/>
      </c>
      <c r="X89" s="49" t="n"/>
      <c r="Z89" s="46" t="n"/>
      <c r="AA89" s="60" t="inlineStr">
        <is>
          <t>SR3</t>
        </is>
      </c>
      <c r="AB89" s="65">
        <f>IFERROR(T89/L89,0)</f>
        <v/>
      </c>
      <c r="AC89" s="65">
        <f>IFERROR(U89/M89,0)</f>
        <v/>
      </c>
      <c r="AD89" s="65">
        <f>IFERROR(V89/N89,0)</f>
        <v/>
      </c>
      <c r="AE89" s="62">
        <f>IFERROR((W89/O89),0)</f>
        <v/>
      </c>
      <c r="AF89" s="49" t="n"/>
    </row>
    <row r="90">
      <c r="B90" s="46" t="n"/>
      <c r="C90" s="60" t="inlineStr">
        <is>
          <t>SR3_teleport</t>
        </is>
      </c>
      <c r="D90" s="66" t="n">
        <v>0</v>
      </c>
      <c r="E90" s="66" t="n">
        <v>568.1818181818182</v>
      </c>
      <c r="F90" s="66" t="n">
        <v>454.5454545454546</v>
      </c>
      <c r="G90" s="56">
        <f>SUM(D90:F90)</f>
        <v/>
      </c>
      <c r="H90" s="49" t="n"/>
      <c r="J90" s="46" t="n"/>
      <c r="K90" s="60" t="inlineStr">
        <is>
          <t>SR3_teleport</t>
        </is>
      </c>
      <c r="L90" s="66" t="n">
        <v>0</v>
      </c>
      <c r="M90" s="66" t="n">
        <v>1250</v>
      </c>
      <c r="N90" s="66" t="n">
        <v>454.5454545454546</v>
      </c>
      <c r="O90" s="56">
        <f>SUM(L90:N90)</f>
        <v/>
      </c>
      <c r="P90" s="49" t="n"/>
      <c r="R90" s="46" t="n"/>
      <c r="S90" s="60" t="inlineStr">
        <is>
          <t>SR3_teleport</t>
        </is>
      </c>
      <c r="T90" s="66">
        <f>D90-L90</f>
        <v/>
      </c>
      <c r="U90" s="66">
        <f>E90-M90</f>
        <v/>
      </c>
      <c r="V90" s="66">
        <f>F90-N90</f>
        <v/>
      </c>
      <c r="W90" s="56">
        <f>SUM(T90:V90)</f>
        <v/>
      </c>
      <c r="X90" s="49" t="n"/>
      <c r="Z90" s="46" t="n"/>
      <c r="AA90" s="60" t="inlineStr">
        <is>
          <t>SR3_teleport</t>
        </is>
      </c>
      <c r="AB90" s="65">
        <f>IFERROR(T90/L90,0)</f>
        <v/>
      </c>
      <c r="AC90" s="65">
        <f>IFERROR(U90/M90,0)</f>
        <v/>
      </c>
      <c r="AD90" s="65">
        <f>IFERROR(V90/N90,0)</f>
        <v/>
      </c>
      <c r="AE90" s="62">
        <f>IFERROR((W90/O90),0)</f>
        <v/>
      </c>
      <c r="AF90" s="49" t="n"/>
    </row>
    <row r="91">
      <c r="B91" s="46" t="n"/>
      <c r="C91" s="60" t="inlineStr">
        <is>
          <t>Ridehail</t>
        </is>
      </c>
      <c r="D91" s="66" t="n">
        <v>795.4545454545455</v>
      </c>
      <c r="E91" s="66" t="n">
        <v>227.2727272727273</v>
      </c>
      <c r="F91" s="66" t="n">
        <v>113.6363636363636</v>
      </c>
      <c r="G91" s="56">
        <f>SUM(D91:F91)</f>
        <v/>
      </c>
      <c r="H91" s="49" t="n"/>
      <c r="J91" s="46" t="n"/>
      <c r="K91" s="60" t="inlineStr">
        <is>
          <t>Ridehail</t>
        </is>
      </c>
      <c r="L91" s="66" t="n">
        <v>909.0909090909091</v>
      </c>
      <c r="M91" s="66" t="n">
        <v>227.2727272727273</v>
      </c>
      <c r="N91" s="66" t="n">
        <v>227.2727272727273</v>
      </c>
      <c r="O91" s="56">
        <f>SUM(L91:N91)</f>
        <v/>
      </c>
      <c r="P91" s="49" t="n"/>
      <c r="R91" s="46" t="n"/>
      <c r="S91" s="60" t="inlineStr">
        <is>
          <t>Ridehail</t>
        </is>
      </c>
      <c r="T91" s="66">
        <f>D91-L91</f>
        <v/>
      </c>
      <c r="U91" s="66">
        <f>E91-M91</f>
        <v/>
      </c>
      <c r="V91" s="66">
        <f>F91-N91</f>
        <v/>
      </c>
      <c r="W91" s="56">
        <f>SUM(T91:V91)</f>
        <v/>
      </c>
      <c r="X91" s="49" t="n"/>
      <c r="Z91" s="46" t="n"/>
      <c r="AA91" s="60" t="inlineStr">
        <is>
          <t>Ridehail</t>
        </is>
      </c>
      <c r="AB91" s="65">
        <f>IFERROR(T91/L91,0)</f>
        <v/>
      </c>
      <c r="AC91" s="65">
        <f>IFERROR(U91/M91,0)</f>
        <v/>
      </c>
      <c r="AD91" s="65">
        <f>IFERROR(V91/N91,0)</f>
        <v/>
      </c>
      <c r="AE91" s="62">
        <f>IFERROR((W91/O91),0)</f>
        <v/>
      </c>
      <c r="AF91" s="49" t="n"/>
    </row>
    <row r="92">
      <c r="B92" s="46" t="n"/>
      <c r="C92" s="60" t="inlineStr">
        <is>
          <t>Ridehail_pooled</t>
        </is>
      </c>
      <c r="D92" s="66" t="n">
        <v>0</v>
      </c>
      <c r="E92" s="66" t="n">
        <v>113.6363636363636</v>
      </c>
      <c r="F92" s="66" t="n">
        <v>113.6363636363636</v>
      </c>
      <c r="G92" s="56">
        <f>SUM(D92:F92)</f>
        <v/>
      </c>
      <c r="H92" s="49" t="n"/>
      <c r="J92" s="46" t="n"/>
      <c r="K92" s="60" t="inlineStr">
        <is>
          <t>Ridehail_pooled</t>
        </is>
      </c>
      <c r="L92" s="66" t="n">
        <v>0</v>
      </c>
      <c r="M92" s="66" t="n">
        <v>0</v>
      </c>
      <c r="N92" s="66" t="n">
        <v>0</v>
      </c>
      <c r="O92" s="56">
        <f>SUM(L92:N92)</f>
        <v/>
      </c>
      <c r="P92" s="49" t="n"/>
      <c r="R92" s="46" t="n"/>
      <c r="S92" s="60" t="inlineStr">
        <is>
          <t>Ridehail_pooled</t>
        </is>
      </c>
      <c r="T92" s="66">
        <f>D92-L92</f>
        <v/>
      </c>
      <c r="U92" s="66">
        <f>E92-M92</f>
        <v/>
      </c>
      <c r="V92" s="66">
        <f>F92-N92</f>
        <v/>
      </c>
      <c r="W92" s="56">
        <f>SUM(T92:V92)</f>
        <v/>
      </c>
      <c r="X92" s="49" t="n"/>
      <c r="Z92" s="46" t="n"/>
      <c r="AA92" s="60" t="inlineStr">
        <is>
          <t>Ridehail_pooled</t>
        </is>
      </c>
      <c r="AB92" s="65">
        <f>IFERROR(T92/L92,0)</f>
        <v/>
      </c>
      <c r="AC92" s="65">
        <f>IFERROR(U92/M92,0)</f>
        <v/>
      </c>
      <c r="AD92" s="65">
        <f>IFERROR(V92/N92,0)</f>
        <v/>
      </c>
      <c r="AE92" s="62">
        <f>IFERROR((W92/O92),0)</f>
        <v/>
      </c>
      <c r="AF92" s="49" t="n"/>
    </row>
    <row r="93">
      <c r="B93" s="46" t="n"/>
      <c r="C93" s="82" t="inlineStr">
        <is>
          <t>Ridehail_transit</t>
        </is>
      </c>
      <c r="D93" s="66" t="n">
        <v>227.2727272727273</v>
      </c>
      <c r="E93" s="66" t="n">
        <v>0</v>
      </c>
      <c r="F93" s="66" t="n">
        <v>0</v>
      </c>
      <c r="G93" s="56">
        <f>SUM(D93:F93)</f>
        <v/>
      </c>
      <c r="H93" s="49" t="n"/>
      <c r="J93" s="46" t="n"/>
      <c r="K93" s="82" t="inlineStr">
        <is>
          <t>Ridehail_transit</t>
        </is>
      </c>
      <c r="L93" s="66" t="n">
        <v>0</v>
      </c>
      <c r="M93" s="66" t="n">
        <v>0</v>
      </c>
      <c r="N93" s="66" t="n">
        <v>0</v>
      </c>
      <c r="O93" s="56">
        <f>SUM(L93:N93)</f>
        <v/>
      </c>
      <c r="P93" s="49" t="n"/>
      <c r="R93" s="46" t="n"/>
      <c r="S93" s="82" t="inlineStr">
        <is>
          <t>Ridehail_transit</t>
        </is>
      </c>
      <c r="T93" s="66">
        <f>D93-L93</f>
        <v/>
      </c>
      <c r="U93" s="66">
        <f>E93-M93</f>
        <v/>
      </c>
      <c r="V93" s="66">
        <f>F93-N93</f>
        <v/>
      </c>
      <c r="W93" s="56">
        <f>SUM(T93:V93)</f>
        <v/>
      </c>
      <c r="X93" s="49" t="n"/>
      <c r="Z93" s="46" t="n"/>
      <c r="AA93" s="82" t="inlineStr">
        <is>
          <t>Ridehail_transit</t>
        </is>
      </c>
      <c r="AB93" s="65">
        <f>IFERROR(T93/L93,0)</f>
        <v/>
      </c>
      <c r="AC93" s="65">
        <f>IFERROR(U93/M93,0)</f>
        <v/>
      </c>
      <c r="AD93" s="65">
        <f>IFERROR(V93/N93,0)</f>
        <v/>
      </c>
      <c r="AE93" s="62">
        <f>IFERROR((W93/O93),0)</f>
        <v/>
      </c>
      <c r="AF93" s="49" t="n"/>
    </row>
    <row r="94">
      <c r="B94" s="46" t="n"/>
      <c r="C94" s="82" t="inlineStr">
        <is>
          <t>Walk</t>
        </is>
      </c>
      <c r="D94" s="66" t="n">
        <v>73977.27272727274</v>
      </c>
      <c r="E94" s="66" t="n">
        <v>164545.4545454546</v>
      </c>
      <c r="F94" s="66" t="n">
        <v>98295.45454545454</v>
      </c>
      <c r="G94" s="56">
        <f>SUM(D94:F94)</f>
        <v/>
      </c>
      <c r="H94" s="49" t="n"/>
      <c r="J94" s="46" t="n"/>
      <c r="K94" s="82" t="inlineStr">
        <is>
          <t>Walk</t>
        </is>
      </c>
      <c r="L94" s="66" t="n">
        <v>54204.54545454546</v>
      </c>
      <c r="M94" s="66" t="n">
        <v>106931.8181818182</v>
      </c>
      <c r="N94" s="66" t="n">
        <v>55568.18181818182</v>
      </c>
      <c r="O94" s="56">
        <f>SUM(L94:N94)</f>
        <v/>
      </c>
      <c r="P94" s="49" t="n"/>
      <c r="R94" s="46" t="n"/>
      <c r="S94" s="82" t="inlineStr">
        <is>
          <t>Walk</t>
        </is>
      </c>
      <c r="T94" s="66">
        <f>D94-L94</f>
        <v/>
      </c>
      <c r="U94" s="66">
        <f>E94-M94</f>
        <v/>
      </c>
      <c r="V94" s="66">
        <f>F94-N94</f>
        <v/>
      </c>
      <c r="W94" s="56">
        <f>SUM(T94:V94)</f>
        <v/>
      </c>
      <c r="X94" s="49" t="n"/>
      <c r="Z94" s="46" t="n"/>
      <c r="AA94" s="82" t="inlineStr">
        <is>
          <t>Walk</t>
        </is>
      </c>
      <c r="AB94" s="65">
        <f>IFERROR(T94/L94,0)</f>
        <v/>
      </c>
      <c r="AC94" s="65">
        <f>IFERROR(U94/M94,0)</f>
        <v/>
      </c>
      <c r="AD94" s="65">
        <f>IFERROR(V94/N94,0)</f>
        <v/>
      </c>
      <c r="AE94" s="62">
        <f>IFERROR((W94/O94),0)</f>
        <v/>
      </c>
      <c r="AF94" s="49" t="n"/>
    </row>
    <row r="95">
      <c r="B95" s="46" t="n"/>
      <c r="C95" s="82" t="inlineStr">
        <is>
          <t>Walk_transit</t>
        </is>
      </c>
      <c r="D95" s="66" t="n">
        <v>10340.90909090909</v>
      </c>
      <c r="E95" s="66" t="n">
        <v>9204.545454545454</v>
      </c>
      <c r="F95" s="66" t="n">
        <v>6590.909090909091</v>
      </c>
      <c r="G95" s="56">
        <f>SUM(D95:F95)</f>
        <v/>
      </c>
      <c r="H95" s="49" t="n"/>
      <c r="J95" s="46" t="n"/>
      <c r="K95" s="82" t="inlineStr">
        <is>
          <t>Walk_transit</t>
        </is>
      </c>
      <c r="L95" s="66" t="n">
        <v>30227.27272727273</v>
      </c>
      <c r="M95" s="66" t="n">
        <v>26250</v>
      </c>
      <c r="N95" s="66" t="n">
        <v>13750</v>
      </c>
      <c r="O95" s="56">
        <f>SUM(L95:N95)</f>
        <v/>
      </c>
      <c r="P95" s="49" t="n"/>
      <c r="R95" s="46" t="n"/>
      <c r="S95" s="82" t="inlineStr">
        <is>
          <t>Walk_transit</t>
        </is>
      </c>
      <c r="T95" s="66">
        <f>D95-L95</f>
        <v/>
      </c>
      <c r="U95" s="66">
        <f>E95-M95</f>
        <v/>
      </c>
      <c r="V95" s="66">
        <f>F95-N95</f>
        <v/>
      </c>
      <c r="W95" s="56">
        <f>SUM(T95:V95)</f>
        <v/>
      </c>
      <c r="X95" s="49" t="n"/>
      <c r="Z95" s="46" t="n"/>
      <c r="AA95" s="82" t="inlineStr">
        <is>
          <t>Walk_transit</t>
        </is>
      </c>
      <c r="AB95" s="65">
        <f>IFERROR(T95/L95,0)</f>
        <v/>
      </c>
      <c r="AC95" s="65">
        <f>IFERROR(U95/M95,0)</f>
        <v/>
      </c>
      <c r="AD95" s="65">
        <f>IFERROR(V95/N95,0)</f>
        <v/>
      </c>
      <c r="AE95" s="62">
        <f>IFERROR((W95/O95),0)</f>
        <v/>
      </c>
      <c r="AF95" s="49" t="n"/>
    </row>
    <row r="96" ht="15.75" customHeight="1" s="77" thickBot="1">
      <c r="B96" s="46" t="n"/>
      <c r="C96" s="57" t="inlineStr">
        <is>
          <t>Total</t>
        </is>
      </c>
      <c r="D96" s="58">
        <f>SUM(D83:D95)</f>
        <v/>
      </c>
      <c r="E96" s="58">
        <f>SUM(E83:E95)</f>
        <v/>
      </c>
      <c r="F96" s="58">
        <f>SUM(F83:F95)</f>
        <v/>
      </c>
      <c r="G96" s="59">
        <f>IF(SUM(G83:G95)=SUM(D96:F96),SUM(D96:F96),0)</f>
        <v/>
      </c>
      <c r="H96" s="49" t="n"/>
      <c r="J96" s="46" t="n"/>
      <c r="K96" s="57" t="inlineStr">
        <is>
          <t>Total</t>
        </is>
      </c>
      <c r="L96" s="58">
        <f>SUM(L83:L95)</f>
        <v/>
      </c>
      <c r="M96" s="58">
        <f>SUM(M83:M95)</f>
        <v/>
      </c>
      <c r="N96" s="58">
        <f>SUM(N83:N95)</f>
        <v/>
      </c>
      <c r="O96" s="59">
        <f>IF(SUM(O83:O95)=SUM(L96:N96),SUM(L96:N96),0)</f>
        <v/>
      </c>
      <c r="P96" s="49" t="n"/>
      <c r="R96" s="46" t="n"/>
      <c r="S96" s="57" t="inlineStr">
        <is>
          <t>Total</t>
        </is>
      </c>
      <c r="T96" s="58">
        <f>SUM(T83:T95)</f>
        <v/>
      </c>
      <c r="U96" s="58">
        <f>SUM(U83:U95)</f>
        <v/>
      </c>
      <c r="V96" s="58">
        <f>SUM(V83:V95)</f>
        <v/>
      </c>
      <c r="W96" s="59">
        <f>IF(SUM(W83:W95)=SUM(T96:V96),SUM(T96:V96),0)</f>
        <v/>
      </c>
      <c r="X96" s="49" t="n"/>
      <c r="Z96" s="46" t="n"/>
      <c r="AA96" s="57" t="inlineStr">
        <is>
          <t>Total</t>
        </is>
      </c>
      <c r="AB96" s="63">
        <f>IFERROR(T96/L96,0)</f>
        <v/>
      </c>
      <c r="AC96" s="63">
        <f>IFERROR(U96/M96,0)</f>
        <v/>
      </c>
      <c r="AD96" s="63">
        <f>IFERROR(V96/N96,0)</f>
        <v/>
      </c>
      <c r="AE96" s="64" t="n"/>
      <c r="AF96" s="49" t="n"/>
    </row>
    <row r="97" ht="15.75" customHeight="1" s="77" thickBot="1">
      <c r="B97" s="46" t="n"/>
      <c r="H97" s="49" t="n"/>
      <c r="J97" s="46" t="n"/>
      <c r="P97" s="49" t="n"/>
      <c r="R97" s="46" t="n"/>
      <c r="X97" s="49" t="n"/>
      <c r="Z97" s="46" t="n"/>
      <c r="AF97" s="49" t="n"/>
    </row>
    <row r="98" ht="15.75" customHeight="1" s="77" thickBot="1">
      <c r="B98" s="46" t="n"/>
      <c r="C98" s="131" t="inlineStr">
        <is>
          <t xml:space="preserve">Trips on Tours of Purpose: </t>
        </is>
      </c>
      <c r="D98" s="130" t="n"/>
      <c r="E98" s="132" t="inlineStr">
        <is>
          <t>eatout</t>
        </is>
      </c>
      <c r="F98" s="129" t="n"/>
      <c r="G98" s="130" t="n"/>
      <c r="H98" s="49" t="n"/>
      <c r="J98" s="46" t="n"/>
      <c r="K98" s="131" t="inlineStr">
        <is>
          <t xml:space="preserve">Trips on Tours of Purpose: </t>
        </is>
      </c>
      <c r="L98" s="130" t="n"/>
      <c r="M98" s="132" t="inlineStr">
        <is>
          <t>eatout</t>
        </is>
      </c>
      <c r="N98" s="129" t="n"/>
      <c r="O98" s="130" t="n"/>
      <c r="P98" s="49" t="n"/>
      <c r="R98" s="46" t="n"/>
      <c r="S98" s="131" t="inlineStr">
        <is>
          <t xml:space="preserve">Trips on Tours of Purpose: </t>
        </is>
      </c>
      <c r="T98" s="130" t="n"/>
      <c r="U98" s="132" t="inlineStr">
        <is>
          <t>eatout</t>
        </is>
      </c>
      <c r="V98" s="129" t="n"/>
      <c r="W98" s="130" t="n"/>
      <c r="X98" s="49" t="n"/>
      <c r="Z98" s="46" t="n"/>
      <c r="AA98" s="131" t="inlineStr">
        <is>
          <t xml:space="preserve">Trips on Tours of Purpose: </t>
        </is>
      </c>
      <c r="AB98" s="130" t="n"/>
      <c r="AC98" s="132" t="inlineStr">
        <is>
          <t>eatout</t>
        </is>
      </c>
      <c r="AD98" s="129" t="n"/>
      <c r="AE98" s="130" t="n"/>
      <c r="AF98" s="49" t="n"/>
    </row>
    <row r="99" ht="15.75" customHeight="1" s="77" thickBot="1">
      <c r="B99" s="46" t="n"/>
      <c r="C99" s="50" t="n"/>
      <c r="D99" s="50" t="n"/>
      <c r="H99" s="49" t="n"/>
      <c r="J99" s="46" t="n"/>
      <c r="K99" s="50" t="n"/>
      <c r="L99" s="50" t="n"/>
      <c r="P99" s="49" t="n"/>
      <c r="R99" s="46" t="n"/>
      <c r="S99" s="50" t="n"/>
      <c r="T99" s="50" t="n"/>
      <c r="X99" s="49" t="n"/>
      <c r="Z99" s="46" t="n"/>
      <c r="AA99" s="50" t="n"/>
      <c r="AB99" s="50" t="n"/>
      <c r="AF99" s="49" t="n"/>
    </row>
    <row r="100">
      <c r="B100" s="46" t="n"/>
      <c r="C100" s="54" t="n"/>
      <c r="D100" s="61" t="inlineStr">
        <is>
          <t>no_auto</t>
        </is>
      </c>
      <c r="E100" s="61" t="inlineStr">
        <is>
          <t>auto_deficient</t>
        </is>
      </c>
      <c r="F100" s="61" t="inlineStr">
        <is>
          <t>auto_sufficient</t>
        </is>
      </c>
      <c r="G100" s="55" t="inlineStr">
        <is>
          <t>Total</t>
        </is>
      </c>
      <c r="H100" s="49" t="n"/>
      <c r="J100" s="46" t="n"/>
      <c r="K100" s="54" t="n"/>
      <c r="L100" s="61" t="inlineStr">
        <is>
          <t>no_auto</t>
        </is>
      </c>
      <c r="M100" s="61" t="inlineStr">
        <is>
          <t>auto_deficient</t>
        </is>
      </c>
      <c r="N100" s="61" t="inlineStr">
        <is>
          <t>auto_sufficient</t>
        </is>
      </c>
      <c r="O100" s="55" t="inlineStr">
        <is>
          <t>Total</t>
        </is>
      </c>
      <c r="P100" s="49" t="n"/>
      <c r="R100" s="46" t="n"/>
      <c r="S100" s="54" t="n"/>
      <c r="T100" s="61" t="inlineStr">
        <is>
          <t>no_auto</t>
        </is>
      </c>
      <c r="U100" s="61" t="inlineStr">
        <is>
          <t>auto_deficient</t>
        </is>
      </c>
      <c r="V100" s="61" t="inlineStr">
        <is>
          <t>auto_sufficient</t>
        </is>
      </c>
      <c r="W100" s="55" t="inlineStr">
        <is>
          <t>Total</t>
        </is>
      </c>
      <c r="X100" s="49" t="n"/>
      <c r="Z100" s="46" t="n"/>
      <c r="AA100" s="54" t="n"/>
      <c r="AB100" s="61" t="inlineStr">
        <is>
          <t>no_auto</t>
        </is>
      </c>
      <c r="AC100" s="61" t="inlineStr">
        <is>
          <t>auto_deficient</t>
        </is>
      </c>
      <c r="AD100" s="61" t="inlineStr">
        <is>
          <t>auto_sufficient</t>
        </is>
      </c>
      <c r="AE100" s="55" t="inlineStr">
        <is>
          <t>Total</t>
        </is>
      </c>
      <c r="AF100" s="49" t="n"/>
    </row>
    <row r="101">
      <c r="B101" s="46" t="n"/>
      <c r="C101" s="60" t="inlineStr">
        <is>
          <t>Bike</t>
        </is>
      </c>
      <c r="D101" s="66" t="n">
        <v>113.6363636363636</v>
      </c>
      <c r="E101" s="66" t="n">
        <v>0</v>
      </c>
      <c r="F101" s="66" t="n">
        <v>0</v>
      </c>
      <c r="G101" s="56">
        <f>SUM(D101:F101)</f>
        <v/>
      </c>
      <c r="H101" s="49" t="n"/>
      <c r="J101" s="46" t="n"/>
      <c r="K101" s="60" t="inlineStr">
        <is>
          <t>Bike</t>
        </is>
      </c>
      <c r="L101" s="66" t="n">
        <v>113.6363636363636</v>
      </c>
      <c r="M101" s="66" t="n">
        <v>113.6363636363636</v>
      </c>
      <c r="N101" s="66" t="n">
        <v>0</v>
      </c>
      <c r="O101" s="56">
        <f>SUM(L101:N101)</f>
        <v/>
      </c>
      <c r="P101" s="49" t="n"/>
      <c r="R101" s="46" t="n"/>
      <c r="S101" s="60" t="inlineStr">
        <is>
          <t>Bike</t>
        </is>
      </c>
      <c r="T101" s="66">
        <f>D101-L101</f>
        <v/>
      </c>
      <c r="U101" s="66">
        <f>E101-M101</f>
        <v/>
      </c>
      <c r="V101" s="66">
        <f>F101-N101</f>
        <v/>
      </c>
      <c r="W101" s="56">
        <f>SUM(T101:V101)</f>
        <v/>
      </c>
      <c r="X101" s="49" t="n"/>
      <c r="Z101" s="46" t="n"/>
      <c r="AA101" s="60" t="inlineStr">
        <is>
          <t>Bike</t>
        </is>
      </c>
      <c r="AB101" s="65">
        <f>IFERROR(T101/L101,0)</f>
        <v/>
      </c>
      <c r="AC101" s="65">
        <f>IFERROR(U101/M101,0)</f>
        <v/>
      </c>
      <c r="AD101" s="65">
        <f>IFERROR(V101/N101,0)</f>
        <v/>
      </c>
      <c r="AE101" s="62">
        <f>IFERROR((W101/O101),0)</f>
        <v/>
      </c>
      <c r="AF101" s="49" t="n"/>
    </row>
    <row r="102">
      <c r="B102" s="46" t="n"/>
      <c r="C102" s="60" t="inlineStr">
        <is>
          <t>Bike_transit</t>
        </is>
      </c>
      <c r="D102" s="66" t="n">
        <v>0</v>
      </c>
      <c r="E102" s="66" t="n">
        <v>795.4545454545455</v>
      </c>
      <c r="F102" s="66" t="n">
        <v>227.2727272727273</v>
      </c>
      <c r="G102" s="56">
        <f>SUM(D102:F102)</f>
        <v/>
      </c>
      <c r="H102" s="49" t="n"/>
      <c r="J102" s="46" t="n"/>
      <c r="K102" s="60" t="inlineStr">
        <is>
          <t>Bike_transit</t>
        </is>
      </c>
      <c r="L102" s="66" t="n">
        <v>0</v>
      </c>
      <c r="M102" s="66" t="n">
        <v>0</v>
      </c>
      <c r="N102" s="66" t="n">
        <v>0</v>
      </c>
      <c r="O102" s="56">
        <f>SUM(L102:N102)</f>
        <v/>
      </c>
      <c r="P102" s="49" t="n"/>
      <c r="R102" s="46" t="n"/>
      <c r="S102" s="60" t="inlineStr">
        <is>
          <t>Bike_transit</t>
        </is>
      </c>
      <c r="T102" s="66">
        <f>D102-L102</f>
        <v/>
      </c>
      <c r="U102" s="66">
        <f>E102-M102</f>
        <v/>
      </c>
      <c r="V102" s="66">
        <f>F102-N102</f>
        <v/>
      </c>
      <c r="W102" s="56">
        <f>SUM(T102:V102)</f>
        <v/>
      </c>
      <c r="X102" s="49" t="n"/>
      <c r="Z102" s="46" t="n"/>
      <c r="AA102" s="60" t="inlineStr">
        <is>
          <t>Bike_transit</t>
        </is>
      </c>
      <c r="AB102" s="65">
        <f>IFERROR(T102/L102,0)</f>
        <v/>
      </c>
      <c r="AC102" s="65">
        <f>IFERROR(U102/M102,0)</f>
        <v/>
      </c>
      <c r="AD102" s="65">
        <f>IFERROR(V102/N102,0)</f>
        <v/>
      </c>
      <c r="AE102" s="62">
        <f>IFERROR((W102/O102),0)</f>
        <v/>
      </c>
      <c r="AF102" s="49" t="n"/>
    </row>
    <row r="103">
      <c r="B103" s="46" t="n"/>
      <c r="C103" s="60" t="inlineStr">
        <is>
          <t>Car</t>
        </is>
      </c>
      <c r="D103" s="66" t="n">
        <v>0</v>
      </c>
      <c r="E103" s="66" t="n">
        <v>14659.09090909091</v>
      </c>
      <c r="F103" s="66" t="n">
        <v>12386.36363636364</v>
      </c>
      <c r="G103" s="56">
        <f>SUM(D103:F103)</f>
        <v/>
      </c>
      <c r="H103" s="49" t="n"/>
      <c r="J103" s="46" t="n"/>
      <c r="K103" s="60" t="inlineStr">
        <is>
          <t>Car</t>
        </is>
      </c>
      <c r="L103" s="66" t="n">
        <v>0</v>
      </c>
      <c r="M103" s="66" t="n">
        <v>29772.72727272727</v>
      </c>
      <c r="N103" s="66" t="n">
        <v>20000</v>
      </c>
      <c r="O103" s="56">
        <f>SUM(L103:N103)</f>
        <v/>
      </c>
      <c r="P103" s="49" t="n"/>
      <c r="R103" s="46" t="n"/>
      <c r="S103" s="60" t="inlineStr">
        <is>
          <t>Car</t>
        </is>
      </c>
      <c r="T103" s="66">
        <f>D103-L103</f>
        <v/>
      </c>
      <c r="U103" s="66">
        <f>E103-M103</f>
        <v/>
      </c>
      <c r="V103" s="66">
        <f>F103-N103</f>
        <v/>
      </c>
      <c r="W103" s="56">
        <f>SUM(T103:V103)</f>
        <v/>
      </c>
      <c r="X103" s="49" t="n"/>
      <c r="Z103" s="46" t="n"/>
      <c r="AA103" s="60" t="inlineStr">
        <is>
          <t>Car</t>
        </is>
      </c>
      <c r="AB103" s="65">
        <f>IFERROR(T103/L103,0)</f>
        <v/>
      </c>
      <c r="AC103" s="65">
        <f>IFERROR(U103/M103,0)</f>
        <v/>
      </c>
      <c r="AD103" s="65">
        <f>IFERROR(V103/N103,0)</f>
        <v/>
      </c>
      <c r="AE103" s="62">
        <f>IFERROR((W103/O103),0)</f>
        <v/>
      </c>
      <c r="AF103" s="49" t="n"/>
    </row>
    <row r="104">
      <c r="B104" s="46" t="n"/>
      <c r="C104" s="60" t="inlineStr">
        <is>
          <t>Drive_transit</t>
        </is>
      </c>
      <c r="D104" s="66" t="n">
        <v>0</v>
      </c>
      <c r="E104" s="66" t="n">
        <v>0</v>
      </c>
      <c r="F104" s="66" t="n">
        <v>227.2727272727273</v>
      </c>
      <c r="G104" s="56">
        <f>SUM(D104:F104)</f>
        <v/>
      </c>
      <c r="H104" s="49" t="n"/>
      <c r="J104" s="46" t="n"/>
      <c r="K104" s="60" t="inlineStr">
        <is>
          <t>Drive_transit</t>
        </is>
      </c>
      <c r="L104" s="66" t="n">
        <v>0</v>
      </c>
      <c r="M104" s="66" t="n">
        <v>0</v>
      </c>
      <c r="N104" s="66" t="n">
        <v>0</v>
      </c>
      <c r="O104" s="56">
        <f>SUM(L104:N104)</f>
        <v/>
      </c>
      <c r="P104" s="49" t="n"/>
      <c r="R104" s="46" t="n"/>
      <c r="S104" s="60" t="inlineStr">
        <is>
          <t>Drive_transit</t>
        </is>
      </c>
      <c r="T104" s="66">
        <f>D104-L104</f>
        <v/>
      </c>
      <c r="U104" s="66">
        <f>E104-M104</f>
        <v/>
      </c>
      <c r="V104" s="66">
        <f>F104-N104</f>
        <v/>
      </c>
      <c r="W104" s="56">
        <f>SUM(T104:V104)</f>
        <v/>
      </c>
      <c r="X104" s="49" t="n"/>
      <c r="Z104" s="46" t="n"/>
      <c r="AA104" s="60" t="inlineStr">
        <is>
          <t>Drive_transit</t>
        </is>
      </c>
      <c r="AB104" s="65">
        <f>IFERROR(T104/L104,0)</f>
        <v/>
      </c>
      <c r="AC104" s="65">
        <f>IFERROR(U104/M104,0)</f>
        <v/>
      </c>
      <c r="AD104" s="65">
        <f>IFERROR(V104/N104,0)</f>
        <v/>
      </c>
      <c r="AE104" s="62">
        <f>IFERROR((W104/O104),0)</f>
        <v/>
      </c>
      <c r="AF104" s="49" t="n"/>
    </row>
    <row r="105">
      <c r="B105" s="46" t="n"/>
      <c r="C105" s="60" t="inlineStr">
        <is>
          <t>SR2</t>
        </is>
      </c>
      <c r="D105" s="66" t="n">
        <v>0</v>
      </c>
      <c r="E105" s="66" t="n">
        <v>4431.818181818182</v>
      </c>
      <c r="F105" s="66" t="n">
        <v>1590.909090909091</v>
      </c>
      <c r="G105" s="56">
        <f>SUM(D105:F105)</f>
        <v/>
      </c>
      <c r="H105" s="49" t="n"/>
      <c r="J105" s="46" t="n"/>
      <c r="K105" s="60" t="inlineStr">
        <is>
          <t>SR2</t>
        </is>
      </c>
      <c r="L105" s="66" t="n">
        <v>0</v>
      </c>
      <c r="M105" s="66" t="n">
        <v>14886.36363636364</v>
      </c>
      <c r="N105" s="66" t="n">
        <v>7272.727272727273</v>
      </c>
      <c r="O105" s="56">
        <f>SUM(L105:N105)</f>
        <v/>
      </c>
      <c r="P105" s="49" t="n"/>
      <c r="R105" s="46" t="n"/>
      <c r="S105" s="60" t="inlineStr">
        <is>
          <t>SR2</t>
        </is>
      </c>
      <c r="T105" s="66">
        <f>D105-L105</f>
        <v/>
      </c>
      <c r="U105" s="66">
        <f>E105-M105</f>
        <v/>
      </c>
      <c r="V105" s="66">
        <f>F105-N105</f>
        <v/>
      </c>
      <c r="W105" s="56">
        <f>SUM(T105:V105)</f>
        <v/>
      </c>
      <c r="X105" s="49" t="n"/>
      <c r="Z105" s="46" t="n"/>
      <c r="AA105" s="60" t="inlineStr">
        <is>
          <t>SR2</t>
        </is>
      </c>
      <c r="AB105" s="65">
        <f>IFERROR(T105/L105,0)</f>
        <v/>
      </c>
      <c r="AC105" s="65">
        <f>IFERROR(U105/M105,0)</f>
        <v/>
      </c>
      <c r="AD105" s="65">
        <f>IFERROR(V105/N105,0)</f>
        <v/>
      </c>
      <c r="AE105" s="62">
        <f>IFERROR((W105/O105),0)</f>
        <v/>
      </c>
      <c r="AF105" s="49" t="n"/>
    </row>
    <row r="106">
      <c r="B106" s="46" t="n"/>
      <c r="C106" s="60" t="inlineStr">
        <is>
          <t>SR2_teleport</t>
        </is>
      </c>
      <c r="D106" s="66" t="n">
        <v>0</v>
      </c>
      <c r="E106" s="66" t="n">
        <v>568.1818181818182</v>
      </c>
      <c r="F106" s="66" t="n">
        <v>340.9090909090909</v>
      </c>
      <c r="G106" s="56">
        <f>SUM(D106:F106)</f>
        <v/>
      </c>
      <c r="H106" s="49" t="n"/>
      <c r="J106" s="46" t="n"/>
      <c r="K106" s="60" t="inlineStr">
        <is>
          <t>SR2_teleport</t>
        </is>
      </c>
      <c r="L106" s="66" t="n">
        <v>0</v>
      </c>
      <c r="M106" s="66" t="n">
        <v>795.4545454545455</v>
      </c>
      <c r="N106" s="66" t="n">
        <v>340.9090909090909</v>
      </c>
      <c r="O106" s="56">
        <f>SUM(L106:N106)</f>
        <v/>
      </c>
      <c r="P106" s="49" t="n"/>
      <c r="R106" s="46" t="n"/>
      <c r="S106" s="60" t="inlineStr">
        <is>
          <t>SR2_teleport</t>
        </is>
      </c>
      <c r="T106" s="66">
        <f>D106-L106</f>
        <v/>
      </c>
      <c r="U106" s="66">
        <f>E106-M106</f>
        <v/>
      </c>
      <c r="V106" s="66">
        <f>F106-N106</f>
        <v/>
      </c>
      <c r="W106" s="56">
        <f>SUM(T106:V106)</f>
        <v/>
      </c>
      <c r="X106" s="49" t="n"/>
      <c r="Z106" s="46" t="n"/>
      <c r="AA106" s="60" t="inlineStr">
        <is>
          <t>SR2_teleport</t>
        </is>
      </c>
      <c r="AB106" s="65">
        <f>IFERROR(T106/L106,0)</f>
        <v/>
      </c>
      <c r="AC106" s="65">
        <f>IFERROR(U106/M106,0)</f>
        <v/>
      </c>
      <c r="AD106" s="65">
        <f>IFERROR(V106/N106,0)</f>
        <v/>
      </c>
      <c r="AE106" s="62">
        <f>IFERROR((W106/O106),0)</f>
        <v/>
      </c>
      <c r="AF106" s="49" t="n"/>
    </row>
    <row r="107">
      <c r="B107" s="46" t="n"/>
      <c r="C107" s="60" t="inlineStr">
        <is>
          <t>SR3</t>
        </is>
      </c>
      <c r="D107" s="66" t="n">
        <v>0</v>
      </c>
      <c r="E107" s="66" t="n">
        <v>1136.363636363636</v>
      </c>
      <c r="F107" s="66" t="n">
        <v>681.8181818181819</v>
      </c>
      <c r="G107" s="56">
        <f>SUM(D107:F107)</f>
        <v/>
      </c>
      <c r="H107" s="49" t="n"/>
      <c r="J107" s="46" t="n"/>
      <c r="K107" s="60" t="inlineStr">
        <is>
          <t>SR3</t>
        </is>
      </c>
      <c r="L107" s="66" t="n">
        <v>0</v>
      </c>
      <c r="M107" s="66" t="n">
        <v>5568.181818181818</v>
      </c>
      <c r="N107" s="66" t="n">
        <v>4545.454545454546</v>
      </c>
      <c r="O107" s="56">
        <f>SUM(L107:N107)</f>
        <v/>
      </c>
      <c r="P107" s="49" t="n"/>
      <c r="R107" s="46" t="n"/>
      <c r="S107" s="60" t="inlineStr">
        <is>
          <t>SR3</t>
        </is>
      </c>
      <c r="T107" s="66">
        <f>D107-L107</f>
        <v/>
      </c>
      <c r="U107" s="66">
        <f>E107-M107</f>
        <v/>
      </c>
      <c r="V107" s="66">
        <f>F107-N107</f>
        <v/>
      </c>
      <c r="W107" s="56">
        <f>SUM(T107:V107)</f>
        <v/>
      </c>
      <c r="X107" s="49" t="n"/>
      <c r="Z107" s="46" t="n"/>
      <c r="AA107" s="60" t="inlineStr">
        <is>
          <t>SR3</t>
        </is>
      </c>
      <c r="AB107" s="65">
        <f>IFERROR(T107/L107,0)</f>
        <v/>
      </c>
      <c r="AC107" s="65">
        <f>IFERROR(U107/M107,0)</f>
        <v/>
      </c>
      <c r="AD107" s="65">
        <f>IFERROR(V107/N107,0)</f>
        <v/>
      </c>
      <c r="AE107" s="62">
        <f>IFERROR((W107/O107),0)</f>
        <v/>
      </c>
      <c r="AF107" s="49" t="n"/>
    </row>
    <row r="108">
      <c r="B108" s="46" t="n"/>
      <c r="C108" s="60" t="inlineStr">
        <is>
          <t>SR3_teleport</t>
        </is>
      </c>
      <c r="D108" s="66" t="n">
        <v>0</v>
      </c>
      <c r="E108" s="66" t="n">
        <v>227.2727272727273</v>
      </c>
      <c r="F108" s="66" t="n">
        <v>0</v>
      </c>
      <c r="G108" s="56">
        <f>SUM(D108:F108)</f>
        <v/>
      </c>
      <c r="H108" s="49" t="n"/>
      <c r="J108" s="46" t="n"/>
      <c r="K108" s="60" t="inlineStr">
        <is>
          <t>SR3_teleport</t>
        </is>
      </c>
      <c r="L108" s="66" t="n">
        <v>0</v>
      </c>
      <c r="M108" s="66" t="n">
        <v>681.8181818181819</v>
      </c>
      <c r="N108" s="66" t="n">
        <v>340.9090909090909</v>
      </c>
      <c r="O108" s="56">
        <f>SUM(L108:N108)</f>
        <v/>
      </c>
      <c r="P108" s="49" t="n"/>
      <c r="R108" s="46" t="n"/>
      <c r="S108" s="60" t="inlineStr">
        <is>
          <t>SR3_teleport</t>
        </is>
      </c>
      <c r="T108" s="66">
        <f>D108-L108</f>
        <v/>
      </c>
      <c r="U108" s="66">
        <f>E108-M108</f>
        <v/>
      </c>
      <c r="V108" s="66">
        <f>F108-N108</f>
        <v/>
      </c>
      <c r="W108" s="56">
        <f>SUM(T108:V108)</f>
        <v/>
      </c>
      <c r="X108" s="49" t="n"/>
      <c r="Z108" s="46" t="n"/>
      <c r="AA108" s="60" t="inlineStr">
        <is>
          <t>SR3_teleport</t>
        </is>
      </c>
      <c r="AB108" s="65">
        <f>IFERROR(T108/L108,0)</f>
        <v/>
      </c>
      <c r="AC108" s="65">
        <f>IFERROR(U108/M108,0)</f>
        <v/>
      </c>
      <c r="AD108" s="65">
        <f>IFERROR(V108/N108,0)</f>
        <v/>
      </c>
      <c r="AE108" s="62">
        <f>IFERROR((W108/O108),0)</f>
        <v/>
      </c>
      <c r="AF108" s="49" t="n"/>
    </row>
    <row r="109">
      <c r="B109" s="46" t="n"/>
      <c r="C109" s="60" t="inlineStr">
        <is>
          <t>Ridehail</t>
        </is>
      </c>
      <c r="D109" s="66" t="n">
        <v>1022.727272727273</v>
      </c>
      <c r="E109" s="66" t="n">
        <v>795.4545454545455</v>
      </c>
      <c r="F109" s="66" t="n">
        <v>113.6363636363636</v>
      </c>
      <c r="G109" s="56">
        <f>SUM(D109:F109)</f>
        <v/>
      </c>
      <c r="H109" s="49" t="n"/>
      <c r="J109" s="46" t="n"/>
      <c r="K109" s="60" t="inlineStr">
        <is>
          <t>Ridehail</t>
        </is>
      </c>
      <c r="L109" s="66" t="n">
        <v>1250</v>
      </c>
      <c r="M109" s="66" t="n">
        <v>227.2727272727273</v>
      </c>
      <c r="N109" s="66" t="n">
        <v>113.6363636363636</v>
      </c>
      <c r="O109" s="56">
        <f>SUM(L109:N109)</f>
        <v/>
      </c>
      <c r="P109" s="49" t="n"/>
      <c r="R109" s="46" t="n"/>
      <c r="S109" s="60" t="inlineStr">
        <is>
          <t>Ridehail</t>
        </is>
      </c>
      <c r="T109" s="66">
        <f>D109-L109</f>
        <v/>
      </c>
      <c r="U109" s="66">
        <f>E109-M109</f>
        <v/>
      </c>
      <c r="V109" s="66">
        <f>F109-N109</f>
        <v/>
      </c>
      <c r="W109" s="56">
        <f>SUM(T109:V109)</f>
        <v/>
      </c>
      <c r="X109" s="49" t="n"/>
      <c r="Z109" s="46" t="n"/>
      <c r="AA109" s="60" t="inlineStr">
        <is>
          <t>Ridehail</t>
        </is>
      </c>
      <c r="AB109" s="65">
        <f>IFERROR(T109/L109,0)</f>
        <v/>
      </c>
      <c r="AC109" s="65">
        <f>IFERROR(U109/M109,0)</f>
        <v/>
      </c>
      <c r="AD109" s="65">
        <f>IFERROR(V109/N109,0)</f>
        <v/>
      </c>
      <c r="AE109" s="62">
        <f>IFERROR((W109/O109),0)</f>
        <v/>
      </c>
      <c r="AF109" s="49" t="n"/>
    </row>
    <row r="110">
      <c r="B110" s="46" t="n"/>
      <c r="C110" s="60" t="inlineStr">
        <is>
          <t>Ridehail_pooled</t>
        </is>
      </c>
      <c r="D110" s="66" t="n">
        <v>0</v>
      </c>
      <c r="E110" s="66" t="n">
        <v>113.6363636363636</v>
      </c>
      <c r="F110" s="66" t="n">
        <v>0</v>
      </c>
      <c r="G110" s="56">
        <f>SUM(D110:F110)</f>
        <v/>
      </c>
      <c r="H110" s="49" t="n"/>
      <c r="J110" s="46" t="n"/>
      <c r="K110" s="60" t="inlineStr">
        <is>
          <t>Ridehail_pooled</t>
        </is>
      </c>
      <c r="L110" s="66" t="n">
        <v>0</v>
      </c>
      <c r="M110" s="66" t="n">
        <v>0</v>
      </c>
      <c r="N110" s="66" t="n">
        <v>0</v>
      </c>
      <c r="O110" s="56">
        <f>SUM(L110:N110)</f>
        <v/>
      </c>
      <c r="P110" s="49" t="n"/>
      <c r="R110" s="46" t="n"/>
      <c r="S110" s="60" t="inlineStr">
        <is>
          <t>Ridehail_pooled</t>
        </is>
      </c>
      <c r="T110" s="66">
        <f>D110-L110</f>
        <v/>
      </c>
      <c r="U110" s="66">
        <f>E110-M110</f>
        <v/>
      </c>
      <c r="V110" s="66">
        <f>F110-N110</f>
        <v/>
      </c>
      <c r="W110" s="56">
        <f>SUM(T110:V110)</f>
        <v/>
      </c>
      <c r="X110" s="49" t="n"/>
      <c r="Z110" s="46" t="n"/>
      <c r="AA110" s="60" t="inlineStr">
        <is>
          <t>Ridehail_pooled</t>
        </is>
      </c>
      <c r="AB110" s="65">
        <f>IFERROR(T110/L110,0)</f>
        <v/>
      </c>
      <c r="AC110" s="65">
        <f>IFERROR(U110/M110,0)</f>
        <v/>
      </c>
      <c r="AD110" s="65">
        <f>IFERROR(V110/N110,0)</f>
        <v/>
      </c>
      <c r="AE110" s="62">
        <f>IFERROR((W110/O110),0)</f>
        <v/>
      </c>
      <c r="AF110" s="49" t="n"/>
    </row>
    <row r="111">
      <c r="B111" s="46" t="n"/>
      <c r="C111" s="82" t="inlineStr">
        <is>
          <t>Ridehail_transit</t>
        </is>
      </c>
      <c r="D111" s="66" t="n">
        <v>227.2727272727273</v>
      </c>
      <c r="E111" s="66" t="n">
        <v>0</v>
      </c>
      <c r="F111" s="66" t="n">
        <v>0</v>
      </c>
      <c r="G111" s="56">
        <f>SUM(D111:F111)</f>
        <v/>
      </c>
      <c r="H111" s="49" t="n"/>
      <c r="J111" s="46" t="n"/>
      <c r="K111" s="82" t="inlineStr">
        <is>
          <t>Ridehail_transit</t>
        </is>
      </c>
      <c r="L111" s="66" t="n">
        <v>0</v>
      </c>
      <c r="M111" s="66" t="n">
        <v>0</v>
      </c>
      <c r="N111" s="66" t="n">
        <v>0</v>
      </c>
      <c r="O111" s="56">
        <f>SUM(L111:N111)</f>
        <v/>
      </c>
      <c r="P111" s="49" t="n"/>
      <c r="R111" s="46" t="n"/>
      <c r="S111" s="82" t="inlineStr">
        <is>
          <t>Ridehail_transit</t>
        </is>
      </c>
      <c r="T111" s="66">
        <f>D111-L111</f>
        <v/>
      </c>
      <c r="U111" s="66">
        <f>E111-M111</f>
        <v/>
      </c>
      <c r="V111" s="66">
        <f>F111-N111</f>
        <v/>
      </c>
      <c r="W111" s="56">
        <f>SUM(T111:V111)</f>
        <v/>
      </c>
      <c r="X111" s="49" t="n"/>
      <c r="Z111" s="46" t="n"/>
      <c r="AA111" s="82" t="inlineStr">
        <is>
          <t>Ridehail_transit</t>
        </is>
      </c>
      <c r="AB111" s="65">
        <f>IFERROR(T111/L111,0)</f>
        <v/>
      </c>
      <c r="AC111" s="65">
        <f>IFERROR(U111/M111,0)</f>
        <v/>
      </c>
      <c r="AD111" s="65">
        <f>IFERROR(V111/N111,0)</f>
        <v/>
      </c>
      <c r="AE111" s="62">
        <f>IFERROR((W111/O111),0)</f>
        <v/>
      </c>
      <c r="AF111" s="49" t="n"/>
    </row>
    <row r="112">
      <c r="B112" s="46" t="n"/>
      <c r="C112" s="82" t="inlineStr">
        <is>
          <t>Walk</t>
        </is>
      </c>
      <c r="D112" s="66" t="n">
        <v>43295.45454545454</v>
      </c>
      <c r="E112" s="66" t="n">
        <v>138068.1818181818</v>
      </c>
      <c r="F112" s="66" t="n">
        <v>56477.27272727273</v>
      </c>
      <c r="G112" s="56">
        <f>SUM(D112:F112)</f>
        <v/>
      </c>
      <c r="H112" s="49" t="n"/>
      <c r="J112" s="46" t="n"/>
      <c r="K112" s="82" t="inlineStr">
        <is>
          <t>Walk</t>
        </is>
      </c>
      <c r="L112" s="66" t="n">
        <v>33181.81818181818</v>
      </c>
      <c r="M112" s="66" t="n">
        <v>88295.45454545454</v>
      </c>
      <c r="N112" s="66" t="n">
        <v>33522.72727272727</v>
      </c>
      <c r="O112" s="56">
        <f>SUM(L112:N112)</f>
        <v/>
      </c>
      <c r="P112" s="49" t="n"/>
      <c r="R112" s="46" t="n"/>
      <c r="S112" s="82" t="inlineStr">
        <is>
          <t>Walk</t>
        </is>
      </c>
      <c r="T112" s="66">
        <f>D112-L112</f>
        <v/>
      </c>
      <c r="U112" s="66">
        <f>E112-M112</f>
        <v/>
      </c>
      <c r="V112" s="66">
        <f>F112-N112</f>
        <v/>
      </c>
      <c r="W112" s="56">
        <f>SUM(T112:V112)</f>
        <v/>
      </c>
      <c r="X112" s="49" t="n"/>
      <c r="Z112" s="46" t="n"/>
      <c r="AA112" s="82" t="inlineStr">
        <is>
          <t>Walk</t>
        </is>
      </c>
      <c r="AB112" s="65">
        <f>IFERROR(T112/L112,0)</f>
        <v/>
      </c>
      <c r="AC112" s="65">
        <f>IFERROR(U112/M112,0)</f>
        <v/>
      </c>
      <c r="AD112" s="65">
        <f>IFERROR(V112/N112,0)</f>
        <v/>
      </c>
      <c r="AE112" s="62">
        <f>IFERROR((W112/O112),0)</f>
        <v/>
      </c>
      <c r="AF112" s="49" t="n"/>
    </row>
    <row r="113">
      <c r="B113" s="46" t="n"/>
      <c r="C113" s="82" t="inlineStr">
        <is>
          <t>Walk_transit</t>
        </is>
      </c>
      <c r="D113" s="66" t="n">
        <v>7159.090909090909</v>
      </c>
      <c r="E113" s="66" t="n">
        <v>8409.09090909091</v>
      </c>
      <c r="F113" s="66" t="n">
        <v>4204.545454545455</v>
      </c>
      <c r="G113" s="56">
        <f>SUM(D113:F113)</f>
        <v/>
      </c>
      <c r="H113" s="49" t="n"/>
      <c r="J113" s="46" t="n"/>
      <c r="K113" s="82" t="inlineStr">
        <is>
          <t>Walk_transit</t>
        </is>
      </c>
      <c r="L113" s="66" t="n">
        <v>17272.72727272727</v>
      </c>
      <c r="M113" s="66" t="n">
        <v>28863.63636363636</v>
      </c>
      <c r="N113" s="66" t="n">
        <v>10113.63636363636</v>
      </c>
      <c r="O113" s="56">
        <f>SUM(L113:N113)</f>
        <v/>
      </c>
      <c r="P113" s="49" t="n"/>
      <c r="R113" s="46" t="n"/>
      <c r="S113" s="82" t="inlineStr">
        <is>
          <t>Walk_transit</t>
        </is>
      </c>
      <c r="T113" s="66">
        <f>D113-L113</f>
        <v/>
      </c>
      <c r="U113" s="66">
        <f>E113-M113</f>
        <v/>
      </c>
      <c r="V113" s="66">
        <f>F113-N113</f>
        <v/>
      </c>
      <c r="W113" s="56">
        <f>SUM(T113:V113)</f>
        <v/>
      </c>
      <c r="X113" s="49" t="n"/>
      <c r="Z113" s="46" t="n"/>
      <c r="AA113" s="82" t="inlineStr">
        <is>
          <t>Walk_transit</t>
        </is>
      </c>
      <c r="AB113" s="65">
        <f>IFERROR(T113/L113,0)</f>
        <v/>
      </c>
      <c r="AC113" s="65">
        <f>IFERROR(U113/M113,0)</f>
        <v/>
      </c>
      <c r="AD113" s="65">
        <f>IFERROR(V113/N113,0)</f>
        <v/>
      </c>
      <c r="AE113" s="62">
        <f>IFERROR((W113/O113),0)</f>
        <v/>
      </c>
      <c r="AF113" s="49" t="n"/>
    </row>
    <row r="114" ht="15.75" customHeight="1" s="77" thickBot="1">
      <c r="B114" s="46" t="n"/>
      <c r="C114" s="57" t="inlineStr">
        <is>
          <t>Total</t>
        </is>
      </c>
      <c r="D114" s="58">
        <f>SUM(D101:D113)</f>
        <v/>
      </c>
      <c r="E114" s="58">
        <f>SUM(E101:E113)</f>
        <v/>
      </c>
      <c r="F114" s="58">
        <f>SUM(F101:F113)</f>
        <v/>
      </c>
      <c r="G114" s="59">
        <f>IF(SUM(G101:G113)=SUM(D114:F114),SUM(D114:F114),0)</f>
        <v/>
      </c>
      <c r="H114" s="49" t="n"/>
      <c r="J114" s="46" t="n"/>
      <c r="K114" s="57" t="inlineStr">
        <is>
          <t>Total</t>
        </is>
      </c>
      <c r="L114" s="58">
        <f>SUM(L101:L113)</f>
        <v/>
      </c>
      <c r="M114" s="58">
        <f>SUM(M101:M113)</f>
        <v/>
      </c>
      <c r="N114" s="58">
        <f>SUM(N101:N113)</f>
        <v/>
      </c>
      <c r="O114" s="59">
        <f>IF(SUM(O101:O113)=SUM(L114:N114),SUM(L114:N114),0)</f>
        <v/>
      </c>
      <c r="P114" s="49" t="n"/>
      <c r="R114" s="46" t="n"/>
      <c r="S114" s="57" t="inlineStr">
        <is>
          <t>Total</t>
        </is>
      </c>
      <c r="T114" s="58">
        <f>SUM(T101:T113)</f>
        <v/>
      </c>
      <c r="U114" s="58">
        <f>SUM(U101:U113)</f>
        <v/>
      </c>
      <c r="V114" s="58">
        <f>SUM(V101:V113)</f>
        <v/>
      </c>
      <c r="W114" s="59">
        <f>IF(SUM(W101:W113)=SUM(T114:V114),SUM(T114:V114),0)</f>
        <v/>
      </c>
      <c r="X114" s="49" t="n"/>
      <c r="Z114" s="46" t="n"/>
      <c r="AA114" s="57" t="inlineStr">
        <is>
          <t>Total</t>
        </is>
      </c>
      <c r="AB114" s="63">
        <f>IFERROR(T114/L114,0)</f>
        <v/>
      </c>
      <c r="AC114" s="63">
        <f>IFERROR(U114/M114,0)</f>
        <v/>
      </c>
      <c r="AD114" s="63">
        <f>IFERROR(V114/N114,0)</f>
        <v/>
      </c>
      <c r="AE114" s="64" t="n"/>
      <c r="AF114" s="49" t="n"/>
    </row>
    <row r="115" ht="15.75" customHeight="1" s="77" thickBot="1">
      <c r="B115" s="46" t="n"/>
      <c r="H115" s="49" t="n"/>
      <c r="J115" s="46" t="n"/>
      <c r="P115" s="49" t="n"/>
      <c r="R115" s="46" t="n"/>
      <c r="X115" s="49" t="n"/>
      <c r="Z115" s="46" t="n"/>
      <c r="AF115" s="49" t="n"/>
    </row>
    <row r="116" ht="15.75" customHeight="1" s="77" thickBot="1">
      <c r="B116" s="46" t="n"/>
      <c r="C116" s="131" t="inlineStr">
        <is>
          <t xml:space="preserve">Trips on Tours of Purpose: </t>
        </is>
      </c>
      <c r="D116" s="130" t="n"/>
      <c r="E116" s="132" t="inlineStr">
        <is>
          <t>social</t>
        </is>
      </c>
      <c r="F116" s="129" t="n"/>
      <c r="G116" s="130" t="n"/>
      <c r="H116" s="49" t="n"/>
      <c r="J116" s="46" t="n"/>
      <c r="K116" s="131" t="inlineStr">
        <is>
          <t xml:space="preserve">Trips on Tours of Purpose: </t>
        </is>
      </c>
      <c r="L116" s="130" t="n"/>
      <c r="M116" s="132" t="inlineStr">
        <is>
          <t>social</t>
        </is>
      </c>
      <c r="N116" s="129" t="n"/>
      <c r="O116" s="130" t="n"/>
      <c r="P116" s="49" t="n"/>
      <c r="R116" s="46" t="n"/>
      <c r="S116" s="131" t="inlineStr">
        <is>
          <t xml:space="preserve">Trips on Tours of Purpose: </t>
        </is>
      </c>
      <c r="T116" s="130" t="n"/>
      <c r="U116" s="132" t="inlineStr">
        <is>
          <t>social</t>
        </is>
      </c>
      <c r="V116" s="129" t="n"/>
      <c r="W116" s="130" t="n"/>
      <c r="X116" s="49" t="n"/>
      <c r="Z116" s="46" t="n"/>
      <c r="AA116" s="131" t="inlineStr">
        <is>
          <t xml:space="preserve">Trips on Tours of Purpose: </t>
        </is>
      </c>
      <c r="AB116" s="130" t="n"/>
      <c r="AC116" s="132" t="inlineStr">
        <is>
          <t>social</t>
        </is>
      </c>
      <c r="AD116" s="129" t="n"/>
      <c r="AE116" s="130" t="n"/>
      <c r="AF116" s="49" t="n"/>
    </row>
    <row r="117" ht="15.75" customHeight="1" s="77" thickBot="1">
      <c r="B117" s="46" t="n"/>
      <c r="C117" s="50" t="n"/>
      <c r="D117" s="50" t="n"/>
      <c r="H117" s="49" t="n"/>
      <c r="J117" s="46" t="n"/>
      <c r="K117" s="50" t="n"/>
      <c r="L117" s="50" t="n"/>
      <c r="P117" s="49" t="n"/>
      <c r="R117" s="46" t="n"/>
      <c r="S117" s="50" t="n"/>
      <c r="T117" s="50" t="n"/>
      <c r="X117" s="49" t="n"/>
      <c r="Z117" s="46" t="n"/>
      <c r="AA117" s="50" t="n"/>
      <c r="AB117" s="50" t="n"/>
      <c r="AF117" s="49" t="n"/>
    </row>
    <row r="118">
      <c r="B118" s="46" t="n"/>
      <c r="C118" s="54" t="n"/>
      <c r="D118" s="61" t="inlineStr">
        <is>
          <t>no_auto</t>
        </is>
      </c>
      <c r="E118" s="61" t="inlineStr">
        <is>
          <t>auto_deficient</t>
        </is>
      </c>
      <c r="F118" s="61" t="inlineStr">
        <is>
          <t>auto_sufficient</t>
        </is>
      </c>
      <c r="G118" s="55" t="inlineStr">
        <is>
          <t>Total</t>
        </is>
      </c>
      <c r="H118" s="49" t="n"/>
      <c r="J118" s="46" t="n"/>
      <c r="K118" s="54" t="n"/>
      <c r="L118" s="61" t="inlineStr">
        <is>
          <t>no_auto</t>
        </is>
      </c>
      <c r="M118" s="61" t="inlineStr">
        <is>
          <t>auto_deficient</t>
        </is>
      </c>
      <c r="N118" s="61" t="inlineStr">
        <is>
          <t>auto_sufficient</t>
        </is>
      </c>
      <c r="O118" s="55" t="inlineStr">
        <is>
          <t>Total</t>
        </is>
      </c>
      <c r="P118" s="49" t="n"/>
      <c r="R118" s="46" t="n"/>
      <c r="S118" s="54" t="n"/>
      <c r="T118" s="61" t="inlineStr">
        <is>
          <t>no_auto</t>
        </is>
      </c>
      <c r="U118" s="61" t="inlineStr">
        <is>
          <t>auto_deficient</t>
        </is>
      </c>
      <c r="V118" s="61" t="inlineStr">
        <is>
          <t>auto_sufficient</t>
        </is>
      </c>
      <c r="W118" s="55" t="inlineStr">
        <is>
          <t>Total</t>
        </is>
      </c>
      <c r="X118" s="49" t="n"/>
      <c r="Z118" s="46" t="n"/>
      <c r="AA118" s="54" t="n"/>
      <c r="AB118" s="61" t="inlineStr">
        <is>
          <t>no_auto</t>
        </is>
      </c>
      <c r="AC118" s="61" t="inlineStr">
        <is>
          <t>auto_deficient</t>
        </is>
      </c>
      <c r="AD118" s="61" t="inlineStr">
        <is>
          <t>auto_sufficient</t>
        </is>
      </c>
      <c r="AE118" s="55" t="inlineStr">
        <is>
          <t>Total</t>
        </is>
      </c>
      <c r="AF118" s="49" t="n"/>
    </row>
    <row r="119">
      <c r="B119" s="46" t="n"/>
      <c r="C119" s="60" t="inlineStr">
        <is>
          <t>Bike</t>
        </is>
      </c>
      <c r="D119" s="66" t="n">
        <v>0</v>
      </c>
      <c r="E119" s="66" t="n">
        <v>0</v>
      </c>
      <c r="F119" s="66" t="n">
        <v>0</v>
      </c>
      <c r="G119" s="56">
        <f>SUM(D119:F119)</f>
        <v/>
      </c>
      <c r="H119" s="49" t="n"/>
      <c r="J119" s="46" t="n"/>
      <c r="K119" s="60" t="inlineStr">
        <is>
          <t>Bike</t>
        </is>
      </c>
      <c r="L119" s="66" t="n">
        <v>0</v>
      </c>
      <c r="M119" s="66" t="n">
        <v>340.9090909090909</v>
      </c>
      <c r="N119" s="66" t="n">
        <v>0</v>
      </c>
      <c r="O119" s="56">
        <f>SUM(L119:N119)</f>
        <v/>
      </c>
      <c r="P119" s="49" t="n"/>
      <c r="R119" s="46" t="n"/>
      <c r="S119" s="60" t="inlineStr">
        <is>
          <t>Bike</t>
        </is>
      </c>
      <c r="T119" s="66">
        <f>D119-L119</f>
        <v/>
      </c>
      <c r="U119" s="66">
        <f>E119-M119</f>
        <v/>
      </c>
      <c r="V119" s="66">
        <f>F119-N119</f>
        <v/>
      </c>
      <c r="W119" s="56">
        <f>SUM(T119:V119)</f>
        <v/>
      </c>
      <c r="X119" s="49" t="n"/>
      <c r="Z119" s="46" t="n"/>
      <c r="AA119" s="60" t="inlineStr">
        <is>
          <t>Bike</t>
        </is>
      </c>
      <c r="AB119" s="65">
        <f>IFERROR(T119/L119,0)</f>
        <v/>
      </c>
      <c r="AC119" s="65">
        <f>IFERROR(U119/M119,0)</f>
        <v/>
      </c>
      <c r="AD119" s="65">
        <f>IFERROR(V119/N119,0)</f>
        <v/>
      </c>
      <c r="AE119" s="62">
        <f>IFERROR((W119/O119),0)</f>
        <v/>
      </c>
      <c r="AF119" s="49" t="n"/>
    </row>
    <row r="120">
      <c r="B120" s="46" t="n"/>
      <c r="C120" s="60" t="inlineStr">
        <is>
          <t>Bike_transit</t>
        </is>
      </c>
      <c r="D120" s="66" t="n">
        <v>0</v>
      </c>
      <c r="E120" s="66" t="n">
        <v>795.4545454545455</v>
      </c>
      <c r="F120" s="66" t="n">
        <v>1363.636363636364</v>
      </c>
      <c r="G120" s="56">
        <f>SUM(D120:F120)</f>
        <v/>
      </c>
      <c r="H120" s="49" t="n"/>
      <c r="J120" s="46" t="n"/>
      <c r="K120" s="60" t="inlineStr">
        <is>
          <t>Bike_transit</t>
        </is>
      </c>
      <c r="L120" s="66" t="n">
        <v>0</v>
      </c>
      <c r="M120" s="66" t="n">
        <v>0</v>
      </c>
      <c r="N120" s="66" t="n">
        <v>0</v>
      </c>
      <c r="O120" s="56">
        <f>SUM(L120:N120)</f>
        <v/>
      </c>
      <c r="P120" s="49" t="n"/>
      <c r="R120" s="46" t="n"/>
      <c r="S120" s="60" t="inlineStr">
        <is>
          <t>Bike_transit</t>
        </is>
      </c>
      <c r="T120" s="66">
        <f>D120-L120</f>
        <v/>
      </c>
      <c r="U120" s="66">
        <f>E120-M120</f>
        <v/>
      </c>
      <c r="V120" s="66">
        <f>F120-N120</f>
        <v/>
      </c>
      <c r="W120" s="56">
        <f>SUM(T120:V120)</f>
        <v/>
      </c>
      <c r="X120" s="49" t="n"/>
      <c r="Z120" s="46" t="n"/>
      <c r="AA120" s="60" t="inlineStr">
        <is>
          <t>Bike_transit</t>
        </is>
      </c>
      <c r="AB120" s="65">
        <f>IFERROR(T120/L120,0)</f>
        <v/>
      </c>
      <c r="AC120" s="65">
        <f>IFERROR(U120/M120,0)</f>
        <v/>
      </c>
      <c r="AD120" s="65">
        <f>IFERROR(V120/N120,0)</f>
        <v/>
      </c>
      <c r="AE120" s="62">
        <f>IFERROR((W120/O120),0)</f>
        <v/>
      </c>
      <c r="AF120" s="49" t="n"/>
    </row>
    <row r="121">
      <c r="B121" s="46" t="n"/>
      <c r="C121" s="60" t="inlineStr">
        <is>
          <t>Car</t>
        </is>
      </c>
      <c r="D121" s="66" t="n">
        <v>0</v>
      </c>
      <c r="E121" s="66" t="n">
        <v>25113.63636363636</v>
      </c>
      <c r="F121" s="66" t="n">
        <v>27613.63636363636</v>
      </c>
      <c r="G121" s="56">
        <f>SUM(D121:F121)</f>
        <v/>
      </c>
      <c r="H121" s="49" t="n"/>
      <c r="J121" s="46" t="n"/>
      <c r="K121" s="60" t="inlineStr">
        <is>
          <t>Car</t>
        </is>
      </c>
      <c r="L121" s="66" t="n">
        <v>0</v>
      </c>
      <c r="M121" s="66" t="n">
        <v>44545.45454545454</v>
      </c>
      <c r="N121" s="66" t="n">
        <v>36590.9090909091</v>
      </c>
      <c r="O121" s="56">
        <f>SUM(L121:N121)</f>
        <v/>
      </c>
      <c r="P121" s="49" t="n"/>
      <c r="R121" s="46" t="n"/>
      <c r="S121" s="60" t="inlineStr">
        <is>
          <t>Car</t>
        </is>
      </c>
      <c r="T121" s="66">
        <f>D121-L121</f>
        <v/>
      </c>
      <c r="U121" s="66">
        <f>E121-M121</f>
        <v/>
      </c>
      <c r="V121" s="66">
        <f>F121-N121</f>
        <v/>
      </c>
      <c r="W121" s="56">
        <f>SUM(T121:V121)</f>
        <v/>
      </c>
      <c r="X121" s="49" t="n"/>
      <c r="Z121" s="46" t="n"/>
      <c r="AA121" s="60" t="inlineStr">
        <is>
          <t>Car</t>
        </is>
      </c>
      <c r="AB121" s="65">
        <f>IFERROR(T121/L121,0)</f>
        <v/>
      </c>
      <c r="AC121" s="65">
        <f>IFERROR(U121/M121,0)</f>
        <v/>
      </c>
      <c r="AD121" s="65">
        <f>IFERROR(V121/N121,0)</f>
        <v/>
      </c>
      <c r="AE121" s="62">
        <f>IFERROR((W121/O121),0)</f>
        <v/>
      </c>
      <c r="AF121" s="49" t="n"/>
    </row>
    <row r="122">
      <c r="B122" s="46" t="n"/>
      <c r="C122" s="60" t="inlineStr">
        <is>
          <t>Drive_transit</t>
        </is>
      </c>
      <c r="D122" s="66" t="n">
        <v>0</v>
      </c>
      <c r="E122" s="66" t="n">
        <v>8068.181818181818</v>
      </c>
      <c r="F122" s="66" t="n">
        <v>2272.727272727273</v>
      </c>
      <c r="G122" s="56">
        <f>SUM(D122:F122)</f>
        <v/>
      </c>
      <c r="H122" s="49" t="n"/>
      <c r="J122" s="46" t="n"/>
      <c r="K122" s="60" t="inlineStr">
        <is>
          <t>Drive_transit</t>
        </is>
      </c>
      <c r="L122" s="66" t="n">
        <v>0</v>
      </c>
      <c r="M122" s="66" t="n">
        <v>0</v>
      </c>
      <c r="N122" s="66" t="n">
        <v>0</v>
      </c>
      <c r="O122" s="56">
        <f>SUM(L122:N122)</f>
        <v/>
      </c>
      <c r="P122" s="49" t="n"/>
      <c r="R122" s="46" t="n"/>
      <c r="S122" s="60" t="inlineStr">
        <is>
          <t>Drive_transit</t>
        </is>
      </c>
      <c r="T122" s="66">
        <f>D122-L122</f>
        <v/>
      </c>
      <c r="U122" s="66">
        <f>E122-M122</f>
        <v/>
      </c>
      <c r="V122" s="66">
        <f>F122-N122</f>
        <v/>
      </c>
      <c r="W122" s="56">
        <f>SUM(T122:V122)</f>
        <v/>
      </c>
      <c r="X122" s="49" t="n"/>
      <c r="Z122" s="46" t="n"/>
      <c r="AA122" s="60" t="inlineStr">
        <is>
          <t>Drive_transit</t>
        </is>
      </c>
      <c r="AB122" s="65">
        <f>IFERROR(T122/L122,0)</f>
        <v/>
      </c>
      <c r="AC122" s="65">
        <f>IFERROR(U122/M122,0)</f>
        <v/>
      </c>
      <c r="AD122" s="65">
        <f>IFERROR(V122/N122,0)</f>
        <v/>
      </c>
      <c r="AE122" s="62">
        <f>IFERROR((W122/O122),0)</f>
        <v/>
      </c>
      <c r="AF122" s="49" t="n"/>
    </row>
    <row r="123">
      <c r="B123" s="46" t="n"/>
      <c r="C123" s="60" t="inlineStr">
        <is>
          <t>SR2</t>
        </is>
      </c>
      <c r="D123" s="66" t="n">
        <v>0</v>
      </c>
      <c r="E123" s="66" t="n">
        <v>2500</v>
      </c>
      <c r="F123" s="66" t="n">
        <v>909.0909090909091</v>
      </c>
      <c r="G123" s="56">
        <f>SUM(D123:F123)</f>
        <v/>
      </c>
      <c r="H123" s="49" t="n"/>
      <c r="J123" s="46" t="n"/>
      <c r="K123" s="60" t="inlineStr">
        <is>
          <t>SR2</t>
        </is>
      </c>
      <c r="L123" s="66" t="n">
        <v>0</v>
      </c>
      <c r="M123" s="66" t="n">
        <v>19886.36363636364</v>
      </c>
      <c r="N123" s="66" t="n">
        <v>8295.454545454546</v>
      </c>
      <c r="O123" s="56">
        <f>SUM(L123:N123)</f>
        <v/>
      </c>
      <c r="P123" s="49" t="n"/>
      <c r="R123" s="46" t="n"/>
      <c r="S123" s="60" t="inlineStr">
        <is>
          <t>SR2</t>
        </is>
      </c>
      <c r="T123" s="66">
        <f>D123-L123</f>
        <v/>
      </c>
      <c r="U123" s="66">
        <f>E123-M123</f>
        <v/>
      </c>
      <c r="V123" s="66">
        <f>F123-N123</f>
        <v/>
      </c>
      <c r="W123" s="56">
        <f>SUM(T123:V123)</f>
        <v/>
      </c>
      <c r="X123" s="49" t="n"/>
      <c r="Z123" s="46" t="n"/>
      <c r="AA123" s="60" t="inlineStr">
        <is>
          <t>SR2</t>
        </is>
      </c>
      <c r="AB123" s="65">
        <f>IFERROR(T123/L123,0)</f>
        <v/>
      </c>
      <c r="AC123" s="65">
        <f>IFERROR(U123/M123,0)</f>
        <v/>
      </c>
      <c r="AD123" s="65">
        <f>IFERROR(V123/N123,0)</f>
        <v/>
      </c>
      <c r="AE123" s="62">
        <f>IFERROR((W123/O123),0)</f>
        <v/>
      </c>
      <c r="AF123" s="49" t="n"/>
    </row>
    <row r="124">
      <c r="B124" s="46" t="n"/>
      <c r="C124" s="60" t="inlineStr">
        <is>
          <t>SR2_teleport</t>
        </is>
      </c>
      <c r="D124" s="66" t="n">
        <v>0</v>
      </c>
      <c r="E124" s="66" t="n">
        <v>1250</v>
      </c>
      <c r="F124" s="66" t="n">
        <v>681.8181818181819</v>
      </c>
      <c r="G124" s="56">
        <f>SUM(D124:F124)</f>
        <v/>
      </c>
      <c r="H124" s="49" t="n"/>
      <c r="J124" s="46" t="n"/>
      <c r="K124" s="60" t="inlineStr">
        <is>
          <t>SR2_teleport</t>
        </is>
      </c>
      <c r="L124" s="66" t="n">
        <v>0</v>
      </c>
      <c r="M124" s="66" t="n">
        <v>2272.727272727273</v>
      </c>
      <c r="N124" s="66" t="n">
        <v>1250</v>
      </c>
      <c r="O124" s="56">
        <f>SUM(L124:N124)</f>
        <v/>
      </c>
      <c r="P124" s="49" t="n"/>
      <c r="R124" s="46" t="n"/>
      <c r="S124" s="60" t="inlineStr">
        <is>
          <t>SR2_teleport</t>
        </is>
      </c>
      <c r="T124" s="66">
        <f>D124-L124</f>
        <v/>
      </c>
      <c r="U124" s="66">
        <f>E124-M124</f>
        <v/>
      </c>
      <c r="V124" s="66">
        <f>F124-N124</f>
        <v/>
      </c>
      <c r="W124" s="56">
        <f>SUM(T124:V124)</f>
        <v/>
      </c>
      <c r="X124" s="49" t="n"/>
      <c r="Z124" s="46" t="n"/>
      <c r="AA124" s="60" t="inlineStr">
        <is>
          <t>SR2_teleport</t>
        </is>
      </c>
      <c r="AB124" s="65">
        <f>IFERROR(T124/L124,0)</f>
        <v/>
      </c>
      <c r="AC124" s="65">
        <f>IFERROR(U124/M124,0)</f>
        <v/>
      </c>
      <c r="AD124" s="65">
        <f>IFERROR(V124/N124,0)</f>
        <v/>
      </c>
      <c r="AE124" s="62">
        <f>IFERROR((W124/O124),0)</f>
        <v/>
      </c>
      <c r="AF124" s="49" t="n"/>
    </row>
    <row r="125">
      <c r="B125" s="46" t="n"/>
      <c r="C125" s="60" t="inlineStr">
        <is>
          <t>SR3</t>
        </is>
      </c>
      <c r="D125" s="66" t="n">
        <v>0</v>
      </c>
      <c r="E125" s="66" t="n">
        <v>795.4545454545455</v>
      </c>
      <c r="F125" s="66" t="n">
        <v>681.8181818181819</v>
      </c>
      <c r="G125" s="56">
        <f>SUM(D125:F125)</f>
        <v/>
      </c>
      <c r="H125" s="49" t="n"/>
      <c r="J125" s="46" t="n"/>
      <c r="K125" s="60" t="inlineStr">
        <is>
          <t>SR3</t>
        </is>
      </c>
      <c r="L125" s="66" t="n">
        <v>0</v>
      </c>
      <c r="M125" s="66" t="n">
        <v>7386.363636363637</v>
      </c>
      <c r="N125" s="66" t="n">
        <v>5795.454545454546</v>
      </c>
      <c r="O125" s="56">
        <f>SUM(L125:N125)</f>
        <v/>
      </c>
      <c r="P125" s="49" t="n"/>
      <c r="R125" s="46" t="n"/>
      <c r="S125" s="60" t="inlineStr">
        <is>
          <t>SR3</t>
        </is>
      </c>
      <c r="T125" s="66">
        <f>D125-L125</f>
        <v/>
      </c>
      <c r="U125" s="66">
        <f>E125-M125</f>
        <v/>
      </c>
      <c r="V125" s="66">
        <f>F125-N125</f>
        <v/>
      </c>
      <c r="W125" s="56">
        <f>SUM(T125:V125)</f>
        <v/>
      </c>
      <c r="X125" s="49" t="n"/>
      <c r="Z125" s="46" t="n"/>
      <c r="AA125" s="60" t="inlineStr">
        <is>
          <t>SR3</t>
        </is>
      </c>
      <c r="AB125" s="65">
        <f>IFERROR(T125/L125,0)</f>
        <v/>
      </c>
      <c r="AC125" s="65">
        <f>IFERROR(U125/M125,0)</f>
        <v/>
      </c>
      <c r="AD125" s="65">
        <f>IFERROR(V125/N125,0)</f>
        <v/>
      </c>
      <c r="AE125" s="62">
        <f>IFERROR((W125/O125),0)</f>
        <v/>
      </c>
      <c r="AF125" s="49" t="n"/>
    </row>
    <row r="126">
      <c r="B126" s="46" t="n"/>
      <c r="C126" s="60" t="inlineStr">
        <is>
          <t>SR3_teleport</t>
        </is>
      </c>
      <c r="D126" s="66" t="n">
        <v>0</v>
      </c>
      <c r="E126" s="66" t="n">
        <v>1250</v>
      </c>
      <c r="F126" s="66" t="n">
        <v>568.1818181818182</v>
      </c>
      <c r="G126" s="56">
        <f>SUM(D126:F126)</f>
        <v/>
      </c>
      <c r="H126" s="49" t="n"/>
      <c r="J126" s="46" t="n"/>
      <c r="K126" s="60" t="inlineStr">
        <is>
          <t>SR3_teleport</t>
        </is>
      </c>
      <c r="L126" s="66" t="n">
        <v>0</v>
      </c>
      <c r="M126" s="66" t="n">
        <v>3295.454545454545</v>
      </c>
      <c r="N126" s="66" t="n">
        <v>795.4545454545455</v>
      </c>
      <c r="O126" s="56">
        <f>SUM(L126:N126)</f>
        <v/>
      </c>
      <c r="P126" s="49" t="n"/>
      <c r="R126" s="46" t="n"/>
      <c r="S126" s="60" t="inlineStr">
        <is>
          <t>SR3_teleport</t>
        </is>
      </c>
      <c r="T126" s="66">
        <f>D126-L126</f>
        <v/>
      </c>
      <c r="U126" s="66">
        <f>E126-M126</f>
        <v/>
      </c>
      <c r="V126" s="66">
        <f>F126-N126</f>
        <v/>
      </c>
      <c r="W126" s="56">
        <f>SUM(T126:V126)</f>
        <v/>
      </c>
      <c r="X126" s="49" t="n"/>
      <c r="Z126" s="46" t="n"/>
      <c r="AA126" s="60" t="inlineStr">
        <is>
          <t>SR3_teleport</t>
        </is>
      </c>
      <c r="AB126" s="65">
        <f>IFERROR(T126/L126,0)</f>
        <v/>
      </c>
      <c r="AC126" s="65">
        <f>IFERROR(U126/M126,0)</f>
        <v/>
      </c>
      <c r="AD126" s="65">
        <f>IFERROR(V126/N126,0)</f>
        <v/>
      </c>
      <c r="AE126" s="62">
        <f>IFERROR((W126/O126),0)</f>
        <v/>
      </c>
      <c r="AF126" s="49" t="n"/>
    </row>
    <row r="127">
      <c r="B127" s="46" t="n"/>
      <c r="C127" s="60" t="inlineStr">
        <is>
          <t>Ridehail</t>
        </is>
      </c>
      <c r="D127" s="66" t="n">
        <v>8295.454545454546</v>
      </c>
      <c r="E127" s="66" t="n">
        <v>4545.454545454546</v>
      </c>
      <c r="F127" s="66" t="n">
        <v>1136.363636363636</v>
      </c>
      <c r="G127" s="56">
        <f>SUM(D127:F127)</f>
        <v/>
      </c>
      <c r="H127" s="49" t="n"/>
      <c r="J127" s="46" t="n"/>
      <c r="K127" s="60" t="inlineStr">
        <is>
          <t>Ridehail</t>
        </is>
      </c>
      <c r="L127" s="66" t="n">
        <v>11590.90909090909</v>
      </c>
      <c r="M127" s="66" t="n">
        <v>2613.636363636364</v>
      </c>
      <c r="N127" s="66" t="n">
        <v>1136.363636363636</v>
      </c>
      <c r="O127" s="56">
        <f>SUM(L127:N127)</f>
        <v/>
      </c>
      <c r="P127" s="49" t="n"/>
      <c r="R127" s="46" t="n"/>
      <c r="S127" s="60" t="inlineStr">
        <is>
          <t>Ridehail</t>
        </is>
      </c>
      <c r="T127" s="66">
        <f>D127-L127</f>
        <v/>
      </c>
      <c r="U127" s="66">
        <f>E127-M127</f>
        <v/>
      </c>
      <c r="V127" s="66">
        <f>F127-N127</f>
        <v/>
      </c>
      <c r="W127" s="56">
        <f>SUM(T127:V127)</f>
        <v/>
      </c>
      <c r="X127" s="49" t="n"/>
      <c r="Z127" s="46" t="n"/>
      <c r="AA127" s="60" t="inlineStr">
        <is>
          <t>Ridehail</t>
        </is>
      </c>
      <c r="AB127" s="65">
        <f>IFERROR(T127/L127,0)</f>
        <v/>
      </c>
      <c r="AC127" s="65">
        <f>IFERROR(U127/M127,0)</f>
        <v/>
      </c>
      <c r="AD127" s="65">
        <f>IFERROR(V127/N127,0)</f>
        <v/>
      </c>
      <c r="AE127" s="62">
        <f>IFERROR((W127/O127),0)</f>
        <v/>
      </c>
      <c r="AF127" s="49" t="n"/>
    </row>
    <row r="128">
      <c r="B128" s="46" t="n"/>
      <c r="C128" s="60" t="inlineStr">
        <is>
          <t>Ridehail_pooled</t>
        </is>
      </c>
      <c r="D128" s="66" t="n">
        <v>0</v>
      </c>
      <c r="E128" s="66" t="n">
        <v>227.2727272727273</v>
      </c>
      <c r="F128" s="66" t="n">
        <v>0</v>
      </c>
      <c r="G128" s="56">
        <f>SUM(D128:F128)</f>
        <v/>
      </c>
      <c r="H128" s="49" t="n"/>
      <c r="J128" s="46" t="n"/>
      <c r="K128" s="60" t="inlineStr">
        <is>
          <t>Ridehail_pooled</t>
        </is>
      </c>
      <c r="L128" s="66" t="n">
        <v>0</v>
      </c>
      <c r="M128" s="66" t="n">
        <v>0</v>
      </c>
      <c r="N128" s="66" t="n">
        <v>0</v>
      </c>
      <c r="O128" s="56">
        <f>SUM(L128:N128)</f>
        <v/>
      </c>
      <c r="P128" s="49" t="n"/>
      <c r="R128" s="46" t="n"/>
      <c r="S128" s="60" t="inlineStr">
        <is>
          <t>Ridehail_pooled</t>
        </is>
      </c>
      <c r="T128" s="66">
        <f>D128-L128</f>
        <v/>
      </c>
      <c r="U128" s="66">
        <f>E128-M128</f>
        <v/>
      </c>
      <c r="V128" s="66">
        <f>F128-N128</f>
        <v/>
      </c>
      <c r="W128" s="56">
        <f>SUM(T128:V128)</f>
        <v/>
      </c>
      <c r="X128" s="49" t="n"/>
      <c r="Z128" s="46" t="n"/>
      <c r="AA128" s="60" t="inlineStr">
        <is>
          <t>Ridehail_pooled</t>
        </is>
      </c>
      <c r="AB128" s="65">
        <f>IFERROR(T128/L128,0)</f>
        <v/>
      </c>
      <c r="AC128" s="65">
        <f>IFERROR(U128/M128,0)</f>
        <v/>
      </c>
      <c r="AD128" s="65">
        <f>IFERROR(V128/N128,0)</f>
        <v/>
      </c>
      <c r="AE128" s="62">
        <f>IFERROR((W128/O128),0)</f>
        <v/>
      </c>
      <c r="AF128" s="49" t="n"/>
    </row>
    <row r="129">
      <c r="B129" s="46" t="n"/>
      <c r="C129" s="82" t="inlineStr">
        <is>
          <t>Ridehail_transit</t>
        </is>
      </c>
      <c r="D129" s="66" t="n">
        <v>1363.636363636364</v>
      </c>
      <c r="E129" s="66" t="n">
        <v>2159.090909090909</v>
      </c>
      <c r="F129" s="66" t="n">
        <v>227.2727272727273</v>
      </c>
      <c r="G129" s="56">
        <f>SUM(D129:F129)</f>
        <v/>
      </c>
      <c r="H129" s="49" t="n"/>
      <c r="J129" s="46" t="n"/>
      <c r="K129" s="82" t="inlineStr">
        <is>
          <t>Ridehail_transit</t>
        </is>
      </c>
      <c r="L129" s="66" t="n">
        <v>0</v>
      </c>
      <c r="M129" s="66" t="n">
        <v>0</v>
      </c>
      <c r="N129" s="66" t="n">
        <v>0</v>
      </c>
      <c r="O129" s="56">
        <f>SUM(L129:N129)</f>
        <v/>
      </c>
      <c r="P129" s="49" t="n"/>
      <c r="R129" s="46" t="n"/>
      <c r="S129" s="82" t="inlineStr">
        <is>
          <t>Ridehail_transit</t>
        </is>
      </c>
      <c r="T129" s="66">
        <f>D129-L129</f>
        <v/>
      </c>
      <c r="U129" s="66">
        <f>E129-M129</f>
        <v/>
      </c>
      <c r="V129" s="66">
        <f>F129-N129</f>
        <v/>
      </c>
      <c r="W129" s="56">
        <f>SUM(T129:V129)</f>
        <v/>
      </c>
      <c r="X129" s="49" t="n"/>
      <c r="Z129" s="46" t="n"/>
      <c r="AA129" s="82" t="inlineStr">
        <is>
          <t>Ridehail_transit</t>
        </is>
      </c>
      <c r="AB129" s="65">
        <f>IFERROR(T129/L129,0)</f>
        <v/>
      </c>
      <c r="AC129" s="65">
        <f>IFERROR(U129/M129,0)</f>
        <v/>
      </c>
      <c r="AD129" s="65">
        <f>IFERROR(V129/N129,0)</f>
        <v/>
      </c>
      <c r="AE129" s="62">
        <f>IFERROR((W129/O129),0)</f>
        <v/>
      </c>
      <c r="AF129" s="49" t="n"/>
    </row>
    <row r="130">
      <c r="B130" s="46" t="n"/>
      <c r="C130" s="82" t="inlineStr">
        <is>
          <t>Walk</t>
        </is>
      </c>
      <c r="D130" s="66" t="n">
        <v>61704.54545454546</v>
      </c>
      <c r="E130" s="66" t="n">
        <v>191022.7272727273</v>
      </c>
      <c r="F130" s="66" t="n">
        <v>94659.09090909091</v>
      </c>
      <c r="G130" s="56">
        <f>SUM(D130:F130)</f>
        <v/>
      </c>
      <c r="H130" s="49" t="n"/>
      <c r="J130" s="46" t="n"/>
      <c r="K130" s="82" t="inlineStr">
        <is>
          <t>Walk</t>
        </is>
      </c>
      <c r="L130" s="66" t="n">
        <v>55795.45454545454</v>
      </c>
      <c r="M130" s="66" t="n">
        <v>141363.6363636364</v>
      </c>
      <c r="N130" s="66" t="n">
        <v>68750</v>
      </c>
      <c r="O130" s="56">
        <f>SUM(L130:N130)</f>
        <v/>
      </c>
      <c r="P130" s="49" t="n"/>
      <c r="R130" s="46" t="n"/>
      <c r="S130" s="82" t="inlineStr">
        <is>
          <t>Walk</t>
        </is>
      </c>
      <c r="T130" s="66">
        <f>D130-L130</f>
        <v/>
      </c>
      <c r="U130" s="66">
        <f>E130-M130</f>
        <v/>
      </c>
      <c r="V130" s="66">
        <f>F130-N130</f>
        <v/>
      </c>
      <c r="W130" s="56">
        <f>SUM(T130:V130)</f>
        <v/>
      </c>
      <c r="X130" s="49" t="n"/>
      <c r="Z130" s="46" t="n"/>
      <c r="AA130" s="82" t="inlineStr">
        <is>
          <t>Walk</t>
        </is>
      </c>
      <c r="AB130" s="65">
        <f>IFERROR(T130/L130,0)</f>
        <v/>
      </c>
      <c r="AC130" s="65">
        <f>IFERROR(U130/M130,0)</f>
        <v/>
      </c>
      <c r="AD130" s="65">
        <f>IFERROR(V130/N130,0)</f>
        <v/>
      </c>
      <c r="AE130" s="62">
        <f>IFERROR((W130/O130),0)</f>
        <v/>
      </c>
      <c r="AF130" s="49" t="n"/>
    </row>
    <row r="131">
      <c r="B131" s="46" t="n"/>
      <c r="C131" s="82" t="inlineStr">
        <is>
          <t>Walk_transit</t>
        </is>
      </c>
      <c r="D131" s="66" t="n">
        <v>20681.81818181818</v>
      </c>
      <c r="E131" s="66" t="n">
        <v>18181.81818181818</v>
      </c>
      <c r="F131" s="66" t="n">
        <v>7159.090909090909</v>
      </c>
      <c r="G131" s="56">
        <f>SUM(D131:F131)</f>
        <v/>
      </c>
      <c r="H131" s="49" t="n"/>
      <c r="J131" s="46" t="n"/>
      <c r="K131" s="82" t="inlineStr">
        <is>
          <t>Walk_transit</t>
        </is>
      </c>
      <c r="L131" s="66" t="n">
        <v>24659.09090909091</v>
      </c>
      <c r="M131" s="66" t="n">
        <v>34204.54545454546</v>
      </c>
      <c r="N131" s="66" t="n">
        <v>14659.09090909091</v>
      </c>
      <c r="O131" s="56">
        <f>SUM(L131:N131)</f>
        <v/>
      </c>
      <c r="P131" s="49" t="n"/>
      <c r="R131" s="46" t="n"/>
      <c r="S131" s="82" t="inlineStr">
        <is>
          <t>Walk_transit</t>
        </is>
      </c>
      <c r="T131" s="66">
        <f>D131-L131</f>
        <v/>
      </c>
      <c r="U131" s="66">
        <f>E131-M131</f>
        <v/>
      </c>
      <c r="V131" s="66">
        <f>F131-N131</f>
        <v/>
      </c>
      <c r="W131" s="56">
        <f>SUM(T131:V131)</f>
        <v/>
      </c>
      <c r="X131" s="49" t="n"/>
      <c r="Z131" s="46" t="n"/>
      <c r="AA131" s="82" t="inlineStr">
        <is>
          <t>Walk_transit</t>
        </is>
      </c>
      <c r="AB131" s="65">
        <f>IFERROR(T131/L131,0)</f>
        <v/>
      </c>
      <c r="AC131" s="65">
        <f>IFERROR(U131/M131,0)</f>
        <v/>
      </c>
      <c r="AD131" s="65">
        <f>IFERROR(V131/N131,0)</f>
        <v/>
      </c>
      <c r="AE131" s="62">
        <f>IFERROR((W131/O131),0)</f>
        <v/>
      </c>
      <c r="AF131" s="49" t="n"/>
    </row>
    <row r="132" ht="15.75" customHeight="1" s="77" thickBot="1">
      <c r="B132" s="46" t="n"/>
      <c r="C132" s="57" t="inlineStr">
        <is>
          <t>Total</t>
        </is>
      </c>
      <c r="D132" s="58">
        <f>SUM(D119:D131)</f>
        <v/>
      </c>
      <c r="E132" s="58">
        <f>SUM(E119:E131)</f>
        <v/>
      </c>
      <c r="F132" s="58">
        <f>SUM(F119:F131)</f>
        <v/>
      </c>
      <c r="G132" s="59">
        <f>IF(SUM(G119:G131)=SUM(D132:F132),SUM(D132:F132),0)</f>
        <v/>
      </c>
      <c r="H132" s="49" t="n"/>
      <c r="J132" s="46" t="n"/>
      <c r="K132" s="57" t="inlineStr">
        <is>
          <t>Total</t>
        </is>
      </c>
      <c r="L132" s="58">
        <f>SUM(L119:L131)</f>
        <v/>
      </c>
      <c r="M132" s="58">
        <f>SUM(M119:M131)</f>
        <v/>
      </c>
      <c r="N132" s="58">
        <f>SUM(N119:N131)</f>
        <v/>
      </c>
      <c r="O132" s="59">
        <f>IF(SUM(O119:O131)=SUM(L132:N132),SUM(L132:N132),0)</f>
        <v/>
      </c>
      <c r="P132" s="49" t="n"/>
      <c r="R132" s="46" t="n"/>
      <c r="S132" s="57" t="inlineStr">
        <is>
          <t>Total</t>
        </is>
      </c>
      <c r="T132" s="67">
        <f>SUM(T119:T131)</f>
        <v/>
      </c>
      <c r="U132" s="67">
        <f>SUM(U119:U131)</f>
        <v/>
      </c>
      <c r="V132" s="67">
        <f>SUM(V119:V131)</f>
        <v/>
      </c>
      <c r="W132" s="59">
        <f>IF(SUM(W119:W131)=SUM(T132:V132),SUM(T132:V132),0)</f>
        <v/>
      </c>
      <c r="X132" s="49" t="n"/>
      <c r="Z132" s="46" t="n"/>
      <c r="AA132" s="57" t="inlineStr">
        <is>
          <t>Total</t>
        </is>
      </c>
      <c r="AB132" s="63">
        <f>IFERROR(T132/L132,0)</f>
        <v/>
      </c>
      <c r="AC132" s="63">
        <f>IFERROR(U132/M132,0)</f>
        <v/>
      </c>
      <c r="AD132" s="63">
        <f>IFERROR(V132/N132,0)</f>
        <v/>
      </c>
      <c r="AE132" s="64" t="n"/>
      <c r="AF132" s="49" t="n"/>
    </row>
    <row r="133" ht="15.75" customHeight="1" s="77" thickBot="1">
      <c r="B133" s="46" t="n"/>
      <c r="H133" s="49" t="n"/>
      <c r="J133" s="46" t="n"/>
      <c r="P133" s="49" t="n"/>
      <c r="R133" s="46" t="n"/>
      <c r="X133" s="49" t="n"/>
      <c r="Z133" s="46" t="n"/>
      <c r="AF133" s="49" t="n"/>
    </row>
    <row r="134" ht="15.75" customHeight="1" s="77" thickBot="1">
      <c r="B134" s="46" t="n"/>
      <c r="C134" s="131" t="inlineStr">
        <is>
          <t xml:space="preserve">Trips on Tours of Purpose: </t>
        </is>
      </c>
      <c r="D134" s="130" t="n"/>
      <c r="E134" s="132" t="inlineStr">
        <is>
          <t>othdiscr</t>
        </is>
      </c>
      <c r="F134" s="129" t="n"/>
      <c r="G134" s="130" t="n"/>
      <c r="H134" s="49" t="n"/>
      <c r="J134" s="46" t="n"/>
      <c r="K134" s="131" t="inlineStr">
        <is>
          <t xml:space="preserve">Trips on Tours of Purpose: </t>
        </is>
      </c>
      <c r="L134" s="130" t="n"/>
      <c r="M134" s="132" t="inlineStr">
        <is>
          <t>othdiscr</t>
        </is>
      </c>
      <c r="N134" s="129" t="n"/>
      <c r="O134" s="130" t="n"/>
      <c r="P134" s="49" t="n"/>
      <c r="R134" s="46" t="n"/>
      <c r="S134" s="131" t="inlineStr">
        <is>
          <t xml:space="preserve">Trips on Tours of Purpose: </t>
        </is>
      </c>
      <c r="T134" s="130" t="n"/>
      <c r="U134" s="132" t="inlineStr">
        <is>
          <t>othdiscr</t>
        </is>
      </c>
      <c r="V134" s="129" t="n"/>
      <c r="W134" s="130" t="n"/>
      <c r="X134" s="49" t="n"/>
      <c r="Z134" s="46" t="n"/>
      <c r="AA134" s="131" t="inlineStr">
        <is>
          <t xml:space="preserve">Trips on Tours of Purpose: </t>
        </is>
      </c>
      <c r="AB134" s="130" t="n"/>
      <c r="AC134" s="132" t="inlineStr">
        <is>
          <t>othdiscr</t>
        </is>
      </c>
      <c r="AD134" s="129" t="n"/>
      <c r="AE134" s="130" t="n"/>
      <c r="AF134" s="49" t="n"/>
    </row>
    <row r="135" ht="15.75" customHeight="1" s="77" thickBot="1">
      <c r="B135" s="46" t="n"/>
      <c r="C135" s="50" t="n"/>
      <c r="D135" s="50" t="n"/>
      <c r="H135" s="49" t="n"/>
      <c r="J135" s="46" t="n"/>
      <c r="K135" s="50" t="n"/>
      <c r="L135" s="50" t="n"/>
      <c r="P135" s="49" t="n"/>
      <c r="R135" s="46" t="n"/>
      <c r="S135" s="50" t="n"/>
      <c r="T135" s="50" t="n"/>
      <c r="X135" s="49" t="n"/>
      <c r="Z135" s="46" t="n"/>
      <c r="AA135" s="50" t="n"/>
      <c r="AB135" s="50" t="n"/>
      <c r="AF135" s="49" t="n"/>
    </row>
    <row r="136">
      <c r="B136" s="46" t="n"/>
      <c r="C136" s="54" t="n"/>
      <c r="D136" s="61" t="inlineStr">
        <is>
          <t>no_auto</t>
        </is>
      </c>
      <c r="E136" s="61" t="inlineStr">
        <is>
          <t>auto_deficient</t>
        </is>
      </c>
      <c r="F136" s="61" t="inlineStr">
        <is>
          <t>auto_sufficient</t>
        </is>
      </c>
      <c r="G136" s="55" t="inlineStr">
        <is>
          <t>Total</t>
        </is>
      </c>
      <c r="H136" s="49" t="n"/>
      <c r="J136" s="46" t="n"/>
      <c r="K136" s="54" t="n"/>
      <c r="L136" s="61" t="inlineStr">
        <is>
          <t>no_auto</t>
        </is>
      </c>
      <c r="M136" s="61" t="inlineStr">
        <is>
          <t>auto_deficient</t>
        </is>
      </c>
      <c r="N136" s="61" t="inlineStr">
        <is>
          <t>auto_sufficient</t>
        </is>
      </c>
      <c r="O136" s="55" t="inlineStr">
        <is>
          <t>Total</t>
        </is>
      </c>
      <c r="P136" s="49" t="n"/>
      <c r="R136" s="46" t="n"/>
      <c r="S136" s="54" t="n"/>
      <c r="T136" s="61" t="inlineStr">
        <is>
          <t>no_auto</t>
        </is>
      </c>
      <c r="U136" s="61" t="inlineStr">
        <is>
          <t>auto_deficient</t>
        </is>
      </c>
      <c r="V136" s="61" t="inlineStr">
        <is>
          <t>auto_sufficient</t>
        </is>
      </c>
      <c r="W136" s="55" t="inlineStr">
        <is>
          <t>Total</t>
        </is>
      </c>
      <c r="X136" s="49" t="n"/>
      <c r="Z136" s="46" t="n"/>
      <c r="AA136" s="54" t="n"/>
      <c r="AB136" s="61" t="inlineStr">
        <is>
          <t>no_auto</t>
        </is>
      </c>
      <c r="AC136" s="61" t="inlineStr">
        <is>
          <t>auto_deficient</t>
        </is>
      </c>
      <c r="AD136" s="61" t="inlineStr">
        <is>
          <t>auto_sufficient</t>
        </is>
      </c>
      <c r="AE136" s="55" t="inlineStr">
        <is>
          <t>Total</t>
        </is>
      </c>
      <c r="AF136" s="49" t="n"/>
    </row>
    <row r="137">
      <c r="B137" s="46" t="n"/>
      <c r="C137" s="60" t="inlineStr">
        <is>
          <t>Bike</t>
        </is>
      </c>
      <c r="D137" s="66" t="n">
        <v>0</v>
      </c>
      <c r="E137" s="66" t="n">
        <v>0</v>
      </c>
      <c r="F137" s="66" t="n">
        <v>0</v>
      </c>
      <c r="G137" s="56">
        <f>SUM(D137:F137)</f>
        <v/>
      </c>
      <c r="H137" s="49" t="n"/>
      <c r="J137" s="46" t="n"/>
      <c r="K137" s="60" t="inlineStr">
        <is>
          <t>Bike</t>
        </is>
      </c>
      <c r="L137" s="66" t="n">
        <v>113.6363636363636</v>
      </c>
      <c r="M137" s="66" t="n">
        <v>0</v>
      </c>
      <c r="N137" s="66" t="n">
        <v>0</v>
      </c>
      <c r="O137" s="56">
        <f>SUM(L137:N137)</f>
        <v/>
      </c>
      <c r="P137" s="49" t="n"/>
      <c r="R137" s="46" t="n"/>
      <c r="S137" s="60" t="inlineStr">
        <is>
          <t>Bike</t>
        </is>
      </c>
      <c r="T137" s="66">
        <f>D137-L137</f>
        <v/>
      </c>
      <c r="U137" s="66">
        <f>E137-M137</f>
        <v/>
      </c>
      <c r="V137" s="66">
        <f>F137-N137</f>
        <v/>
      </c>
      <c r="W137" s="56">
        <f>SUM(T137:V137)</f>
        <v/>
      </c>
      <c r="X137" s="49" t="n"/>
      <c r="Z137" s="46" t="n"/>
      <c r="AA137" s="60" t="inlineStr">
        <is>
          <t>Bike</t>
        </is>
      </c>
      <c r="AB137" s="65">
        <f>IFERROR(T137/L137,0)</f>
        <v/>
      </c>
      <c r="AC137" s="65">
        <f>IFERROR(U137/M137,0)</f>
        <v/>
      </c>
      <c r="AD137" s="65">
        <f>IFERROR(V137/N137,0)</f>
        <v/>
      </c>
      <c r="AE137" s="62">
        <f>IFERROR((W137/O137),0)</f>
        <v/>
      </c>
      <c r="AF137" s="49" t="n"/>
    </row>
    <row r="138">
      <c r="B138" s="46" t="n"/>
      <c r="C138" s="60" t="inlineStr">
        <is>
          <t>Bike_transit</t>
        </is>
      </c>
      <c r="D138" s="66" t="n">
        <v>0</v>
      </c>
      <c r="E138" s="66" t="n">
        <v>0</v>
      </c>
      <c r="F138" s="66" t="n">
        <v>0</v>
      </c>
      <c r="G138" s="56">
        <f>SUM(D138:F138)</f>
        <v/>
      </c>
      <c r="H138" s="49" t="n"/>
      <c r="J138" s="46" t="n"/>
      <c r="K138" s="60" t="inlineStr">
        <is>
          <t>Bike_transit</t>
        </is>
      </c>
      <c r="L138" s="66" t="n">
        <v>0</v>
      </c>
      <c r="M138" s="66" t="n">
        <v>0</v>
      </c>
      <c r="N138" s="66" t="n">
        <v>0</v>
      </c>
      <c r="O138" s="56">
        <f>SUM(L138:N138)</f>
        <v/>
      </c>
      <c r="P138" s="49" t="n"/>
      <c r="R138" s="46" t="n"/>
      <c r="S138" s="60" t="inlineStr">
        <is>
          <t>Bike_transit</t>
        </is>
      </c>
      <c r="T138" s="66">
        <f>D138-L138</f>
        <v/>
      </c>
      <c r="U138" s="66">
        <f>E138-M138</f>
        <v/>
      </c>
      <c r="V138" s="66">
        <f>F138-N138</f>
        <v/>
      </c>
      <c r="W138" s="56">
        <f>SUM(T138:V138)</f>
        <v/>
      </c>
      <c r="X138" s="49" t="n"/>
      <c r="Z138" s="46" t="n"/>
      <c r="AA138" s="60" t="inlineStr">
        <is>
          <t>Bike_transit</t>
        </is>
      </c>
      <c r="AB138" s="65">
        <f>IFERROR(T138/L138,0)</f>
        <v/>
      </c>
      <c r="AC138" s="65">
        <f>IFERROR(U138/M138,0)</f>
        <v/>
      </c>
      <c r="AD138" s="65">
        <f>IFERROR(V138/N138,0)</f>
        <v/>
      </c>
      <c r="AE138" s="62">
        <f>IFERROR((W138/O138),0)</f>
        <v/>
      </c>
      <c r="AF138" s="49" t="n"/>
    </row>
    <row r="139">
      <c r="B139" s="46" t="n"/>
      <c r="C139" s="60" t="inlineStr">
        <is>
          <t>Car</t>
        </is>
      </c>
      <c r="D139" s="66" t="n">
        <v>0</v>
      </c>
      <c r="E139" s="66" t="n">
        <v>227.2727272727273</v>
      </c>
      <c r="F139" s="66" t="n">
        <v>681.8181818181819</v>
      </c>
      <c r="G139" s="56">
        <f>SUM(D139:F139)</f>
        <v/>
      </c>
      <c r="H139" s="49" t="n"/>
      <c r="J139" s="46" t="n"/>
      <c r="K139" s="60" t="inlineStr">
        <is>
          <t>Car</t>
        </is>
      </c>
      <c r="L139" s="66" t="n">
        <v>0</v>
      </c>
      <c r="M139" s="66" t="n">
        <v>454.5454545454546</v>
      </c>
      <c r="N139" s="66" t="n">
        <v>909.0909090909091</v>
      </c>
      <c r="O139" s="56">
        <f>SUM(L139:N139)</f>
        <v/>
      </c>
      <c r="P139" s="49" t="n"/>
      <c r="R139" s="46" t="n"/>
      <c r="S139" s="60" t="inlineStr">
        <is>
          <t>Car</t>
        </is>
      </c>
      <c r="T139" s="66">
        <f>D139-L139</f>
        <v/>
      </c>
      <c r="U139" s="66">
        <f>E139-M139</f>
        <v/>
      </c>
      <c r="V139" s="66">
        <f>F139-N139</f>
        <v/>
      </c>
      <c r="W139" s="56">
        <f>SUM(T139:V139)</f>
        <v/>
      </c>
      <c r="X139" s="49" t="n"/>
      <c r="Z139" s="46" t="n"/>
      <c r="AA139" s="60" t="inlineStr">
        <is>
          <t>Car</t>
        </is>
      </c>
      <c r="AB139" s="65">
        <f>IFERROR(T139/L139,0)</f>
        <v/>
      </c>
      <c r="AC139" s="65">
        <f>IFERROR(U139/M139,0)</f>
        <v/>
      </c>
      <c r="AD139" s="65">
        <f>IFERROR(V139/N139,0)</f>
        <v/>
      </c>
      <c r="AE139" s="62">
        <f>IFERROR((W139/O139),0)</f>
        <v/>
      </c>
      <c r="AF139" s="49" t="n"/>
    </row>
    <row r="140">
      <c r="B140" s="46" t="n"/>
      <c r="C140" s="60" t="inlineStr">
        <is>
          <t>Drive_transit</t>
        </is>
      </c>
      <c r="D140" s="66" t="n">
        <v>0</v>
      </c>
      <c r="E140" s="66" t="n">
        <v>0</v>
      </c>
      <c r="F140" s="66" t="n">
        <v>0</v>
      </c>
      <c r="G140" s="56">
        <f>SUM(D140:F140)</f>
        <v/>
      </c>
      <c r="H140" s="49" t="n"/>
      <c r="J140" s="46" t="n"/>
      <c r="K140" s="60" t="inlineStr">
        <is>
          <t>Drive_transit</t>
        </is>
      </c>
      <c r="L140" s="66" t="n">
        <v>0</v>
      </c>
      <c r="M140" s="66" t="n">
        <v>0</v>
      </c>
      <c r="N140" s="66" t="n">
        <v>0</v>
      </c>
      <c r="O140" s="56">
        <f>SUM(L140:N140)</f>
        <v/>
      </c>
      <c r="P140" s="49" t="n"/>
      <c r="R140" s="46" t="n"/>
      <c r="S140" s="60" t="inlineStr">
        <is>
          <t>Drive_transit</t>
        </is>
      </c>
      <c r="T140" s="66">
        <f>D140-L140</f>
        <v/>
      </c>
      <c r="U140" s="66">
        <f>E140-M140</f>
        <v/>
      </c>
      <c r="V140" s="66">
        <f>F140-N140</f>
        <v/>
      </c>
      <c r="W140" s="56">
        <f>SUM(T140:V140)</f>
        <v/>
      </c>
      <c r="X140" s="49" t="n"/>
      <c r="Z140" s="46" t="n"/>
      <c r="AA140" s="60" t="inlineStr">
        <is>
          <t>Drive_transit</t>
        </is>
      </c>
      <c r="AB140" s="65">
        <f>IFERROR(T140/L140,0)</f>
        <v/>
      </c>
      <c r="AC140" s="65">
        <f>IFERROR(U140/M140,0)</f>
        <v/>
      </c>
      <c r="AD140" s="65">
        <f>IFERROR(V140/N140,0)</f>
        <v/>
      </c>
      <c r="AE140" s="62">
        <f>IFERROR((W140/O140),0)</f>
        <v/>
      </c>
      <c r="AF140" s="49" t="n"/>
    </row>
    <row r="141">
      <c r="B141" s="46" t="n"/>
      <c r="C141" s="60" t="inlineStr">
        <is>
          <t>SR2</t>
        </is>
      </c>
      <c r="D141" s="66" t="n">
        <v>0</v>
      </c>
      <c r="E141" s="66" t="n">
        <v>0</v>
      </c>
      <c r="F141" s="66" t="n">
        <v>0</v>
      </c>
      <c r="G141" s="56">
        <f>SUM(D141:F141)</f>
        <v/>
      </c>
      <c r="H141" s="49" t="n"/>
      <c r="J141" s="46" t="n"/>
      <c r="K141" s="60" t="inlineStr">
        <is>
          <t>SR2</t>
        </is>
      </c>
      <c r="L141" s="66" t="n">
        <v>0</v>
      </c>
      <c r="M141" s="66" t="n">
        <v>0</v>
      </c>
      <c r="N141" s="66" t="n">
        <v>227.2727272727273</v>
      </c>
      <c r="O141" s="56">
        <f>SUM(L141:N141)</f>
        <v/>
      </c>
      <c r="P141" s="49" t="n"/>
      <c r="R141" s="46" t="n"/>
      <c r="S141" s="60" t="inlineStr">
        <is>
          <t>SR2</t>
        </is>
      </c>
      <c r="T141" s="66">
        <f>D141-L141</f>
        <v/>
      </c>
      <c r="U141" s="66">
        <f>E141-M141</f>
        <v/>
      </c>
      <c r="V141" s="66">
        <f>F141-N141</f>
        <v/>
      </c>
      <c r="W141" s="56">
        <f>SUM(T141:V141)</f>
        <v/>
      </c>
      <c r="X141" s="49" t="n"/>
      <c r="Z141" s="46" t="n"/>
      <c r="AA141" s="60" t="inlineStr">
        <is>
          <t>SR2</t>
        </is>
      </c>
      <c r="AB141" s="65">
        <f>IFERROR(T141/L141,0)</f>
        <v/>
      </c>
      <c r="AC141" s="65">
        <f>IFERROR(U141/M141,0)</f>
        <v/>
      </c>
      <c r="AD141" s="65">
        <f>IFERROR(V141/N141,0)</f>
        <v/>
      </c>
      <c r="AE141" s="62">
        <f>IFERROR((W141/O141),0)</f>
        <v/>
      </c>
      <c r="AF141" s="49" t="n"/>
    </row>
    <row r="142">
      <c r="B142" s="46" t="n"/>
      <c r="C142" s="60" t="inlineStr">
        <is>
          <t>SR2_teleport</t>
        </is>
      </c>
      <c r="D142" s="66" t="n">
        <v>0</v>
      </c>
      <c r="E142" s="66" t="n">
        <v>0</v>
      </c>
      <c r="F142" s="66" t="n">
        <v>0</v>
      </c>
      <c r="G142" s="56">
        <f>SUM(D142:F142)</f>
        <v/>
      </c>
      <c r="H142" s="49" t="n"/>
      <c r="J142" s="46" t="n"/>
      <c r="K142" s="60" t="inlineStr">
        <is>
          <t>SR2_teleport</t>
        </is>
      </c>
      <c r="L142" s="66" t="n">
        <v>0</v>
      </c>
      <c r="M142" s="66" t="n">
        <v>0</v>
      </c>
      <c r="N142" s="66" t="n">
        <v>0</v>
      </c>
      <c r="O142" s="56">
        <f>SUM(L142:N142)</f>
        <v/>
      </c>
      <c r="P142" s="49" t="n"/>
      <c r="R142" s="46" t="n"/>
      <c r="S142" s="60" t="inlineStr">
        <is>
          <t>SR2_teleport</t>
        </is>
      </c>
      <c r="T142" s="66">
        <f>D142-L142</f>
        <v/>
      </c>
      <c r="U142" s="66">
        <f>E142-M142</f>
        <v/>
      </c>
      <c r="V142" s="66">
        <f>F142-N142</f>
        <v/>
      </c>
      <c r="W142" s="56">
        <f>SUM(T142:V142)</f>
        <v/>
      </c>
      <c r="X142" s="49" t="n"/>
      <c r="Z142" s="46" t="n"/>
      <c r="AA142" s="60" t="inlineStr">
        <is>
          <t>SR2_teleport</t>
        </is>
      </c>
      <c r="AB142" s="65">
        <f>IFERROR(T142/L142,0)</f>
        <v/>
      </c>
      <c r="AC142" s="65">
        <f>IFERROR(U142/M142,0)</f>
        <v/>
      </c>
      <c r="AD142" s="65">
        <f>IFERROR(V142/N142,0)</f>
        <v/>
      </c>
      <c r="AE142" s="62">
        <f>IFERROR((W142/O142),0)</f>
        <v/>
      </c>
      <c r="AF142" s="49" t="n"/>
    </row>
    <row r="143">
      <c r="B143" s="46" t="n"/>
      <c r="C143" s="60" t="inlineStr">
        <is>
          <t>SR3</t>
        </is>
      </c>
      <c r="D143" s="66" t="n">
        <v>0</v>
      </c>
      <c r="E143" s="66" t="n">
        <v>0</v>
      </c>
      <c r="F143" s="66" t="n">
        <v>0</v>
      </c>
      <c r="G143" s="56">
        <f>SUM(D143:F143)</f>
        <v/>
      </c>
      <c r="H143" s="49" t="n"/>
      <c r="J143" s="46" t="n"/>
      <c r="K143" s="60" t="inlineStr">
        <is>
          <t>SR3</t>
        </is>
      </c>
      <c r="L143" s="66" t="n">
        <v>0</v>
      </c>
      <c r="M143" s="66" t="n">
        <v>0</v>
      </c>
      <c r="N143" s="66" t="n">
        <v>0</v>
      </c>
      <c r="O143" s="56">
        <f>SUM(L143:N143)</f>
        <v/>
      </c>
      <c r="P143" s="49" t="n"/>
      <c r="R143" s="46" t="n"/>
      <c r="S143" s="60" t="inlineStr">
        <is>
          <t>SR3</t>
        </is>
      </c>
      <c r="T143" s="66">
        <f>D143-L143</f>
        <v/>
      </c>
      <c r="U143" s="66">
        <f>E143-M143</f>
        <v/>
      </c>
      <c r="V143" s="66">
        <f>F143-N143</f>
        <v/>
      </c>
      <c r="W143" s="56">
        <f>SUM(T143:V143)</f>
        <v/>
      </c>
      <c r="X143" s="49" t="n"/>
      <c r="Z143" s="46" t="n"/>
      <c r="AA143" s="60" t="inlineStr">
        <is>
          <t>SR3</t>
        </is>
      </c>
      <c r="AB143" s="65">
        <f>IFERROR(T143/L143,0)</f>
        <v/>
      </c>
      <c r="AC143" s="65">
        <f>IFERROR(U143/M143,0)</f>
        <v/>
      </c>
      <c r="AD143" s="65">
        <f>IFERROR(V143/N143,0)</f>
        <v/>
      </c>
      <c r="AE143" s="62">
        <f>IFERROR((W143/O143),0)</f>
        <v/>
      </c>
      <c r="AF143" s="49" t="n"/>
    </row>
    <row r="144">
      <c r="B144" s="46" t="n"/>
      <c r="C144" s="60" t="inlineStr">
        <is>
          <t>SR3_teleport</t>
        </is>
      </c>
      <c r="D144" s="66" t="n">
        <v>0</v>
      </c>
      <c r="E144" s="66" t="n">
        <v>0</v>
      </c>
      <c r="F144" s="66" t="n">
        <v>0</v>
      </c>
      <c r="G144" s="56">
        <f>SUM(D144:F144)</f>
        <v/>
      </c>
      <c r="H144" s="49" t="n"/>
      <c r="J144" s="46" t="n"/>
      <c r="K144" s="60" t="inlineStr">
        <is>
          <t>SR3_teleport</t>
        </is>
      </c>
      <c r="L144" s="66" t="n">
        <v>0</v>
      </c>
      <c r="M144" s="66" t="n">
        <v>0</v>
      </c>
      <c r="N144" s="66" t="n">
        <v>0</v>
      </c>
      <c r="O144" s="56">
        <f>SUM(L144:N144)</f>
        <v/>
      </c>
      <c r="P144" s="49" t="n"/>
      <c r="R144" s="46" t="n"/>
      <c r="S144" s="60" t="inlineStr">
        <is>
          <t>SR3_teleport</t>
        </is>
      </c>
      <c r="T144" s="66">
        <f>D144-L144</f>
        <v/>
      </c>
      <c r="U144" s="66">
        <f>E144-M144</f>
        <v/>
      </c>
      <c r="V144" s="66">
        <f>F144-N144</f>
        <v/>
      </c>
      <c r="W144" s="56">
        <f>SUM(T144:V144)</f>
        <v/>
      </c>
      <c r="X144" s="49" t="n"/>
      <c r="Z144" s="46" t="n"/>
      <c r="AA144" s="60" t="inlineStr">
        <is>
          <t>SR3_teleport</t>
        </is>
      </c>
      <c r="AB144" s="65">
        <f>IFERROR(T144/L144,0)</f>
        <v/>
      </c>
      <c r="AC144" s="65">
        <f>IFERROR(U144/M144,0)</f>
        <v/>
      </c>
      <c r="AD144" s="65">
        <f>IFERROR(V144/N144,0)</f>
        <v/>
      </c>
      <c r="AE144" s="62">
        <f>IFERROR((W144/O144),0)</f>
        <v/>
      </c>
      <c r="AF144" s="49" t="n"/>
    </row>
    <row r="145">
      <c r="B145" s="46" t="n"/>
      <c r="C145" s="60" t="inlineStr">
        <is>
          <t>Ridehail</t>
        </is>
      </c>
      <c r="D145" s="66" t="n">
        <v>0</v>
      </c>
      <c r="E145" s="66" t="n">
        <v>0</v>
      </c>
      <c r="F145" s="66" t="n">
        <v>0</v>
      </c>
      <c r="G145" s="56">
        <f>SUM(D145:F145)</f>
        <v/>
      </c>
      <c r="H145" s="49" t="n"/>
      <c r="J145" s="46" t="n"/>
      <c r="K145" s="60" t="inlineStr">
        <is>
          <t>Ridehail</t>
        </is>
      </c>
      <c r="L145" s="66" t="n">
        <v>340.9090909090909</v>
      </c>
      <c r="M145" s="66" t="n">
        <v>113.6363636363636</v>
      </c>
      <c r="N145" s="66" t="n">
        <v>0</v>
      </c>
      <c r="O145" s="56">
        <f>SUM(L145:N145)</f>
        <v/>
      </c>
      <c r="P145" s="49" t="n"/>
      <c r="R145" s="46" t="n"/>
      <c r="S145" s="60" t="inlineStr">
        <is>
          <t>Ridehail</t>
        </is>
      </c>
      <c r="T145" s="66">
        <f>D145-L145</f>
        <v/>
      </c>
      <c r="U145" s="66">
        <f>E145-M145</f>
        <v/>
      </c>
      <c r="V145" s="66">
        <f>F145-N145</f>
        <v/>
      </c>
      <c r="W145" s="56">
        <f>SUM(T145:V145)</f>
        <v/>
      </c>
      <c r="X145" s="49" t="n"/>
      <c r="Z145" s="46" t="n"/>
      <c r="AA145" s="60" t="inlineStr">
        <is>
          <t>Ridehail</t>
        </is>
      </c>
      <c r="AB145" s="65">
        <f>IFERROR(T145/L145,0)</f>
        <v/>
      </c>
      <c r="AC145" s="65">
        <f>IFERROR(U145/M145,0)</f>
        <v/>
      </c>
      <c r="AD145" s="65">
        <f>IFERROR(V145/N145,0)</f>
        <v/>
      </c>
      <c r="AE145" s="62">
        <f>IFERROR((W145/O145),0)</f>
        <v/>
      </c>
      <c r="AF145" s="49" t="n"/>
    </row>
    <row r="146">
      <c r="B146" s="46" t="n"/>
      <c r="C146" s="60" t="inlineStr">
        <is>
          <t>Ridehail_pooled</t>
        </is>
      </c>
      <c r="D146" s="66" t="n">
        <v>0</v>
      </c>
      <c r="E146" s="66" t="n">
        <v>0</v>
      </c>
      <c r="F146" s="66" t="n">
        <v>0</v>
      </c>
      <c r="G146" s="56">
        <f>SUM(D146:F146)</f>
        <v/>
      </c>
      <c r="H146" s="49" t="n"/>
      <c r="J146" s="46" t="n"/>
      <c r="K146" s="60" t="inlineStr">
        <is>
          <t>Ridehail_pooled</t>
        </is>
      </c>
      <c r="L146" s="66" t="n">
        <v>0</v>
      </c>
      <c r="M146" s="66" t="n">
        <v>0</v>
      </c>
      <c r="N146" s="66" t="n">
        <v>0</v>
      </c>
      <c r="O146" s="56">
        <f>SUM(L146:N146)</f>
        <v/>
      </c>
      <c r="P146" s="49" t="n"/>
      <c r="R146" s="46" t="n"/>
      <c r="S146" s="60" t="inlineStr">
        <is>
          <t>Ridehail_pooled</t>
        </is>
      </c>
      <c r="T146" s="66">
        <f>D146-L146</f>
        <v/>
      </c>
      <c r="U146" s="66">
        <f>E146-M146</f>
        <v/>
      </c>
      <c r="V146" s="66">
        <f>F146-N146</f>
        <v/>
      </c>
      <c r="W146" s="56">
        <f>SUM(T146:V146)</f>
        <v/>
      </c>
      <c r="X146" s="49" t="n"/>
      <c r="Z146" s="46" t="n"/>
      <c r="AA146" s="60" t="inlineStr">
        <is>
          <t>Ridehail_pooled</t>
        </is>
      </c>
      <c r="AB146" s="65">
        <f>IFERROR(T146/L146,0)</f>
        <v/>
      </c>
      <c r="AC146" s="65">
        <f>IFERROR(U146/M146,0)</f>
        <v/>
      </c>
      <c r="AD146" s="65">
        <f>IFERROR(V146/N146,0)</f>
        <v/>
      </c>
      <c r="AE146" s="62">
        <f>IFERROR((W146/O146),0)</f>
        <v/>
      </c>
      <c r="AF146" s="49" t="n"/>
    </row>
    <row r="147">
      <c r="B147" s="46" t="n"/>
      <c r="C147" s="82" t="inlineStr">
        <is>
          <t>Ridehail_transit</t>
        </is>
      </c>
      <c r="D147" s="66" t="n">
        <v>0</v>
      </c>
      <c r="E147" s="66" t="n">
        <v>0</v>
      </c>
      <c r="F147" s="66" t="n">
        <v>0</v>
      </c>
      <c r="G147" s="56">
        <f>SUM(D147:F147)</f>
        <v/>
      </c>
      <c r="H147" s="49" t="n"/>
      <c r="J147" s="46" t="n"/>
      <c r="K147" s="82" t="inlineStr">
        <is>
          <t>Ridehail_transit</t>
        </is>
      </c>
      <c r="L147" s="66" t="n">
        <v>0</v>
      </c>
      <c r="M147" s="66" t="n">
        <v>0</v>
      </c>
      <c r="N147" s="66" t="n">
        <v>0</v>
      </c>
      <c r="O147" s="56">
        <f>SUM(L147:N147)</f>
        <v/>
      </c>
      <c r="P147" s="49" t="n"/>
      <c r="R147" s="46" t="n"/>
      <c r="S147" s="82" t="inlineStr">
        <is>
          <t>Ridehail_transit</t>
        </is>
      </c>
      <c r="T147" s="66">
        <f>D147-L147</f>
        <v/>
      </c>
      <c r="U147" s="66">
        <f>E147-M147</f>
        <v/>
      </c>
      <c r="V147" s="66">
        <f>F147-N147</f>
        <v/>
      </c>
      <c r="W147" s="56">
        <f>SUM(T147:V147)</f>
        <v/>
      </c>
      <c r="X147" s="49" t="n"/>
      <c r="Z147" s="46" t="n"/>
      <c r="AA147" s="82" t="inlineStr">
        <is>
          <t>Ridehail_transit</t>
        </is>
      </c>
      <c r="AB147" s="65">
        <f>IFERROR(T147/L147,0)</f>
        <v/>
      </c>
      <c r="AC147" s="65">
        <f>IFERROR(U147/M147,0)</f>
        <v/>
      </c>
      <c r="AD147" s="65">
        <f>IFERROR(V147/N147,0)</f>
        <v/>
      </c>
      <c r="AE147" s="62">
        <f>IFERROR((W147/O147),0)</f>
        <v/>
      </c>
      <c r="AF147" s="49" t="n"/>
    </row>
    <row r="148">
      <c r="B148" s="46" t="n"/>
      <c r="C148" s="82" t="inlineStr">
        <is>
          <t>Walk</t>
        </is>
      </c>
      <c r="D148" s="66" t="n">
        <v>4659.090909090909</v>
      </c>
      <c r="E148" s="66" t="n">
        <v>4886.363636363637</v>
      </c>
      <c r="F148" s="66" t="n">
        <v>4318.181818181818</v>
      </c>
      <c r="G148" s="56">
        <f>SUM(D148:F148)</f>
        <v/>
      </c>
      <c r="H148" s="49" t="n"/>
      <c r="J148" s="46" t="n"/>
      <c r="K148" s="82" t="inlineStr">
        <is>
          <t>Walk</t>
        </is>
      </c>
      <c r="L148" s="66" t="n">
        <v>2500</v>
      </c>
      <c r="M148" s="66" t="n">
        <v>3636.363636363636</v>
      </c>
      <c r="N148" s="66" t="n">
        <v>3409.090909090909</v>
      </c>
      <c r="O148" s="56">
        <f>SUM(L148:N148)</f>
        <v/>
      </c>
      <c r="P148" s="49" t="n"/>
      <c r="R148" s="46" t="n"/>
      <c r="S148" s="82" t="inlineStr">
        <is>
          <t>Walk</t>
        </is>
      </c>
      <c r="T148" s="66">
        <f>D148-L148</f>
        <v/>
      </c>
      <c r="U148" s="66">
        <f>E148-M148</f>
        <v/>
      </c>
      <c r="V148" s="66">
        <f>F148-N148</f>
        <v/>
      </c>
      <c r="W148" s="56">
        <f>SUM(T148:V148)</f>
        <v/>
      </c>
      <c r="X148" s="49" t="n"/>
      <c r="Z148" s="46" t="n"/>
      <c r="AA148" s="82" t="inlineStr">
        <is>
          <t>Walk</t>
        </is>
      </c>
      <c r="AB148" s="65">
        <f>IFERROR(T148/L148,0)</f>
        <v/>
      </c>
      <c r="AC148" s="65">
        <f>IFERROR(U148/M148,0)</f>
        <v/>
      </c>
      <c r="AD148" s="65">
        <f>IFERROR(V148/N148,0)</f>
        <v/>
      </c>
      <c r="AE148" s="62">
        <f>IFERROR((W148/O148),0)</f>
        <v/>
      </c>
      <c r="AF148" s="49" t="n"/>
    </row>
    <row r="149">
      <c r="B149" s="46" t="n"/>
      <c r="C149" s="82" t="inlineStr">
        <is>
          <t>Walk_transit</t>
        </is>
      </c>
      <c r="D149" s="66" t="n">
        <v>454.5454545454546</v>
      </c>
      <c r="E149" s="66" t="n">
        <v>909.0909090909091</v>
      </c>
      <c r="F149" s="66" t="n">
        <v>681.8181818181819</v>
      </c>
      <c r="G149" s="56">
        <f>SUM(D149:F149)</f>
        <v/>
      </c>
      <c r="H149" s="49" t="n"/>
      <c r="J149" s="46" t="n"/>
      <c r="K149" s="82" t="inlineStr">
        <is>
          <t>Walk_transit</t>
        </is>
      </c>
      <c r="L149" s="66" t="n">
        <v>2159.090909090909</v>
      </c>
      <c r="M149" s="66" t="n">
        <v>1818.181818181818</v>
      </c>
      <c r="N149" s="66" t="n">
        <v>1136.363636363636</v>
      </c>
      <c r="O149" s="56">
        <f>SUM(L149:N149)</f>
        <v/>
      </c>
      <c r="P149" s="49" t="n"/>
      <c r="R149" s="46" t="n"/>
      <c r="S149" s="82" t="inlineStr">
        <is>
          <t>Walk_transit</t>
        </is>
      </c>
      <c r="T149" s="66">
        <f>D149-L149</f>
        <v/>
      </c>
      <c r="U149" s="66">
        <f>E149-M149</f>
        <v/>
      </c>
      <c r="V149" s="66">
        <f>F149-N149</f>
        <v/>
      </c>
      <c r="W149" s="56">
        <f>SUM(T149:V149)</f>
        <v/>
      </c>
      <c r="X149" s="49" t="n"/>
      <c r="Z149" s="46" t="n"/>
      <c r="AA149" s="82" t="inlineStr">
        <is>
          <t>Walk_transit</t>
        </is>
      </c>
      <c r="AB149" s="65">
        <f>IFERROR(T149/L149,0)</f>
        <v/>
      </c>
      <c r="AC149" s="65">
        <f>IFERROR(U149/M149,0)</f>
        <v/>
      </c>
      <c r="AD149" s="65">
        <f>IFERROR(V149/N149,0)</f>
        <v/>
      </c>
      <c r="AE149" s="62">
        <f>IFERROR((W149/O149),0)</f>
        <v/>
      </c>
      <c r="AF149" s="49" t="n"/>
    </row>
    <row r="150" ht="15.75" customHeight="1" s="77" thickBot="1">
      <c r="B150" s="46" t="n"/>
      <c r="C150" s="57" t="inlineStr">
        <is>
          <t>Total</t>
        </is>
      </c>
      <c r="D150" s="58">
        <f>SUM(D137:D149)</f>
        <v/>
      </c>
      <c r="E150" s="58">
        <f>SUM(E137:E149)</f>
        <v/>
      </c>
      <c r="F150" s="58">
        <f>SUM(F137:F149)</f>
        <v/>
      </c>
      <c r="G150" s="59">
        <f>IF(SUM(G137:G149)=SUM(D150:F150),SUM(D150:F150),0)</f>
        <v/>
      </c>
      <c r="H150" s="49" t="n"/>
      <c r="J150" s="46" t="n"/>
      <c r="K150" s="57" t="inlineStr">
        <is>
          <t>Total</t>
        </is>
      </c>
      <c r="L150" s="58">
        <f>SUM(L137:L149)</f>
        <v/>
      </c>
      <c r="M150" s="58">
        <f>SUM(M137:M149)</f>
        <v/>
      </c>
      <c r="N150" s="58">
        <f>SUM(N137:N149)</f>
        <v/>
      </c>
      <c r="O150" s="59">
        <f>IF(SUM(O137:O149)=SUM(L150:N150),SUM(L150:N150),0)</f>
        <v/>
      </c>
      <c r="P150" s="49" t="n"/>
      <c r="R150" s="46" t="n"/>
      <c r="S150" s="57" t="inlineStr">
        <is>
          <t>Total</t>
        </is>
      </c>
      <c r="T150" s="67">
        <f>SUM(T137:T149)</f>
        <v/>
      </c>
      <c r="U150" s="67">
        <f>SUM(U137:U149)</f>
        <v/>
      </c>
      <c r="V150" s="67">
        <f>SUM(V137:V149)</f>
        <v/>
      </c>
      <c r="W150" s="59">
        <f>IF(SUM(W137:W149)=SUM(T150:V150),SUM(T150:V150),0)</f>
        <v/>
      </c>
      <c r="X150" s="49" t="n"/>
      <c r="Z150" s="46" t="n"/>
      <c r="AA150" s="57" t="inlineStr">
        <is>
          <t>Total</t>
        </is>
      </c>
      <c r="AB150" s="63">
        <f>IFERROR(T150/L150,0)</f>
        <v/>
      </c>
      <c r="AC150" s="63">
        <f>IFERROR(U150/M150,0)</f>
        <v/>
      </c>
      <c r="AD150" s="63">
        <f>IFERROR(V150/N150,0)</f>
        <v/>
      </c>
      <c r="AE150" s="64" t="n"/>
      <c r="AF150" s="49" t="n"/>
    </row>
    <row r="151" ht="15.75" customHeight="1" s="77" thickBot="1">
      <c r="B151" s="46" t="n"/>
      <c r="H151" s="49" t="n"/>
      <c r="J151" s="46" t="n"/>
      <c r="P151" s="49" t="n"/>
      <c r="R151" s="46" t="n"/>
      <c r="X151" s="49" t="n"/>
      <c r="Z151" s="46" t="n"/>
      <c r="AF151" s="49" t="n"/>
    </row>
    <row r="152" ht="15.75" customHeight="1" s="77" thickBot="1">
      <c r="B152" s="46" t="n"/>
      <c r="C152" s="131" t="inlineStr">
        <is>
          <t xml:space="preserve">Trips on Tours of Purpose: </t>
        </is>
      </c>
      <c r="D152" s="130" t="n"/>
      <c r="E152" s="132" t="inlineStr">
        <is>
          <t>escort</t>
        </is>
      </c>
      <c r="F152" s="129" t="n"/>
      <c r="G152" s="130" t="n"/>
      <c r="H152" s="49" t="n"/>
      <c r="J152" s="46" t="n"/>
      <c r="K152" s="131" t="inlineStr">
        <is>
          <t xml:space="preserve">Trips on Tours of Purpose: </t>
        </is>
      </c>
      <c r="L152" s="130" t="n"/>
      <c r="M152" s="132" t="inlineStr">
        <is>
          <t>escort</t>
        </is>
      </c>
      <c r="N152" s="129" t="n"/>
      <c r="O152" s="130" t="n"/>
      <c r="P152" s="49" t="n"/>
      <c r="R152" s="46" t="n"/>
      <c r="S152" s="131" t="inlineStr">
        <is>
          <t xml:space="preserve">Trips on Tours of Purpose: </t>
        </is>
      </c>
      <c r="T152" s="130" t="n"/>
      <c r="U152" s="132" t="inlineStr">
        <is>
          <t>escort</t>
        </is>
      </c>
      <c r="V152" s="129" t="n"/>
      <c r="W152" s="130" t="n"/>
      <c r="X152" s="49" t="n"/>
      <c r="Z152" s="46" t="n"/>
      <c r="AA152" s="131" t="inlineStr">
        <is>
          <t xml:space="preserve">Trips on Tours of Purpose: </t>
        </is>
      </c>
      <c r="AB152" s="130" t="n"/>
      <c r="AC152" s="132" t="inlineStr">
        <is>
          <t>escort</t>
        </is>
      </c>
      <c r="AD152" s="129" t="n"/>
      <c r="AE152" s="130" t="n"/>
      <c r="AF152" s="49" t="n"/>
    </row>
    <row r="153" ht="15.75" customHeight="1" s="77" thickBot="1">
      <c r="B153" s="46" t="n"/>
      <c r="C153" s="50" t="n"/>
      <c r="D153" s="50" t="n"/>
      <c r="H153" s="49" t="n"/>
      <c r="J153" s="46" t="n"/>
      <c r="K153" s="50" t="n"/>
      <c r="L153" s="50" t="n"/>
      <c r="P153" s="49" t="n"/>
      <c r="R153" s="46" t="n"/>
      <c r="S153" s="50" t="n"/>
      <c r="T153" s="50" t="n"/>
      <c r="X153" s="49" t="n"/>
      <c r="Z153" s="46" t="n"/>
      <c r="AA153" s="50" t="n"/>
      <c r="AB153" s="50" t="n"/>
      <c r="AF153" s="49" t="n"/>
    </row>
    <row r="154">
      <c r="B154" s="46" t="n"/>
      <c r="C154" s="54" t="n"/>
      <c r="D154" s="61" t="inlineStr">
        <is>
          <t>no_auto</t>
        </is>
      </c>
      <c r="E154" s="61" t="inlineStr">
        <is>
          <t>auto_deficient</t>
        </is>
      </c>
      <c r="F154" s="61" t="inlineStr">
        <is>
          <t>auto_sufficient</t>
        </is>
      </c>
      <c r="G154" s="55" t="inlineStr">
        <is>
          <t>Total</t>
        </is>
      </c>
      <c r="H154" s="49" t="n"/>
      <c r="J154" s="46" t="n"/>
      <c r="K154" s="54" t="n"/>
      <c r="L154" s="61" t="inlineStr">
        <is>
          <t>no_auto</t>
        </is>
      </c>
      <c r="M154" s="61" t="inlineStr">
        <is>
          <t>auto_deficient</t>
        </is>
      </c>
      <c r="N154" s="61" t="inlineStr">
        <is>
          <t>auto_sufficient</t>
        </is>
      </c>
      <c r="O154" s="55" t="inlineStr">
        <is>
          <t>Total</t>
        </is>
      </c>
      <c r="P154" s="49" t="n"/>
      <c r="R154" s="46" t="n"/>
      <c r="S154" s="54" t="n"/>
      <c r="T154" s="61" t="inlineStr">
        <is>
          <t>no_auto</t>
        </is>
      </c>
      <c r="U154" s="61" t="inlineStr">
        <is>
          <t>auto_deficient</t>
        </is>
      </c>
      <c r="V154" s="61" t="inlineStr">
        <is>
          <t>auto_sufficient</t>
        </is>
      </c>
      <c r="W154" s="55" t="inlineStr">
        <is>
          <t>Total</t>
        </is>
      </c>
      <c r="X154" s="49" t="n"/>
      <c r="Z154" s="46" t="n"/>
      <c r="AA154" s="54" t="n"/>
      <c r="AB154" s="61" t="inlineStr">
        <is>
          <t>no_auto</t>
        </is>
      </c>
      <c r="AC154" s="61" t="inlineStr">
        <is>
          <t>auto_deficient</t>
        </is>
      </c>
      <c r="AD154" s="61" t="inlineStr">
        <is>
          <t>auto_sufficient</t>
        </is>
      </c>
      <c r="AE154" s="55" t="inlineStr">
        <is>
          <t>Total</t>
        </is>
      </c>
      <c r="AF154" s="49" t="n"/>
    </row>
    <row r="155">
      <c r="B155" s="46" t="n"/>
      <c r="C155" s="60" t="inlineStr">
        <is>
          <t>Bike</t>
        </is>
      </c>
      <c r="D155" s="66" t="n">
        <v>0</v>
      </c>
      <c r="E155" s="66" t="n">
        <v>0</v>
      </c>
      <c r="F155" s="66" t="n">
        <v>0</v>
      </c>
      <c r="G155" s="56">
        <f>SUM(D155:F155)</f>
        <v/>
      </c>
      <c r="H155" s="49" t="n"/>
      <c r="J155" s="46" t="n"/>
      <c r="K155" s="60" t="inlineStr">
        <is>
          <t>Bike</t>
        </is>
      </c>
      <c r="L155" s="66" t="n">
        <v>0</v>
      </c>
      <c r="M155" s="66" t="n">
        <v>0</v>
      </c>
      <c r="N155" s="66" t="n">
        <v>0</v>
      </c>
      <c r="O155" s="56">
        <f>SUM(L155:N155)</f>
        <v/>
      </c>
      <c r="P155" s="49" t="n"/>
      <c r="R155" s="46" t="n"/>
      <c r="S155" s="60" t="inlineStr">
        <is>
          <t>Bike</t>
        </is>
      </c>
      <c r="T155" s="66">
        <f>D155-L155</f>
        <v/>
      </c>
      <c r="U155" s="66">
        <f>E155-M155</f>
        <v/>
      </c>
      <c r="V155" s="66">
        <f>F155-N155</f>
        <v/>
      </c>
      <c r="W155" s="56">
        <f>SUM(T155:V155)</f>
        <v/>
      </c>
      <c r="X155" s="49" t="n"/>
      <c r="Z155" s="46" t="n"/>
      <c r="AA155" s="60" t="inlineStr">
        <is>
          <t>Bike</t>
        </is>
      </c>
      <c r="AB155" s="65">
        <f>IFERROR(T155/L155,0)</f>
        <v/>
      </c>
      <c r="AC155" s="65">
        <f>IFERROR(U155/M155,0)</f>
        <v/>
      </c>
      <c r="AD155" s="65">
        <f>IFERROR(V155/N155,0)</f>
        <v/>
      </c>
      <c r="AE155" s="62">
        <f>IFERROR((W155/O155),0)</f>
        <v/>
      </c>
      <c r="AF155" s="49" t="n"/>
    </row>
    <row r="156">
      <c r="B156" s="46" t="n"/>
      <c r="C156" s="60" t="inlineStr">
        <is>
          <t>Bike_transit</t>
        </is>
      </c>
      <c r="D156" s="66" t="n">
        <v>0</v>
      </c>
      <c r="E156" s="66" t="n">
        <v>1022.727272727273</v>
      </c>
      <c r="F156" s="66" t="n">
        <v>113.6363636363636</v>
      </c>
      <c r="G156" s="56">
        <f>SUM(D156:F156)</f>
        <v/>
      </c>
      <c r="H156" s="49" t="n"/>
      <c r="J156" s="46" t="n"/>
      <c r="K156" s="60" t="inlineStr">
        <is>
          <t>Bike_transit</t>
        </is>
      </c>
      <c r="L156" s="66" t="n">
        <v>0</v>
      </c>
      <c r="M156" s="66" t="n">
        <v>0</v>
      </c>
      <c r="N156" s="66" t="n">
        <v>0</v>
      </c>
      <c r="O156" s="56">
        <f>SUM(L156:N156)</f>
        <v/>
      </c>
      <c r="P156" s="49" t="n"/>
      <c r="R156" s="46" t="n"/>
      <c r="S156" s="60" t="inlineStr">
        <is>
          <t>Bike_transit</t>
        </is>
      </c>
      <c r="T156" s="66">
        <f>D156-L156</f>
        <v/>
      </c>
      <c r="U156" s="66">
        <f>E156-M156</f>
        <v/>
      </c>
      <c r="V156" s="66">
        <f>F156-N156</f>
        <v/>
      </c>
      <c r="W156" s="56">
        <f>SUM(T156:V156)</f>
        <v/>
      </c>
      <c r="X156" s="49" t="n"/>
      <c r="Z156" s="46" t="n"/>
      <c r="AA156" s="60" t="inlineStr">
        <is>
          <t>Bike_transit</t>
        </is>
      </c>
      <c r="AB156" s="65">
        <f>IFERROR(T156/L156,0)</f>
        <v/>
      </c>
      <c r="AC156" s="65">
        <f>IFERROR(U156/M156,0)</f>
        <v/>
      </c>
      <c r="AD156" s="65">
        <f>IFERROR(V156/N156,0)</f>
        <v/>
      </c>
      <c r="AE156" s="62">
        <f>IFERROR((W156/O156),0)</f>
        <v/>
      </c>
      <c r="AF156" s="49" t="n"/>
    </row>
    <row r="157">
      <c r="B157" s="46" t="n"/>
      <c r="C157" s="60" t="inlineStr">
        <is>
          <t>Car</t>
        </is>
      </c>
      <c r="D157" s="66" t="n">
        <v>0</v>
      </c>
      <c r="E157" s="66" t="n">
        <v>56590.9090909091</v>
      </c>
      <c r="F157" s="66" t="n">
        <v>38068.18181818182</v>
      </c>
      <c r="G157" s="56">
        <f>SUM(D157:F157)</f>
        <v/>
      </c>
      <c r="H157" s="49" t="n"/>
      <c r="J157" s="46" t="n"/>
      <c r="K157" s="60" t="inlineStr">
        <is>
          <t>Car</t>
        </is>
      </c>
      <c r="L157" s="66" t="n">
        <v>0</v>
      </c>
      <c r="M157" s="66" t="n">
        <v>84090.90909090909</v>
      </c>
      <c r="N157" s="66" t="n">
        <v>45227.27272727273</v>
      </c>
      <c r="O157" s="56">
        <f>SUM(L157:N157)</f>
        <v/>
      </c>
      <c r="P157" s="49" t="n"/>
      <c r="R157" s="46" t="n"/>
      <c r="S157" s="60" t="inlineStr">
        <is>
          <t>Car</t>
        </is>
      </c>
      <c r="T157" s="66">
        <f>D157-L157</f>
        <v/>
      </c>
      <c r="U157" s="66">
        <f>E157-M157</f>
        <v/>
      </c>
      <c r="V157" s="66">
        <f>F157-N157</f>
        <v/>
      </c>
      <c r="W157" s="56">
        <f>SUM(T157:V157)</f>
        <v/>
      </c>
      <c r="X157" s="49" t="n"/>
      <c r="Z157" s="46" t="n"/>
      <c r="AA157" s="60" t="inlineStr">
        <is>
          <t>Car</t>
        </is>
      </c>
      <c r="AB157" s="65">
        <f>IFERROR(T157/L157,0)</f>
        <v/>
      </c>
      <c r="AC157" s="65">
        <f>IFERROR(U157/M157,0)</f>
        <v/>
      </c>
      <c r="AD157" s="65">
        <f>IFERROR(V157/N157,0)</f>
        <v/>
      </c>
      <c r="AE157" s="62">
        <f>IFERROR((W157/O157),0)</f>
        <v/>
      </c>
      <c r="AF157" s="49" t="n"/>
    </row>
    <row r="158">
      <c r="B158" s="46" t="n"/>
      <c r="C158" s="60" t="inlineStr">
        <is>
          <t>Drive_transit</t>
        </is>
      </c>
      <c r="D158" s="66" t="n">
        <v>0</v>
      </c>
      <c r="E158" s="66" t="n">
        <v>909.0909090909091</v>
      </c>
      <c r="F158" s="66" t="n">
        <v>0</v>
      </c>
      <c r="G158" s="56">
        <f>SUM(D158:F158)</f>
        <v/>
      </c>
      <c r="H158" s="49" t="n"/>
      <c r="J158" s="46" t="n"/>
      <c r="K158" s="60" t="inlineStr">
        <is>
          <t>Drive_transit</t>
        </is>
      </c>
      <c r="L158" s="66" t="n">
        <v>0</v>
      </c>
      <c r="M158" s="66" t="n">
        <v>0</v>
      </c>
      <c r="N158" s="66" t="n">
        <v>0</v>
      </c>
      <c r="O158" s="56">
        <f>SUM(L158:N158)</f>
        <v/>
      </c>
      <c r="P158" s="49" t="n"/>
      <c r="R158" s="46" t="n"/>
      <c r="S158" s="60" t="inlineStr">
        <is>
          <t>Drive_transit</t>
        </is>
      </c>
      <c r="T158" s="66">
        <f>D158-L158</f>
        <v/>
      </c>
      <c r="U158" s="66">
        <f>E158-M158</f>
        <v/>
      </c>
      <c r="V158" s="66">
        <f>F158-N158</f>
        <v/>
      </c>
      <c r="W158" s="56">
        <f>SUM(T158:V158)</f>
        <v/>
      </c>
      <c r="X158" s="49" t="n"/>
      <c r="Z158" s="46" t="n"/>
      <c r="AA158" s="60" t="inlineStr">
        <is>
          <t>Drive_transit</t>
        </is>
      </c>
      <c r="AB158" s="65">
        <f>IFERROR(T158/L158,0)</f>
        <v/>
      </c>
      <c r="AC158" s="65">
        <f>IFERROR(U158/M158,0)</f>
        <v/>
      </c>
      <c r="AD158" s="65">
        <f>IFERROR(V158/N158,0)</f>
        <v/>
      </c>
      <c r="AE158" s="62">
        <f>IFERROR((W158/O158),0)</f>
        <v/>
      </c>
      <c r="AF158" s="49" t="n"/>
    </row>
    <row r="159">
      <c r="B159" s="46" t="n"/>
      <c r="C159" s="60" t="inlineStr">
        <is>
          <t>SR2</t>
        </is>
      </c>
      <c r="D159" s="66" t="n">
        <v>0</v>
      </c>
      <c r="E159" s="66" t="n">
        <v>2954.545454545455</v>
      </c>
      <c r="F159" s="66" t="n">
        <v>2840.909090909091</v>
      </c>
      <c r="G159" s="56">
        <f>SUM(D159:F159)</f>
        <v/>
      </c>
      <c r="H159" s="49" t="n"/>
      <c r="J159" s="46" t="n"/>
      <c r="K159" s="60" t="inlineStr">
        <is>
          <t>SR2</t>
        </is>
      </c>
      <c r="L159" s="66" t="n">
        <v>0</v>
      </c>
      <c r="M159" s="66" t="n">
        <v>36931.81818181818</v>
      </c>
      <c r="N159" s="66" t="n">
        <v>21931.81818181818</v>
      </c>
      <c r="O159" s="56">
        <f>SUM(L159:N159)</f>
        <v/>
      </c>
      <c r="P159" s="49" t="n"/>
      <c r="R159" s="46" t="n"/>
      <c r="S159" s="60" t="inlineStr">
        <is>
          <t>SR2</t>
        </is>
      </c>
      <c r="T159" s="66">
        <f>D159-L159</f>
        <v/>
      </c>
      <c r="U159" s="66">
        <f>E159-M159</f>
        <v/>
      </c>
      <c r="V159" s="66">
        <f>F159-N159</f>
        <v/>
      </c>
      <c r="W159" s="56">
        <f>SUM(T159:V159)</f>
        <v/>
      </c>
      <c r="X159" s="49" t="n"/>
      <c r="Z159" s="46" t="n"/>
      <c r="AA159" s="60" t="inlineStr">
        <is>
          <t>SR2</t>
        </is>
      </c>
      <c r="AB159" s="65">
        <f>IFERROR(T159/L159,0)</f>
        <v/>
      </c>
      <c r="AC159" s="65">
        <f>IFERROR(U159/M159,0)</f>
        <v/>
      </c>
      <c r="AD159" s="65">
        <f>IFERROR(V159/N159,0)</f>
        <v/>
      </c>
      <c r="AE159" s="62">
        <f>IFERROR((W159/O159),0)</f>
        <v/>
      </c>
      <c r="AF159" s="49" t="n"/>
    </row>
    <row r="160">
      <c r="B160" s="46" t="n"/>
      <c r="C160" s="60" t="inlineStr">
        <is>
          <t>SR2_teleport</t>
        </is>
      </c>
      <c r="D160" s="66" t="n">
        <v>0</v>
      </c>
      <c r="E160" s="66" t="n">
        <v>454.5454545454546</v>
      </c>
      <c r="F160" s="66" t="n">
        <v>0</v>
      </c>
      <c r="G160" s="56">
        <f>SUM(D160:F160)</f>
        <v/>
      </c>
      <c r="H160" s="49" t="n"/>
      <c r="J160" s="46" t="n"/>
      <c r="K160" s="60" t="inlineStr">
        <is>
          <t>SR2_teleport</t>
        </is>
      </c>
      <c r="L160" s="66" t="n">
        <v>0</v>
      </c>
      <c r="M160" s="66" t="n">
        <v>1818.181818181818</v>
      </c>
      <c r="N160" s="66" t="n">
        <v>795.4545454545455</v>
      </c>
      <c r="O160" s="56">
        <f>SUM(L160:N160)</f>
        <v/>
      </c>
      <c r="P160" s="49" t="n"/>
      <c r="R160" s="46" t="n"/>
      <c r="S160" s="60" t="inlineStr">
        <is>
          <t>SR2_teleport</t>
        </is>
      </c>
      <c r="T160" s="66">
        <f>D160-L160</f>
        <v/>
      </c>
      <c r="U160" s="66">
        <f>E160-M160</f>
        <v/>
      </c>
      <c r="V160" s="66">
        <f>F160-N160</f>
        <v/>
      </c>
      <c r="W160" s="56">
        <f>SUM(T160:V160)</f>
        <v/>
      </c>
      <c r="X160" s="49" t="n"/>
      <c r="Z160" s="46" t="n"/>
      <c r="AA160" s="60" t="inlineStr">
        <is>
          <t>SR2_teleport</t>
        </is>
      </c>
      <c r="AB160" s="65">
        <f>IFERROR(T160/L160,0)</f>
        <v/>
      </c>
      <c r="AC160" s="65">
        <f>IFERROR(U160/M160,0)</f>
        <v/>
      </c>
      <c r="AD160" s="65">
        <f>IFERROR(V160/N160,0)</f>
        <v/>
      </c>
      <c r="AE160" s="62">
        <f>IFERROR((W160/O160),0)</f>
        <v/>
      </c>
      <c r="AF160" s="49" t="n"/>
    </row>
    <row r="161">
      <c r="B161" s="46" t="n"/>
      <c r="C161" s="60" t="inlineStr">
        <is>
          <t>SR3</t>
        </is>
      </c>
      <c r="D161" s="66" t="n">
        <v>0</v>
      </c>
      <c r="E161" s="66" t="n">
        <v>1818.181818181818</v>
      </c>
      <c r="F161" s="66" t="n">
        <v>1818.181818181818</v>
      </c>
      <c r="G161" s="56">
        <f>SUM(D161:F161)</f>
        <v/>
      </c>
      <c r="H161" s="49" t="n"/>
      <c r="J161" s="46" t="n"/>
      <c r="K161" s="60" t="inlineStr">
        <is>
          <t>SR3</t>
        </is>
      </c>
      <c r="L161" s="66" t="n">
        <v>0</v>
      </c>
      <c r="M161" s="66" t="n">
        <v>24431.81818181818</v>
      </c>
      <c r="N161" s="66" t="n">
        <v>14090.90909090909</v>
      </c>
      <c r="O161" s="56">
        <f>SUM(L161:N161)</f>
        <v/>
      </c>
      <c r="P161" s="49" t="n"/>
      <c r="R161" s="46" t="n"/>
      <c r="S161" s="60" t="inlineStr">
        <is>
          <t>SR3</t>
        </is>
      </c>
      <c r="T161" s="66">
        <f>D161-L161</f>
        <v/>
      </c>
      <c r="U161" s="66">
        <f>E161-M161</f>
        <v/>
      </c>
      <c r="V161" s="66">
        <f>F161-N161</f>
        <v/>
      </c>
      <c r="W161" s="56">
        <f>SUM(T161:V161)</f>
        <v/>
      </c>
      <c r="X161" s="49" t="n"/>
      <c r="Z161" s="46" t="n"/>
      <c r="AA161" s="60" t="inlineStr">
        <is>
          <t>SR3</t>
        </is>
      </c>
      <c r="AB161" s="65">
        <f>IFERROR(T161/L161,0)</f>
        <v/>
      </c>
      <c r="AC161" s="65">
        <f>IFERROR(U161/M161,0)</f>
        <v/>
      </c>
      <c r="AD161" s="65">
        <f>IFERROR(V161/N161,0)</f>
        <v/>
      </c>
      <c r="AE161" s="62">
        <f>IFERROR((W161/O161),0)</f>
        <v/>
      </c>
      <c r="AF161" s="49" t="n"/>
    </row>
    <row r="162">
      <c r="B162" s="46" t="n"/>
      <c r="C162" s="60" t="inlineStr">
        <is>
          <t>SR3_teleport</t>
        </is>
      </c>
      <c r="D162" s="66" t="n">
        <v>0</v>
      </c>
      <c r="E162" s="66" t="n">
        <v>454.5454545454546</v>
      </c>
      <c r="F162" s="66" t="n">
        <v>340.9090909090909</v>
      </c>
      <c r="G162" s="56">
        <f>SUM(D162:F162)</f>
        <v/>
      </c>
      <c r="H162" s="49" t="n"/>
      <c r="J162" s="46" t="n"/>
      <c r="K162" s="60" t="inlineStr">
        <is>
          <t>SR3_teleport</t>
        </is>
      </c>
      <c r="L162" s="66" t="n">
        <v>0</v>
      </c>
      <c r="M162" s="66" t="n">
        <v>3636.363636363636</v>
      </c>
      <c r="N162" s="66" t="n">
        <v>681.8181818181819</v>
      </c>
      <c r="O162" s="56">
        <f>SUM(L162:N162)</f>
        <v/>
      </c>
      <c r="P162" s="49" t="n"/>
      <c r="R162" s="46" t="n"/>
      <c r="S162" s="60" t="inlineStr">
        <is>
          <t>SR3_teleport</t>
        </is>
      </c>
      <c r="T162" s="66">
        <f>D162-L162</f>
        <v/>
      </c>
      <c r="U162" s="66">
        <f>E162-M162</f>
        <v/>
      </c>
      <c r="V162" s="66">
        <f>F162-N162</f>
        <v/>
      </c>
      <c r="W162" s="56">
        <f>SUM(T162:V162)</f>
        <v/>
      </c>
      <c r="X162" s="49" t="n"/>
      <c r="Z162" s="46" t="n"/>
      <c r="AA162" s="60" t="inlineStr">
        <is>
          <t>SR3_teleport</t>
        </is>
      </c>
      <c r="AB162" s="65">
        <f>IFERROR(T162/L162,0)</f>
        <v/>
      </c>
      <c r="AC162" s="65">
        <f>IFERROR(U162/M162,0)</f>
        <v/>
      </c>
      <c r="AD162" s="65">
        <f>IFERROR(V162/N162,0)</f>
        <v/>
      </c>
      <c r="AE162" s="62">
        <f>IFERROR((W162/O162),0)</f>
        <v/>
      </c>
      <c r="AF162" s="49" t="n"/>
    </row>
    <row r="163">
      <c r="B163" s="46" t="n"/>
      <c r="C163" s="60" t="inlineStr">
        <is>
          <t>Ridehail</t>
        </is>
      </c>
      <c r="D163" s="66" t="n">
        <v>454.5454545454546</v>
      </c>
      <c r="E163" s="66" t="n">
        <v>909.0909090909091</v>
      </c>
      <c r="F163" s="66" t="n">
        <v>227.2727272727273</v>
      </c>
      <c r="G163" s="56">
        <f>SUM(D163:F163)</f>
        <v/>
      </c>
      <c r="H163" s="49" t="n"/>
      <c r="J163" s="46" t="n"/>
      <c r="K163" s="60" t="inlineStr">
        <is>
          <t>Ridehail</t>
        </is>
      </c>
      <c r="L163" s="66" t="n">
        <v>1477.272727272727</v>
      </c>
      <c r="M163" s="66" t="n">
        <v>113.6363636363636</v>
      </c>
      <c r="N163" s="66" t="n">
        <v>0</v>
      </c>
      <c r="O163" s="56">
        <f>SUM(L163:N163)</f>
        <v/>
      </c>
      <c r="P163" s="49" t="n"/>
      <c r="R163" s="46" t="n"/>
      <c r="S163" s="60" t="inlineStr">
        <is>
          <t>Ridehail</t>
        </is>
      </c>
      <c r="T163" s="66">
        <f>D163-L163</f>
        <v/>
      </c>
      <c r="U163" s="66">
        <f>E163-M163</f>
        <v/>
      </c>
      <c r="V163" s="66">
        <f>F163-N163</f>
        <v/>
      </c>
      <c r="W163" s="56">
        <f>SUM(T163:V163)</f>
        <v/>
      </c>
      <c r="X163" s="49" t="n"/>
      <c r="Z163" s="46" t="n"/>
      <c r="AA163" s="60" t="inlineStr">
        <is>
          <t>Ridehail</t>
        </is>
      </c>
      <c r="AB163" s="65">
        <f>IFERROR(T163/L163,0)</f>
        <v/>
      </c>
      <c r="AC163" s="65">
        <f>IFERROR(U163/M163,0)</f>
        <v/>
      </c>
      <c r="AD163" s="65">
        <f>IFERROR(V163/N163,0)</f>
        <v/>
      </c>
      <c r="AE163" s="62">
        <f>IFERROR((W163/O163),0)</f>
        <v/>
      </c>
      <c r="AF163" s="49" t="n"/>
    </row>
    <row r="164">
      <c r="B164" s="46" t="n"/>
      <c r="C164" s="60" t="inlineStr">
        <is>
          <t>Ridehail_pooled</t>
        </is>
      </c>
      <c r="D164" s="66" t="n">
        <v>0</v>
      </c>
      <c r="E164" s="66" t="n">
        <v>0</v>
      </c>
      <c r="F164" s="66" t="n">
        <v>0</v>
      </c>
      <c r="G164" s="56">
        <f>SUM(D164:F164)</f>
        <v/>
      </c>
      <c r="H164" s="49" t="n"/>
      <c r="J164" s="46" t="n"/>
      <c r="K164" s="60" t="inlineStr">
        <is>
          <t>Ridehail_pooled</t>
        </is>
      </c>
      <c r="L164" s="66" t="n">
        <v>0</v>
      </c>
      <c r="M164" s="66" t="n">
        <v>0</v>
      </c>
      <c r="N164" s="66" t="n">
        <v>0</v>
      </c>
      <c r="O164" s="56">
        <f>SUM(L164:N164)</f>
        <v/>
      </c>
      <c r="P164" s="49" t="n"/>
      <c r="R164" s="46" t="n"/>
      <c r="S164" s="60" t="inlineStr">
        <is>
          <t>Ridehail_pooled</t>
        </is>
      </c>
      <c r="T164" s="66">
        <f>D164-L164</f>
        <v/>
      </c>
      <c r="U164" s="66">
        <f>E164-M164</f>
        <v/>
      </c>
      <c r="V164" s="66">
        <f>F164-N164</f>
        <v/>
      </c>
      <c r="W164" s="56">
        <f>SUM(T164:V164)</f>
        <v/>
      </c>
      <c r="X164" s="49" t="n"/>
      <c r="Z164" s="46" t="n"/>
      <c r="AA164" s="60" t="inlineStr">
        <is>
          <t>Ridehail_pooled</t>
        </is>
      </c>
      <c r="AB164" s="65">
        <f>IFERROR(T164/L164,0)</f>
        <v/>
      </c>
      <c r="AC164" s="65">
        <f>IFERROR(U164/M164,0)</f>
        <v/>
      </c>
      <c r="AD164" s="65">
        <f>IFERROR(V164/N164,0)</f>
        <v/>
      </c>
      <c r="AE164" s="62">
        <f>IFERROR((W164/O164),0)</f>
        <v/>
      </c>
      <c r="AF164" s="49" t="n"/>
    </row>
    <row r="165">
      <c r="B165" s="46" t="n"/>
      <c r="C165" s="82" t="inlineStr">
        <is>
          <t>Ridehail_transit</t>
        </is>
      </c>
      <c r="D165" s="66" t="n">
        <v>113.6363636363636</v>
      </c>
      <c r="E165" s="66" t="n">
        <v>454.5454545454546</v>
      </c>
      <c r="F165" s="66" t="n">
        <v>0</v>
      </c>
      <c r="G165" s="56">
        <f>SUM(D165:F165)</f>
        <v/>
      </c>
      <c r="H165" s="49" t="n"/>
      <c r="J165" s="46" t="n"/>
      <c r="K165" s="82" t="inlineStr">
        <is>
          <t>Ridehail_transit</t>
        </is>
      </c>
      <c r="L165" s="66" t="n">
        <v>0</v>
      </c>
      <c r="M165" s="66" t="n">
        <v>0</v>
      </c>
      <c r="N165" s="66" t="n">
        <v>0</v>
      </c>
      <c r="O165" s="56">
        <f>SUM(L165:N165)</f>
        <v/>
      </c>
      <c r="P165" s="49" t="n"/>
      <c r="R165" s="46" t="n"/>
      <c r="S165" s="82" t="inlineStr">
        <is>
          <t>Ridehail_transit</t>
        </is>
      </c>
      <c r="T165" s="66">
        <f>D165-L165</f>
        <v/>
      </c>
      <c r="U165" s="66">
        <f>E165-M165</f>
        <v/>
      </c>
      <c r="V165" s="66">
        <f>F165-N165</f>
        <v/>
      </c>
      <c r="W165" s="56">
        <f>SUM(T165:V165)</f>
        <v/>
      </c>
      <c r="X165" s="49" t="n"/>
      <c r="Z165" s="46" t="n"/>
      <c r="AA165" s="82" t="inlineStr">
        <is>
          <t>Ridehail_transit</t>
        </is>
      </c>
      <c r="AB165" s="65">
        <f>IFERROR(T165/L165,0)</f>
        <v/>
      </c>
      <c r="AC165" s="65">
        <f>IFERROR(U165/M165,0)</f>
        <v/>
      </c>
      <c r="AD165" s="65">
        <f>IFERROR(V165/N165,0)</f>
        <v/>
      </c>
      <c r="AE165" s="62">
        <f>IFERROR((W165/O165),0)</f>
        <v/>
      </c>
      <c r="AF165" s="49" t="n"/>
    </row>
    <row r="166">
      <c r="B166" s="46" t="n"/>
      <c r="C166" s="82" t="inlineStr">
        <is>
          <t>Walk</t>
        </is>
      </c>
      <c r="D166" s="66" t="n">
        <v>79545.45454545454</v>
      </c>
      <c r="E166" s="66" t="n">
        <v>263636.3636363636</v>
      </c>
      <c r="F166" s="66" t="n">
        <v>110000</v>
      </c>
      <c r="G166" s="56">
        <f>SUM(D166:F166)</f>
        <v/>
      </c>
      <c r="H166" s="49" t="n"/>
      <c r="J166" s="46" t="n"/>
      <c r="K166" s="82" t="inlineStr">
        <is>
          <t>Walk</t>
        </is>
      </c>
      <c r="L166" s="66" t="n">
        <v>74318.18181818182</v>
      </c>
      <c r="M166" s="66" t="n">
        <v>167727.2727272727</v>
      </c>
      <c r="N166" s="66" t="n">
        <v>67159.09090909091</v>
      </c>
      <c r="O166" s="56">
        <f>SUM(L166:N166)</f>
        <v/>
      </c>
      <c r="P166" s="49" t="n"/>
      <c r="R166" s="46" t="n"/>
      <c r="S166" s="82" t="inlineStr">
        <is>
          <t>Walk</t>
        </is>
      </c>
      <c r="T166" s="66">
        <f>D166-L166</f>
        <v/>
      </c>
      <c r="U166" s="66">
        <f>E166-M166</f>
        <v/>
      </c>
      <c r="V166" s="66">
        <f>F166-N166</f>
        <v/>
      </c>
      <c r="W166" s="56">
        <f>SUM(T166:V166)</f>
        <v/>
      </c>
      <c r="X166" s="49" t="n"/>
      <c r="Z166" s="46" t="n"/>
      <c r="AA166" s="82" t="inlineStr">
        <is>
          <t>Walk</t>
        </is>
      </c>
      <c r="AB166" s="65">
        <f>IFERROR(T166/L166,0)</f>
        <v/>
      </c>
      <c r="AC166" s="65">
        <f>IFERROR(U166/M166,0)</f>
        <v/>
      </c>
      <c r="AD166" s="65">
        <f>IFERROR(V166/N166,0)</f>
        <v/>
      </c>
      <c r="AE166" s="62">
        <f>IFERROR((W166/O166),0)</f>
        <v/>
      </c>
      <c r="AF166" s="49" t="n"/>
    </row>
    <row r="167">
      <c r="B167" s="46" t="n"/>
      <c r="C167" s="82" t="inlineStr">
        <is>
          <t>Walk_transit</t>
        </is>
      </c>
      <c r="D167" s="66" t="n">
        <v>6363.636363636364</v>
      </c>
      <c r="E167" s="66" t="n">
        <v>11704.54545454545</v>
      </c>
      <c r="F167" s="66" t="n">
        <v>2272.727272727273</v>
      </c>
      <c r="G167" s="56">
        <f>SUM(D167:F167)</f>
        <v/>
      </c>
      <c r="H167" s="49" t="n"/>
      <c r="J167" s="46" t="n"/>
      <c r="K167" s="82" t="inlineStr">
        <is>
          <t>Walk_transit</t>
        </is>
      </c>
      <c r="L167" s="66" t="n">
        <v>10681.81818181818</v>
      </c>
      <c r="M167" s="66" t="n">
        <v>21931.81818181818</v>
      </c>
      <c r="N167" s="66" t="n">
        <v>5795.454545454546</v>
      </c>
      <c r="O167" s="56">
        <f>SUM(L167:N167)</f>
        <v/>
      </c>
      <c r="P167" s="49" t="n"/>
      <c r="R167" s="46" t="n"/>
      <c r="S167" s="82" t="inlineStr">
        <is>
          <t>Walk_transit</t>
        </is>
      </c>
      <c r="T167" s="66">
        <f>D167-L167</f>
        <v/>
      </c>
      <c r="U167" s="66">
        <f>E167-M167</f>
        <v/>
      </c>
      <c r="V167" s="66">
        <f>F167-N167</f>
        <v/>
      </c>
      <c r="W167" s="56">
        <f>SUM(T167:V167)</f>
        <v/>
      </c>
      <c r="X167" s="49" t="n"/>
      <c r="Z167" s="46" t="n"/>
      <c r="AA167" s="82" t="inlineStr">
        <is>
          <t>Walk_transit</t>
        </is>
      </c>
      <c r="AB167" s="65">
        <f>IFERROR(T167/L167,0)</f>
        <v/>
      </c>
      <c r="AC167" s="65">
        <f>IFERROR(U167/M167,0)</f>
        <v/>
      </c>
      <c r="AD167" s="65">
        <f>IFERROR(V167/N167,0)</f>
        <v/>
      </c>
      <c r="AE167" s="62">
        <f>IFERROR((W167/O167),0)</f>
        <v/>
      </c>
      <c r="AF167" s="49" t="n"/>
    </row>
    <row r="168" ht="15.75" customHeight="1" s="77" thickBot="1">
      <c r="B168" s="46" t="n"/>
      <c r="C168" s="57" t="inlineStr">
        <is>
          <t>Total</t>
        </is>
      </c>
      <c r="D168" s="58">
        <f>SUM(D155:D167)</f>
        <v/>
      </c>
      <c r="E168" s="58">
        <f>SUM(E155:E167)</f>
        <v/>
      </c>
      <c r="F168" s="58">
        <f>SUM(F155:F167)</f>
        <v/>
      </c>
      <c r="G168" s="59">
        <f>IF(SUM(G155:G167)=SUM(D168:F168),SUM(D168:F168),0)</f>
        <v/>
      </c>
      <c r="H168" s="49" t="n"/>
      <c r="J168" s="46" t="n"/>
      <c r="K168" s="57" t="inlineStr">
        <is>
          <t>Total</t>
        </is>
      </c>
      <c r="L168" s="58">
        <f>SUM(L155:L167)</f>
        <v/>
      </c>
      <c r="M168" s="58">
        <f>SUM(M155:M167)</f>
        <v/>
      </c>
      <c r="N168" s="58">
        <f>SUM(N155:N167)</f>
        <v/>
      </c>
      <c r="O168" s="59">
        <f>IF(SUM(O155:O167)=SUM(L168:N168),SUM(L168:N168),0)</f>
        <v/>
      </c>
      <c r="P168" s="49" t="n"/>
      <c r="R168" s="46" t="n"/>
      <c r="S168" s="57" t="inlineStr">
        <is>
          <t>Total</t>
        </is>
      </c>
      <c r="T168" s="67">
        <f>SUM(T155:T167)</f>
        <v/>
      </c>
      <c r="U168" s="67">
        <f>SUM(U155:U167)</f>
        <v/>
      </c>
      <c r="V168" s="67">
        <f>SUM(V155:V167)</f>
        <v/>
      </c>
      <c r="W168" s="59">
        <f>IF(SUM(W155:W167)=SUM(T168:V168),SUM(T168:V168),0)</f>
        <v/>
      </c>
      <c r="X168" s="49" t="n"/>
      <c r="Z168" s="46" t="n"/>
      <c r="AA168" s="57" t="inlineStr">
        <is>
          <t>Total</t>
        </is>
      </c>
      <c r="AB168" s="63">
        <f>IFERROR(T168/L168,0)</f>
        <v/>
      </c>
      <c r="AC168" s="63">
        <f>IFERROR(U168/M168,0)</f>
        <v/>
      </c>
      <c r="AD168" s="63">
        <f>IFERROR(V168/N168,0)</f>
        <v/>
      </c>
      <c r="AE168" s="64" t="n"/>
      <c r="AF168" s="49" t="n"/>
    </row>
    <row r="169" ht="15.75" customHeight="1" s="77" thickBot="1">
      <c r="B169" s="46" t="n"/>
      <c r="C169" s="73" t="n"/>
      <c r="D169" s="73" t="n"/>
      <c r="E169" s="73" t="n"/>
      <c r="F169" s="73" t="n"/>
      <c r="H169" s="49" t="n"/>
      <c r="J169" s="46" t="n"/>
      <c r="K169" s="72" t="n"/>
      <c r="L169" s="72" t="n"/>
      <c r="M169" s="72" t="n"/>
      <c r="N169" s="72" t="n"/>
      <c r="O169" s="52" t="n"/>
      <c r="P169" s="49" t="n"/>
      <c r="R169" s="46" t="n"/>
      <c r="S169" s="73" t="n"/>
      <c r="T169" s="74" t="n"/>
      <c r="U169" s="74" t="n"/>
      <c r="V169" s="74" t="n"/>
      <c r="W169" s="75" t="n"/>
      <c r="X169" s="49" t="n"/>
      <c r="Z169" s="46" t="n"/>
      <c r="AA169" s="73" t="n"/>
      <c r="AB169" s="78" t="n"/>
      <c r="AC169" s="78" t="n"/>
      <c r="AD169" s="78" t="n"/>
      <c r="AE169" s="79" t="n"/>
      <c r="AF169" s="49" t="n"/>
    </row>
    <row r="170" ht="15.75" customHeight="1" s="77" thickBot="1">
      <c r="B170" s="46" t="n"/>
      <c r="C170" s="117" t="inlineStr">
        <is>
          <t>Total number of trips made in the BEAM Simulation</t>
        </is>
      </c>
      <c r="D170" s="129" t="n"/>
      <c r="E170" s="129" t="n"/>
      <c r="F170" s="133" t="n"/>
      <c r="G170" s="80">
        <f>SUM(G11:G23,G29:G41,G47:G59,G65:G77,G83:G95,G101:G113,G119:G131,G137:G149,G155:G167)</f>
        <v/>
      </c>
      <c r="H170" s="49" t="n"/>
      <c r="J170" s="46" t="n"/>
      <c r="K170" s="105" t="inlineStr">
        <is>
          <t>Total number of trips with both ends in SF Champ</t>
        </is>
      </c>
      <c r="L170" s="129" t="n"/>
      <c r="M170" s="129" t="n"/>
      <c r="N170" s="133" t="n"/>
      <c r="O170" s="80">
        <f>SUM(O11:O23,O29:O41,O47:O59,O65:O77,O83:O95,O101:O113,O119:O131,O137:O149,O155:O167)</f>
        <v/>
      </c>
      <c r="P170" s="49" t="n"/>
      <c r="R170" s="46" t="n"/>
      <c r="S170" s="105" t="inlineStr">
        <is>
          <t>Total number of trips difference</t>
        </is>
      </c>
      <c r="T170" s="129" t="n"/>
      <c r="U170" s="129" t="n"/>
      <c r="V170" s="133" t="n"/>
      <c r="W170" s="80">
        <f>SUM(W11:W23,W29:W41,W47:W59,W65:W77,W83:W95,W101:W113,W119:W131,W137:W149,W155:W167)</f>
        <v/>
      </c>
      <c r="X170" s="49" t="n"/>
      <c r="Z170" s="46" t="n"/>
      <c r="AE170" s="76" t="n"/>
      <c r="AF170" s="49" t="n"/>
    </row>
    <row r="171" ht="15.75" customHeight="1" s="77" thickBot="1">
      <c r="B171" s="51" t="n"/>
      <c r="C171" s="52" t="n"/>
      <c r="D171" s="52" t="n"/>
      <c r="E171" s="52" t="n"/>
      <c r="F171" s="52" t="n"/>
      <c r="G171" s="52" t="n"/>
      <c r="H171" s="53" t="n"/>
      <c r="J171" s="51" t="n"/>
      <c r="K171" s="52" t="n"/>
      <c r="L171" s="52" t="n"/>
      <c r="M171" s="52" t="n"/>
      <c r="N171" s="52" t="n"/>
      <c r="O171" s="52" t="n"/>
      <c r="P171" s="53" t="n"/>
      <c r="R171" s="51" t="n"/>
      <c r="S171" s="52" t="n"/>
      <c r="T171" s="52" t="n"/>
      <c r="U171" s="52" t="n"/>
      <c r="V171" s="52" t="n"/>
      <c r="W171" s="52" t="n"/>
      <c r="X171" s="53" t="n"/>
      <c r="Z171" s="51" t="n"/>
      <c r="AA171" s="52" t="n"/>
      <c r="AB171" s="52" t="n"/>
      <c r="AC171" s="52" t="n"/>
      <c r="AD171" s="52" t="n"/>
      <c r="AE171" s="52" t="n"/>
      <c r="AF171" s="53" t="n"/>
    </row>
  </sheetData>
  <mergeCells count="83">
    <mergeCell ref="C170:F170"/>
    <mergeCell ref="K170:N170"/>
    <mergeCell ref="AA152:AB152"/>
    <mergeCell ref="AC152:AE152"/>
    <mergeCell ref="AA98:AB98"/>
    <mergeCell ref="AC98:AE98"/>
    <mergeCell ref="AA116:AB116"/>
    <mergeCell ref="AC116:AE116"/>
    <mergeCell ref="AA134:AB134"/>
    <mergeCell ref="AC134:AE134"/>
    <mergeCell ref="S134:T134"/>
    <mergeCell ref="U134:W134"/>
    <mergeCell ref="S152:T152"/>
    <mergeCell ref="U152:W152"/>
    <mergeCell ref="C134:D134"/>
    <mergeCell ref="E134:G134"/>
    <mergeCell ref="U98:W98"/>
    <mergeCell ref="S116:T116"/>
    <mergeCell ref="U116:W116"/>
    <mergeCell ref="Z4:AF4"/>
    <mergeCell ref="AA6:AE6"/>
    <mergeCell ref="AA8:AB8"/>
    <mergeCell ref="AC8:AE8"/>
    <mergeCell ref="AA26:AB26"/>
    <mergeCell ref="AC26:AE26"/>
    <mergeCell ref="AA44:AB44"/>
    <mergeCell ref="AC44:AE44"/>
    <mergeCell ref="AA62:AB62"/>
    <mergeCell ref="AC62:AE62"/>
    <mergeCell ref="AA80:AB80"/>
    <mergeCell ref="AC80:AE80"/>
    <mergeCell ref="S26:T26"/>
    <mergeCell ref="U26:W26"/>
    <mergeCell ref="S44:T44"/>
    <mergeCell ref="U44:W44"/>
    <mergeCell ref="S62:T62"/>
    <mergeCell ref="U62:W62"/>
    <mergeCell ref="C8:D8"/>
    <mergeCell ref="B4:H4"/>
    <mergeCell ref="E8:G8"/>
    <mergeCell ref="C6:G6"/>
    <mergeCell ref="R4:X4"/>
    <mergeCell ref="S6:W6"/>
    <mergeCell ref="S8:T8"/>
    <mergeCell ref="U8:W8"/>
    <mergeCell ref="C26:D26"/>
    <mergeCell ref="E26:G26"/>
    <mergeCell ref="C44:D44"/>
    <mergeCell ref="E44:G44"/>
    <mergeCell ref="C62:D62"/>
    <mergeCell ref="E62:G62"/>
    <mergeCell ref="C152:D152"/>
    <mergeCell ref="E152:G152"/>
    <mergeCell ref="J4:P4"/>
    <mergeCell ref="K6:O6"/>
    <mergeCell ref="K8:L8"/>
    <mergeCell ref="M8:O8"/>
    <mergeCell ref="K26:L26"/>
    <mergeCell ref="M26:O26"/>
    <mergeCell ref="C80:D80"/>
    <mergeCell ref="E80:G80"/>
    <mergeCell ref="C98:D98"/>
    <mergeCell ref="E98:G98"/>
    <mergeCell ref="C116:D116"/>
    <mergeCell ref="E116:G116"/>
    <mergeCell ref="K44:L44"/>
    <mergeCell ref="M44:O44"/>
    <mergeCell ref="S170:V170"/>
    <mergeCell ref="K62:L62"/>
    <mergeCell ref="M62:O62"/>
    <mergeCell ref="K80:L80"/>
    <mergeCell ref="M80:O80"/>
    <mergeCell ref="K152:L152"/>
    <mergeCell ref="M152:O152"/>
    <mergeCell ref="K98:L98"/>
    <mergeCell ref="M98:O98"/>
    <mergeCell ref="K116:L116"/>
    <mergeCell ref="M116:O116"/>
    <mergeCell ref="K134:L134"/>
    <mergeCell ref="M134:O134"/>
    <mergeCell ref="S80:T80"/>
    <mergeCell ref="U80:W80"/>
    <mergeCell ref="S98:T98"/>
  </mergeCells>
  <conditionalFormatting sqref="AB24:AD24 AB11:AE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:AD42 AB29:AE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:AD60 AB47:AE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D78 AB65:AE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:AD96 AB83:AE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4:AD114 AB101:AE1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2:AD132 AB119:AE1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0:AD150 AB137:AE1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8:AD169 AB155:AE1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priority="28" operator="equal" dxfId="1">
      <formula>0</formula>
    </cfRule>
  </conditionalFormatting>
  <conditionalFormatting sqref="G42">
    <cfRule type="cellIs" priority="27" operator="equal" dxfId="1">
      <formula>0</formula>
    </cfRule>
  </conditionalFormatting>
  <conditionalFormatting sqref="O24">
    <cfRule type="cellIs" priority="26" operator="equal" dxfId="1">
      <formula>0</formula>
    </cfRule>
  </conditionalFormatting>
  <conditionalFormatting sqref="O42">
    <cfRule type="cellIs" priority="25" operator="equal" dxfId="1">
      <formula>0</formula>
    </cfRule>
  </conditionalFormatting>
  <conditionalFormatting sqref="G60">
    <cfRule type="cellIs" priority="24" operator="equal" dxfId="1">
      <formula>0</formula>
    </cfRule>
  </conditionalFormatting>
  <conditionalFormatting sqref="O60">
    <cfRule type="cellIs" priority="23" operator="equal" dxfId="1">
      <formula>0</formula>
    </cfRule>
  </conditionalFormatting>
  <conditionalFormatting sqref="G78">
    <cfRule type="cellIs" priority="22" operator="equal" dxfId="1">
      <formula>0</formula>
    </cfRule>
  </conditionalFormatting>
  <conditionalFormatting sqref="O78">
    <cfRule type="cellIs" priority="21" operator="equal" dxfId="1">
      <formula>0</formula>
    </cfRule>
  </conditionalFormatting>
  <conditionalFormatting sqref="G96">
    <cfRule type="cellIs" priority="20" operator="equal" dxfId="1">
      <formula>0</formula>
    </cfRule>
  </conditionalFormatting>
  <conditionalFormatting sqref="O96">
    <cfRule type="cellIs" priority="19" operator="equal" dxfId="1">
      <formula>0</formula>
    </cfRule>
  </conditionalFormatting>
  <conditionalFormatting sqref="G114">
    <cfRule type="cellIs" priority="18" operator="equal" dxfId="1">
      <formula>0</formula>
    </cfRule>
  </conditionalFormatting>
  <conditionalFormatting sqref="O114">
    <cfRule type="cellIs" priority="17" operator="equal" dxfId="1">
      <formula>0</formula>
    </cfRule>
  </conditionalFormatting>
  <conditionalFormatting sqref="G132">
    <cfRule type="cellIs" priority="16" operator="equal" dxfId="1">
      <formula>0</formula>
    </cfRule>
  </conditionalFormatting>
  <conditionalFormatting sqref="O132">
    <cfRule type="cellIs" priority="15" operator="equal" dxfId="1">
      <formula>0</formula>
    </cfRule>
  </conditionalFormatting>
  <conditionalFormatting sqref="G150">
    <cfRule type="cellIs" priority="14" operator="equal" dxfId="1">
      <formula>0</formula>
    </cfRule>
  </conditionalFormatting>
  <conditionalFormatting sqref="O150">
    <cfRule type="cellIs" priority="13" operator="equal" dxfId="1">
      <formula>0</formula>
    </cfRule>
  </conditionalFormatting>
  <conditionalFormatting sqref="G168">
    <cfRule type="cellIs" priority="12" operator="equal" dxfId="1">
      <formula>0</formula>
    </cfRule>
  </conditionalFormatting>
  <conditionalFormatting sqref="O168">
    <cfRule type="cellIs" priority="11" operator="equal" dxfId="1">
      <formula>0</formula>
    </cfRule>
  </conditionalFormatting>
  <conditionalFormatting sqref="W168">
    <cfRule type="cellIs" priority="9" operator="equal" dxfId="1">
      <formula>0</formula>
    </cfRule>
  </conditionalFormatting>
  <conditionalFormatting sqref="W150">
    <cfRule type="cellIs" priority="8" operator="equal" dxfId="1">
      <formula>0</formula>
    </cfRule>
  </conditionalFormatting>
  <conditionalFormatting sqref="W132">
    <cfRule type="cellIs" priority="7" operator="equal" dxfId="1">
      <formula>0</formula>
    </cfRule>
  </conditionalFormatting>
  <conditionalFormatting sqref="W114">
    <cfRule type="cellIs" priority="6" operator="equal" dxfId="1">
      <formula>0</formula>
    </cfRule>
  </conditionalFormatting>
  <conditionalFormatting sqref="W96">
    <cfRule type="cellIs" priority="5" operator="equal" dxfId="1">
      <formula>0</formula>
    </cfRule>
  </conditionalFormatting>
  <conditionalFormatting sqref="W78">
    <cfRule type="cellIs" priority="4" operator="equal" dxfId="1">
      <formula>0</formula>
    </cfRule>
  </conditionalFormatting>
  <conditionalFormatting sqref="W60">
    <cfRule type="cellIs" priority="3" operator="equal" dxfId="1">
      <formula>0</formula>
    </cfRule>
  </conditionalFormatting>
  <conditionalFormatting sqref="W42">
    <cfRule type="cellIs" priority="2" operator="equal" dxfId="1">
      <formula>0</formula>
    </cfRule>
  </conditionalFormatting>
  <conditionalFormatting sqref="W24">
    <cfRule type="cellIs" priority="1" operator="equal" dxfId="1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4:AB16"/>
  <sheetViews>
    <sheetView topLeftCell="B1" workbookViewId="0">
      <selection activeCell="W11" sqref="W11:Z14"/>
    </sheetView>
  </sheetViews>
  <sheetFormatPr baseColWidth="8" defaultRowHeight="15"/>
  <sheetData>
    <row r="3" ht="15.75" customHeight="1" s="77" thickBot="1"/>
    <row r="4" ht="15.75" customHeight="1" s="77" thickBot="1">
      <c r="B4" s="128" t="inlineStr">
        <is>
          <t>Trips with both ends in San Francisco for the specified purpose</t>
        </is>
      </c>
      <c r="C4" s="129" t="n"/>
      <c r="D4" s="129" t="n"/>
      <c r="E4" s="129" t="n"/>
      <c r="F4" s="129" t="n"/>
      <c r="G4" s="129" t="n"/>
      <c r="H4" s="129" t="n"/>
      <c r="I4" s="130" t="n"/>
      <c r="L4" s="128" t="inlineStr">
        <is>
          <t>Trips with both ends in San Francisco for the specified purpose</t>
        </is>
      </c>
      <c r="M4" s="129" t="n"/>
      <c r="N4" s="129" t="n"/>
      <c r="O4" s="129" t="n"/>
      <c r="P4" s="129" t="n"/>
      <c r="Q4" s="129" t="n"/>
      <c r="R4" s="129" t="n"/>
      <c r="S4" s="130" t="n"/>
      <c r="U4" s="128" t="inlineStr">
        <is>
          <t>Trips with both ends in San Francisco for the specified purpose</t>
        </is>
      </c>
      <c r="V4" s="129" t="n"/>
      <c r="W4" s="129" t="n"/>
      <c r="X4" s="129" t="n"/>
      <c r="Y4" s="129" t="n"/>
      <c r="Z4" s="129" t="n"/>
      <c r="AA4" s="129" t="n"/>
      <c r="AB4" s="130" t="n"/>
    </row>
    <row r="5" ht="15.75" customHeight="1" s="77" thickBot="1">
      <c r="B5" s="46" t="n"/>
      <c r="I5" s="49" t="n"/>
      <c r="L5" s="46" t="n"/>
      <c r="S5" s="49" t="n"/>
      <c r="U5" s="46" t="n"/>
      <c r="AB5" s="49" t="n"/>
    </row>
    <row r="6" ht="15.75" customHeight="1" s="77" thickBot="1">
      <c r="B6" s="46" t="n"/>
      <c r="C6" s="131" t="inlineStr">
        <is>
          <t>BEAM</t>
        </is>
      </c>
      <c r="D6" s="129" t="n"/>
      <c r="E6" s="129" t="n"/>
      <c r="F6" s="129" t="n"/>
      <c r="G6" s="129" t="n"/>
      <c r="H6" s="130" t="n"/>
      <c r="I6" s="49" t="n"/>
      <c r="L6" s="46" t="n"/>
      <c r="M6" s="131" t="inlineStr">
        <is>
          <t>SF CHAMP</t>
        </is>
      </c>
      <c r="N6" s="129" t="n"/>
      <c r="O6" s="129" t="n"/>
      <c r="P6" s="129" t="n"/>
      <c r="Q6" s="129" t="n"/>
      <c r="R6" s="130" t="n"/>
      <c r="S6" s="49" t="n"/>
      <c r="U6" s="46" t="n"/>
      <c r="V6" s="131" t="inlineStr">
        <is>
          <t>Difference = BEAM - SF CHAMP</t>
        </is>
      </c>
      <c r="W6" s="129" t="n"/>
      <c r="X6" s="129" t="n"/>
      <c r="Y6" s="129" t="n"/>
      <c r="Z6" s="129" t="n"/>
      <c r="AA6" s="130" t="n"/>
      <c r="AB6" s="49" t="n"/>
    </row>
    <row r="7" ht="15.75" customHeight="1" s="77" thickBot="1">
      <c r="B7" s="46" t="n"/>
      <c r="I7" s="49" t="n"/>
      <c r="L7" s="46" t="n"/>
      <c r="S7" s="49" t="n"/>
      <c r="U7" s="46" t="n"/>
      <c r="AB7" s="49" t="n"/>
    </row>
    <row r="8" ht="15.75" customHeight="1" s="77" thickBot="1">
      <c r="B8" s="46" t="n"/>
      <c r="C8" s="131" t="inlineStr">
        <is>
          <t>Distance equal to first walk leg of the trip</t>
        </is>
      </c>
      <c r="D8" s="129" t="n"/>
      <c r="E8" s="129" t="n"/>
      <c r="F8" s="129" t="n"/>
      <c r="G8" s="129" t="n"/>
      <c r="H8" s="130" t="n"/>
      <c r="I8" s="49" t="n"/>
      <c r="L8" s="46" t="n"/>
      <c r="M8" s="131" t="inlineStr">
        <is>
          <t>Distance equal to first walk leg of the trip</t>
        </is>
      </c>
      <c r="N8" s="129" t="n"/>
      <c r="O8" s="129" t="n"/>
      <c r="P8" s="129" t="n"/>
      <c r="Q8" s="129" t="n"/>
      <c r="R8" s="130" t="n"/>
      <c r="S8" s="49" t="n"/>
      <c r="U8" s="46" t="n"/>
      <c r="V8" s="131" t="n"/>
      <c r="W8" s="129" t="n"/>
      <c r="X8" s="129" t="n"/>
      <c r="Y8" s="129" t="n"/>
      <c r="Z8" s="129" t="n"/>
      <c r="AA8" s="130" t="n"/>
      <c r="AB8" s="49" t="n"/>
    </row>
    <row r="9" ht="15.75" customHeight="1" s="77" thickBot="1">
      <c r="B9" s="46" t="n"/>
      <c r="C9" s="50" t="n"/>
      <c r="D9" s="50" t="n"/>
      <c r="I9" s="49" t="n"/>
      <c r="L9" s="46" t="n"/>
      <c r="M9" s="50" t="n"/>
      <c r="N9" s="50" t="n"/>
      <c r="S9" s="49" t="n"/>
      <c r="U9" s="46" t="n"/>
      <c r="V9" s="50" t="n"/>
      <c r="W9" s="50" t="n"/>
      <c r="AB9" s="49" t="n"/>
    </row>
    <row r="10">
      <c r="B10" s="46" t="n"/>
      <c r="C10" s="54" t="n"/>
      <c r="D10" s="61" t="n">
        <v>0</v>
      </c>
      <c r="E10" s="61" t="n">
        <v>1</v>
      </c>
      <c r="F10" s="61" t="n">
        <v>2</v>
      </c>
      <c r="G10" s="61" t="inlineStr">
        <is>
          <t>3+</t>
        </is>
      </c>
      <c r="H10" s="83" t="inlineStr">
        <is>
          <t>Total</t>
        </is>
      </c>
      <c r="I10" s="49" t="n"/>
      <c r="L10" s="46" t="n"/>
      <c r="M10" s="54" t="n"/>
      <c r="N10" s="61" t="n">
        <v>0</v>
      </c>
      <c r="O10" s="61" t="n">
        <v>1</v>
      </c>
      <c r="P10" s="61" t="n">
        <v>2</v>
      </c>
      <c r="Q10" s="61" t="inlineStr">
        <is>
          <t>3+</t>
        </is>
      </c>
      <c r="R10" s="83" t="inlineStr">
        <is>
          <t>Total</t>
        </is>
      </c>
      <c r="S10" s="49" t="n"/>
      <c r="U10" s="46" t="n"/>
      <c r="V10" s="54" t="n"/>
      <c r="W10" s="61" t="n">
        <v>0</v>
      </c>
      <c r="X10" s="61" t="n">
        <v>1</v>
      </c>
      <c r="Y10" s="61" t="n">
        <v>2</v>
      </c>
      <c r="Z10" s="61" t="inlineStr">
        <is>
          <t>3+</t>
        </is>
      </c>
      <c r="AA10" s="83" t="inlineStr">
        <is>
          <t>Total</t>
        </is>
      </c>
      <c r="AB10" s="49" t="n"/>
    </row>
    <row r="11">
      <c r="B11" s="46" t="n"/>
      <c r="C11" s="60" t="inlineStr">
        <is>
          <t>&lt;0.25mil</t>
        </is>
      </c>
      <c r="D11" s="84" t="n">
        <v>123863.6363636364</v>
      </c>
      <c r="E11" s="84" t="n">
        <v>130227.2727272727</v>
      </c>
      <c r="F11" s="84" t="n">
        <v>47840.9090909091</v>
      </c>
      <c r="G11" s="84" t="n">
        <v>4659.090909090909</v>
      </c>
      <c r="H11" s="85">
        <f>SUM((D11:G11))</f>
        <v/>
      </c>
      <c r="I11" s="49" t="n"/>
      <c r="L11" s="46" t="n"/>
      <c r="M11" s="60" t="inlineStr">
        <is>
          <t>&lt;0.25mil</t>
        </is>
      </c>
      <c r="N11" s="84" t="n">
        <v>222954.5454545455</v>
      </c>
      <c r="O11" s="84" t="n">
        <v>266477.2727272728</v>
      </c>
      <c r="P11" s="84" t="n">
        <v>97500</v>
      </c>
      <c r="Q11" s="84" t="n">
        <v>9545.454545454546</v>
      </c>
      <c r="R11" s="85">
        <f>SUM((N11:Q11))</f>
        <v/>
      </c>
      <c r="S11" s="49" t="n"/>
      <c r="U11" s="46" t="n"/>
      <c r="V11" s="60" t="inlineStr">
        <is>
          <t>&lt;0.25mil</t>
        </is>
      </c>
      <c r="W11" s="84">
        <f>N11-D11</f>
        <v/>
      </c>
      <c r="X11" s="84">
        <f>O11-E11</f>
        <v/>
      </c>
      <c r="Y11" s="84">
        <f>P11-F11</f>
        <v/>
      </c>
      <c r="Z11" s="84">
        <f>Q11-G11</f>
        <v/>
      </c>
      <c r="AA11" s="85">
        <f>SUM((W11:Z11))</f>
        <v/>
      </c>
      <c r="AB11" s="49" t="n"/>
    </row>
    <row r="12">
      <c r="B12" s="46" t="n"/>
      <c r="C12" s="60" t="inlineStr">
        <is>
          <t>&gt;=0.25mil &amp; &lt;0.5mil</t>
        </is>
      </c>
      <c r="D12" s="84" t="n">
        <v>28750</v>
      </c>
      <c r="E12" s="84" t="n">
        <v>16704.54545454546</v>
      </c>
      <c r="F12" s="84" t="n">
        <v>3863.636363636364</v>
      </c>
      <c r="G12" s="84" t="n">
        <v>568.1818181818182</v>
      </c>
      <c r="H12" s="85">
        <f>SUM((D12:G12))</f>
        <v/>
      </c>
      <c r="I12" s="49" t="n"/>
      <c r="L12" s="46" t="n"/>
      <c r="M12" s="60" t="inlineStr">
        <is>
          <t>&gt;=0.25mil &amp; &lt;0.5mil</t>
        </is>
      </c>
      <c r="N12" s="84" t="n">
        <v>52613.63636363637</v>
      </c>
      <c r="O12" s="84" t="n">
        <v>41818.18181818182</v>
      </c>
      <c r="P12" s="84" t="n">
        <v>8522.727272727274</v>
      </c>
      <c r="Q12" s="84" t="n">
        <v>1022.727272727273</v>
      </c>
      <c r="R12" s="85">
        <f>SUM((N12:Q12))</f>
        <v/>
      </c>
      <c r="S12" s="49" t="n"/>
      <c r="U12" s="46" t="n"/>
      <c r="V12" s="60" t="inlineStr">
        <is>
          <t>&gt;=0.25mil &amp; &lt;0.5mil</t>
        </is>
      </c>
      <c r="W12" s="84">
        <f>N12-D12</f>
        <v/>
      </c>
      <c r="X12" s="84">
        <f>O12-E12</f>
        <v/>
      </c>
      <c r="Y12" s="84">
        <f>P12-F12</f>
        <v/>
      </c>
      <c r="Z12" s="84">
        <f>Q12-G12</f>
        <v/>
      </c>
      <c r="AA12" s="85">
        <f>SUM((W12:Z12))</f>
        <v/>
      </c>
      <c r="AB12" s="49" t="n"/>
    </row>
    <row r="13">
      <c r="B13" s="46" t="n"/>
      <c r="C13" s="60" t="inlineStr">
        <is>
          <t>&gt;=0.5mil &amp; &lt;1mil</t>
        </is>
      </c>
      <c r="D13" s="84" t="n">
        <v>3068.181818181818</v>
      </c>
      <c r="E13" s="84" t="n">
        <v>2159.090909090909</v>
      </c>
      <c r="F13" s="84" t="n">
        <v>113.6363636363636</v>
      </c>
      <c r="G13" s="84" t="n">
        <v>0</v>
      </c>
      <c r="H13" s="85">
        <f>SUM((D13:G13))</f>
        <v/>
      </c>
      <c r="I13" s="49" t="n"/>
      <c r="L13" s="46" t="n"/>
      <c r="M13" s="60" t="inlineStr">
        <is>
          <t>&gt;=0.5mil &amp; &lt;1mil</t>
        </is>
      </c>
      <c r="N13" s="84" t="n">
        <v>6136.363636363637</v>
      </c>
      <c r="O13" s="84" t="n">
        <v>4545.454545454546</v>
      </c>
      <c r="P13" s="84" t="n">
        <v>454.5454545454546</v>
      </c>
      <c r="Q13" s="84" t="n">
        <v>0</v>
      </c>
      <c r="R13" s="85">
        <f>SUM((N13:Q13))</f>
        <v/>
      </c>
      <c r="S13" s="49" t="n"/>
      <c r="U13" s="46" t="n"/>
      <c r="V13" s="60" t="inlineStr">
        <is>
          <t>&gt;=0.5mil &amp; &lt;1mil</t>
        </is>
      </c>
      <c r="W13" s="84">
        <f>N13-D13</f>
        <v/>
      </c>
      <c r="X13" s="84">
        <f>O13-E13</f>
        <v/>
      </c>
      <c r="Y13" s="84">
        <f>P13-F13</f>
        <v/>
      </c>
      <c r="Z13" s="84">
        <f>Q13-G13</f>
        <v/>
      </c>
      <c r="AA13" s="85">
        <f>SUM((W13:Z13))</f>
        <v/>
      </c>
      <c r="AB13" s="49" t="n"/>
    </row>
    <row r="14">
      <c r="B14" s="46" t="n"/>
      <c r="C14" s="60" t="inlineStr">
        <is>
          <t>&gt;=1mil</t>
        </is>
      </c>
      <c r="D14" s="84" t="n">
        <v>0</v>
      </c>
      <c r="E14" s="84" t="n">
        <v>0</v>
      </c>
      <c r="F14" s="84" t="n">
        <v>0</v>
      </c>
      <c r="G14" s="84" t="n">
        <v>0</v>
      </c>
      <c r="H14" s="85">
        <f>SUM((D14:G14))</f>
        <v/>
      </c>
      <c r="I14" s="49" t="n"/>
      <c r="L14" s="46" t="n"/>
      <c r="M14" s="60" t="inlineStr">
        <is>
          <t>&gt;=1mil</t>
        </is>
      </c>
      <c r="N14" s="84" t="n">
        <v>113.6363636363636</v>
      </c>
      <c r="O14" s="84" t="n">
        <v>113.6363636363636</v>
      </c>
      <c r="P14" s="84" t="n">
        <v>113.6363636363636</v>
      </c>
      <c r="Q14" s="84" t="n">
        <v>0</v>
      </c>
      <c r="R14" s="85">
        <f>SUM((N14:Q14))</f>
        <v/>
      </c>
      <c r="S14" s="49" t="n"/>
      <c r="U14" s="46" t="n"/>
      <c r="V14" s="60" t="inlineStr">
        <is>
          <t>&gt;=1mil</t>
        </is>
      </c>
      <c r="W14" s="84">
        <f>N14-D14</f>
        <v/>
      </c>
      <c r="X14" s="84">
        <f>O14-E14</f>
        <v/>
      </c>
      <c r="Y14" s="84">
        <f>P14-F14</f>
        <v/>
      </c>
      <c r="Z14" s="84">
        <f>Q14-G14</f>
        <v/>
      </c>
      <c r="AA14" s="85">
        <f>SUM((W14:Z14))</f>
        <v/>
      </c>
      <c r="AB14" s="49" t="n"/>
    </row>
    <row r="15" ht="15.75" customHeight="1" s="77" thickBot="1">
      <c r="B15" s="46" t="n"/>
      <c r="C15" s="57" t="inlineStr">
        <is>
          <t>Total</t>
        </is>
      </c>
      <c r="D15" s="58">
        <f>SUM(D11:D14)</f>
        <v/>
      </c>
      <c r="E15" s="58">
        <f>SUM(E11:E14)</f>
        <v/>
      </c>
      <c r="F15" s="58">
        <f>SUM(F11:F14)</f>
        <v/>
      </c>
      <c r="G15" s="58">
        <f>SUM(G11:G14)</f>
        <v/>
      </c>
      <c r="H15" s="86">
        <f>SUM((D15:G15))</f>
        <v/>
      </c>
      <c r="I15" s="49" t="n"/>
      <c r="L15" s="46" t="n"/>
      <c r="M15" s="57" t="inlineStr">
        <is>
          <t>Total</t>
        </is>
      </c>
      <c r="N15" s="58">
        <f>SUM(N11:N14)</f>
        <v/>
      </c>
      <c r="O15" s="58">
        <f>SUM(O11:O14)</f>
        <v/>
      </c>
      <c r="P15" s="58">
        <f>SUM(P11:P14)</f>
        <v/>
      </c>
      <c r="Q15" s="58">
        <f>SUM(Q11:Q14)</f>
        <v/>
      </c>
      <c r="R15" s="86">
        <f>SUM((N15:Q15))</f>
        <v/>
      </c>
      <c r="S15" s="49" t="n"/>
      <c r="U15" s="46" t="n"/>
      <c r="V15" s="57" t="inlineStr">
        <is>
          <t>Total</t>
        </is>
      </c>
      <c r="W15" s="58">
        <f>SUM(W11:W14)</f>
        <v/>
      </c>
      <c r="X15" s="58">
        <f>SUM(X11:X14)</f>
        <v/>
      </c>
      <c r="Y15" s="58">
        <f>SUM(Y11:Y14)</f>
        <v/>
      </c>
      <c r="Z15" s="58">
        <f>SUM(Z11:Z14)</f>
        <v/>
      </c>
      <c r="AA15" s="86">
        <f>SUM((W15:Z15))</f>
        <v/>
      </c>
      <c r="AB15" s="49" t="n"/>
    </row>
    <row r="16" ht="15.75" customHeight="1" s="77" thickBot="1">
      <c r="B16" s="51" t="n"/>
      <c r="C16" s="52" t="n"/>
      <c r="D16" s="52" t="n"/>
      <c r="E16" s="52" t="n"/>
      <c r="F16" s="52" t="n"/>
      <c r="G16" s="52" t="n"/>
      <c r="H16" s="52" t="n"/>
      <c r="I16" s="53" t="n"/>
      <c r="L16" s="51" t="n"/>
      <c r="M16" s="52" t="n"/>
      <c r="N16" s="52" t="n"/>
      <c r="O16" s="52" t="n"/>
      <c r="P16" s="52" t="n"/>
      <c r="Q16" s="52" t="n"/>
      <c r="R16" s="52" t="n"/>
      <c r="S16" s="53" t="n"/>
      <c r="U16" s="51" t="n"/>
      <c r="V16" s="52" t="n"/>
      <c r="W16" s="52" t="n"/>
      <c r="X16" s="52" t="n"/>
      <c r="Y16" s="52" t="n"/>
      <c r="Z16" s="52" t="n"/>
      <c r="AA16" s="52" t="n"/>
      <c r="AB16" s="53" t="n"/>
    </row>
  </sheetData>
  <mergeCells count="9">
    <mergeCell ref="U4:AB4"/>
    <mergeCell ref="V6:AA6"/>
    <mergeCell ref="V8:AA8"/>
    <mergeCell ref="C8:H8"/>
    <mergeCell ref="M8:R8"/>
    <mergeCell ref="B4:I4"/>
    <mergeCell ref="L4:S4"/>
    <mergeCell ref="C6:H6"/>
    <mergeCell ref="M6:R6"/>
  </mergeCells>
  <conditionalFormatting sqref="W11:Z14">
    <cfRule type="cellIs" priority="5" operator="lessThan" dxfId="1">
      <formula>$N$11</formula>
    </cfRule>
    <cfRule type="cellIs" priority="2" operator="lessThan" dxfId="1">
      <formula>0</formula>
    </cfRule>
    <cfRule type="cellIs" priority="1" operator="greaterThan" dxfId="0">
      <formula>0</formula>
    </cfRule>
    <cfRule type="cellIs" priority="4" operator="greaterThan" dxfId="0">
      <formula>$N$11</formula>
    </cfRule>
    <cfRule type="cellIs" priority="3" operator="equal" dxfId="2">
      <formula>"0$N$11"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4:AM90"/>
  <sheetViews>
    <sheetView topLeftCell="H55" workbookViewId="0">
      <selection activeCell="AH83" sqref="AH83:AL86"/>
    </sheetView>
  </sheetViews>
  <sheetFormatPr baseColWidth="8" defaultRowHeight="15"/>
  <cols>
    <col width="3.7109375" customWidth="1" style="77" min="2" max="2"/>
    <col width="18.42578125" bestFit="1" customWidth="1" style="77" min="3" max="3"/>
    <col width="3" customWidth="1" style="77" min="9" max="9"/>
    <col width="5.140625" customWidth="1" style="77" min="10" max="10"/>
    <col width="6.140625" customWidth="1" style="77" min="11" max="11"/>
    <col width="3.7109375" customWidth="1" style="77" min="12" max="12"/>
    <col width="18.42578125" bestFit="1" customWidth="1" style="77" min="13" max="13"/>
    <col width="3.140625" customWidth="1" style="77" min="19" max="19"/>
    <col width="5" customWidth="1" style="77" min="20" max="20"/>
    <col width="6.42578125" customWidth="1" style="77" min="21" max="21"/>
    <col width="4.7109375" customWidth="1" style="77" min="22" max="22"/>
    <col width="18.42578125" bestFit="1" customWidth="1" style="77" min="23" max="23"/>
    <col width="3.140625" customWidth="1" style="77" min="29" max="29"/>
    <col width="6" customWidth="1" style="77" min="30" max="30"/>
    <col width="5.85546875" customWidth="1" style="77" min="31" max="31"/>
    <col width="4.42578125" customWidth="1" style="77" min="32" max="32"/>
    <col width="18.42578125" bestFit="1" customWidth="1" style="77" min="33" max="33"/>
    <col width="3.7109375" customWidth="1" style="77" min="39" max="39"/>
  </cols>
  <sheetData>
    <row r="3" ht="15.75" customHeight="1" s="77" thickBot="1"/>
    <row r="4" ht="15.75" customHeight="1" s="77" thickBot="1">
      <c r="B4" s="128" t="inlineStr">
        <is>
          <t>Trips with both ends in San Francisco for the specified purpose</t>
        </is>
      </c>
      <c r="C4" s="129" t="n"/>
      <c r="D4" s="129" t="n"/>
      <c r="E4" s="129" t="n"/>
      <c r="F4" s="129" t="n"/>
      <c r="G4" s="129" t="n"/>
      <c r="H4" s="129" t="n"/>
      <c r="I4" s="130" t="n"/>
      <c r="L4" s="128" t="inlineStr">
        <is>
          <t>Trips with both ends in San Francisco for the specified purpose</t>
        </is>
      </c>
      <c r="M4" s="129" t="n"/>
      <c r="N4" s="129" t="n"/>
      <c r="O4" s="129" t="n"/>
      <c r="P4" s="129" t="n"/>
      <c r="Q4" s="129" t="n"/>
      <c r="R4" s="129" t="n"/>
      <c r="S4" s="130" t="n"/>
      <c r="T4" s="89" t="n"/>
      <c r="V4" s="128" t="inlineStr">
        <is>
          <t>Trips with both ends in San Francisco for the specified purpose</t>
        </is>
      </c>
      <c r="W4" s="129" t="n"/>
      <c r="X4" s="129" t="n"/>
      <c r="Y4" s="129" t="n"/>
      <c r="Z4" s="129" t="n"/>
      <c r="AA4" s="129" t="n"/>
      <c r="AB4" s="129" t="n"/>
      <c r="AC4" s="130" t="n"/>
      <c r="AF4" s="128" t="inlineStr">
        <is>
          <t>Trips with both ends in San Francisco for the specified purpose</t>
        </is>
      </c>
      <c r="AG4" s="129" t="n"/>
      <c r="AH4" s="129" t="n"/>
      <c r="AI4" s="129" t="n"/>
      <c r="AJ4" s="129" t="n"/>
      <c r="AK4" s="129" t="n"/>
      <c r="AL4" s="129" t="n"/>
      <c r="AM4" s="130" t="n"/>
    </row>
    <row r="5" ht="15.75" customHeight="1" s="77" thickBot="1">
      <c r="B5" s="46" t="n"/>
      <c r="I5" s="49" t="n"/>
      <c r="L5" s="46" t="n"/>
      <c r="S5" s="49" t="n"/>
      <c r="V5" s="46" t="n"/>
      <c r="AC5" s="49" t="n"/>
      <c r="AF5" s="46" t="n"/>
      <c r="AM5" s="49" t="n"/>
    </row>
    <row r="6" ht="15.75" customHeight="1" s="77" thickBot="1">
      <c r="B6" s="46" t="n"/>
      <c r="C6" s="131" t="inlineStr">
        <is>
          <t>BEAM</t>
        </is>
      </c>
      <c r="D6" s="129" t="n"/>
      <c r="E6" s="129" t="n"/>
      <c r="F6" s="129" t="n"/>
      <c r="G6" s="129" t="n"/>
      <c r="H6" s="130" t="n"/>
      <c r="I6" s="49" t="n"/>
      <c r="L6" s="46" t="n"/>
      <c r="M6" s="131" t="inlineStr">
        <is>
          <t>SF CHAMP</t>
        </is>
      </c>
      <c r="N6" s="129" t="n"/>
      <c r="O6" s="129" t="n"/>
      <c r="P6" s="129" t="n"/>
      <c r="Q6" s="129" t="n"/>
      <c r="R6" s="130" t="n"/>
      <c r="S6" s="49" t="n"/>
      <c r="V6" s="46" t="n"/>
      <c r="W6" s="131" t="inlineStr">
        <is>
          <t>Difference = BEAM - SF CHAMP</t>
        </is>
      </c>
      <c r="X6" s="129" t="n"/>
      <c r="Y6" s="129" t="n"/>
      <c r="Z6" s="129" t="n"/>
      <c r="AA6" s="129" t="n"/>
      <c r="AB6" s="130" t="n"/>
      <c r="AC6" s="49" t="n"/>
      <c r="AF6" s="46" t="n"/>
      <c r="AG6" s="131" t="inlineStr">
        <is>
          <t>Percent Difference:  = (BEAM - SF CHAMP)/SF CHAMP</t>
        </is>
      </c>
      <c r="AH6" s="129" t="n"/>
      <c r="AI6" s="129" t="n"/>
      <c r="AJ6" s="129" t="n"/>
      <c r="AK6" s="129" t="n"/>
      <c r="AL6" s="130" t="n"/>
      <c r="AM6" s="49" t="n"/>
    </row>
    <row r="7" ht="15.75" customHeight="1" s="77" thickBot="1">
      <c r="B7" s="46" t="n"/>
      <c r="I7" s="49" t="n"/>
      <c r="L7" s="46" t="n"/>
      <c r="S7" s="49" t="n"/>
      <c r="V7" s="46" t="n"/>
      <c r="AC7" s="49" t="n"/>
      <c r="AF7" s="46" t="n"/>
      <c r="AM7" s="49" t="n"/>
    </row>
    <row r="8" ht="15.75" customHeight="1" s="77" thickBot="1">
      <c r="B8" s="46" t="n"/>
      <c r="C8" s="131" t="inlineStr">
        <is>
          <t xml:space="preserve">Trips on Tours of Purpose: </t>
        </is>
      </c>
      <c r="D8" s="130" t="n"/>
      <c r="E8" s="132" t="inlineStr">
        <is>
          <t>work</t>
        </is>
      </c>
      <c r="F8" s="129" t="n"/>
      <c r="G8" s="129" t="n"/>
      <c r="H8" s="130" t="n"/>
      <c r="I8" s="49" t="n"/>
      <c r="L8" s="46" t="n"/>
      <c r="M8" s="131" t="inlineStr">
        <is>
          <t xml:space="preserve">Trips on Tours of Purpose: </t>
        </is>
      </c>
      <c r="N8" s="130" t="n"/>
      <c r="O8" s="132">
        <f>E8</f>
        <v/>
      </c>
      <c r="P8" s="129" t="n"/>
      <c r="Q8" s="129" t="n"/>
      <c r="R8" s="130" t="n"/>
      <c r="S8" s="49" t="n"/>
      <c r="V8" s="46" t="n"/>
      <c r="W8" s="131" t="inlineStr">
        <is>
          <t xml:space="preserve">Trips on Tours of Purpose: </t>
        </is>
      </c>
      <c r="X8" s="130" t="n"/>
      <c r="Y8" s="132" t="inlineStr">
        <is>
          <t>work</t>
        </is>
      </c>
      <c r="Z8" s="129" t="n"/>
      <c r="AA8" s="129" t="n"/>
      <c r="AB8" s="130" t="n"/>
      <c r="AC8" s="49" t="n"/>
      <c r="AF8" s="46" t="n"/>
      <c r="AG8" s="131" t="inlineStr">
        <is>
          <t xml:space="preserve">Trips on Tours of Purpose: </t>
        </is>
      </c>
      <c r="AH8" s="130" t="n"/>
      <c r="AI8" s="132">
        <f>Y8</f>
        <v/>
      </c>
      <c r="AJ8" s="129" t="n"/>
      <c r="AK8" s="129" t="n"/>
      <c r="AL8" s="130" t="n"/>
      <c r="AM8" s="49" t="n"/>
    </row>
    <row r="9" ht="15.75" customHeight="1" s="77" thickBot="1">
      <c r="B9" s="46" t="n"/>
      <c r="C9" s="50" t="n"/>
      <c r="D9" s="50" t="n"/>
      <c r="I9" s="49" t="n"/>
      <c r="L9" s="46" t="n"/>
      <c r="M9" s="50" t="n"/>
      <c r="N9" s="50" t="n"/>
      <c r="S9" s="49" t="n"/>
      <c r="V9" s="46" t="n"/>
      <c r="W9" s="50" t="n"/>
      <c r="X9" s="50" t="n"/>
      <c r="AC9" s="49" t="n"/>
      <c r="AF9" s="46" t="n"/>
      <c r="AG9" s="50" t="n"/>
      <c r="AH9" s="50" t="n"/>
      <c r="AM9" s="49" t="n"/>
    </row>
    <row r="10">
      <c r="B10" s="46" t="n"/>
      <c r="C10" s="54" t="n"/>
      <c r="D10" s="61" t="n">
        <v>0</v>
      </c>
      <c r="E10" s="61" t="n">
        <v>1</v>
      </c>
      <c r="F10" s="61" t="n">
        <v>2</v>
      </c>
      <c r="G10" s="61" t="inlineStr">
        <is>
          <t>3+</t>
        </is>
      </c>
      <c r="H10" s="83" t="inlineStr">
        <is>
          <t>Total</t>
        </is>
      </c>
      <c r="I10" s="49" t="n"/>
      <c r="L10" s="46" t="n"/>
      <c r="M10" s="54" t="n"/>
      <c r="N10" s="61" t="n">
        <v>0</v>
      </c>
      <c r="O10" s="61" t="n">
        <v>1</v>
      </c>
      <c r="P10" s="61" t="n">
        <v>2</v>
      </c>
      <c r="Q10" s="61" t="inlineStr">
        <is>
          <t>3+</t>
        </is>
      </c>
      <c r="R10" s="83" t="inlineStr">
        <is>
          <t>Total</t>
        </is>
      </c>
      <c r="S10" s="49" t="n"/>
      <c r="V10" s="46" t="n"/>
      <c r="W10" s="54" t="n"/>
      <c r="X10" s="61" t="n">
        <v>0</v>
      </c>
      <c r="Y10" s="61" t="n">
        <v>1</v>
      </c>
      <c r="Z10" s="61" t="n">
        <v>2</v>
      </c>
      <c r="AA10" s="61" t="inlineStr">
        <is>
          <t>3+</t>
        </is>
      </c>
      <c r="AB10" s="83" t="inlineStr">
        <is>
          <t>Total</t>
        </is>
      </c>
      <c r="AC10" s="49" t="n"/>
      <c r="AF10" s="46" t="n"/>
      <c r="AG10" s="54" t="n"/>
      <c r="AH10" s="61" t="n">
        <v>0</v>
      </c>
      <c r="AI10" s="61" t="n">
        <v>1</v>
      </c>
      <c r="AJ10" s="61" t="n">
        <v>2</v>
      </c>
      <c r="AK10" s="61" t="inlineStr">
        <is>
          <t>3+</t>
        </is>
      </c>
      <c r="AL10" s="83" t="inlineStr">
        <is>
          <t>Total</t>
        </is>
      </c>
      <c r="AM10" s="49" t="n"/>
    </row>
    <row r="11">
      <c r="B11" s="46" t="n"/>
      <c r="C11" s="60" t="inlineStr">
        <is>
          <t>&lt;0.25mil</t>
        </is>
      </c>
      <c r="D11" s="84" t="n">
        <v>63636.36363636364</v>
      </c>
      <c r="E11" s="84" t="n">
        <v>78181.81818181819</v>
      </c>
      <c r="F11" s="84" t="n">
        <v>31250</v>
      </c>
      <c r="G11" s="84" t="n">
        <v>2500</v>
      </c>
      <c r="H11" s="85">
        <f>SUM((D11:G11))</f>
        <v/>
      </c>
      <c r="I11" s="49" t="n"/>
      <c r="L11" s="46" t="n"/>
      <c r="M11" s="60" t="inlineStr">
        <is>
          <t>&lt;0.25mil</t>
        </is>
      </c>
      <c r="N11" s="84" t="n">
        <v>111704.5454545455</v>
      </c>
      <c r="O11" s="84" t="n">
        <v>144772.7272727273</v>
      </c>
      <c r="P11" s="84" t="n">
        <v>56818.18181818182</v>
      </c>
      <c r="Q11" s="84" t="n">
        <v>4431.818181818182</v>
      </c>
      <c r="R11" s="85">
        <f>SUM((N11:Q11))</f>
        <v/>
      </c>
      <c r="S11" s="49" t="n"/>
      <c r="V11" s="46" t="n"/>
      <c r="W11" s="60" t="inlineStr">
        <is>
          <t>&lt;0.25mil</t>
        </is>
      </c>
      <c r="X11" s="84">
        <f>D11-N11</f>
        <v/>
      </c>
      <c r="Y11" s="84">
        <f>E11-O11</f>
        <v/>
      </c>
      <c r="Z11" s="84">
        <f>F11-P11</f>
        <v/>
      </c>
      <c r="AA11" s="84">
        <f>G11-Q11</f>
        <v/>
      </c>
      <c r="AB11" s="85">
        <f>SUM((X11:AA11))</f>
        <v/>
      </c>
      <c r="AC11" s="49" t="n"/>
      <c r="AF11" s="46" t="n"/>
      <c r="AG11" s="60" t="inlineStr">
        <is>
          <t>&lt;0.25mil</t>
        </is>
      </c>
      <c r="AH11" s="65">
        <f>IFERROR(X11/N11,0)</f>
        <v/>
      </c>
      <c r="AI11" s="65">
        <f>IFERROR(Y11/O11,0)</f>
        <v/>
      </c>
      <c r="AJ11" s="65">
        <f>IFERROR(Z11/P11,0)</f>
        <v/>
      </c>
      <c r="AK11" s="65">
        <f>IFERROR(AA11/Q11,0)</f>
        <v/>
      </c>
      <c r="AL11" s="91">
        <f>IFERROR(AB11/R11,0)</f>
        <v/>
      </c>
      <c r="AM11" s="49" t="n"/>
    </row>
    <row r="12">
      <c r="B12" s="46" t="n"/>
      <c r="C12" s="60" t="inlineStr">
        <is>
          <t>&gt;=0.25mil &amp; &lt;0.5mil</t>
        </is>
      </c>
      <c r="D12" s="84" t="n">
        <v>14431.81818181818</v>
      </c>
      <c r="E12" s="84" t="n">
        <v>10113.63636363636</v>
      </c>
      <c r="F12" s="84" t="n">
        <v>2159.090909090909</v>
      </c>
      <c r="G12" s="84" t="n">
        <v>340.9090909090909</v>
      </c>
      <c r="H12" s="85">
        <f>SUM((D12:G12))</f>
        <v/>
      </c>
      <c r="I12" s="49" t="n"/>
      <c r="L12" s="46" t="n"/>
      <c r="M12" s="60" t="inlineStr">
        <is>
          <t>&gt;=0.25mil &amp; &lt;0.5mil</t>
        </is>
      </c>
      <c r="N12" s="84" t="n">
        <v>24090.90909090909</v>
      </c>
      <c r="O12" s="84" t="n">
        <v>22840.90909090909</v>
      </c>
      <c r="P12" s="84" t="n">
        <v>4204.545454545455</v>
      </c>
      <c r="Q12" s="84" t="n">
        <v>454.5454545454546</v>
      </c>
      <c r="R12" s="85">
        <f>SUM((N12:Q12))</f>
        <v/>
      </c>
      <c r="S12" s="49" t="n"/>
      <c r="V12" s="46" t="n"/>
      <c r="W12" s="60" t="inlineStr">
        <is>
          <t>&gt;=0.25mil &amp; &lt;0.5mil</t>
        </is>
      </c>
      <c r="X12" s="84">
        <f>D12-N12</f>
        <v/>
      </c>
      <c r="Y12" s="84">
        <f>E12-O12</f>
        <v/>
      </c>
      <c r="Z12" s="84">
        <f>F12-P12</f>
        <v/>
      </c>
      <c r="AA12" s="84">
        <f>G12-Q12</f>
        <v/>
      </c>
      <c r="AB12" s="85">
        <f>SUM((X12:AA12))</f>
        <v/>
      </c>
      <c r="AC12" s="49" t="n"/>
      <c r="AF12" s="46" t="n"/>
      <c r="AG12" s="60" t="inlineStr">
        <is>
          <t>&gt;=0.25mil &amp; &lt;0.5mil</t>
        </is>
      </c>
      <c r="AH12" s="65">
        <f>IFERROR(X12/N12,0)</f>
        <v/>
      </c>
      <c r="AI12" s="65">
        <f>IFERROR(Y12/O12,0)</f>
        <v/>
      </c>
      <c r="AJ12" s="65">
        <f>IFERROR(Z12/P12,0)</f>
        <v/>
      </c>
      <c r="AK12" s="65">
        <f>IFERROR(AA12/Q12,0)</f>
        <v/>
      </c>
      <c r="AL12" s="91">
        <f>IFERROR(AB12/R12,0)</f>
        <v/>
      </c>
      <c r="AM12" s="49" t="n"/>
    </row>
    <row r="13">
      <c r="B13" s="46" t="n"/>
      <c r="C13" s="60" t="inlineStr">
        <is>
          <t>&gt;=0.5mil &amp; &lt;1mil</t>
        </is>
      </c>
      <c r="D13" s="84" t="n">
        <v>1477.272727272727</v>
      </c>
      <c r="E13" s="84" t="n">
        <v>1363.636363636364</v>
      </c>
      <c r="F13" s="84" t="n">
        <v>113.6363636363636</v>
      </c>
      <c r="G13" s="84" t="n">
        <v>0</v>
      </c>
      <c r="H13" s="85">
        <f>SUM((D13:G13))</f>
        <v/>
      </c>
      <c r="I13" s="49" t="n"/>
      <c r="L13" s="46" t="n"/>
      <c r="M13" s="60" t="inlineStr">
        <is>
          <t>&gt;=0.5mil &amp; &lt;1mil</t>
        </is>
      </c>
      <c r="N13" s="84" t="n">
        <v>2954.545454545455</v>
      </c>
      <c r="O13" s="84" t="n">
        <v>3068.181818181818</v>
      </c>
      <c r="P13" s="84" t="n">
        <v>340.9090909090909</v>
      </c>
      <c r="Q13" s="84" t="n">
        <v>0</v>
      </c>
      <c r="R13" s="85">
        <f>SUM((N13:Q13))</f>
        <v/>
      </c>
      <c r="S13" s="49" t="n"/>
      <c r="V13" s="46" t="n"/>
      <c r="W13" s="60" t="inlineStr">
        <is>
          <t>&gt;=0.5mil &amp; &lt;1mil</t>
        </is>
      </c>
      <c r="X13" s="84">
        <f>D13-N13</f>
        <v/>
      </c>
      <c r="Y13" s="84">
        <f>E13-O13</f>
        <v/>
      </c>
      <c r="Z13" s="84">
        <f>F13-P13</f>
        <v/>
      </c>
      <c r="AA13" s="84">
        <f>G13-Q13</f>
        <v/>
      </c>
      <c r="AB13" s="85">
        <f>SUM((X13:AA13))</f>
        <v/>
      </c>
      <c r="AC13" s="49" t="n"/>
      <c r="AF13" s="46" t="n"/>
      <c r="AG13" s="60" t="inlineStr">
        <is>
          <t>&gt;=0.5mil &amp; &lt;1mil</t>
        </is>
      </c>
      <c r="AH13" s="65">
        <f>IFERROR(X13/N13,0)</f>
        <v/>
      </c>
      <c r="AI13" s="65">
        <f>IFERROR(Y13/O13,0)</f>
        <v/>
      </c>
      <c r="AJ13" s="65">
        <f>IFERROR(Z13/P13,0)</f>
        <v/>
      </c>
      <c r="AK13" s="65">
        <f>IFERROR(AA13/Q13,0)</f>
        <v/>
      </c>
      <c r="AL13" s="91">
        <f>IFERROR(AB13/R13,0)</f>
        <v/>
      </c>
      <c r="AM13" s="49" t="n"/>
    </row>
    <row r="14">
      <c r="B14" s="46" t="n"/>
      <c r="C14" s="60" t="inlineStr">
        <is>
          <t>&gt;=1mil</t>
        </is>
      </c>
      <c r="D14" s="84" t="n">
        <v>0</v>
      </c>
      <c r="E14" s="84" t="n">
        <v>0</v>
      </c>
      <c r="F14" s="84" t="n">
        <v>0</v>
      </c>
      <c r="G14" s="84" t="n">
        <v>0</v>
      </c>
      <c r="H14" s="85">
        <f>SUM((D14:G14))</f>
        <v/>
      </c>
      <c r="I14" s="49" t="n"/>
      <c r="L14" s="46" t="n"/>
      <c r="M14" s="60" t="inlineStr">
        <is>
          <t>&gt;=1mil</t>
        </is>
      </c>
      <c r="N14" s="84" t="n">
        <v>0</v>
      </c>
      <c r="O14" s="84" t="n">
        <v>113.6363636363636</v>
      </c>
      <c r="P14" s="84" t="n">
        <v>113.6363636363636</v>
      </c>
      <c r="Q14" s="84" t="n">
        <v>0</v>
      </c>
      <c r="R14" s="85">
        <f>SUM((N14:Q14))</f>
        <v/>
      </c>
      <c r="S14" s="49" t="n"/>
      <c r="V14" s="46" t="n"/>
      <c r="W14" s="60" t="inlineStr">
        <is>
          <t>&gt;=1mil</t>
        </is>
      </c>
      <c r="X14" s="84">
        <f>D14-N14</f>
        <v/>
      </c>
      <c r="Y14" s="84">
        <f>E14-O14</f>
        <v/>
      </c>
      <c r="Z14" s="84">
        <f>F14-P14</f>
        <v/>
      </c>
      <c r="AA14" s="84">
        <f>G14-Q14</f>
        <v/>
      </c>
      <c r="AB14" s="85">
        <f>SUM((X14:AA14))</f>
        <v/>
      </c>
      <c r="AC14" s="49" t="n"/>
      <c r="AF14" s="46" t="n"/>
      <c r="AG14" s="60" t="inlineStr">
        <is>
          <t>&gt;=1mil</t>
        </is>
      </c>
      <c r="AH14" s="65">
        <f>IFERROR(X14/N14,0)</f>
        <v/>
      </c>
      <c r="AI14" s="65">
        <f>IFERROR(Y14/O14,0)</f>
        <v/>
      </c>
      <c r="AJ14" s="65">
        <f>IFERROR(Z14/P14,0)</f>
        <v/>
      </c>
      <c r="AK14" s="65">
        <f>IFERROR(AA14/Q14,0)</f>
        <v/>
      </c>
      <c r="AL14" s="91">
        <f>IFERROR(AB14/R14,0)</f>
        <v/>
      </c>
      <c r="AM14" s="49" t="n"/>
    </row>
    <row r="15" ht="15.75" customHeight="1" s="77" thickBot="1">
      <c r="B15" s="46" t="n"/>
      <c r="C15" s="57" t="inlineStr">
        <is>
          <t>Total</t>
        </is>
      </c>
      <c r="D15" s="58">
        <f>SUM(D11:D14)</f>
        <v/>
      </c>
      <c r="E15" s="58">
        <f>SUM(E11:E14)</f>
        <v/>
      </c>
      <c r="F15" s="58">
        <f>SUM(F11:F14)</f>
        <v/>
      </c>
      <c r="G15" s="58">
        <f>SUM(G11:G14)</f>
        <v/>
      </c>
      <c r="H15" s="86">
        <f>SUM((D15:G15))</f>
        <v/>
      </c>
      <c r="I15" s="49" t="n"/>
      <c r="L15" s="46" t="n"/>
      <c r="M15" s="57" t="inlineStr">
        <is>
          <t>Total</t>
        </is>
      </c>
      <c r="N15" s="58">
        <f>SUM(N11:N14)</f>
        <v/>
      </c>
      <c r="O15" s="58">
        <f>SUM(O11:O14)</f>
        <v/>
      </c>
      <c r="P15" s="58">
        <f>SUM(P11:P14)</f>
        <v/>
      </c>
      <c r="Q15" s="58">
        <f>SUM(Q11:Q14)</f>
        <v/>
      </c>
      <c r="R15" s="86">
        <f>SUM((N15:Q15))</f>
        <v/>
      </c>
      <c r="S15" s="49" t="n"/>
      <c r="V15" s="46" t="n"/>
      <c r="W15" s="57" t="inlineStr">
        <is>
          <t>Total</t>
        </is>
      </c>
      <c r="X15" s="58">
        <f>SUM(X11:X14)</f>
        <v/>
      </c>
      <c r="Y15" s="58">
        <f>SUM(Y11:Y14)</f>
        <v/>
      </c>
      <c r="Z15" s="58">
        <f>SUM(Z11:Z14)</f>
        <v/>
      </c>
      <c r="AA15" s="58">
        <f>SUM(AA11:AA14)</f>
        <v/>
      </c>
      <c r="AB15" s="86">
        <f>SUM((X15:AA15))</f>
        <v/>
      </c>
      <c r="AC15" s="49" t="n"/>
      <c r="AF15" s="46" t="n"/>
      <c r="AG15" s="57" t="inlineStr">
        <is>
          <t>Total</t>
        </is>
      </c>
      <c r="AH15" s="58">
        <f>SUM(AH11:AH14)</f>
        <v/>
      </c>
      <c r="AI15" s="58">
        <f>SUM(AI11:AI14)</f>
        <v/>
      </c>
      <c r="AJ15" s="58">
        <f>SUM(AJ11:AJ14)</f>
        <v/>
      </c>
      <c r="AK15" s="58">
        <f>SUM(AK11:AK14)</f>
        <v/>
      </c>
      <c r="AL15" s="86">
        <f>SUM((AH15:AK15))</f>
        <v/>
      </c>
      <c r="AM15" s="49" t="n"/>
    </row>
    <row r="16" ht="15.75" customHeight="1" s="77" thickBot="1">
      <c r="B16" s="46" t="n"/>
      <c r="I16" s="49" t="n"/>
      <c r="L16" s="46" t="n"/>
      <c r="S16" s="49" t="n"/>
      <c r="V16" s="46" t="n"/>
      <c r="AC16" s="49" t="n"/>
      <c r="AF16" s="46" t="n"/>
      <c r="AM16" s="49" t="n"/>
    </row>
    <row r="17" ht="15.75" customHeight="1" s="77" thickBot="1">
      <c r="B17" s="46" t="n"/>
      <c r="C17" s="131" t="inlineStr">
        <is>
          <t xml:space="preserve">Trips on Tours of Purpose: </t>
        </is>
      </c>
      <c r="D17" s="130" t="n"/>
      <c r="E17" s="132" t="inlineStr">
        <is>
          <t>school</t>
        </is>
      </c>
      <c r="F17" s="129" t="n"/>
      <c r="G17" s="129" t="n"/>
      <c r="H17" s="130" t="n"/>
      <c r="I17" s="49" t="n"/>
      <c r="L17" s="46" t="n"/>
      <c r="M17" s="131" t="inlineStr">
        <is>
          <t xml:space="preserve">Trips on Tours of Purpose: </t>
        </is>
      </c>
      <c r="N17" s="130" t="n"/>
      <c r="O17" s="132">
        <f>E17</f>
        <v/>
      </c>
      <c r="P17" s="129" t="n"/>
      <c r="Q17" s="129" t="n"/>
      <c r="R17" s="130" t="n"/>
      <c r="S17" s="49" t="n"/>
      <c r="V17" s="46" t="n"/>
      <c r="W17" s="131" t="inlineStr">
        <is>
          <t xml:space="preserve">Trips on Tours of Purpose: </t>
        </is>
      </c>
      <c r="X17" s="130" t="n"/>
      <c r="Y17" s="132" t="inlineStr">
        <is>
          <t>school</t>
        </is>
      </c>
      <c r="Z17" s="129" t="n"/>
      <c r="AA17" s="129" t="n"/>
      <c r="AB17" s="130" t="n"/>
      <c r="AC17" s="49" t="n"/>
      <c r="AF17" s="46" t="n"/>
      <c r="AG17" s="131" t="inlineStr">
        <is>
          <t xml:space="preserve">Trips on Tours of Purpose: </t>
        </is>
      </c>
      <c r="AH17" s="130" t="n"/>
      <c r="AI17" s="132">
        <f>Y17</f>
        <v/>
      </c>
      <c r="AJ17" s="129" t="n"/>
      <c r="AK17" s="129" t="n"/>
      <c r="AL17" s="130" t="n"/>
      <c r="AM17" s="49" t="n"/>
    </row>
    <row r="18" ht="15.75" customHeight="1" s="77" thickBot="1">
      <c r="B18" s="46" t="n"/>
      <c r="C18" s="50" t="n"/>
      <c r="D18" s="50" t="n"/>
      <c r="I18" s="49" t="n"/>
      <c r="L18" s="46" t="n"/>
      <c r="M18" s="50" t="n"/>
      <c r="N18" s="50" t="n"/>
      <c r="S18" s="49" t="n"/>
      <c r="V18" s="46" t="n"/>
      <c r="W18" s="50" t="n"/>
      <c r="X18" s="50" t="n"/>
      <c r="AC18" s="49" t="n"/>
      <c r="AF18" s="46" t="n"/>
      <c r="AG18" s="50" t="n"/>
      <c r="AH18" s="50" t="n"/>
      <c r="AM18" s="49" t="n"/>
    </row>
    <row r="19">
      <c r="B19" s="46" t="n"/>
      <c r="C19" s="54" t="n"/>
      <c r="D19" s="61" t="n">
        <v>0</v>
      </c>
      <c r="E19" s="61" t="n">
        <v>1</v>
      </c>
      <c r="F19" s="61" t="n">
        <v>2</v>
      </c>
      <c r="G19" s="61" t="inlineStr">
        <is>
          <t>3+</t>
        </is>
      </c>
      <c r="H19" s="83" t="inlineStr">
        <is>
          <t>Total</t>
        </is>
      </c>
      <c r="I19" s="49" t="n"/>
      <c r="L19" s="46" t="n"/>
      <c r="M19" s="54" t="n"/>
      <c r="N19" s="61" t="n">
        <v>0</v>
      </c>
      <c r="O19" s="61" t="n">
        <v>1</v>
      </c>
      <c r="P19" s="61" t="n">
        <v>2</v>
      </c>
      <c r="Q19" s="61" t="inlineStr">
        <is>
          <t>3+</t>
        </is>
      </c>
      <c r="R19" s="83" t="inlineStr">
        <is>
          <t>Total</t>
        </is>
      </c>
      <c r="S19" s="49" t="n"/>
      <c r="V19" s="46" t="n"/>
      <c r="W19" s="54" t="n"/>
      <c r="X19" s="61" t="n">
        <v>0</v>
      </c>
      <c r="Y19" s="61" t="n">
        <v>1</v>
      </c>
      <c r="Z19" s="61" t="n">
        <v>2</v>
      </c>
      <c r="AA19" s="61" t="inlineStr">
        <is>
          <t>3+</t>
        </is>
      </c>
      <c r="AB19" s="83" t="inlineStr">
        <is>
          <t>Total</t>
        </is>
      </c>
      <c r="AC19" s="49" t="n"/>
      <c r="AF19" s="46" t="n"/>
      <c r="AG19" s="54" t="n"/>
      <c r="AH19" s="61" t="n">
        <v>0</v>
      </c>
      <c r="AI19" s="61" t="n">
        <v>1</v>
      </c>
      <c r="AJ19" s="61" t="n">
        <v>2</v>
      </c>
      <c r="AK19" s="61" t="inlineStr">
        <is>
          <t>3+</t>
        </is>
      </c>
      <c r="AL19" s="83" t="inlineStr">
        <is>
          <t>Total</t>
        </is>
      </c>
      <c r="AM19" s="49" t="n"/>
    </row>
    <row r="20">
      <c r="B20" s="46" t="n"/>
      <c r="C20" s="60" t="inlineStr">
        <is>
          <t>&lt;0.25mil</t>
        </is>
      </c>
      <c r="D20" s="84" t="n">
        <v>4090.909090909091</v>
      </c>
      <c r="E20" s="84" t="n">
        <v>2159.090909090909</v>
      </c>
      <c r="F20" s="84" t="n">
        <v>1477.272727272727</v>
      </c>
      <c r="G20" s="84" t="n">
        <v>227.2727272727273</v>
      </c>
      <c r="H20" s="85">
        <f>SUM((D20:G20))</f>
        <v/>
      </c>
      <c r="I20" s="49" t="n"/>
      <c r="L20" s="46" t="n"/>
      <c r="M20" s="60" t="inlineStr">
        <is>
          <t>&lt;0.25mil</t>
        </is>
      </c>
      <c r="N20" s="84" t="n">
        <v>10000</v>
      </c>
      <c r="O20" s="84" t="n">
        <v>9090.909090909092</v>
      </c>
      <c r="P20" s="84" t="n">
        <v>4318.181818181818</v>
      </c>
      <c r="Q20" s="84" t="n">
        <v>568.1818181818182</v>
      </c>
      <c r="R20" s="85">
        <f>SUM((N20:Q20))</f>
        <v/>
      </c>
      <c r="S20" s="49" t="n"/>
      <c r="V20" s="46" t="n"/>
      <c r="W20" s="60" t="inlineStr">
        <is>
          <t>&lt;0.25mil</t>
        </is>
      </c>
      <c r="X20" s="84">
        <f>D20-N20</f>
        <v/>
      </c>
      <c r="Y20" s="84">
        <f>E20-O20</f>
        <v/>
      </c>
      <c r="Z20" s="84">
        <f>F20-P20</f>
        <v/>
      </c>
      <c r="AA20" s="84">
        <f>G20-Q20</f>
        <v/>
      </c>
      <c r="AB20" s="85">
        <f>SUM((X20:AA20))</f>
        <v/>
      </c>
      <c r="AC20" s="49" t="n"/>
      <c r="AF20" s="46" t="n"/>
      <c r="AG20" s="60" t="inlineStr">
        <is>
          <t>&lt;0.25mil</t>
        </is>
      </c>
      <c r="AH20" s="65">
        <f>IFERROR(X20/N20,0)</f>
        <v/>
      </c>
      <c r="AI20" s="65">
        <f>IFERROR(Y20/O20,0)</f>
        <v/>
      </c>
      <c r="AJ20" s="65">
        <f>IFERROR(Z20/P20,0)</f>
        <v/>
      </c>
      <c r="AK20" s="65">
        <f>IFERROR(AA20/Q20,0)</f>
        <v/>
      </c>
      <c r="AL20" s="91">
        <f>IFERROR(AB20/R20,0)</f>
        <v/>
      </c>
      <c r="AM20" s="49" t="n"/>
    </row>
    <row r="21">
      <c r="B21" s="46" t="n"/>
      <c r="C21" s="60" t="inlineStr">
        <is>
          <t>&gt;=0.25mil &amp; &lt;0.5mil</t>
        </is>
      </c>
      <c r="D21" s="84" t="n">
        <v>1136.363636363636</v>
      </c>
      <c r="E21" s="84" t="n">
        <v>909.0909090909091</v>
      </c>
      <c r="F21" s="84" t="n">
        <v>0</v>
      </c>
      <c r="G21" s="84" t="n">
        <v>0</v>
      </c>
      <c r="H21" s="85">
        <f>SUM((D21:G21))</f>
        <v/>
      </c>
      <c r="I21" s="49" t="n"/>
      <c r="L21" s="46" t="n"/>
      <c r="M21" s="60" t="inlineStr">
        <is>
          <t>&gt;=0.25mil &amp; &lt;0.5mil</t>
        </is>
      </c>
      <c r="N21" s="84" t="n">
        <v>3181.818181818182</v>
      </c>
      <c r="O21" s="84" t="n">
        <v>2500</v>
      </c>
      <c r="P21" s="84" t="n">
        <v>0</v>
      </c>
      <c r="Q21" s="84" t="n">
        <v>0</v>
      </c>
      <c r="R21" s="85">
        <f>SUM((N21:Q21))</f>
        <v/>
      </c>
      <c r="S21" s="49" t="n"/>
      <c r="V21" s="46" t="n"/>
      <c r="W21" s="60" t="inlineStr">
        <is>
          <t>&gt;=0.25mil &amp; &lt;0.5mil</t>
        </is>
      </c>
      <c r="X21" s="84">
        <f>D21-N21</f>
        <v/>
      </c>
      <c r="Y21" s="84">
        <f>E21-O21</f>
        <v/>
      </c>
      <c r="Z21" s="84">
        <f>F21-P21</f>
        <v/>
      </c>
      <c r="AA21" s="84">
        <f>G21-Q21</f>
        <v/>
      </c>
      <c r="AB21" s="85">
        <f>SUM((X21:AA21))</f>
        <v/>
      </c>
      <c r="AC21" s="49" t="n"/>
      <c r="AF21" s="46" t="n"/>
      <c r="AG21" s="60" t="inlineStr">
        <is>
          <t>&gt;=0.25mil &amp; &lt;0.5mil</t>
        </is>
      </c>
      <c r="AH21" s="65">
        <f>IFERROR(X21/N21,0)</f>
        <v/>
      </c>
      <c r="AI21" s="65">
        <f>IFERROR(Y21/O21,0)</f>
        <v/>
      </c>
      <c r="AJ21" s="65">
        <f>IFERROR(Z21/P21,0)</f>
        <v/>
      </c>
      <c r="AK21" s="65">
        <f>IFERROR(AA21/Q21,0)</f>
        <v/>
      </c>
      <c r="AL21" s="91">
        <f>IFERROR(AB21/R21,0)</f>
        <v/>
      </c>
      <c r="AM21" s="49" t="n"/>
    </row>
    <row r="22">
      <c r="B22" s="46" t="n"/>
      <c r="C22" s="60" t="inlineStr">
        <is>
          <t>&gt;=0.5mil &amp; &lt;1mil</t>
        </is>
      </c>
      <c r="D22" s="84" t="n">
        <v>0</v>
      </c>
      <c r="E22" s="84" t="n">
        <v>227.2727272727273</v>
      </c>
      <c r="F22" s="84" t="n">
        <v>0</v>
      </c>
      <c r="G22" s="84" t="n">
        <v>0</v>
      </c>
      <c r="H22" s="85">
        <f>SUM((D22:G22))</f>
        <v/>
      </c>
      <c r="I22" s="49" t="n"/>
      <c r="L22" s="46" t="n"/>
      <c r="M22" s="60" t="inlineStr">
        <is>
          <t>&gt;=0.5mil &amp; &lt;1mil</t>
        </is>
      </c>
      <c r="N22" s="84" t="n">
        <v>113.6363636363636</v>
      </c>
      <c r="O22" s="84" t="n">
        <v>454.5454545454546</v>
      </c>
      <c r="P22" s="84" t="n">
        <v>0</v>
      </c>
      <c r="Q22" s="84" t="n">
        <v>0</v>
      </c>
      <c r="R22" s="85">
        <f>SUM((N22:Q22))</f>
        <v/>
      </c>
      <c r="S22" s="49" t="n"/>
      <c r="V22" s="46" t="n"/>
      <c r="W22" s="60" t="inlineStr">
        <is>
          <t>&gt;=0.5mil &amp; &lt;1mil</t>
        </is>
      </c>
      <c r="X22" s="84">
        <f>D22-N22</f>
        <v/>
      </c>
      <c r="Y22" s="84">
        <f>E22-O22</f>
        <v/>
      </c>
      <c r="Z22" s="84">
        <f>F22-P22</f>
        <v/>
      </c>
      <c r="AA22" s="84">
        <f>G22-Q22</f>
        <v/>
      </c>
      <c r="AB22" s="85">
        <f>SUM((X22:AA22))</f>
        <v/>
      </c>
      <c r="AC22" s="49" t="n"/>
      <c r="AF22" s="46" t="n"/>
      <c r="AG22" s="60" t="inlineStr">
        <is>
          <t>&gt;=0.5mil &amp; &lt;1mil</t>
        </is>
      </c>
      <c r="AH22" s="65">
        <f>IFERROR(X22/N22,0)</f>
        <v/>
      </c>
      <c r="AI22" s="65">
        <f>IFERROR(Y22/O22,0)</f>
        <v/>
      </c>
      <c r="AJ22" s="65">
        <f>IFERROR(Z22/P22,0)</f>
        <v/>
      </c>
      <c r="AK22" s="65">
        <f>IFERROR(AA22/Q22,0)</f>
        <v/>
      </c>
      <c r="AL22" s="91">
        <f>IFERROR(AB22/R22,0)</f>
        <v/>
      </c>
      <c r="AM22" s="49" t="n"/>
    </row>
    <row r="23">
      <c r="B23" s="46" t="n"/>
      <c r="C23" s="60" t="inlineStr">
        <is>
          <t>&gt;=1mil</t>
        </is>
      </c>
      <c r="D23" s="84" t="n">
        <v>0</v>
      </c>
      <c r="E23" s="84" t="n">
        <v>0</v>
      </c>
      <c r="F23" s="84" t="n">
        <v>0</v>
      </c>
      <c r="G23" s="84" t="n">
        <v>0</v>
      </c>
      <c r="H23" s="85">
        <f>SUM((D23:G23))</f>
        <v/>
      </c>
      <c r="I23" s="49" t="n"/>
      <c r="L23" s="46" t="n"/>
      <c r="M23" s="60" t="inlineStr">
        <is>
          <t>&gt;=1mil</t>
        </is>
      </c>
      <c r="N23" s="84" t="n">
        <v>0</v>
      </c>
      <c r="O23" s="84" t="n">
        <v>0</v>
      </c>
      <c r="P23" s="84" t="n">
        <v>0</v>
      </c>
      <c r="Q23" s="84" t="n">
        <v>0</v>
      </c>
      <c r="R23" s="85">
        <f>SUM((N23:Q23))</f>
        <v/>
      </c>
      <c r="S23" s="49" t="n"/>
      <c r="V23" s="46" t="n"/>
      <c r="W23" s="60" t="inlineStr">
        <is>
          <t>&gt;=1mil</t>
        </is>
      </c>
      <c r="X23" s="84">
        <f>D23-N23</f>
        <v/>
      </c>
      <c r="Y23" s="84">
        <f>E23-O23</f>
        <v/>
      </c>
      <c r="Z23" s="84">
        <f>F23-P23</f>
        <v/>
      </c>
      <c r="AA23" s="84">
        <f>G23-Q23</f>
        <v/>
      </c>
      <c r="AB23" s="85">
        <f>SUM((X23:AA23))</f>
        <v/>
      </c>
      <c r="AC23" s="49" t="n"/>
      <c r="AF23" s="46" t="n"/>
      <c r="AG23" s="60" t="inlineStr">
        <is>
          <t>&gt;=1mil</t>
        </is>
      </c>
      <c r="AH23" s="65">
        <f>IFERROR(X23/N23,0)</f>
        <v/>
      </c>
      <c r="AI23" s="65">
        <f>IFERROR(Y23/O23,0)</f>
        <v/>
      </c>
      <c r="AJ23" s="65">
        <f>IFERROR(Z23/P23,0)</f>
        <v/>
      </c>
      <c r="AK23" s="65">
        <f>IFERROR(AA23/Q23,0)</f>
        <v/>
      </c>
      <c r="AL23" s="91">
        <f>IFERROR(AB23/R23,0)</f>
        <v/>
      </c>
      <c r="AM23" s="49" t="n"/>
    </row>
    <row r="24" ht="15.75" customHeight="1" s="77" thickBot="1">
      <c r="B24" s="46" t="n"/>
      <c r="C24" s="57" t="inlineStr">
        <is>
          <t>Total</t>
        </is>
      </c>
      <c r="D24" s="58">
        <f>SUM(D20:D23)</f>
        <v/>
      </c>
      <c r="E24" s="58">
        <f>SUM(E20:E23)</f>
        <v/>
      </c>
      <c r="F24" s="58">
        <f>SUM(F20:F23)</f>
        <v/>
      </c>
      <c r="G24" s="58">
        <f>SUM(G20:G23)</f>
        <v/>
      </c>
      <c r="H24" s="86">
        <f>SUM((D24:G24))</f>
        <v/>
      </c>
      <c r="I24" s="49" t="n"/>
      <c r="L24" s="46" t="n"/>
      <c r="M24" s="57" t="inlineStr">
        <is>
          <t>Total</t>
        </is>
      </c>
      <c r="N24" s="58">
        <f>SUM(N20:N23)</f>
        <v/>
      </c>
      <c r="O24" s="58">
        <f>SUM(O20:O23)</f>
        <v/>
      </c>
      <c r="P24" s="58">
        <f>SUM(P20:P23)</f>
        <v/>
      </c>
      <c r="Q24" s="58">
        <f>SUM(Q20:Q23)</f>
        <v/>
      </c>
      <c r="R24" s="86">
        <f>SUM((N24:Q24))</f>
        <v/>
      </c>
      <c r="S24" s="49" t="n"/>
      <c r="V24" s="46" t="n"/>
      <c r="W24" s="57" t="inlineStr">
        <is>
          <t>Total</t>
        </is>
      </c>
      <c r="X24" s="58">
        <f>SUM(X20:X23)</f>
        <v/>
      </c>
      <c r="Y24" s="58">
        <f>SUM(Y20:Y23)</f>
        <v/>
      </c>
      <c r="Z24" s="58">
        <f>SUM(Z20:Z23)</f>
        <v/>
      </c>
      <c r="AA24" s="58">
        <f>SUM(AA20:AA23)</f>
        <v/>
      </c>
      <c r="AB24" s="86">
        <f>SUM((X24:AA24))</f>
        <v/>
      </c>
      <c r="AC24" s="49" t="n"/>
      <c r="AF24" s="46" t="n"/>
      <c r="AG24" s="57" t="inlineStr">
        <is>
          <t>Total</t>
        </is>
      </c>
      <c r="AH24" s="58">
        <f>SUM(AH20:AH23)</f>
        <v/>
      </c>
      <c r="AI24" s="58">
        <f>SUM(AI20:AI23)</f>
        <v/>
      </c>
      <c r="AJ24" s="58">
        <f>SUM(AJ20:AJ23)</f>
        <v/>
      </c>
      <c r="AK24" s="58">
        <f>SUM(AK20:AK23)</f>
        <v/>
      </c>
      <c r="AL24" s="86">
        <f>SUM((AH24:AK24))</f>
        <v/>
      </c>
      <c r="AM24" s="49" t="n"/>
    </row>
    <row r="25" ht="15.75" customHeight="1" s="77" thickBot="1">
      <c r="B25" s="46" t="n"/>
      <c r="I25" s="49" t="n"/>
      <c r="L25" s="46" t="n"/>
      <c r="S25" s="49" t="n"/>
      <c r="V25" s="46" t="n"/>
      <c r="AC25" s="49" t="n"/>
      <c r="AF25" s="46" t="n"/>
      <c r="AM25" s="49" t="n"/>
    </row>
    <row r="26" ht="15.75" customHeight="1" s="77" thickBot="1">
      <c r="B26" s="46" t="n"/>
      <c r="C26" s="131" t="inlineStr">
        <is>
          <t xml:space="preserve">Trips on Tours of Purpose: </t>
        </is>
      </c>
      <c r="D26" s="130" t="n"/>
      <c r="E26" s="132" t="inlineStr">
        <is>
          <t>univ</t>
        </is>
      </c>
      <c r="F26" s="129" t="n"/>
      <c r="G26" s="129" t="n"/>
      <c r="H26" s="130" t="n"/>
      <c r="I26" s="49" t="n"/>
      <c r="L26" s="46" t="n"/>
      <c r="M26" s="131" t="inlineStr">
        <is>
          <t xml:space="preserve">Trips on Tours of Purpose: </t>
        </is>
      </c>
      <c r="N26" s="130" t="n"/>
      <c r="O26" s="132">
        <f>E26</f>
        <v/>
      </c>
      <c r="P26" s="129" t="n"/>
      <c r="Q26" s="129" t="n"/>
      <c r="R26" s="130" t="n"/>
      <c r="S26" s="49" t="n"/>
      <c r="V26" s="46" t="n"/>
      <c r="W26" s="131" t="inlineStr">
        <is>
          <t xml:space="preserve">Trips on Tours of Purpose: </t>
        </is>
      </c>
      <c r="X26" s="130" t="n"/>
      <c r="Y26" s="132" t="inlineStr">
        <is>
          <t>univ</t>
        </is>
      </c>
      <c r="Z26" s="129" t="n"/>
      <c r="AA26" s="129" t="n"/>
      <c r="AB26" s="130" t="n"/>
      <c r="AC26" s="49" t="n"/>
      <c r="AF26" s="46" t="n"/>
      <c r="AG26" s="131" t="inlineStr">
        <is>
          <t xml:space="preserve">Trips on Tours of Purpose: </t>
        </is>
      </c>
      <c r="AH26" s="130" t="n"/>
      <c r="AI26" s="132">
        <f>Y26</f>
        <v/>
      </c>
      <c r="AJ26" s="129" t="n"/>
      <c r="AK26" s="129" t="n"/>
      <c r="AL26" s="130" t="n"/>
      <c r="AM26" s="49" t="n"/>
    </row>
    <row r="27" ht="15.75" customHeight="1" s="77" thickBot="1">
      <c r="B27" s="46" t="n"/>
      <c r="C27" s="50" t="n"/>
      <c r="D27" s="50" t="n"/>
      <c r="I27" s="49" t="n"/>
      <c r="L27" s="46" t="n"/>
      <c r="M27" s="50" t="n"/>
      <c r="N27" s="50" t="n"/>
      <c r="S27" s="49" t="n"/>
      <c r="V27" s="46" t="n"/>
      <c r="W27" s="50" t="n"/>
      <c r="X27" s="50" t="n"/>
      <c r="AC27" s="49" t="n"/>
      <c r="AF27" s="46" t="n"/>
      <c r="AG27" s="50" t="n"/>
      <c r="AH27" s="50" t="n"/>
      <c r="AM27" s="49" t="n"/>
    </row>
    <row r="28">
      <c r="B28" s="46" t="n"/>
      <c r="C28" s="54" t="n"/>
      <c r="D28" s="61" t="n">
        <v>0</v>
      </c>
      <c r="E28" s="61" t="n">
        <v>1</v>
      </c>
      <c r="F28" s="61" t="n">
        <v>2</v>
      </c>
      <c r="G28" s="61" t="inlineStr">
        <is>
          <t>3+</t>
        </is>
      </c>
      <c r="H28" s="83" t="inlineStr">
        <is>
          <t>Total</t>
        </is>
      </c>
      <c r="I28" s="49" t="n"/>
      <c r="L28" s="46" t="n"/>
      <c r="M28" s="54" t="n"/>
      <c r="N28" s="61" t="n">
        <v>0</v>
      </c>
      <c r="O28" s="61" t="n">
        <v>1</v>
      </c>
      <c r="P28" s="61" t="n">
        <v>2</v>
      </c>
      <c r="Q28" s="61" t="inlineStr">
        <is>
          <t>3+</t>
        </is>
      </c>
      <c r="R28" s="83" t="inlineStr">
        <is>
          <t>Total</t>
        </is>
      </c>
      <c r="S28" s="49" t="n"/>
      <c r="V28" s="46" t="n"/>
      <c r="W28" s="54" t="n"/>
      <c r="X28" s="61" t="n">
        <v>0</v>
      </c>
      <c r="Y28" s="61" t="n">
        <v>1</v>
      </c>
      <c r="Z28" s="61" t="n">
        <v>2</v>
      </c>
      <c r="AA28" s="61" t="inlineStr">
        <is>
          <t>3+</t>
        </is>
      </c>
      <c r="AB28" s="83" t="inlineStr">
        <is>
          <t>Total</t>
        </is>
      </c>
      <c r="AC28" s="49" t="n"/>
      <c r="AF28" s="46" t="n"/>
      <c r="AG28" s="54" t="n"/>
      <c r="AH28" s="61" t="n">
        <v>0</v>
      </c>
      <c r="AI28" s="61" t="n">
        <v>1</v>
      </c>
      <c r="AJ28" s="61" t="n">
        <v>2</v>
      </c>
      <c r="AK28" s="61" t="inlineStr">
        <is>
          <t>3+</t>
        </is>
      </c>
      <c r="AL28" s="83" t="inlineStr">
        <is>
          <t>Total</t>
        </is>
      </c>
      <c r="AM28" s="49" t="n"/>
    </row>
    <row r="29">
      <c r="B29" s="46" t="n"/>
      <c r="C29" s="60" t="inlineStr">
        <is>
          <t>&lt;0.25mil</t>
        </is>
      </c>
      <c r="D29" s="84" t="n">
        <v>10227.27272727273</v>
      </c>
      <c r="E29" s="84" t="n">
        <v>10227.27272727273</v>
      </c>
      <c r="F29" s="84" t="n">
        <v>4318.181818181818</v>
      </c>
      <c r="G29" s="84" t="n">
        <v>1022.727272727273</v>
      </c>
      <c r="H29" s="85">
        <f>SUM((D29:G29))</f>
        <v/>
      </c>
      <c r="I29" s="49" t="n"/>
      <c r="L29" s="46" t="n"/>
      <c r="M29" s="60" t="inlineStr">
        <is>
          <t>&lt;0.25mil</t>
        </is>
      </c>
      <c r="N29" s="84" t="n">
        <v>13181.81818181818</v>
      </c>
      <c r="O29" s="84" t="n">
        <v>16363.63636363636</v>
      </c>
      <c r="P29" s="84" t="n">
        <v>8977.272727272728</v>
      </c>
      <c r="Q29" s="84" t="n">
        <v>2272.727272727273</v>
      </c>
      <c r="R29" s="85">
        <f>SUM((N29:Q29))</f>
        <v/>
      </c>
      <c r="S29" s="49" t="n"/>
      <c r="V29" s="46" t="n"/>
      <c r="W29" s="60" t="inlineStr">
        <is>
          <t>&lt;0.25mil</t>
        </is>
      </c>
      <c r="X29" s="84">
        <f>D29-N29</f>
        <v/>
      </c>
      <c r="Y29" s="84">
        <f>E29-O29</f>
        <v/>
      </c>
      <c r="Z29" s="84">
        <f>F29-P29</f>
        <v/>
      </c>
      <c r="AA29" s="84">
        <f>G29-Q29</f>
        <v/>
      </c>
      <c r="AB29" s="85">
        <f>SUM((X29:AA29))</f>
        <v/>
      </c>
      <c r="AC29" s="49" t="n"/>
      <c r="AF29" s="46" t="n"/>
      <c r="AG29" s="60" t="inlineStr">
        <is>
          <t>&lt;0.25mil</t>
        </is>
      </c>
      <c r="AH29" s="65">
        <f>IFERROR(X29/N29,0)</f>
        <v/>
      </c>
      <c r="AI29" s="65">
        <f>IFERROR(Y29/O29,0)</f>
        <v/>
      </c>
      <c r="AJ29" s="65">
        <f>IFERROR(Z29/P29,0)</f>
        <v/>
      </c>
      <c r="AK29" s="65">
        <f>IFERROR(AA29/Q29,0)</f>
        <v/>
      </c>
      <c r="AL29" s="91">
        <f>IFERROR(AB29/R29,0)</f>
        <v/>
      </c>
      <c r="AM29" s="49" t="n"/>
    </row>
    <row r="30">
      <c r="B30" s="46" t="n"/>
      <c r="C30" s="60" t="inlineStr">
        <is>
          <t>&gt;=0.25mil &amp; &lt;0.5mil</t>
        </is>
      </c>
      <c r="D30" s="84" t="n">
        <v>1931.818181818182</v>
      </c>
      <c r="E30" s="84" t="n">
        <v>1136.363636363636</v>
      </c>
      <c r="F30" s="84" t="n">
        <v>454.5454545454546</v>
      </c>
      <c r="G30" s="84" t="n">
        <v>0</v>
      </c>
      <c r="H30" s="85">
        <f>SUM((D30:G30))</f>
        <v/>
      </c>
      <c r="I30" s="49" t="n"/>
      <c r="L30" s="46" t="n"/>
      <c r="M30" s="60" t="inlineStr">
        <is>
          <t>&gt;=0.25mil &amp; &lt;0.5mil</t>
        </is>
      </c>
      <c r="N30" s="84" t="n">
        <v>2613.636363636364</v>
      </c>
      <c r="O30" s="84" t="n">
        <v>2613.636363636364</v>
      </c>
      <c r="P30" s="84" t="n">
        <v>909.0909090909091</v>
      </c>
      <c r="Q30" s="84" t="n">
        <v>0</v>
      </c>
      <c r="R30" s="85">
        <f>SUM((N30:Q30))</f>
        <v/>
      </c>
      <c r="S30" s="49" t="n"/>
      <c r="V30" s="46" t="n"/>
      <c r="W30" s="60" t="inlineStr">
        <is>
          <t>&gt;=0.25mil &amp; &lt;0.5mil</t>
        </is>
      </c>
      <c r="X30" s="84">
        <f>D30-N30</f>
        <v/>
      </c>
      <c r="Y30" s="84">
        <f>E30-O30</f>
        <v/>
      </c>
      <c r="Z30" s="84">
        <f>F30-P30</f>
        <v/>
      </c>
      <c r="AA30" s="84">
        <f>G30-Q30</f>
        <v/>
      </c>
      <c r="AB30" s="85">
        <f>SUM((X30:AA30))</f>
        <v/>
      </c>
      <c r="AC30" s="49" t="n"/>
      <c r="AF30" s="46" t="n"/>
      <c r="AG30" s="60" t="inlineStr">
        <is>
          <t>&gt;=0.25mil &amp; &lt;0.5mil</t>
        </is>
      </c>
      <c r="AH30" s="65">
        <f>IFERROR(X30/N30,0)</f>
        <v/>
      </c>
      <c r="AI30" s="65">
        <f>IFERROR(Y30/O30,0)</f>
        <v/>
      </c>
      <c r="AJ30" s="65">
        <f>IFERROR(Z30/P30,0)</f>
        <v/>
      </c>
      <c r="AK30" s="65">
        <f>IFERROR(AA30/Q30,0)</f>
        <v/>
      </c>
      <c r="AL30" s="91">
        <f>IFERROR(AB30/R30,0)</f>
        <v/>
      </c>
      <c r="AM30" s="49" t="n"/>
    </row>
    <row r="31">
      <c r="B31" s="46" t="n"/>
      <c r="C31" s="60" t="inlineStr">
        <is>
          <t>&gt;=0.5mil &amp; &lt;1mil</t>
        </is>
      </c>
      <c r="D31" s="84" t="n">
        <v>568.1818181818182</v>
      </c>
      <c r="E31" s="84" t="n">
        <v>227.2727272727273</v>
      </c>
      <c r="F31" s="84" t="n">
        <v>0</v>
      </c>
      <c r="G31" s="84" t="n">
        <v>0</v>
      </c>
      <c r="H31" s="85">
        <f>SUM((D31:G31))</f>
        <v/>
      </c>
      <c r="I31" s="49" t="n"/>
      <c r="L31" s="46" t="n"/>
      <c r="M31" s="60" t="inlineStr">
        <is>
          <t>&gt;=0.5mil &amp; &lt;1mil</t>
        </is>
      </c>
      <c r="N31" s="84" t="n">
        <v>795.4545454545455</v>
      </c>
      <c r="O31" s="84" t="n">
        <v>227.2727272727273</v>
      </c>
      <c r="P31" s="84" t="n">
        <v>0</v>
      </c>
      <c r="Q31" s="84" t="n">
        <v>0</v>
      </c>
      <c r="R31" s="85">
        <f>SUM((N31:Q31))</f>
        <v/>
      </c>
      <c r="S31" s="49" t="n"/>
      <c r="V31" s="46" t="n"/>
      <c r="W31" s="60" t="inlineStr">
        <is>
          <t>&gt;=0.5mil &amp; &lt;1mil</t>
        </is>
      </c>
      <c r="X31" s="84">
        <f>D31-N31</f>
        <v/>
      </c>
      <c r="Y31" s="84">
        <f>E31-O31</f>
        <v/>
      </c>
      <c r="Z31" s="84">
        <f>F31-P31</f>
        <v/>
      </c>
      <c r="AA31" s="84">
        <f>G31-Q31</f>
        <v/>
      </c>
      <c r="AB31" s="85">
        <f>SUM((X31:AA31))</f>
        <v/>
      </c>
      <c r="AC31" s="49" t="n"/>
      <c r="AF31" s="46" t="n"/>
      <c r="AG31" s="60" t="inlineStr">
        <is>
          <t>&gt;=0.5mil &amp; &lt;1mil</t>
        </is>
      </c>
      <c r="AH31" s="65">
        <f>IFERROR(X31/N31,0)</f>
        <v/>
      </c>
      <c r="AI31" s="65">
        <f>IFERROR(Y31/O31,0)</f>
        <v/>
      </c>
      <c r="AJ31" s="65">
        <f>IFERROR(Z31/P31,0)</f>
        <v/>
      </c>
      <c r="AK31" s="65">
        <f>IFERROR(AA31/Q31,0)</f>
        <v/>
      </c>
      <c r="AL31" s="91">
        <f>IFERROR(AB31/R31,0)</f>
        <v/>
      </c>
      <c r="AM31" s="49" t="n"/>
    </row>
    <row r="32">
      <c r="B32" s="46" t="n"/>
      <c r="C32" s="60" t="inlineStr">
        <is>
          <t>&gt;=1mil</t>
        </is>
      </c>
      <c r="D32" s="84" t="n">
        <v>0</v>
      </c>
      <c r="E32" s="84" t="n">
        <v>0</v>
      </c>
      <c r="F32" s="84" t="n">
        <v>0</v>
      </c>
      <c r="G32" s="84" t="n">
        <v>0</v>
      </c>
      <c r="H32" s="85">
        <f>SUM((D32:G32))</f>
        <v/>
      </c>
      <c r="I32" s="49" t="n"/>
      <c r="L32" s="46" t="n"/>
      <c r="M32" s="60" t="inlineStr">
        <is>
          <t>&gt;=1mil</t>
        </is>
      </c>
      <c r="N32" s="84" t="n">
        <v>0</v>
      </c>
      <c r="O32" s="84" t="n">
        <v>0</v>
      </c>
      <c r="P32" s="84" t="n">
        <v>0</v>
      </c>
      <c r="Q32" s="84" t="n">
        <v>0</v>
      </c>
      <c r="R32" s="85">
        <f>SUM((N32:Q32))</f>
        <v/>
      </c>
      <c r="S32" s="49" t="n"/>
      <c r="V32" s="46" t="n"/>
      <c r="W32" s="60" t="inlineStr">
        <is>
          <t>&gt;=1mil</t>
        </is>
      </c>
      <c r="X32" s="84">
        <f>D32-N32</f>
        <v/>
      </c>
      <c r="Y32" s="84">
        <f>E32-O32</f>
        <v/>
      </c>
      <c r="Z32" s="84">
        <f>F32-P32</f>
        <v/>
      </c>
      <c r="AA32" s="84">
        <f>G32-Q32</f>
        <v/>
      </c>
      <c r="AB32" s="85">
        <f>SUM((X32:AA32))</f>
        <v/>
      </c>
      <c r="AC32" s="49" t="n"/>
      <c r="AF32" s="46" t="n"/>
      <c r="AG32" s="60" t="inlineStr">
        <is>
          <t>&gt;=1mil</t>
        </is>
      </c>
      <c r="AH32" s="65">
        <f>IFERROR(X32/N32,0)</f>
        <v/>
      </c>
      <c r="AI32" s="65">
        <f>IFERROR(Y32/O32,0)</f>
        <v/>
      </c>
      <c r="AJ32" s="65">
        <f>IFERROR(Z32/P32,0)</f>
        <v/>
      </c>
      <c r="AK32" s="65">
        <f>IFERROR(AA32/Q32,0)</f>
        <v/>
      </c>
      <c r="AL32" s="91">
        <f>IFERROR(AB32/R32,0)</f>
        <v/>
      </c>
      <c r="AM32" s="49" t="n"/>
    </row>
    <row r="33" ht="15.75" customHeight="1" s="77" thickBot="1">
      <c r="B33" s="46" t="n"/>
      <c r="C33" s="57" t="inlineStr">
        <is>
          <t>Total</t>
        </is>
      </c>
      <c r="D33" s="58">
        <f>SUM(D29:D32)</f>
        <v/>
      </c>
      <c r="E33" s="58">
        <f>SUM(E29:E32)</f>
        <v/>
      </c>
      <c r="F33" s="58">
        <f>SUM(F29:F32)</f>
        <v/>
      </c>
      <c r="G33" s="58">
        <f>SUM(G29:G32)</f>
        <v/>
      </c>
      <c r="H33" s="86">
        <f>SUM((D33:G33))</f>
        <v/>
      </c>
      <c r="I33" s="49" t="n"/>
      <c r="L33" s="46" t="n"/>
      <c r="M33" s="57" t="inlineStr">
        <is>
          <t>Total</t>
        </is>
      </c>
      <c r="N33" s="58">
        <f>SUM(N29:N32)</f>
        <v/>
      </c>
      <c r="O33" s="58">
        <f>SUM(O29:O32)</f>
        <v/>
      </c>
      <c r="P33" s="58">
        <f>SUM(P29:P32)</f>
        <v/>
      </c>
      <c r="Q33" s="58">
        <f>SUM(Q29:Q32)</f>
        <v/>
      </c>
      <c r="R33" s="86">
        <f>SUM((N33:Q33))</f>
        <v/>
      </c>
      <c r="S33" s="49" t="n"/>
      <c r="V33" s="46" t="n"/>
      <c r="W33" s="57" t="inlineStr">
        <is>
          <t>Total</t>
        </is>
      </c>
      <c r="X33" s="58">
        <f>SUM(X29:X32)</f>
        <v/>
      </c>
      <c r="Y33" s="58">
        <f>SUM(Y29:Y32)</f>
        <v/>
      </c>
      <c r="Z33" s="58">
        <f>SUM(Z29:Z32)</f>
        <v/>
      </c>
      <c r="AA33" s="58">
        <f>SUM(AA29:AA32)</f>
        <v/>
      </c>
      <c r="AB33" s="86">
        <f>SUM((X33:AA33))</f>
        <v/>
      </c>
      <c r="AC33" s="49" t="n"/>
      <c r="AF33" s="46" t="n"/>
      <c r="AG33" s="57" t="inlineStr">
        <is>
          <t>Total</t>
        </is>
      </c>
      <c r="AH33" s="58">
        <f>SUM(AH29:AH32)</f>
        <v/>
      </c>
      <c r="AI33" s="58">
        <f>SUM(AI29:AI32)</f>
        <v/>
      </c>
      <c r="AJ33" s="58">
        <f>SUM(AJ29:AJ32)</f>
        <v/>
      </c>
      <c r="AK33" s="58">
        <f>SUM(AK29:AK32)</f>
        <v/>
      </c>
      <c r="AL33" s="86">
        <f>SUM((AH33:AK33))</f>
        <v/>
      </c>
      <c r="AM33" s="49" t="n"/>
    </row>
    <row r="34" ht="15.75" customHeight="1" s="77" thickBot="1">
      <c r="B34" s="46" t="n"/>
      <c r="I34" s="49" t="n"/>
      <c r="L34" s="46" t="n"/>
      <c r="S34" s="49" t="n"/>
      <c r="V34" s="46" t="n"/>
      <c r="AC34" s="49" t="n"/>
      <c r="AF34" s="46" t="n"/>
      <c r="AM34" s="49" t="n"/>
    </row>
    <row r="35" ht="15.75" customHeight="1" s="77" thickBot="1">
      <c r="B35" s="46" t="n"/>
      <c r="C35" s="131" t="inlineStr">
        <is>
          <t xml:space="preserve">Trips on Tours of Purpose: </t>
        </is>
      </c>
      <c r="D35" s="130" t="n"/>
      <c r="E35" s="132" t="inlineStr">
        <is>
          <t>shopping</t>
        </is>
      </c>
      <c r="F35" s="129" t="n"/>
      <c r="G35" s="129" t="n"/>
      <c r="H35" s="130" t="n"/>
      <c r="I35" s="49" t="n"/>
      <c r="L35" s="46" t="n"/>
      <c r="M35" s="131" t="inlineStr">
        <is>
          <t xml:space="preserve">Trips on Tours of Purpose: </t>
        </is>
      </c>
      <c r="N35" s="130" t="n"/>
      <c r="O35" s="132">
        <f>E35</f>
        <v/>
      </c>
      <c r="P35" s="129" t="n"/>
      <c r="Q35" s="129" t="n"/>
      <c r="R35" s="130" t="n"/>
      <c r="S35" s="49" t="n"/>
      <c r="V35" s="46" t="n"/>
      <c r="W35" s="131" t="inlineStr">
        <is>
          <t xml:space="preserve">Trips on Tours of Purpose: </t>
        </is>
      </c>
      <c r="X35" s="130" t="n"/>
      <c r="Y35" s="132" t="inlineStr">
        <is>
          <t>shopping</t>
        </is>
      </c>
      <c r="Z35" s="129" t="n"/>
      <c r="AA35" s="129" t="n"/>
      <c r="AB35" s="130" t="n"/>
      <c r="AC35" s="49" t="n"/>
      <c r="AF35" s="46" t="n"/>
      <c r="AG35" s="131" t="inlineStr">
        <is>
          <t xml:space="preserve">Trips on Tours of Purpose: </t>
        </is>
      </c>
      <c r="AH35" s="130" t="n"/>
      <c r="AI35" s="132">
        <f>Y35</f>
        <v/>
      </c>
      <c r="AJ35" s="129" t="n"/>
      <c r="AK35" s="129" t="n"/>
      <c r="AL35" s="130" t="n"/>
      <c r="AM35" s="49" t="n"/>
    </row>
    <row r="36" ht="15.75" customHeight="1" s="77" thickBot="1">
      <c r="B36" s="46" t="n"/>
      <c r="C36" s="50" t="n"/>
      <c r="D36" s="50" t="n"/>
      <c r="I36" s="49" t="n"/>
      <c r="L36" s="46" t="n"/>
      <c r="M36" s="50" t="n"/>
      <c r="N36" s="50" t="n"/>
      <c r="S36" s="49" t="n"/>
      <c r="V36" s="46" t="n"/>
      <c r="W36" s="50" t="n"/>
      <c r="X36" s="50" t="n"/>
      <c r="AC36" s="49" t="n"/>
      <c r="AF36" s="46" t="n"/>
      <c r="AG36" s="50" t="n"/>
      <c r="AH36" s="50" t="n"/>
      <c r="AM36" s="49" t="n"/>
    </row>
    <row r="37">
      <c r="B37" s="46" t="n"/>
      <c r="C37" s="54" t="n"/>
      <c r="D37" s="61" t="n">
        <v>0</v>
      </c>
      <c r="E37" s="61" t="n">
        <v>1</v>
      </c>
      <c r="F37" s="61" t="n">
        <v>2</v>
      </c>
      <c r="G37" s="61" t="inlineStr">
        <is>
          <t>3+</t>
        </is>
      </c>
      <c r="H37" s="83" t="inlineStr">
        <is>
          <t>Total</t>
        </is>
      </c>
      <c r="I37" s="49" t="n"/>
      <c r="L37" s="46" t="n"/>
      <c r="M37" s="54" t="n"/>
      <c r="N37" s="61" t="n">
        <v>0</v>
      </c>
      <c r="O37" s="61" t="n">
        <v>1</v>
      </c>
      <c r="P37" s="61" t="n">
        <v>2</v>
      </c>
      <c r="Q37" s="61" t="inlineStr">
        <is>
          <t>3+</t>
        </is>
      </c>
      <c r="R37" s="83" t="inlineStr">
        <is>
          <t>Total</t>
        </is>
      </c>
      <c r="S37" s="49" t="n"/>
      <c r="V37" s="46" t="n"/>
      <c r="W37" s="54" t="n"/>
      <c r="X37" s="61" t="n">
        <v>0</v>
      </c>
      <c r="Y37" s="61" t="n">
        <v>1</v>
      </c>
      <c r="Z37" s="61" t="n">
        <v>2</v>
      </c>
      <c r="AA37" s="61" t="inlineStr">
        <is>
          <t>3+</t>
        </is>
      </c>
      <c r="AB37" s="83" t="inlineStr">
        <is>
          <t>Total</t>
        </is>
      </c>
      <c r="AC37" s="49" t="n"/>
      <c r="AF37" s="46" t="n"/>
      <c r="AG37" s="54" t="n"/>
      <c r="AH37" s="61" t="n">
        <v>0</v>
      </c>
      <c r="AI37" s="61" t="n">
        <v>1</v>
      </c>
      <c r="AJ37" s="61" t="n">
        <v>2</v>
      </c>
      <c r="AK37" s="61" t="inlineStr">
        <is>
          <t>3+</t>
        </is>
      </c>
      <c r="AL37" s="83" t="inlineStr">
        <is>
          <t>Total</t>
        </is>
      </c>
      <c r="AM37" s="49" t="n"/>
    </row>
    <row r="38">
      <c r="B38" s="46" t="n"/>
      <c r="C38" s="60" t="inlineStr">
        <is>
          <t>&lt;0.25mil</t>
        </is>
      </c>
      <c r="D38" s="84" t="n">
        <v>8977.272727272728</v>
      </c>
      <c r="E38" s="84" t="n">
        <v>6022.727272727273</v>
      </c>
      <c r="F38" s="84" t="n">
        <v>2159.090909090909</v>
      </c>
      <c r="G38" s="84" t="n">
        <v>0</v>
      </c>
      <c r="H38" s="85">
        <f>SUM((D38:G38))</f>
        <v/>
      </c>
      <c r="I38" s="49" t="n"/>
      <c r="L38" s="46" t="n"/>
      <c r="M38" s="60" t="inlineStr">
        <is>
          <t>&lt;0.25mil</t>
        </is>
      </c>
      <c r="N38" s="84" t="n">
        <v>18863.63636363636</v>
      </c>
      <c r="O38" s="84" t="n">
        <v>18522.72727272727</v>
      </c>
      <c r="P38" s="84" t="n">
        <v>6477.272727272728</v>
      </c>
      <c r="Q38" s="84" t="n">
        <v>454.5454545454546</v>
      </c>
      <c r="R38" s="85">
        <f>SUM((N38:Q38))</f>
        <v/>
      </c>
      <c r="S38" s="49" t="n"/>
      <c r="V38" s="46" t="n"/>
      <c r="W38" s="60" t="inlineStr">
        <is>
          <t>&lt;0.25mil</t>
        </is>
      </c>
      <c r="X38" s="84">
        <f>D38-N38</f>
        <v/>
      </c>
      <c r="Y38" s="84">
        <f>E38-O38</f>
        <v/>
      </c>
      <c r="Z38" s="84">
        <f>F38-P38</f>
        <v/>
      </c>
      <c r="AA38" s="84">
        <f>G38-Q38</f>
        <v/>
      </c>
      <c r="AB38" s="85">
        <f>SUM((X38:AA38))</f>
        <v/>
      </c>
      <c r="AC38" s="49" t="n"/>
      <c r="AF38" s="46" t="n"/>
      <c r="AG38" s="60" t="inlineStr">
        <is>
          <t>&lt;0.25mil</t>
        </is>
      </c>
      <c r="AH38" s="65">
        <f>IFERROR(X38/N38,0)</f>
        <v/>
      </c>
      <c r="AI38" s="65">
        <f>IFERROR(Y38/O38,0)</f>
        <v/>
      </c>
      <c r="AJ38" s="65">
        <f>IFERROR(Z38/P38,0)</f>
        <v/>
      </c>
      <c r="AK38" s="65">
        <f>IFERROR(AA38/Q38,0)</f>
        <v/>
      </c>
      <c r="AL38" s="91">
        <f>IFERROR(AB38/R38,0)</f>
        <v/>
      </c>
      <c r="AM38" s="49" t="n"/>
    </row>
    <row r="39">
      <c r="B39" s="46" t="n"/>
      <c r="C39" s="60" t="inlineStr">
        <is>
          <t>&gt;=0.25mil &amp; &lt;0.5mil</t>
        </is>
      </c>
      <c r="D39" s="84" t="n">
        <v>2045.454545454545</v>
      </c>
      <c r="E39" s="84" t="n">
        <v>568.1818181818182</v>
      </c>
      <c r="F39" s="84" t="n">
        <v>340.9090909090909</v>
      </c>
      <c r="G39" s="84" t="n">
        <v>0</v>
      </c>
      <c r="H39" s="85">
        <f>SUM((D39:G39))</f>
        <v/>
      </c>
      <c r="I39" s="49" t="n"/>
      <c r="L39" s="46" t="n"/>
      <c r="M39" s="60" t="inlineStr">
        <is>
          <t>&gt;=0.25mil &amp; &lt;0.5mil</t>
        </is>
      </c>
      <c r="N39" s="84" t="n">
        <v>4886.363636363637</v>
      </c>
      <c r="O39" s="84" t="n">
        <v>2727.272727272727</v>
      </c>
      <c r="P39" s="84" t="n">
        <v>1136.363636363636</v>
      </c>
      <c r="Q39" s="84" t="n">
        <v>113.6363636363636</v>
      </c>
      <c r="R39" s="85">
        <f>SUM((N39:Q39))</f>
        <v/>
      </c>
      <c r="S39" s="49" t="n"/>
      <c r="V39" s="46" t="n"/>
      <c r="W39" s="60" t="inlineStr">
        <is>
          <t>&gt;=0.25mil &amp; &lt;0.5mil</t>
        </is>
      </c>
      <c r="X39" s="84">
        <f>D39-N39</f>
        <v/>
      </c>
      <c r="Y39" s="84">
        <f>E39-O39</f>
        <v/>
      </c>
      <c r="Z39" s="84">
        <f>F39-P39</f>
        <v/>
      </c>
      <c r="AA39" s="84">
        <f>G39-Q39</f>
        <v/>
      </c>
      <c r="AB39" s="85">
        <f>SUM((X39:AA39))</f>
        <v/>
      </c>
      <c r="AC39" s="49" t="n"/>
      <c r="AF39" s="46" t="n"/>
      <c r="AG39" s="60" t="inlineStr">
        <is>
          <t>&gt;=0.25mil &amp; &lt;0.5mil</t>
        </is>
      </c>
      <c r="AH39" s="65">
        <f>IFERROR(X39/N39,0)</f>
        <v/>
      </c>
      <c r="AI39" s="65">
        <f>IFERROR(Y39/O39,0)</f>
        <v/>
      </c>
      <c r="AJ39" s="65">
        <f>IFERROR(Z39/P39,0)</f>
        <v/>
      </c>
      <c r="AK39" s="65">
        <f>IFERROR(AA39/Q39,0)</f>
        <v/>
      </c>
      <c r="AL39" s="91">
        <f>IFERROR(AB39/R39,0)</f>
        <v/>
      </c>
      <c r="AM39" s="49" t="n"/>
    </row>
    <row r="40">
      <c r="B40" s="46" t="n"/>
      <c r="C40" s="60" t="inlineStr">
        <is>
          <t>&gt;=0.5mil &amp; &lt;1mil</t>
        </is>
      </c>
      <c r="D40" s="84" t="n">
        <v>0</v>
      </c>
      <c r="E40" s="84" t="n">
        <v>113.6363636363636</v>
      </c>
      <c r="F40" s="84" t="n">
        <v>0</v>
      </c>
      <c r="G40" s="84" t="n">
        <v>0</v>
      </c>
      <c r="H40" s="85">
        <f>SUM((D40:G40))</f>
        <v/>
      </c>
      <c r="I40" s="49" t="n"/>
      <c r="L40" s="46" t="n"/>
      <c r="M40" s="60" t="inlineStr">
        <is>
          <t>&gt;=0.5mil &amp; &lt;1mil</t>
        </is>
      </c>
      <c r="N40" s="84" t="n">
        <v>113.6363636363636</v>
      </c>
      <c r="O40" s="84" t="n">
        <v>113.6363636363636</v>
      </c>
      <c r="P40" s="84" t="n">
        <v>113.6363636363636</v>
      </c>
      <c r="Q40" s="84" t="n">
        <v>0</v>
      </c>
      <c r="R40" s="85">
        <f>SUM((N40:Q40))</f>
        <v/>
      </c>
      <c r="S40" s="49" t="n"/>
      <c r="V40" s="46" t="n"/>
      <c r="W40" s="60" t="inlineStr">
        <is>
          <t>&gt;=0.5mil &amp; &lt;1mil</t>
        </is>
      </c>
      <c r="X40" s="84">
        <f>D40-N40</f>
        <v/>
      </c>
      <c r="Y40" s="84">
        <f>E40-O40</f>
        <v/>
      </c>
      <c r="Z40" s="84">
        <f>F40-P40</f>
        <v/>
      </c>
      <c r="AA40" s="84">
        <f>G40-Q40</f>
        <v/>
      </c>
      <c r="AB40" s="85">
        <f>SUM((X40:AA40))</f>
        <v/>
      </c>
      <c r="AC40" s="49" t="n"/>
      <c r="AF40" s="46" t="n"/>
      <c r="AG40" s="60" t="inlineStr">
        <is>
          <t>&gt;=0.5mil &amp; &lt;1mil</t>
        </is>
      </c>
      <c r="AH40" s="65">
        <f>IFERROR(X40/N40,0)</f>
        <v/>
      </c>
      <c r="AI40" s="65">
        <f>IFERROR(Y40/O40,0)</f>
        <v/>
      </c>
      <c r="AJ40" s="65">
        <f>IFERROR(Z40/P40,0)</f>
        <v/>
      </c>
      <c r="AK40" s="65">
        <f>IFERROR(AA40/Q40,0)</f>
        <v/>
      </c>
      <c r="AL40" s="91">
        <f>IFERROR(AB40/R40,0)</f>
        <v/>
      </c>
      <c r="AM40" s="49" t="n"/>
    </row>
    <row r="41">
      <c r="B41" s="46" t="n"/>
      <c r="C41" s="60" t="inlineStr">
        <is>
          <t>&gt;=1mil</t>
        </is>
      </c>
      <c r="D41" s="84" t="n">
        <v>0</v>
      </c>
      <c r="E41" s="84" t="n">
        <v>0</v>
      </c>
      <c r="F41" s="84" t="n">
        <v>0</v>
      </c>
      <c r="G41" s="84" t="n">
        <v>0</v>
      </c>
      <c r="H41" s="85">
        <f>SUM((D41:G41))</f>
        <v/>
      </c>
      <c r="I41" s="49" t="n"/>
      <c r="L41" s="46" t="n"/>
      <c r="M41" s="60" t="inlineStr">
        <is>
          <t>&gt;=1mil</t>
        </is>
      </c>
      <c r="N41" s="84" t="n">
        <v>0</v>
      </c>
      <c r="O41" s="84" t="n">
        <v>0</v>
      </c>
      <c r="P41" s="84" t="n">
        <v>0</v>
      </c>
      <c r="Q41" s="84" t="n">
        <v>0</v>
      </c>
      <c r="R41" s="85">
        <f>SUM((N41:Q41))</f>
        <v/>
      </c>
      <c r="S41" s="49" t="n"/>
      <c r="V41" s="46" t="n"/>
      <c r="W41" s="60" t="inlineStr">
        <is>
          <t>&gt;=1mil</t>
        </is>
      </c>
      <c r="X41" s="84">
        <f>D41-N41</f>
        <v/>
      </c>
      <c r="Y41" s="84">
        <f>E41-O41</f>
        <v/>
      </c>
      <c r="Z41" s="84">
        <f>F41-P41</f>
        <v/>
      </c>
      <c r="AA41" s="84">
        <f>G41-Q41</f>
        <v/>
      </c>
      <c r="AB41" s="85">
        <f>SUM((X41:AA41))</f>
        <v/>
      </c>
      <c r="AC41" s="49" t="n"/>
      <c r="AF41" s="46" t="n"/>
      <c r="AG41" s="60" t="inlineStr">
        <is>
          <t>&gt;=1mil</t>
        </is>
      </c>
      <c r="AH41" s="65">
        <f>IFERROR(X41/N41,0)</f>
        <v/>
      </c>
      <c r="AI41" s="65">
        <f>IFERROR(Y41/O41,0)</f>
        <v/>
      </c>
      <c r="AJ41" s="65">
        <f>IFERROR(Z41/P41,0)</f>
        <v/>
      </c>
      <c r="AK41" s="65">
        <f>IFERROR(AA41/Q41,0)</f>
        <v/>
      </c>
      <c r="AL41" s="91">
        <f>IFERROR(AB41/R41,0)</f>
        <v/>
      </c>
      <c r="AM41" s="49" t="n"/>
    </row>
    <row r="42" ht="15.75" customHeight="1" s="77" thickBot="1">
      <c r="B42" s="46" t="n"/>
      <c r="C42" s="57" t="inlineStr">
        <is>
          <t>Total</t>
        </is>
      </c>
      <c r="D42" s="58">
        <f>SUM(D38:D41)</f>
        <v/>
      </c>
      <c r="E42" s="58">
        <f>SUM(E38:E41)</f>
        <v/>
      </c>
      <c r="F42" s="58">
        <f>SUM(F38:F41)</f>
        <v/>
      </c>
      <c r="G42" s="58">
        <f>SUM(G38:G41)</f>
        <v/>
      </c>
      <c r="H42" s="86">
        <f>SUM((D42:G42))</f>
        <v/>
      </c>
      <c r="I42" s="49" t="n"/>
      <c r="L42" s="46" t="n"/>
      <c r="M42" s="57" t="inlineStr">
        <is>
          <t>Total</t>
        </is>
      </c>
      <c r="N42" s="58">
        <f>SUM(N38:N41)</f>
        <v/>
      </c>
      <c r="O42" s="58">
        <f>SUM(O38:O41)</f>
        <v/>
      </c>
      <c r="P42" s="58">
        <f>SUM(P38:P41)</f>
        <v/>
      </c>
      <c r="Q42" s="58">
        <f>SUM(Q38:Q41)</f>
        <v/>
      </c>
      <c r="R42" s="86">
        <f>SUM((N42:Q42))</f>
        <v/>
      </c>
      <c r="S42" s="49" t="n"/>
      <c r="V42" s="46" t="n"/>
      <c r="W42" s="57" t="inlineStr">
        <is>
          <t>Total</t>
        </is>
      </c>
      <c r="X42" s="58">
        <f>SUM(X38:X41)</f>
        <v/>
      </c>
      <c r="Y42" s="58">
        <f>SUM(Y38:Y41)</f>
        <v/>
      </c>
      <c r="Z42" s="58">
        <f>SUM(Z38:Z41)</f>
        <v/>
      </c>
      <c r="AA42" s="58">
        <f>SUM(AA38:AA41)</f>
        <v/>
      </c>
      <c r="AB42" s="86">
        <f>SUM((X42:AA42))</f>
        <v/>
      </c>
      <c r="AC42" s="49" t="n"/>
      <c r="AF42" s="46" t="n"/>
      <c r="AG42" s="57" t="inlineStr">
        <is>
          <t>Total</t>
        </is>
      </c>
      <c r="AH42" s="58">
        <f>SUM(AH38:AH41)</f>
        <v/>
      </c>
      <c r="AI42" s="58">
        <f>SUM(AI38:AI41)</f>
        <v/>
      </c>
      <c r="AJ42" s="58">
        <f>SUM(AJ38:AJ41)</f>
        <v/>
      </c>
      <c r="AK42" s="58">
        <f>SUM(AK38:AK41)</f>
        <v/>
      </c>
      <c r="AL42" s="86">
        <f>SUM((AH42:AK42))</f>
        <v/>
      </c>
      <c r="AM42" s="49" t="n"/>
    </row>
    <row r="43" ht="15.75" customHeight="1" s="77" thickBot="1">
      <c r="B43" s="46" t="n"/>
      <c r="I43" s="49" t="n"/>
      <c r="L43" s="46" t="n"/>
      <c r="S43" s="49" t="n"/>
      <c r="V43" s="46" t="n"/>
      <c r="AC43" s="49" t="n"/>
      <c r="AF43" s="46" t="n"/>
      <c r="AM43" s="49" t="n"/>
    </row>
    <row r="44" ht="15.75" customHeight="1" s="77" thickBot="1">
      <c r="B44" s="46" t="n"/>
      <c r="C44" s="131" t="inlineStr">
        <is>
          <t xml:space="preserve">Trips on Tours of Purpose: </t>
        </is>
      </c>
      <c r="D44" s="130" t="n"/>
      <c r="E44" s="132" t="inlineStr">
        <is>
          <t>othmaint</t>
        </is>
      </c>
      <c r="F44" s="129" t="n"/>
      <c r="G44" s="129" t="n"/>
      <c r="H44" s="130" t="n"/>
      <c r="I44" s="49" t="n"/>
      <c r="L44" s="46" t="n"/>
      <c r="M44" s="131" t="inlineStr">
        <is>
          <t xml:space="preserve">Trips on Tours of Purpose: </t>
        </is>
      </c>
      <c r="N44" s="130" t="n"/>
      <c r="O44" s="132">
        <f>E44</f>
        <v/>
      </c>
      <c r="P44" s="129" t="n"/>
      <c r="Q44" s="129" t="n"/>
      <c r="R44" s="130" t="n"/>
      <c r="S44" s="49" t="n"/>
      <c r="V44" s="46" t="n"/>
      <c r="W44" s="131" t="inlineStr">
        <is>
          <t xml:space="preserve">Trips on Tours of Purpose: </t>
        </is>
      </c>
      <c r="X44" s="130" t="n"/>
      <c r="Y44" s="132" t="inlineStr">
        <is>
          <t>othmaint</t>
        </is>
      </c>
      <c r="Z44" s="129" t="n"/>
      <c r="AA44" s="129" t="n"/>
      <c r="AB44" s="130" t="n"/>
      <c r="AC44" s="49" t="n"/>
      <c r="AF44" s="46" t="n"/>
      <c r="AG44" s="131" t="inlineStr">
        <is>
          <t xml:space="preserve">Trips on Tours of Purpose: </t>
        </is>
      </c>
      <c r="AH44" s="130" t="n"/>
      <c r="AI44" s="132">
        <f>Y44</f>
        <v/>
      </c>
      <c r="AJ44" s="129" t="n"/>
      <c r="AK44" s="129" t="n"/>
      <c r="AL44" s="130" t="n"/>
      <c r="AM44" s="49" t="n"/>
    </row>
    <row r="45" ht="15.75" customHeight="1" s="77" thickBot="1">
      <c r="B45" s="46" t="n"/>
      <c r="C45" s="50" t="n"/>
      <c r="D45" s="50" t="n"/>
      <c r="I45" s="49" t="n"/>
      <c r="L45" s="46" t="n"/>
      <c r="M45" s="50" t="n"/>
      <c r="N45" s="50" t="n"/>
      <c r="S45" s="49" t="n"/>
      <c r="V45" s="46" t="n"/>
      <c r="W45" s="50" t="n"/>
      <c r="X45" s="50" t="n"/>
      <c r="AC45" s="49" t="n"/>
      <c r="AF45" s="46" t="n"/>
      <c r="AG45" s="50" t="n"/>
      <c r="AH45" s="50" t="n"/>
      <c r="AM45" s="49" t="n"/>
    </row>
    <row r="46">
      <c r="B46" s="46" t="n"/>
      <c r="C46" s="54" t="n"/>
      <c r="D46" s="61" t="n">
        <v>0</v>
      </c>
      <c r="E46" s="61" t="n">
        <v>1</v>
      </c>
      <c r="F46" s="61" t="n">
        <v>2</v>
      </c>
      <c r="G46" s="61" t="inlineStr">
        <is>
          <t>3+</t>
        </is>
      </c>
      <c r="H46" s="83" t="inlineStr">
        <is>
          <t>Total</t>
        </is>
      </c>
      <c r="I46" s="49" t="n"/>
      <c r="L46" s="46" t="n"/>
      <c r="M46" s="54" t="n"/>
      <c r="N46" s="61" t="n">
        <v>0</v>
      </c>
      <c r="O46" s="61" t="n">
        <v>1</v>
      </c>
      <c r="P46" s="61" t="n">
        <v>2</v>
      </c>
      <c r="Q46" s="61" t="inlineStr">
        <is>
          <t>3+</t>
        </is>
      </c>
      <c r="R46" s="83" t="inlineStr">
        <is>
          <t>Total</t>
        </is>
      </c>
      <c r="S46" s="49" t="n"/>
      <c r="V46" s="46" t="n"/>
      <c r="W46" s="54" t="n"/>
      <c r="X46" s="61" t="n">
        <v>0</v>
      </c>
      <c r="Y46" s="61" t="n">
        <v>1</v>
      </c>
      <c r="Z46" s="61" t="n">
        <v>2</v>
      </c>
      <c r="AA46" s="61" t="inlineStr">
        <is>
          <t>3+</t>
        </is>
      </c>
      <c r="AB46" s="83" t="inlineStr">
        <is>
          <t>Total</t>
        </is>
      </c>
      <c r="AC46" s="49" t="n"/>
      <c r="AF46" s="46" t="n"/>
      <c r="AG46" s="54" t="n"/>
      <c r="AH46" s="61" t="n">
        <v>0</v>
      </c>
      <c r="AI46" s="61" t="n">
        <v>1</v>
      </c>
      <c r="AJ46" s="61" t="n">
        <v>2</v>
      </c>
      <c r="AK46" s="61" t="inlineStr">
        <is>
          <t>3+</t>
        </is>
      </c>
      <c r="AL46" s="83" t="inlineStr">
        <is>
          <t>Total</t>
        </is>
      </c>
      <c r="AM46" s="49" t="n"/>
    </row>
    <row r="47">
      <c r="B47" s="46" t="n"/>
      <c r="C47" s="60" t="inlineStr">
        <is>
          <t>&lt;0.25mil</t>
        </is>
      </c>
      <c r="D47" s="84" t="n">
        <v>7613.636363636364</v>
      </c>
      <c r="E47" s="84" t="n">
        <v>8295.454545454546</v>
      </c>
      <c r="F47" s="84" t="n">
        <v>2500</v>
      </c>
      <c r="G47" s="84" t="n">
        <v>227.2727272727273</v>
      </c>
      <c r="H47" s="85">
        <f>SUM((D47:G47))</f>
        <v/>
      </c>
      <c r="I47" s="49" t="n"/>
      <c r="L47" s="46" t="n"/>
      <c r="M47" s="60" t="inlineStr">
        <is>
          <t>&lt;0.25mil</t>
        </is>
      </c>
      <c r="N47" s="84" t="n">
        <v>19659.09090909091</v>
      </c>
      <c r="O47" s="84" t="n">
        <v>27159.09090909091</v>
      </c>
      <c r="P47" s="84" t="n">
        <v>7272.727272727273</v>
      </c>
      <c r="Q47" s="84" t="n">
        <v>340.9090909090909</v>
      </c>
      <c r="R47" s="85">
        <f>SUM((N47:Q47))</f>
        <v/>
      </c>
      <c r="S47" s="49" t="n"/>
      <c r="V47" s="46" t="n"/>
      <c r="W47" s="60" t="inlineStr">
        <is>
          <t>&lt;0.25mil</t>
        </is>
      </c>
      <c r="X47" s="84">
        <f>D47-N47</f>
        <v/>
      </c>
      <c r="Y47" s="84">
        <f>E47-O47</f>
        <v/>
      </c>
      <c r="Z47" s="84">
        <f>F47-P47</f>
        <v/>
      </c>
      <c r="AA47" s="84">
        <f>G47-Q47</f>
        <v/>
      </c>
      <c r="AB47" s="85">
        <f>SUM((X47:AA47))</f>
        <v/>
      </c>
      <c r="AC47" s="49" t="n"/>
      <c r="AF47" s="46" t="n"/>
      <c r="AG47" s="60" t="inlineStr">
        <is>
          <t>&lt;0.25mil</t>
        </is>
      </c>
      <c r="AH47" s="65">
        <f>IFERROR(X47/N47,0)</f>
        <v/>
      </c>
      <c r="AI47" s="65">
        <f>IFERROR(Y47/O47,0)</f>
        <v/>
      </c>
      <c r="AJ47" s="65">
        <f>IFERROR(Z47/P47,0)</f>
        <v/>
      </c>
      <c r="AK47" s="65">
        <f>IFERROR(AA47/Q47,0)</f>
        <v/>
      </c>
      <c r="AL47" s="91">
        <f>IFERROR(AB47/R47,0)</f>
        <v/>
      </c>
      <c r="AM47" s="49" t="n"/>
    </row>
    <row r="48">
      <c r="B48" s="46" t="n"/>
      <c r="C48" s="60" t="inlineStr">
        <is>
          <t>&gt;=0.25mil &amp; &lt;0.5mil</t>
        </is>
      </c>
      <c r="D48" s="84" t="n">
        <v>1590.909090909091</v>
      </c>
      <c r="E48" s="84" t="n">
        <v>1363.636363636364</v>
      </c>
      <c r="F48" s="84" t="n">
        <v>340.9090909090909</v>
      </c>
      <c r="G48" s="84" t="n">
        <v>0</v>
      </c>
      <c r="H48" s="85">
        <f>SUM((D48:G48))</f>
        <v/>
      </c>
      <c r="I48" s="49" t="n"/>
      <c r="L48" s="46" t="n"/>
      <c r="M48" s="60" t="inlineStr">
        <is>
          <t>&gt;=0.25mil &amp; &lt;0.5mil</t>
        </is>
      </c>
      <c r="N48" s="84" t="n">
        <v>5000</v>
      </c>
      <c r="O48" s="84" t="n">
        <v>3068.181818181818</v>
      </c>
      <c r="P48" s="84" t="n">
        <v>681.8181818181819</v>
      </c>
      <c r="Q48" s="84" t="n">
        <v>0</v>
      </c>
      <c r="R48" s="85">
        <f>SUM((N48:Q48))</f>
        <v/>
      </c>
      <c r="S48" s="49" t="n"/>
      <c r="V48" s="46" t="n"/>
      <c r="W48" s="60" t="inlineStr">
        <is>
          <t>&gt;=0.25mil &amp; &lt;0.5mil</t>
        </is>
      </c>
      <c r="X48" s="84">
        <f>D48-N48</f>
        <v/>
      </c>
      <c r="Y48" s="84">
        <f>E48-O48</f>
        <v/>
      </c>
      <c r="Z48" s="84">
        <f>F48-P48</f>
        <v/>
      </c>
      <c r="AA48" s="84">
        <f>G48-Q48</f>
        <v/>
      </c>
      <c r="AB48" s="85">
        <f>SUM((X48:AA48))</f>
        <v/>
      </c>
      <c r="AC48" s="49" t="n"/>
      <c r="AF48" s="46" t="n"/>
      <c r="AG48" s="60" t="inlineStr">
        <is>
          <t>&gt;=0.25mil &amp; &lt;0.5mil</t>
        </is>
      </c>
      <c r="AH48" s="65">
        <f>IFERROR(X48/N48,0)</f>
        <v/>
      </c>
      <c r="AI48" s="65">
        <f>IFERROR(Y48/O48,0)</f>
        <v/>
      </c>
      <c r="AJ48" s="65">
        <f>IFERROR(Z48/P48,0)</f>
        <v/>
      </c>
      <c r="AK48" s="65">
        <f>IFERROR(AA48/Q48,0)</f>
        <v/>
      </c>
      <c r="AL48" s="91">
        <f>IFERROR(AB48/R48,0)</f>
        <v/>
      </c>
      <c r="AM48" s="49" t="n"/>
    </row>
    <row r="49">
      <c r="B49" s="46" t="n"/>
      <c r="C49" s="60" t="inlineStr">
        <is>
          <t>&gt;=0.5mil &amp; &lt;1mil</t>
        </is>
      </c>
      <c r="D49" s="84" t="n">
        <v>227.2727272727273</v>
      </c>
      <c r="E49" s="84" t="n">
        <v>0</v>
      </c>
      <c r="F49" s="84" t="n">
        <v>0</v>
      </c>
      <c r="G49" s="84" t="n">
        <v>0</v>
      </c>
      <c r="H49" s="85">
        <f>SUM((D49:G49))</f>
        <v/>
      </c>
      <c r="I49" s="49" t="n"/>
      <c r="L49" s="46" t="n"/>
      <c r="M49" s="60" t="inlineStr">
        <is>
          <t>&gt;=0.5mil &amp; &lt;1mil</t>
        </is>
      </c>
      <c r="N49" s="84" t="n">
        <v>454.5454545454546</v>
      </c>
      <c r="O49" s="84" t="n">
        <v>0</v>
      </c>
      <c r="P49" s="84" t="n">
        <v>0</v>
      </c>
      <c r="Q49" s="84" t="n">
        <v>0</v>
      </c>
      <c r="R49" s="85">
        <f>SUM((N49:Q49))</f>
        <v/>
      </c>
      <c r="S49" s="49" t="n"/>
      <c r="V49" s="46" t="n"/>
      <c r="W49" s="60" t="inlineStr">
        <is>
          <t>&gt;=0.5mil &amp; &lt;1mil</t>
        </is>
      </c>
      <c r="X49" s="84">
        <f>D49-N49</f>
        <v/>
      </c>
      <c r="Y49" s="84">
        <f>E49-O49</f>
        <v/>
      </c>
      <c r="Z49" s="84">
        <f>F49-P49</f>
        <v/>
      </c>
      <c r="AA49" s="84">
        <f>G49-Q49</f>
        <v/>
      </c>
      <c r="AB49" s="85">
        <f>SUM((X49:AA49))</f>
        <v/>
      </c>
      <c r="AC49" s="49" t="n"/>
      <c r="AF49" s="46" t="n"/>
      <c r="AG49" s="60" t="inlineStr">
        <is>
          <t>&gt;=0.5mil &amp; &lt;1mil</t>
        </is>
      </c>
      <c r="AH49" s="65">
        <f>IFERROR(X49/N49,0)</f>
        <v/>
      </c>
      <c r="AI49" s="65">
        <f>IFERROR(Y49/O49,0)</f>
        <v/>
      </c>
      <c r="AJ49" s="65">
        <f>IFERROR(Z49/P49,0)</f>
        <v/>
      </c>
      <c r="AK49" s="65">
        <f>IFERROR(AA49/Q49,0)</f>
        <v/>
      </c>
      <c r="AL49" s="91">
        <f>IFERROR(AB49/R49,0)</f>
        <v/>
      </c>
      <c r="AM49" s="49" t="n"/>
    </row>
    <row r="50">
      <c r="B50" s="46" t="n"/>
      <c r="C50" s="60" t="inlineStr">
        <is>
          <t>&gt;=1mil</t>
        </is>
      </c>
      <c r="D50" s="84" t="n">
        <v>0</v>
      </c>
      <c r="E50" s="84" t="n">
        <v>0</v>
      </c>
      <c r="F50" s="84" t="n">
        <v>0</v>
      </c>
      <c r="G50" s="84" t="n">
        <v>0</v>
      </c>
      <c r="H50" s="85">
        <f>SUM((D50:G50))</f>
        <v/>
      </c>
      <c r="I50" s="49" t="n"/>
      <c r="L50" s="46" t="n"/>
      <c r="M50" s="60" t="inlineStr">
        <is>
          <t>&gt;=1mil</t>
        </is>
      </c>
      <c r="N50" s="84" t="n">
        <v>0</v>
      </c>
      <c r="O50" s="84" t="n">
        <v>0</v>
      </c>
      <c r="P50" s="84" t="n">
        <v>0</v>
      </c>
      <c r="Q50" s="84" t="n">
        <v>0</v>
      </c>
      <c r="R50" s="85">
        <f>SUM((N50:Q50))</f>
        <v/>
      </c>
      <c r="S50" s="49" t="n"/>
      <c r="V50" s="46" t="n"/>
      <c r="W50" s="60" t="inlineStr">
        <is>
          <t>&gt;=1mil</t>
        </is>
      </c>
      <c r="X50" s="84">
        <f>D50-N50</f>
        <v/>
      </c>
      <c r="Y50" s="84">
        <f>E50-O50</f>
        <v/>
      </c>
      <c r="Z50" s="84">
        <f>F50-P50</f>
        <v/>
      </c>
      <c r="AA50" s="84">
        <f>G50-Q50</f>
        <v/>
      </c>
      <c r="AB50" s="85">
        <f>SUM((X50:AA50))</f>
        <v/>
      </c>
      <c r="AC50" s="49" t="n"/>
      <c r="AF50" s="46" t="n"/>
      <c r="AG50" s="60" t="inlineStr">
        <is>
          <t>&gt;=1mil</t>
        </is>
      </c>
      <c r="AH50" s="65">
        <f>IFERROR(X50/N50,0)</f>
        <v/>
      </c>
      <c r="AI50" s="65">
        <f>IFERROR(Y50/O50,0)</f>
        <v/>
      </c>
      <c r="AJ50" s="65">
        <f>IFERROR(Z50/P50,0)</f>
        <v/>
      </c>
      <c r="AK50" s="65">
        <f>IFERROR(AA50/Q50,0)</f>
        <v/>
      </c>
      <c r="AL50" s="91">
        <f>IFERROR(AB50/R50,0)</f>
        <v/>
      </c>
      <c r="AM50" s="49" t="n"/>
    </row>
    <row r="51" ht="15.75" customHeight="1" s="77" thickBot="1">
      <c r="B51" s="46" t="n"/>
      <c r="C51" s="57" t="inlineStr">
        <is>
          <t>Total</t>
        </is>
      </c>
      <c r="D51" s="58">
        <f>SUM(D47:D50)</f>
        <v/>
      </c>
      <c r="E51" s="58">
        <f>SUM(E47:E50)</f>
        <v/>
      </c>
      <c r="F51" s="58">
        <f>SUM(F47:F50)</f>
        <v/>
      </c>
      <c r="G51" s="58">
        <f>SUM(G47:G50)</f>
        <v/>
      </c>
      <c r="H51" s="86">
        <f>SUM((D51:G51))</f>
        <v/>
      </c>
      <c r="I51" s="49" t="n"/>
      <c r="L51" s="46" t="n"/>
      <c r="M51" s="57" t="inlineStr">
        <is>
          <t>Total</t>
        </is>
      </c>
      <c r="N51" s="58">
        <f>SUM(N47:N50)</f>
        <v/>
      </c>
      <c r="O51" s="58">
        <f>SUM(O47:O50)</f>
        <v/>
      </c>
      <c r="P51" s="58">
        <f>SUM(P47:P50)</f>
        <v/>
      </c>
      <c r="Q51" s="58">
        <f>SUM(Q47:Q50)</f>
        <v/>
      </c>
      <c r="R51" s="86">
        <f>SUM((N51:Q51))</f>
        <v/>
      </c>
      <c r="S51" s="49" t="n"/>
      <c r="V51" s="46" t="n"/>
      <c r="W51" s="57" t="inlineStr">
        <is>
          <t>Total</t>
        </is>
      </c>
      <c r="X51" s="58">
        <f>SUM(X47:X50)</f>
        <v/>
      </c>
      <c r="Y51" s="58">
        <f>SUM(Y47:Y50)</f>
        <v/>
      </c>
      <c r="Z51" s="58">
        <f>SUM(Z47:Z50)</f>
        <v/>
      </c>
      <c r="AA51" s="58">
        <f>SUM(AA47:AA50)</f>
        <v/>
      </c>
      <c r="AB51" s="86">
        <f>SUM((X51:AA51))</f>
        <v/>
      </c>
      <c r="AC51" s="49" t="n"/>
      <c r="AF51" s="46" t="n"/>
      <c r="AG51" s="57" t="inlineStr">
        <is>
          <t>Total</t>
        </is>
      </c>
      <c r="AH51" s="58">
        <f>SUM(AH47:AH50)</f>
        <v/>
      </c>
      <c r="AI51" s="58">
        <f>SUM(AI47:AI50)</f>
        <v/>
      </c>
      <c r="AJ51" s="58">
        <f>SUM(AJ47:AJ50)</f>
        <v/>
      </c>
      <c r="AK51" s="58">
        <f>SUM(AK47:AK50)</f>
        <v/>
      </c>
      <c r="AL51" s="86">
        <f>SUM((AH51:AK51))</f>
        <v/>
      </c>
      <c r="AM51" s="49" t="n"/>
    </row>
    <row r="52" ht="15.75" customHeight="1" s="77" thickBot="1">
      <c r="B52" s="46" t="n"/>
      <c r="I52" s="49" t="n"/>
      <c r="L52" s="46" t="n"/>
      <c r="S52" s="49" t="n"/>
      <c r="V52" s="46" t="n"/>
      <c r="AC52" s="49" t="n"/>
      <c r="AF52" s="46" t="n"/>
      <c r="AM52" s="49" t="n"/>
    </row>
    <row r="53" ht="15.75" customHeight="1" s="77" thickBot="1">
      <c r="B53" s="46" t="n"/>
      <c r="C53" s="131" t="inlineStr">
        <is>
          <t xml:space="preserve">Trips on Tours of Purpose: </t>
        </is>
      </c>
      <c r="D53" s="130" t="n"/>
      <c r="E53" s="132" t="inlineStr">
        <is>
          <t>eatout</t>
        </is>
      </c>
      <c r="F53" s="129" t="n"/>
      <c r="G53" s="129" t="n"/>
      <c r="H53" s="130" t="n"/>
      <c r="I53" s="49" t="n"/>
      <c r="L53" s="46" t="n"/>
      <c r="M53" s="131" t="inlineStr">
        <is>
          <t xml:space="preserve">Trips on Tours of Purpose: </t>
        </is>
      </c>
      <c r="N53" s="130" t="n"/>
      <c r="O53" s="132">
        <f>E53</f>
        <v/>
      </c>
      <c r="P53" s="129" t="n"/>
      <c r="Q53" s="129" t="n"/>
      <c r="R53" s="130" t="n"/>
      <c r="S53" s="49" t="n"/>
      <c r="V53" s="46" t="n"/>
      <c r="W53" s="131" t="inlineStr">
        <is>
          <t xml:space="preserve">Trips on Tours of Purpose: </t>
        </is>
      </c>
      <c r="X53" s="130" t="n"/>
      <c r="Y53" s="132" t="inlineStr">
        <is>
          <t>eatout</t>
        </is>
      </c>
      <c r="Z53" s="129" t="n"/>
      <c r="AA53" s="129" t="n"/>
      <c r="AB53" s="130" t="n"/>
      <c r="AC53" s="49" t="n"/>
      <c r="AF53" s="46" t="n"/>
      <c r="AG53" s="131" t="inlineStr">
        <is>
          <t xml:space="preserve">Trips on Tours of Purpose: </t>
        </is>
      </c>
      <c r="AH53" s="130" t="n"/>
      <c r="AI53" s="132">
        <f>Y53</f>
        <v/>
      </c>
      <c r="AJ53" s="129" t="n"/>
      <c r="AK53" s="129" t="n"/>
      <c r="AL53" s="130" t="n"/>
      <c r="AM53" s="49" t="n"/>
    </row>
    <row r="54" ht="15.75" customHeight="1" s="77" thickBot="1">
      <c r="B54" s="46" t="n"/>
      <c r="C54" s="50" t="n"/>
      <c r="D54" s="50" t="n"/>
      <c r="I54" s="49" t="n"/>
      <c r="L54" s="46" t="n"/>
      <c r="M54" s="50" t="n"/>
      <c r="N54" s="50" t="n"/>
      <c r="S54" s="49" t="n"/>
      <c r="V54" s="46" t="n"/>
      <c r="W54" s="50" t="n"/>
      <c r="X54" s="50" t="n"/>
      <c r="AC54" s="49" t="n"/>
      <c r="AF54" s="46" t="n"/>
      <c r="AG54" s="50" t="n"/>
      <c r="AH54" s="50" t="n"/>
      <c r="AM54" s="49" t="n"/>
    </row>
    <row r="55">
      <c r="B55" s="46" t="n"/>
      <c r="C55" s="54" t="n"/>
      <c r="D55" s="61" t="n">
        <v>0</v>
      </c>
      <c r="E55" s="61" t="n">
        <v>1</v>
      </c>
      <c r="F55" s="61" t="n">
        <v>2</v>
      </c>
      <c r="G55" s="61" t="inlineStr">
        <is>
          <t>3+</t>
        </is>
      </c>
      <c r="H55" s="83" t="inlineStr">
        <is>
          <t>Total</t>
        </is>
      </c>
      <c r="I55" s="49" t="n"/>
      <c r="L55" s="46" t="n"/>
      <c r="M55" s="54" t="n"/>
      <c r="N55" s="61" t="n">
        <v>0</v>
      </c>
      <c r="O55" s="61" t="n">
        <v>1</v>
      </c>
      <c r="P55" s="61" t="n">
        <v>2</v>
      </c>
      <c r="Q55" s="61" t="inlineStr">
        <is>
          <t>3+</t>
        </is>
      </c>
      <c r="R55" s="83" t="inlineStr">
        <is>
          <t>Total</t>
        </is>
      </c>
      <c r="S55" s="49" t="n"/>
      <c r="V55" s="46" t="n"/>
      <c r="W55" s="54" t="n"/>
      <c r="X55" s="61" t="n">
        <v>0</v>
      </c>
      <c r="Y55" s="61" t="n">
        <v>1</v>
      </c>
      <c r="Z55" s="61" t="n">
        <v>2</v>
      </c>
      <c r="AA55" s="61" t="inlineStr">
        <is>
          <t>3+</t>
        </is>
      </c>
      <c r="AB55" s="83" t="inlineStr">
        <is>
          <t>Total</t>
        </is>
      </c>
      <c r="AC55" s="49" t="n"/>
      <c r="AF55" s="46" t="n"/>
      <c r="AG55" s="54" t="n"/>
      <c r="AH55" s="61" t="n">
        <v>0</v>
      </c>
      <c r="AI55" s="61" t="n">
        <v>1</v>
      </c>
      <c r="AJ55" s="61" t="n">
        <v>2</v>
      </c>
      <c r="AK55" s="61" t="inlineStr">
        <is>
          <t>3+</t>
        </is>
      </c>
      <c r="AL55" s="83" t="inlineStr">
        <is>
          <t>Total</t>
        </is>
      </c>
      <c r="AM55" s="49" t="n"/>
    </row>
    <row r="56">
      <c r="B56" s="46" t="n"/>
      <c r="C56" s="60" t="inlineStr">
        <is>
          <t>&lt;0.25mil</t>
        </is>
      </c>
      <c r="D56" s="84" t="n">
        <v>5681.818181818182</v>
      </c>
      <c r="E56" s="84" t="n">
        <v>7954.545454545455</v>
      </c>
      <c r="F56" s="84" t="n">
        <v>1363.636363636364</v>
      </c>
      <c r="G56" s="84" t="n">
        <v>113.6363636363636</v>
      </c>
      <c r="H56" s="85">
        <f>SUM((D56:G56))</f>
        <v/>
      </c>
      <c r="I56" s="49" t="n"/>
      <c r="L56" s="46" t="n"/>
      <c r="M56" s="60" t="inlineStr">
        <is>
          <t>&lt;0.25mil</t>
        </is>
      </c>
      <c r="N56" s="84" t="n">
        <v>19659.09090909091</v>
      </c>
      <c r="O56" s="84" t="n">
        <v>19318.18181818182</v>
      </c>
      <c r="P56" s="84" t="n">
        <v>4431.818181818182</v>
      </c>
      <c r="Q56" s="84" t="n">
        <v>340.9090909090909</v>
      </c>
      <c r="R56" s="85">
        <f>SUM((N56:Q56))</f>
        <v/>
      </c>
      <c r="S56" s="49" t="n"/>
      <c r="V56" s="46" t="n"/>
      <c r="W56" s="60" t="inlineStr">
        <is>
          <t>&lt;0.25mil</t>
        </is>
      </c>
      <c r="X56" s="84">
        <f>D56-N56</f>
        <v/>
      </c>
      <c r="Y56" s="84">
        <f>E56-O56</f>
        <v/>
      </c>
      <c r="Z56" s="84">
        <f>F56-P56</f>
        <v/>
      </c>
      <c r="AA56" s="84">
        <f>G56-Q56</f>
        <v/>
      </c>
      <c r="AB56" s="85">
        <f>SUM((X56:AA56))</f>
        <v/>
      </c>
      <c r="AC56" s="49" t="n"/>
      <c r="AF56" s="46" t="n"/>
      <c r="AG56" s="60" t="inlineStr">
        <is>
          <t>&lt;0.25mil</t>
        </is>
      </c>
      <c r="AH56" s="65">
        <f>IFERROR(X56/N56,0)</f>
        <v/>
      </c>
      <c r="AI56" s="65">
        <f>IFERROR(Y56/O56,0)</f>
        <v/>
      </c>
      <c r="AJ56" s="65">
        <f>IFERROR(Z56/P56,0)</f>
        <v/>
      </c>
      <c r="AK56" s="65">
        <f>IFERROR(AA56/Q56,0)</f>
        <v/>
      </c>
      <c r="AL56" s="91">
        <f>IFERROR(AB56/R56,0)</f>
        <v/>
      </c>
      <c r="AM56" s="49" t="n"/>
    </row>
    <row r="57">
      <c r="B57" s="46" t="n"/>
      <c r="C57" s="60" t="inlineStr">
        <is>
          <t>&gt;=0.25mil &amp; &lt;0.5mil</t>
        </is>
      </c>
      <c r="D57" s="84" t="n">
        <v>1363.636363636364</v>
      </c>
      <c r="E57" s="84" t="n">
        <v>568.1818181818182</v>
      </c>
      <c r="F57" s="84" t="n">
        <v>113.6363636363636</v>
      </c>
      <c r="G57" s="84" t="n">
        <v>113.6363636363636</v>
      </c>
      <c r="H57" s="85">
        <f>SUM((D57:G57))</f>
        <v/>
      </c>
      <c r="I57" s="49" t="n"/>
      <c r="L57" s="46" t="n"/>
      <c r="M57" s="60" t="inlineStr">
        <is>
          <t>&gt;=0.25mil &amp; &lt;0.5mil</t>
        </is>
      </c>
      <c r="N57" s="84" t="n">
        <v>3863.636363636364</v>
      </c>
      <c r="O57" s="84" t="n">
        <v>1931.818181818182</v>
      </c>
      <c r="P57" s="84" t="n">
        <v>454.5454545454546</v>
      </c>
      <c r="Q57" s="84" t="n">
        <v>227.2727272727273</v>
      </c>
      <c r="R57" s="85">
        <f>SUM((N57:Q57))</f>
        <v/>
      </c>
      <c r="S57" s="49" t="n"/>
      <c r="V57" s="46" t="n"/>
      <c r="W57" s="60" t="inlineStr">
        <is>
          <t>&gt;=0.25mil &amp; &lt;0.5mil</t>
        </is>
      </c>
      <c r="X57" s="84">
        <f>D57-N57</f>
        <v/>
      </c>
      <c r="Y57" s="84">
        <f>E57-O57</f>
        <v/>
      </c>
      <c r="Z57" s="84">
        <f>F57-P57</f>
        <v/>
      </c>
      <c r="AA57" s="84">
        <f>G57-Q57</f>
        <v/>
      </c>
      <c r="AB57" s="85">
        <f>SUM((X57:AA57))</f>
        <v/>
      </c>
      <c r="AC57" s="49" t="n"/>
      <c r="AF57" s="46" t="n"/>
      <c r="AG57" s="60" t="inlineStr">
        <is>
          <t>&gt;=0.25mil &amp; &lt;0.5mil</t>
        </is>
      </c>
      <c r="AH57" s="65">
        <f>IFERROR(X57/N57,0)</f>
        <v/>
      </c>
      <c r="AI57" s="65">
        <f>IFERROR(Y57/O57,0)</f>
        <v/>
      </c>
      <c r="AJ57" s="65">
        <f>IFERROR(Z57/P57,0)</f>
        <v/>
      </c>
      <c r="AK57" s="65">
        <f>IFERROR(AA57/Q57,0)</f>
        <v/>
      </c>
      <c r="AL57" s="91">
        <f>IFERROR(AB57/R57,0)</f>
        <v/>
      </c>
      <c r="AM57" s="49" t="n"/>
    </row>
    <row r="58">
      <c r="B58" s="46" t="n"/>
      <c r="C58" s="60" t="inlineStr">
        <is>
          <t>&gt;=0.5mil &amp; &lt;1mil</t>
        </is>
      </c>
      <c r="D58" s="84" t="n">
        <v>0</v>
      </c>
      <c r="E58" s="84" t="n">
        <v>0</v>
      </c>
      <c r="F58" s="84" t="n">
        <v>0</v>
      </c>
      <c r="G58" s="84" t="n">
        <v>0</v>
      </c>
      <c r="H58" s="85">
        <f>SUM((D58:G58))</f>
        <v/>
      </c>
      <c r="I58" s="49" t="n"/>
      <c r="L58" s="46" t="n"/>
      <c r="M58" s="60" t="inlineStr">
        <is>
          <t>&gt;=0.5mil &amp; &lt;1mil</t>
        </is>
      </c>
      <c r="N58" s="84" t="n">
        <v>340.9090909090909</v>
      </c>
      <c r="O58" s="84" t="n">
        <v>113.6363636363636</v>
      </c>
      <c r="P58" s="84" t="n">
        <v>0</v>
      </c>
      <c r="Q58" s="84" t="n">
        <v>0</v>
      </c>
      <c r="R58" s="85">
        <f>SUM((N58:Q58))</f>
        <v/>
      </c>
      <c r="S58" s="49" t="n"/>
      <c r="V58" s="46" t="n"/>
      <c r="W58" s="60" t="inlineStr">
        <is>
          <t>&gt;=0.5mil &amp; &lt;1mil</t>
        </is>
      </c>
      <c r="X58" s="84">
        <f>D58-N58</f>
        <v/>
      </c>
      <c r="Y58" s="84">
        <f>E58-O58</f>
        <v/>
      </c>
      <c r="Z58" s="84">
        <f>F58-P58</f>
        <v/>
      </c>
      <c r="AA58" s="84">
        <f>G58-Q58</f>
        <v/>
      </c>
      <c r="AB58" s="85">
        <f>SUM((X58:AA58))</f>
        <v/>
      </c>
      <c r="AC58" s="49" t="n"/>
      <c r="AF58" s="46" t="n"/>
      <c r="AG58" s="60" t="inlineStr">
        <is>
          <t>&gt;=0.5mil &amp; &lt;1mil</t>
        </is>
      </c>
      <c r="AH58" s="65">
        <f>IFERROR(X58/N58,0)</f>
        <v/>
      </c>
      <c r="AI58" s="65">
        <f>IFERROR(Y58/O58,0)</f>
        <v/>
      </c>
      <c r="AJ58" s="65">
        <f>IFERROR(Z58/P58,0)</f>
        <v/>
      </c>
      <c r="AK58" s="65">
        <f>IFERROR(AA58/Q58,0)</f>
        <v/>
      </c>
      <c r="AL58" s="91">
        <f>IFERROR(AB58/R58,0)</f>
        <v/>
      </c>
      <c r="AM58" s="49" t="n"/>
    </row>
    <row r="59">
      <c r="B59" s="46" t="n"/>
      <c r="C59" s="60" t="inlineStr">
        <is>
          <t>&gt;=1mil</t>
        </is>
      </c>
      <c r="D59" s="84" t="n">
        <v>0</v>
      </c>
      <c r="E59" s="84" t="n">
        <v>0</v>
      </c>
      <c r="F59" s="84" t="n">
        <v>0</v>
      </c>
      <c r="G59" s="84" t="n">
        <v>0</v>
      </c>
      <c r="H59" s="85">
        <f>SUM((D59:G59))</f>
        <v/>
      </c>
      <c r="I59" s="49" t="n"/>
      <c r="L59" s="46" t="n"/>
      <c r="M59" s="60" t="inlineStr">
        <is>
          <t>&gt;=1mil</t>
        </is>
      </c>
      <c r="N59" s="84" t="n">
        <v>0</v>
      </c>
      <c r="O59" s="84" t="n">
        <v>0</v>
      </c>
      <c r="P59" s="84" t="n">
        <v>0</v>
      </c>
      <c r="Q59" s="84" t="n">
        <v>0</v>
      </c>
      <c r="R59" s="85">
        <f>SUM((N59:Q59))</f>
        <v/>
      </c>
      <c r="S59" s="49" t="n"/>
      <c r="V59" s="46" t="n"/>
      <c r="W59" s="60" t="inlineStr">
        <is>
          <t>&gt;=1mil</t>
        </is>
      </c>
      <c r="X59" s="84">
        <f>D59-N59</f>
        <v/>
      </c>
      <c r="Y59" s="84">
        <f>E59-O59</f>
        <v/>
      </c>
      <c r="Z59" s="84">
        <f>F59-P59</f>
        <v/>
      </c>
      <c r="AA59" s="84">
        <f>G59-Q59</f>
        <v/>
      </c>
      <c r="AB59" s="85">
        <f>SUM((X59:AA59))</f>
        <v/>
      </c>
      <c r="AC59" s="49" t="n"/>
      <c r="AF59" s="46" t="n"/>
      <c r="AG59" s="60" t="inlineStr">
        <is>
          <t>&gt;=1mil</t>
        </is>
      </c>
      <c r="AH59" s="65">
        <f>IFERROR(X59/N59,0)</f>
        <v/>
      </c>
      <c r="AI59" s="65">
        <f>IFERROR(Y59/O59,0)</f>
        <v/>
      </c>
      <c r="AJ59" s="65">
        <f>IFERROR(Z59/P59,0)</f>
        <v/>
      </c>
      <c r="AK59" s="65">
        <f>IFERROR(AA59/Q59,0)</f>
        <v/>
      </c>
      <c r="AL59" s="91">
        <f>IFERROR(AB59/R59,0)</f>
        <v/>
      </c>
      <c r="AM59" s="49" t="n"/>
    </row>
    <row r="60" ht="15.75" customHeight="1" s="77" thickBot="1">
      <c r="B60" s="46" t="n"/>
      <c r="C60" s="57" t="inlineStr">
        <is>
          <t>Total</t>
        </is>
      </c>
      <c r="D60" s="58">
        <f>SUM(D56:D59)</f>
        <v/>
      </c>
      <c r="E60" s="58">
        <f>SUM(E56:E59)</f>
        <v/>
      </c>
      <c r="F60" s="58">
        <f>SUM(F56:F59)</f>
        <v/>
      </c>
      <c r="G60" s="58">
        <f>SUM(G56:G59)</f>
        <v/>
      </c>
      <c r="H60" s="86">
        <f>SUM((D60:G60))</f>
        <v/>
      </c>
      <c r="I60" s="49" t="n"/>
      <c r="L60" s="46" t="n"/>
      <c r="M60" s="57" t="inlineStr">
        <is>
          <t>Total</t>
        </is>
      </c>
      <c r="N60" s="58">
        <f>SUM(N56:N59)</f>
        <v/>
      </c>
      <c r="O60" s="58">
        <f>SUM(O56:O59)</f>
        <v/>
      </c>
      <c r="P60" s="58">
        <f>SUM(P56:P59)</f>
        <v/>
      </c>
      <c r="Q60" s="58">
        <f>SUM(Q56:Q59)</f>
        <v/>
      </c>
      <c r="R60" s="86">
        <f>SUM((N60:Q60))</f>
        <v/>
      </c>
      <c r="S60" s="49" t="n"/>
      <c r="V60" s="46" t="n"/>
      <c r="W60" s="57" t="inlineStr">
        <is>
          <t>Total</t>
        </is>
      </c>
      <c r="X60" s="58">
        <f>SUM(X56:X59)</f>
        <v/>
      </c>
      <c r="Y60" s="58">
        <f>SUM(Y56:Y59)</f>
        <v/>
      </c>
      <c r="Z60" s="58">
        <f>SUM(Z56:Z59)</f>
        <v/>
      </c>
      <c r="AA60" s="58">
        <f>SUM(AA56:AA59)</f>
        <v/>
      </c>
      <c r="AB60" s="86">
        <f>SUM((X60:AA60))</f>
        <v/>
      </c>
      <c r="AC60" s="49" t="n"/>
      <c r="AF60" s="46" t="n"/>
      <c r="AG60" s="57" t="inlineStr">
        <is>
          <t>Total</t>
        </is>
      </c>
      <c r="AH60" s="58">
        <f>SUM(AH56:AH59)</f>
        <v/>
      </c>
      <c r="AI60" s="58">
        <f>SUM(AI56:AI59)</f>
        <v/>
      </c>
      <c r="AJ60" s="58">
        <f>SUM(AJ56:AJ59)</f>
        <v/>
      </c>
      <c r="AK60" s="58">
        <f>SUM(AK56:AK59)</f>
        <v/>
      </c>
      <c r="AL60" s="86">
        <f>SUM((AH60:AK60))</f>
        <v/>
      </c>
      <c r="AM60" s="49" t="n"/>
    </row>
    <row r="61" ht="15.75" customHeight="1" s="77" thickBot="1">
      <c r="B61" s="46" t="n"/>
      <c r="I61" s="49" t="n"/>
      <c r="L61" s="46" t="n"/>
      <c r="S61" s="49" t="n"/>
      <c r="V61" s="46" t="n"/>
      <c r="AC61" s="49" t="n"/>
      <c r="AF61" s="46" t="n"/>
      <c r="AM61" s="49" t="n"/>
    </row>
    <row r="62" ht="15.75" customHeight="1" s="77" thickBot="1">
      <c r="B62" s="46" t="n"/>
      <c r="C62" s="131" t="inlineStr">
        <is>
          <t xml:space="preserve">Trips on Tours of Purpose: </t>
        </is>
      </c>
      <c r="D62" s="130" t="n"/>
      <c r="E62" s="132" t="inlineStr">
        <is>
          <t>social</t>
        </is>
      </c>
      <c r="F62" s="129" t="n"/>
      <c r="G62" s="129" t="n"/>
      <c r="H62" s="130" t="n"/>
      <c r="I62" s="49" t="n"/>
      <c r="L62" s="46" t="n"/>
      <c r="M62" s="131" t="inlineStr">
        <is>
          <t xml:space="preserve">Trips on Tours of Purpose: </t>
        </is>
      </c>
      <c r="N62" s="130" t="n"/>
      <c r="O62" s="132">
        <f>E62</f>
        <v/>
      </c>
      <c r="P62" s="129" t="n"/>
      <c r="Q62" s="129" t="n"/>
      <c r="R62" s="130" t="n"/>
      <c r="S62" s="49" t="n"/>
      <c r="V62" s="46" t="n"/>
      <c r="W62" s="131" t="inlineStr">
        <is>
          <t xml:space="preserve">Trips on Tours of Purpose: </t>
        </is>
      </c>
      <c r="X62" s="130" t="n"/>
      <c r="Y62" s="132" t="inlineStr">
        <is>
          <t>social</t>
        </is>
      </c>
      <c r="Z62" s="129" t="n"/>
      <c r="AA62" s="129" t="n"/>
      <c r="AB62" s="130" t="n"/>
      <c r="AC62" s="49" t="n"/>
      <c r="AF62" s="46" t="n"/>
      <c r="AG62" s="131" t="inlineStr">
        <is>
          <t xml:space="preserve">Trips on Tours of Purpose: </t>
        </is>
      </c>
      <c r="AH62" s="130" t="n"/>
      <c r="AI62" s="132">
        <f>Y62</f>
        <v/>
      </c>
      <c r="AJ62" s="129" t="n"/>
      <c r="AK62" s="129" t="n"/>
      <c r="AL62" s="130" t="n"/>
      <c r="AM62" s="49" t="n"/>
    </row>
    <row r="63" ht="15.75" customHeight="1" s="77" thickBot="1">
      <c r="B63" s="46" t="n"/>
      <c r="C63" s="50" t="n"/>
      <c r="D63" s="50" t="n"/>
      <c r="I63" s="49" t="n"/>
      <c r="L63" s="46" t="n"/>
      <c r="M63" s="50" t="n"/>
      <c r="N63" s="50" t="n"/>
      <c r="S63" s="49" t="n"/>
      <c r="V63" s="46" t="n"/>
      <c r="W63" s="50" t="n"/>
      <c r="X63" s="50" t="n"/>
      <c r="AC63" s="49" t="n"/>
      <c r="AF63" s="46" t="n"/>
      <c r="AG63" s="50" t="n"/>
      <c r="AH63" s="50" t="n"/>
      <c r="AM63" s="49" t="n"/>
    </row>
    <row r="64">
      <c r="B64" s="46" t="n"/>
      <c r="C64" s="54" t="n"/>
      <c r="D64" s="61" t="n">
        <v>0</v>
      </c>
      <c r="E64" s="61" t="n">
        <v>1</v>
      </c>
      <c r="F64" s="61" t="n">
        <v>2</v>
      </c>
      <c r="G64" s="61" t="inlineStr">
        <is>
          <t>3+</t>
        </is>
      </c>
      <c r="H64" s="83" t="inlineStr">
        <is>
          <t>Total</t>
        </is>
      </c>
      <c r="I64" s="49" t="n"/>
      <c r="L64" s="46" t="n"/>
      <c r="M64" s="54" t="n"/>
      <c r="N64" s="61" t="n">
        <v>0</v>
      </c>
      <c r="O64" s="61" t="n">
        <v>1</v>
      </c>
      <c r="P64" s="61" t="n">
        <v>2</v>
      </c>
      <c r="Q64" s="61" t="inlineStr">
        <is>
          <t>3+</t>
        </is>
      </c>
      <c r="R64" s="83" t="inlineStr">
        <is>
          <t>Total</t>
        </is>
      </c>
      <c r="S64" s="49" t="n"/>
      <c r="V64" s="46" t="n"/>
      <c r="W64" s="54" t="n"/>
      <c r="X64" s="61" t="n">
        <v>0</v>
      </c>
      <c r="Y64" s="61" t="n">
        <v>1</v>
      </c>
      <c r="Z64" s="61" t="n">
        <v>2</v>
      </c>
      <c r="AA64" s="61" t="inlineStr">
        <is>
          <t>3+</t>
        </is>
      </c>
      <c r="AB64" s="83" t="inlineStr">
        <is>
          <t>Total</t>
        </is>
      </c>
      <c r="AC64" s="49" t="n"/>
      <c r="AF64" s="46" t="n"/>
      <c r="AG64" s="54" t="n"/>
      <c r="AH64" s="61" t="n">
        <v>0</v>
      </c>
      <c r="AI64" s="61" t="n">
        <v>1</v>
      </c>
      <c r="AJ64" s="61" t="n">
        <v>2</v>
      </c>
      <c r="AK64" s="61" t="inlineStr">
        <is>
          <t>3+</t>
        </is>
      </c>
      <c r="AL64" s="83" t="inlineStr">
        <is>
          <t>Total</t>
        </is>
      </c>
      <c r="AM64" s="49" t="n"/>
    </row>
    <row r="65">
      <c r="B65" s="46" t="n"/>
      <c r="C65" s="60" t="inlineStr">
        <is>
          <t>&lt;0.25mil</t>
        </is>
      </c>
      <c r="D65" s="84" t="n">
        <v>16590.90909090909</v>
      </c>
      <c r="E65" s="84" t="n">
        <v>12840.90909090909</v>
      </c>
      <c r="F65" s="84" t="n">
        <v>2840.909090909091</v>
      </c>
      <c r="G65" s="84" t="n">
        <v>227.2727272727273</v>
      </c>
      <c r="H65" s="85">
        <f>SUM((D65:G65))</f>
        <v/>
      </c>
      <c r="I65" s="49" t="n"/>
      <c r="L65" s="46" t="n"/>
      <c r="M65" s="60" t="inlineStr">
        <is>
          <t>&lt;0.25mil</t>
        </is>
      </c>
      <c r="N65" s="84" t="n">
        <v>18977.27272727273</v>
      </c>
      <c r="O65" s="84" t="n">
        <v>19772.72727272727</v>
      </c>
      <c r="P65" s="84" t="n">
        <v>5227.272727272727</v>
      </c>
      <c r="Q65" s="84" t="n">
        <v>568.1818181818182</v>
      </c>
      <c r="R65" s="85">
        <f>SUM((N65:Q65))</f>
        <v/>
      </c>
      <c r="S65" s="49" t="n"/>
      <c r="V65" s="46" t="n"/>
      <c r="W65" s="60" t="inlineStr">
        <is>
          <t>&lt;0.25mil</t>
        </is>
      </c>
      <c r="X65" s="84">
        <f>D65-N65</f>
        <v/>
      </c>
      <c r="Y65" s="84">
        <f>E65-O65</f>
        <v/>
      </c>
      <c r="Z65" s="84">
        <f>F65-P65</f>
        <v/>
      </c>
      <c r="AA65" s="84">
        <f>G65-Q65</f>
        <v/>
      </c>
      <c r="AB65" s="85">
        <f>SUM((X65:AA65))</f>
        <v/>
      </c>
      <c r="AC65" s="49" t="n"/>
      <c r="AF65" s="46" t="n"/>
      <c r="AG65" s="60" t="inlineStr">
        <is>
          <t>&lt;0.25mil</t>
        </is>
      </c>
      <c r="AH65" s="65">
        <f>IFERROR(X65/N65,0)</f>
        <v/>
      </c>
      <c r="AI65" s="65">
        <f>IFERROR(Y65/O65,0)</f>
        <v/>
      </c>
      <c r="AJ65" s="65">
        <f>IFERROR(Z65/P65,0)</f>
        <v/>
      </c>
      <c r="AK65" s="65">
        <f>IFERROR(AA65/Q65,0)</f>
        <v/>
      </c>
      <c r="AL65" s="91">
        <f>IFERROR(AB65/R65,0)</f>
        <v/>
      </c>
      <c r="AM65" s="49" t="n"/>
    </row>
    <row r="66">
      <c r="B66" s="46" t="n"/>
      <c r="C66" s="60" t="inlineStr">
        <is>
          <t>&gt;=0.25mil &amp; &lt;0.5mil</t>
        </is>
      </c>
      <c r="D66" s="84" t="n">
        <v>4431.818181818182</v>
      </c>
      <c r="E66" s="84" t="n">
        <v>1477.272727272727</v>
      </c>
      <c r="F66" s="84" t="n">
        <v>340.9090909090909</v>
      </c>
      <c r="G66" s="84" t="n">
        <v>0</v>
      </c>
      <c r="H66" s="85">
        <f>SUM((D66:G66))</f>
        <v/>
      </c>
      <c r="I66" s="49" t="n"/>
      <c r="L66" s="46" t="n"/>
      <c r="M66" s="60" t="inlineStr">
        <is>
          <t>&gt;=0.25mil &amp; &lt;0.5mil</t>
        </is>
      </c>
      <c r="N66" s="84" t="n">
        <v>5568.181818181818</v>
      </c>
      <c r="O66" s="84" t="n">
        <v>4318.181818181818</v>
      </c>
      <c r="P66" s="84" t="n">
        <v>909.0909090909091</v>
      </c>
      <c r="Q66" s="84" t="n">
        <v>0</v>
      </c>
      <c r="R66" s="85">
        <f>SUM((N66:Q66))</f>
        <v/>
      </c>
      <c r="S66" s="49" t="n"/>
      <c r="V66" s="46" t="n"/>
      <c r="W66" s="60" t="inlineStr">
        <is>
          <t>&gt;=0.25mil &amp; &lt;0.5mil</t>
        </is>
      </c>
      <c r="X66" s="84">
        <f>D66-N66</f>
        <v/>
      </c>
      <c r="Y66" s="84">
        <f>E66-O66</f>
        <v/>
      </c>
      <c r="Z66" s="84">
        <f>F66-P66</f>
        <v/>
      </c>
      <c r="AA66" s="84">
        <f>G66-Q66</f>
        <v/>
      </c>
      <c r="AB66" s="85">
        <f>SUM((X66:AA66))</f>
        <v/>
      </c>
      <c r="AC66" s="49" t="n"/>
      <c r="AF66" s="46" t="n"/>
      <c r="AG66" s="60" t="inlineStr">
        <is>
          <t>&gt;=0.25mil &amp; &lt;0.5mil</t>
        </is>
      </c>
      <c r="AH66" s="65">
        <f>IFERROR(X66/N66,0)</f>
        <v/>
      </c>
      <c r="AI66" s="65">
        <f>IFERROR(Y66/O66,0)</f>
        <v/>
      </c>
      <c r="AJ66" s="65">
        <f>IFERROR(Z66/P66,0)</f>
        <v/>
      </c>
      <c r="AK66" s="65">
        <f>IFERROR(AA66/Q66,0)</f>
        <v/>
      </c>
      <c r="AL66" s="91">
        <f>IFERROR(AB66/R66,0)</f>
        <v/>
      </c>
      <c r="AM66" s="49" t="n"/>
    </row>
    <row r="67">
      <c r="B67" s="46" t="n"/>
      <c r="C67" s="60" t="inlineStr">
        <is>
          <t>&gt;=0.5mil &amp; &lt;1mil</t>
        </is>
      </c>
      <c r="D67" s="84" t="n">
        <v>568.1818181818182</v>
      </c>
      <c r="E67" s="84" t="n">
        <v>113.6363636363636</v>
      </c>
      <c r="F67" s="84" t="n">
        <v>0</v>
      </c>
      <c r="G67" s="84" t="n">
        <v>0</v>
      </c>
      <c r="H67" s="85">
        <f>SUM((D67:G67))</f>
        <v/>
      </c>
      <c r="I67" s="49" t="n"/>
      <c r="L67" s="46" t="n"/>
      <c r="M67" s="60" t="inlineStr">
        <is>
          <t>&gt;=0.5mil &amp; &lt;1mil</t>
        </is>
      </c>
      <c r="N67" s="84" t="n">
        <v>1022.727272727273</v>
      </c>
      <c r="O67" s="84" t="n">
        <v>340.9090909090909</v>
      </c>
      <c r="P67" s="84" t="n">
        <v>0</v>
      </c>
      <c r="Q67" s="84" t="n">
        <v>0</v>
      </c>
      <c r="R67" s="85">
        <f>SUM((N67:Q67))</f>
        <v/>
      </c>
      <c r="S67" s="49" t="n"/>
      <c r="V67" s="46" t="n"/>
      <c r="W67" s="60" t="inlineStr">
        <is>
          <t>&gt;=0.5mil &amp; &lt;1mil</t>
        </is>
      </c>
      <c r="X67" s="84">
        <f>D67-N67</f>
        <v/>
      </c>
      <c r="Y67" s="84">
        <f>E67-O67</f>
        <v/>
      </c>
      <c r="Z67" s="84">
        <f>F67-P67</f>
        <v/>
      </c>
      <c r="AA67" s="84">
        <f>G67-Q67</f>
        <v/>
      </c>
      <c r="AB67" s="85">
        <f>SUM((X67:AA67))</f>
        <v/>
      </c>
      <c r="AC67" s="49" t="n"/>
      <c r="AF67" s="46" t="n"/>
      <c r="AG67" s="60" t="inlineStr">
        <is>
          <t>&gt;=0.5mil &amp; &lt;1mil</t>
        </is>
      </c>
      <c r="AH67" s="65">
        <f>IFERROR(X67/N67,0)</f>
        <v/>
      </c>
      <c r="AI67" s="65">
        <f>IFERROR(Y67/O67,0)</f>
        <v/>
      </c>
      <c r="AJ67" s="65">
        <f>IFERROR(Z67/P67,0)</f>
        <v/>
      </c>
      <c r="AK67" s="65">
        <f>IFERROR(AA67/Q67,0)</f>
        <v/>
      </c>
      <c r="AL67" s="91">
        <f>IFERROR(AB67/R67,0)</f>
        <v/>
      </c>
      <c r="AM67" s="49" t="n"/>
    </row>
    <row r="68">
      <c r="B68" s="46" t="n"/>
      <c r="C68" s="60" t="inlineStr">
        <is>
          <t>&gt;=1mil</t>
        </is>
      </c>
      <c r="D68" s="84" t="n">
        <v>0</v>
      </c>
      <c r="E68" s="84" t="n">
        <v>0</v>
      </c>
      <c r="F68" s="84" t="n">
        <v>0</v>
      </c>
      <c r="G68" s="84" t="n">
        <v>0</v>
      </c>
      <c r="H68" s="85">
        <f>SUM((D68:G68))</f>
        <v/>
      </c>
      <c r="I68" s="49" t="n"/>
      <c r="L68" s="46" t="n"/>
      <c r="M68" s="60" t="inlineStr">
        <is>
          <t>&gt;=1mil</t>
        </is>
      </c>
      <c r="N68" s="84" t="n">
        <v>113.6363636363636</v>
      </c>
      <c r="O68" s="84" t="n">
        <v>0</v>
      </c>
      <c r="P68" s="84" t="n">
        <v>0</v>
      </c>
      <c r="Q68" s="84" t="n">
        <v>0</v>
      </c>
      <c r="R68" s="85">
        <f>SUM((N68:Q68))</f>
        <v/>
      </c>
      <c r="S68" s="49" t="n"/>
      <c r="V68" s="46" t="n"/>
      <c r="W68" s="60" t="inlineStr">
        <is>
          <t>&gt;=1mil</t>
        </is>
      </c>
      <c r="X68" s="84">
        <f>D68-N68</f>
        <v/>
      </c>
      <c r="Y68" s="84">
        <f>E68-O68</f>
        <v/>
      </c>
      <c r="Z68" s="84">
        <f>F68-P68</f>
        <v/>
      </c>
      <c r="AA68" s="84">
        <f>G68-Q68</f>
        <v/>
      </c>
      <c r="AB68" s="85">
        <f>SUM((X68:AA68))</f>
        <v/>
      </c>
      <c r="AC68" s="49" t="n"/>
      <c r="AF68" s="46" t="n"/>
      <c r="AG68" s="60" t="inlineStr">
        <is>
          <t>&gt;=1mil</t>
        </is>
      </c>
      <c r="AH68" s="65">
        <f>IFERROR(X68/N68,0)</f>
        <v/>
      </c>
      <c r="AI68" s="65">
        <f>IFERROR(Y68/O68,0)</f>
        <v/>
      </c>
      <c r="AJ68" s="65">
        <f>IFERROR(Z68/P68,0)</f>
        <v/>
      </c>
      <c r="AK68" s="65">
        <f>IFERROR(AA68/Q68,0)</f>
        <v/>
      </c>
      <c r="AL68" s="91">
        <f>IFERROR(AB68/R68,0)</f>
        <v/>
      </c>
      <c r="AM68" s="49" t="n"/>
    </row>
    <row r="69" ht="15.75" customHeight="1" s="77" thickBot="1">
      <c r="B69" s="46" t="n"/>
      <c r="C69" s="57" t="inlineStr">
        <is>
          <t>Total</t>
        </is>
      </c>
      <c r="D69" s="58">
        <f>SUM(D65:D68)</f>
        <v/>
      </c>
      <c r="E69" s="58">
        <f>SUM(E65:E68)</f>
        <v/>
      </c>
      <c r="F69" s="58">
        <f>SUM(F65:F68)</f>
        <v/>
      </c>
      <c r="G69" s="58">
        <f>SUM(G65:G68)</f>
        <v/>
      </c>
      <c r="H69" s="86">
        <f>SUM((D69:G69))</f>
        <v/>
      </c>
      <c r="I69" s="49" t="n"/>
      <c r="L69" s="46" t="n"/>
      <c r="M69" s="57" t="inlineStr">
        <is>
          <t>Total</t>
        </is>
      </c>
      <c r="N69" s="58">
        <f>SUM(N65:N68)</f>
        <v/>
      </c>
      <c r="O69" s="58">
        <f>SUM(O65:O68)</f>
        <v/>
      </c>
      <c r="P69" s="58">
        <f>SUM(P65:P68)</f>
        <v/>
      </c>
      <c r="Q69" s="58">
        <f>SUM(Q65:Q68)</f>
        <v/>
      </c>
      <c r="R69" s="86">
        <f>SUM((N69:Q69))</f>
        <v/>
      </c>
      <c r="S69" s="49" t="n"/>
      <c r="V69" s="46" t="n"/>
      <c r="W69" s="57" t="inlineStr">
        <is>
          <t>Total</t>
        </is>
      </c>
      <c r="X69" s="58">
        <f>SUM(X65:X68)</f>
        <v/>
      </c>
      <c r="Y69" s="58">
        <f>SUM(Y65:Y68)</f>
        <v/>
      </c>
      <c r="Z69" s="58">
        <f>SUM(Z65:Z68)</f>
        <v/>
      </c>
      <c r="AA69" s="58">
        <f>SUM(AA65:AA68)</f>
        <v/>
      </c>
      <c r="AB69" s="86">
        <f>SUM((X69:AA69))</f>
        <v/>
      </c>
      <c r="AC69" s="49" t="n"/>
      <c r="AF69" s="46" t="n"/>
      <c r="AG69" s="57" t="inlineStr">
        <is>
          <t>Total</t>
        </is>
      </c>
      <c r="AH69" s="58">
        <f>SUM(AH65:AH68)</f>
        <v/>
      </c>
      <c r="AI69" s="58">
        <f>SUM(AI65:AI68)</f>
        <v/>
      </c>
      <c r="AJ69" s="58">
        <f>SUM(AJ65:AJ68)</f>
        <v/>
      </c>
      <c r="AK69" s="58">
        <f>SUM(AK65:AK68)</f>
        <v/>
      </c>
      <c r="AL69" s="86">
        <f>SUM((AH69:AK69))</f>
        <v/>
      </c>
      <c r="AM69" s="49" t="n"/>
    </row>
    <row r="70" ht="15.75" customHeight="1" s="77" thickBot="1">
      <c r="B70" s="46" t="n"/>
      <c r="I70" s="49" t="n"/>
      <c r="L70" s="46" t="n"/>
      <c r="S70" s="49" t="n"/>
      <c r="V70" s="46" t="n"/>
      <c r="AC70" s="49" t="n"/>
      <c r="AF70" s="46" t="n"/>
      <c r="AM70" s="49" t="n"/>
    </row>
    <row r="71" ht="15.75" customHeight="1" s="77" thickBot="1">
      <c r="B71" s="46" t="n"/>
      <c r="C71" s="131" t="inlineStr">
        <is>
          <t xml:space="preserve">Trips on Tours of Purpose: </t>
        </is>
      </c>
      <c r="D71" s="130" t="n"/>
      <c r="E71" s="132" t="inlineStr">
        <is>
          <t>othdiscr</t>
        </is>
      </c>
      <c r="F71" s="129" t="n"/>
      <c r="G71" s="129" t="n"/>
      <c r="H71" s="130" t="n"/>
      <c r="I71" s="49" t="n"/>
      <c r="L71" s="46" t="n"/>
      <c r="M71" s="131" t="inlineStr">
        <is>
          <t xml:space="preserve">Trips on Tours of Purpose: </t>
        </is>
      </c>
      <c r="N71" s="130" t="n"/>
      <c r="O71" s="132">
        <f>E71</f>
        <v/>
      </c>
      <c r="P71" s="129" t="n"/>
      <c r="Q71" s="129" t="n"/>
      <c r="R71" s="130" t="n"/>
      <c r="S71" s="49" t="n"/>
      <c r="V71" s="46" t="n"/>
      <c r="W71" s="131" t="inlineStr">
        <is>
          <t xml:space="preserve">Trips on Tours of Purpose: </t>
        </is>
      </c>
      <c r="X71" s="130" t="n"/>
      <c r="Y71" s="132" t="inlineStr">
        <is>
          <t>othdiscr</t>
        </is>
      </c>
      <c r="Z71" s="129" t="n"/>
      <c r="AA71" s="129" t="n"/>
      <c r="AB71" s="130" t="n"/>
      <c r="AC71" s="49" t="n"/>
      <c r="AF71" s="46" t="n"/>
      <c r="AG71" s="131" t="inlineStr">
        <is>
          <t xml:space="preserve">Trips on Tours of Purpose: </t>
        </is>
      </c>
      <c r="AH71" s="130" t="n"/>
      <c r="AI71" s="132">
        <f>Y71</f>
        <v/>
      </c>
      <c r="AJ71" s="129" t="n"/>
      <c r="AK71" s="129" t="n"/>
      <c r="AL71" s="130" t="n"/>
      <c r="AM71" s="49" t="n"/>
    </row>
    <row r="72" ht="15.75" customHeight="1" s="77" thickBot="1">
      <c r="B72" s="46" t="n"/>
      <c r="C72" s="50" t="n"/>
      <c r="D72" s="50" t="n"/>
      <c r="I72" s="49" t="n"/>
      <c r="L72" s="46" t="n"/>
      <c r="M72" s="50" t="n"/>
      <c r="N72" s="50" t="n"/>
      <c r="S72" s="49" t="n"/>
      <c r="V72" s="46" t="n"/>
      <c r="W72" s="50" t="n"/>
      <c r="X72" s="50" t="n"/>
      <c r="AC72" s="49" t="n"/>
      <c r="AF72" s="46" t="n"/>
      <c r="AG72" s="50" t="n"/>
      <c r="AH72" s="50" t="n"/>
      <c r="AM72" s="49" t="n"/>
    </row>
    <row r="73">
      <c r="B73" s="46" t="n"/>
      <c r="C73" s="54" t="n"/>
      <c r="D73" s="61" t="n">
        <v>0</v>
      </c>
      <c r="E73" s="61" t="n">
        <v>1</v>
      </c>
      <c r="F73" s="61" t="n">
        <v>2</v>
      </c>
      <c r="G73" s="61" t="inlineStr">
        <is>
          <t>3+</t>
        </is>
      </c>
      <c r="H73" s="83" t="inlineStr">
        <is>
          <t>Total</t>
        </is>
      </c>
      <c r="I73" s="49" t="n"/>
      <c r="L73" s="46" t="n"/>
      <c r="M73" s="54" t="n"/>
      <c r="N73" s="61" t="n">
        <v>0</v>
      </c>
      <c r="O73" s="61" t="n">
        <v>1</v>
      </c>
      <c r="P73" s="61" t="n">
        <v>2</v>
      </c>
      <c r="Q73" s="61" t="inlineStr">
        <is>
          <t>3+</t>
        </is>
      </c>
      <c r="R73" s="83" t="inlineStr">
        <is>
          <t>Total</t>
        </is>
      </c>
      <c r="S73" s="49" t="n"/>
      <c r="V73" s="46" t="n"/>
      <c r="W73" s="54" t="n"/>
      <c r="X73" s="61" t="n">
        <v>0</v>
      </c>
      <c r="Y73" s="61" t="n">
        <v>1</v>
      </c>
      <c r="Z73" s="61" t="n">
        <v>2</v>
      </c>
      <c r="AA73" s="61" t="inlineStr">
        <is>
          <t>3+</t>
        </is>
      </c>
      <c r="AB73" s="83" t="inlineStr">
        <is>
          <t>Total</t>
        </is>
      </c>
      <c r="AC73" s="49" t="n"/>
      <c r="AF73" s="46" t="n"/>
      <c r="AG73" s="54" t="n"/>
      <c r="AH73" s="61" t="n">
        <v>0</v>
      </c>
      <c r="AI73" s="61" t="n">
        <v>1</v>
      </c>
      <c r="AJ73" s="61" t="n">
        <v>2</v>
      </c>
      <c r="AK73" s="61" t="inlineStr">
        <is>
          <t>3+</t>
        </is>
      </c>
      <c r="AL73" s="83" t="inlineStr">
        <is>
          <t>Total</t>
        </is>
      </c>
      <c r="AM73" s="49" t="n"/>
    </row>
    <row r="74">
      <c r="B74" s="46" t="n"/>
      <c r="C74" s="60" t="inlineStr">
        <is>
          <t>&lt;0.25mil</t>
        </is>
      </c>
      <c r="D74" s="84" t="n">
        <v>1363.636363636364</v>
      </c>
      <c r="E74" s="84" t="n">
        <v>227.2727272727273</v>
      </c>
      <c r="F74" s="84" t="n">
        <v>0</v>
      </c>
      <c r="G74" s="84" t="n">
        <v>227.2727272727273</v>
      </c>
      <c r="H74" s="85">
        <f>SUM((D74:G74))</f>
        <v/>
      </c>
      <c r="I74" s="49" t="n"/>
      <c r="L74" s="46" t="n"/>
      <c r="M74" s="60" t="inlineStr">
        <is>
          <t>&lt;0.25mil</t>
        </is>
      </c>
      <c r="N74" s="84" t="n">
        <v>1704.545454545455</v>
      </c>
      <c r="O74" s="84" t="n">
        <v>1931.818181818182</v>
      </c>
      <c r="P74" s="84" t="n">
        <v>568.1818181818182</v>
      </c>
      <c r="Q74" s="84" t="n">
        <v>340.9090909090909</v>
      </c>
      <c r="R74" s="85">
        <f>SUM((N74:Q74))</f>
        <v/>
      </c>
      <c r="S74" s="49" t="n"/>
      <c r="V74" s="46" t="n"/>
      <c r="W74" s="60" t="inlineStr">
        <is>
          <t>&lt;0.25mil</t>
        </is>
      </c>
      <c r="X74" s="84">
        <f>D74-N74</f>
        <v/>
      </c>
      <c r="Y74" s="84">
        <f>E74-O74</f>
        <v/>
      </c>
      <c r="Z74" s="84">
        <f>F74-P74</f>
        <v/>
      </c>
      <c r="AA74" s="84">
        <f>G74-Q74</f>
        <v/>
      </c>
      <c r="AB74" s="85">
        <f>SUM((X74:AA74))</f>
        <v/>
      </c>
      <c r="AC74" s="49" t="n"/>
      <c r="AF74" s="46" t="n"/>
      <c r="AG74" s="60" t="inlineStr">
        <is>
          <t>&lt;0.25mil</t>
        </is>
      </c>
      <c r="AH74" s="65">
        <f>IFERROR(X74/N74,0)</f>
        <v/>
      </c>
      <c r="AI74" s="65">
        <f>IFERROR(Y74/O74,0)</f>
        <v/>
      </c>
      <c r="AJ74" s="65">
        <f>IFERROR(Z74/P74,0)</f>
        <v/>
      </c>
      <c r="AK74" s="65">
        <f>IFERROR(AA74/Q74,0)</f>
        <v/>
      </c>
      <c r="AL74" s="91">
        <f>IFERROR(AB74/R74,0)</f>
        <v/>
      </c>
      <c r="AM74" s="49" t="n"/>
    </row>
    <row r="75">
      <c r="B75" s="46" t="n"/>
      <c r="C75" s="60" t="inlineStr">
        <is>
          <t>&gt;=0.25mil &amp; &lt;0.5mil</t>
        </is>
      </c>
      <c r="D75" s="84" t="n">
        <v>113.6363636363636</v>
      </c>
      <c r="E75" s="84" t="n">
        <v>113.6363636363636</v>
      </c>
      <c r="F75" s="84" t="n">
        <v>0</v>
      </c>
      <c r="G75" s="84" t="n">
        <v>113.6363636363636</v>
      </c>
      <c r="H75" s="85">
        <f>SUM((D75:G75))</f>
        <v/>
      </c>
      <c r="I75" s="49" t="n"/>
      <c r="L75" s="46" t="n"/>
      <c r="M75" s="60" t="inlineStr">
        <is>
          <t>&gt;=0.25mil &amp; &lt;0.5mil</t>
        </is>
      </c>
      <c r="N75" s="84" t="n">
        <v>113.6363636363636</v>
      </c>
      <c r="O75" s="84" t="n">
        <v>454.5454545454546</v>
      </c>
      <c r="P75" s="84" t="n">
        <v>113.6363636363636</v>
      </c>
      <c r="Q75" s="84" t="n">
        <v>113.6363636363636</v>
      </c>
      <c r="R75" s="85">
        <f>SUM((N75:Q75))</f>
        <v/>
      </c>
      <c r="S75" s="49" t="n"/>
      <c r="V75" s="46" t="n"/>
      <c r="W75" s="60" t="inlineStr">
        <is>
          <t>&gt;=0.25mil &amp; &lt;0.5mil</t>
        </is>
      </c>
      <c r="X75" s="84">
        <f>D75-N75</f>
        <v/>
      </c>
      <c r="Y75" s="84">
        <f>E75-O75</f>
        <v/>
      </c>
      <c r="Z75" s="84">
        <f>F75-P75</f>
        <v/>
      </c>
      <c r="AA75" s="84">
        <f>G75-Q75</f>
        <v/>
      </c>
      <c r="AB75" s="85">
        <f>SUM((X75:AA75))</f>
        <v/>
      </c>
      <c r="AC75" s="49" t="n"/>
      <c r="AF75" s="46" t="n"/>
      <c r="AG75" s="60" t="inlineStr">
        <is>
          <t>&gt;=0.25mil &amp; &lt;0.5mil</t>
        </is>
      </c>
      <c r="AH75" s="65">
        <f>IFERROR(X75/N75,0)</f>
        <v/>
      </c>
      <c r="AI75" s="65">
        <f>IFERROR(Y75/O75,0)</f>
        <v/>
      </c>
      <c r="AJ75" s="65">
        <f>IFERROR(Z75/P75,0)</f>
        <v/>
      </c>
      <c r="AK75" s="65">
        <f>IFERROR(AA75/Q75,0)</f>
        <v/>
      </c>
      <c r="AL75" s="91">
        <f>IFERROR(AB75/R75,0)</f>
        <v/>
      </c>
      <c r="AM75" s="49" t="n"/>
    </row>
    <row r="76">
      <c r="B76" s="46" t="n"/>
      <c r="C76" s="60" t="inlineStr">
        <is>
          <t>&gt;=0.5mil &amp; &lt;1mil</t>
        </is>
      </c>
      <c r="D76" s="84" t="n">
        <v>0</v>
      </c>
      <c r="E76" s="84" t="n">
        <v>0</v>
      </c>
      <c r="F76" s="84" t="n">
        <v>0</v>
      </c>
      <c r="G76" s="84" t="n">
        <v>0</v>
      </c>
      <c r="H76" s="85">
        <f>SUM((D76:G76))</f>
        <v/>
      </c>
      <c r="I76" s="49" t="n"/>
      <c r="L76" s="46" t="n"/>
      <c r="M76" s="60" t="inlineStr">
        <is>
          <t>&gt;=0.5mil &amp; &lt;1mil</t>
        </is>
      </c>
      <c r="N76" s="84" t="n">
        <v>113.6363636363636</v>
      </c>
      <c r="O76" s="84" t="n">
        <v>0</v>
      </c>
      <c r="P76" s="84" t="n">
        <v>0</v>
      </c>
      <c r="Q76" s="84" t="n">
        <v>0</v>
      </c>
      <c r="R76" s="85">
        <f>SUM((N76:Q76))</f>
        <v/>
      </c>
      <c r="S76" s="49" t="n"/>
      <c r="V76" s="46" t="n"/>
      <c r="W76" s="60" t="inlineStr">
        <is>
          <t>&gt;=0.5mil &amp; &lt;1mil</t>
        </is>
      </c>
      <c r="X76" s="84">
        <f>D76-N76</f>
        <v/>
      </c>
      <c r="Y76" s="84">
        <f>E76-O76</f>
        <v/>
      </c>
      <c r="Z76" s="84">
        <f>F76-P76</f>
        <v/>
      </c>
      <c r="AA76" s="84">
        <f>G76-Q76</f>
        <v/>
      </c>
      <c r="AB76" s="85">
        <f>SUM((X76:AA76))</f>
        <v/>
      </c>
      <c r="AC76" s="49" t="n"/>
      <c r="AF76" s="46" t="n"/>
      <c r="AG76" s="60" t="inlineStr">
        <is>
          <t>&gt;=0.5mil &amp; &lt;1mil</t>
        </is>
      </c>
      <c r="AH76" s="65">
        <f>IFERROR(X76/N76,0)</f>
        <v/>
      </c>
      <c r="AI76" s="65">
        <f>IFERROR(Y76/O76,0)</f>
        <v/>
      </c>
      <c r="AJ76" s="65">
        <f>IFERROR(Z76/P76,0)</f>
        <v/>
      </c>
      <c r="AK76" s="65">
        <f>IFERROR(AA76/Q76,0)</f>
        <v/>
      </c>
      <c r="AL76" s="91">
        <f>IFERROR(AB76/R76,0)</f>
        <v/>
      </c>
      <c r="AM76" s="49" t="n"/>
    </row>
    <row r="77">
      <c r="B77" s="46" t="n"/>
      <c r="C77" s="60" t="inlineStr">
        <is>
          <t>&gt;=1mil</t>
        </is>
      </c>
      <c r="D77" s="84" t="n">
        <v>0</v>
      </c>
      <c r="E77" s="84" t="n">
        <v>0</v>
      </c>
      <c r="F77" s="84" t="n">
        <v>0</v>
      </c>
      <c r="G77" s="84" t="n">
        <v>0</v>
      </c>
      <c r="H77" s="85">
        <f>SUM((D77:G77))</f>
        <v/>
      </c>
      <c r="I77" s="49" t="n"/>
      <c r="L77" s="46" t="n"/>
      <c r="M77" s="60" t="inlineStr">
        <is>
          <t>&gt;=1mil</t>
        </is>
      </c>
      <c r="N77" s="84" t="n">
        <v>0</v>
      </c>
      <c r="O77" s="84" t="n">
        <v>0</v>
      </c>
      <c r="P77" s="84" t="n">
        <v>0</v>
      </c>
      <c r="Q77" s="84" t="n">
        <v>0</v>
      </c>
      <c r="R77" s="85">
        <f>SUM((N77:Q77))</f>
        <v/>
      </c>
      <c r="S77" s="49" t="n"/>
      <c r="V77" s="46" t="n"/>
      <c r="W77" s="60" t="inlineStr">
        <is>
          <t>&gt;=1mil</t>
        </is>
      </c>
      <c r="X77" s="84">
        <f>D77-N77</f>
        <v/>
      </c>
      <c r="Y77" s="84">
        <f>E77-O77</f>
        <v/>
      </c>
      <c r="Z77" s="84">
        <f>F77-P77</f>
        <v/>
      </c>
      <c r="AA77" s="84">
        <f>G77-Q77</f>
        <v/>
      </c>
      <c r="AB77" s="85">
        <f>SUM((X77:AA77))</f>
        <v/>
      </c>
      <c r="AC77" s="49" t="n"/>
      <c r="AF77" s="46" t="n"/>
      <c r="AG77" s="60" t="inlineStr">
        <is>
          <t>&gt;=1mil</t>
        </is>
      </c>
      <c r="AH77" s="65">
        <f>IFERROR(X77/N77,0)</f>
        <v/>
      </c>
      <c r="AI77" s="65">
        <f>IFERROR(Y77/O77,0)</f>
        <v/>
      </c>
      <c r="AJ77" s="65">
        <f>IFERROR(Z77/P77,0)</f>
        <v/>
      </c>
      <c r="AK77" s="65">
        <f>IFERROR(AA77/Q77,0)</f>
        <v/>
      </c>
      <c r="AL77" s="91">
        <f>IFERROR(AB77/R77,0)</f>
        <v/>
      </c>
      <c r="AM77" s="49" t="n"/>
    </row>
    <row r="78" ht="15.75" customHeight="1" s="77" thickBot="1">
      <c r="B78" s="46" t="n"/>
      <c r="C78" s="57" t="inlineStr">
        <is>
          <t>Total</t>
        </is>
      </c>
      <c r="D78" s="58">
        <f>SUM(D74:D77)</f>
        <v/>
      </c>
      <c r="E78" s="58">
        <f>SUM(E74:E77)</f>
        <v/>
      </c>
      <c r="F78" s="58">
        <f>SUM(F74:F77)</f>
        <v/>
      </c>
      <c r="G78" s="58">
        <f>SUM(G74:G77)</f>
        <v/>
      </c>
      <c r="H78" s="86">
        <f>SUM((D78:G78))</f>
        <v/>
      </c>
      <c r="I78" s="49" t="n"/>
      <c r="L78" s="46" t="n"/>
      <c r="M78" s="57" t="inlineStr">
        <is>
          <t>Total</t>
        </is>
      </c>
      <c r="N78" s="58">
        <f>SUM(N74:N77)</f>
        <v/>
      </c>
      <c r="O78" s="58">
        <f>SUM(O74:O77)</f>
        <v/>
      </c>
      <c r="P78" s="58">
        <f>SUM(P74:P77)</f>
        <v/>
      </c>
      <c r="Q78" s="58">
        <f>SUM(Q74:Q77)</f>
        <v/>
      </c>
      <c r="R78" s="86">
        <f>SUM((N78:Q78))</f>
        <v/>
      </c>
      <c r="S78" s="49" t="n"/>
      <c r="V78" s="46" t="n"/>
      <c r="W78" s="57" t="inlineStr">
        <is>
          <t>Total</t>
        </is>
      </c>
      <c r="X78" s="58">
        <f>SUM(X74:X77)</f>
        <v/>
      </c>
      <c r="Y78" s="58">
        <f>SUM(Y74:Y77)</f>
        <v/>
      </c>
      <c r="Z78" s="58">
        <f>SUM(Z74:Z77)</f>
        <v/>
      </c>
      <c r="AA78" s="58">
        <f>SUM(AA74:AA77)</f>
        <v/>
      </c>
      <c r="AB78" s="86">
        <f>SUM((X78:AA78))</f>
        <v/>
      </c>
      <c r="AC78" s="49" t="n"/>
      <c r="AF78" s="46" t="n"/>
      <c r="AG78" s="57" t="inlineStr">
        <is>
          <t>Total</t>
        </is>
      </c>
      <c r="AH78" s="58">
        <f>SUM(AH74:AH77)</f>
        <v/>
      </c>
      <c r="AI78" s="58">
        <f>SUM(AI74:AI77)</f>
        <v/>
      </c>
      <c r="AJ78" s="58">
        <f>SUM(AJ74:AJ77)</f>
        <v/>
      </c>
      <c r="AK78" s="58">
        <f>SUM(AK74:AK77)</f>
        <v/>
      </c>
      <c r="AL78" s="86">
        <f>SUM((AH78:AK78))</f>
        <v/>
      </c>
      <c r="AM78" s="49" t="n"/>
    </row>
    <row r="79" ht="15.75" customHeight="1" s="77" thickBot="1">
      <c r="B79" s="46" t="n"/>
      <c r="I79" s="49" t="n"/>
      <c r="L79" s="46" t="n"/>
      <c r="S79" s="49" t="n"/>
      <c r="V79" s="46" t="n"/>
      <c r="AC79" s="49" t="n"/>
      <c r="AF79" s="46" t="n"/>
      <c r="AM79" s="49" t="n"/>
    </row>
    <row r="80" ht="15.75" customHeight="1" s="77" thickBot="1">
      <c r="B80" s="46" t="n"/>
      <c r="C80" s="131" t="inlineStr">
        <is>
          <t xml:space="preserve">Trips on Tours of Purpose: </t>
        </is>
      </c>
      <c r="D80" s="130" t="n"/>
      <c r="E80" s="132" t="inlineStr">
        <is>
          <t>escort</t>
        </is>
      </c>
      <c r="F80" s="129" t="n"/>
      <c r="G80" s="129" t="n"/>
      <c r="H80" s="130" t="n"/>
      <c r="I80" s="49" t="n"/>
      <c r="L80" s="46" t="n"/>
      <c r="M80" s="131" t="inlineStr">
        <is>
          <t xml:space="preserve">Trips on Tours of Purpose: </t>
        </is>
      </c>
      <c r="N80" s="130" t="n"/>
      <c r="O80" s="132">
        <f>E80</f>
        <v/>
      </c>
      <c r="P80" s="129" t="n"/>
      <c r="Q80" s="129" t="n"/>
      <c r="R80" s="130" t="n"/>
      <c r="S80" s="49" t="n"/>
      <c r="V80" s="46" t="n"/>
      <c r="W80" s="131" t="inlineStr">
        <is>
          <t xml:space="preserve">Trips on Tours of Purpose: </t>
        </is>
      </c>
      <c r="X80" s="130" t="n"/>
      <c r="Y80" s="132" t="inlineStr">
        <is>
          <t>escort</t>
        </is>
      </c>
      <c r="Z80" s="129" t="n"/>
      <c r="AA80" s="129" t="n"/>
      <c r="AB80" s="130" t="n"/>
      <c r="AC80" s="49" t="n"/>
      <c r="AF80" s="46" t="n"/>
      <c r="AG80" s="131" t="inlineStr">
        <is>
          <t xml:space="preserve">Trips on Tours of Purpose: </t>
        </is>
      </c>
      <c r="AH80" s="130" t="n"/>
      <c r="AI80" s="132">
        <f>Y80</f>
        <v/>
      </c>
      <c r="AJ80" s="129" t="n"/>
      <c r="AK80" s="129" t="n"/>
      <c r="AL80" s="130" t="n"/>
      <c r="AM80" s="49" t="n"/>
    </row>
    <row r="81" ht="15.75" customHeight="1" s="77" thickBot="1">
      <c r="B81" s="46" t="n"/>
      <c r="C81" s="50" t="n"/>
      <c r="D81" s="50" t="n"/>
      <c r="I81" s="49" t="n"/>
      <c r="L81" s="46" t="n"/>
      <c r="M81" s="50" t="n"/>
      <c r="N81" s="50" t="n"/>
      <c r="S81" s="49" t="n"/>
      <c r="V81" s="46" t="n"/>
      <c r="W81" s="50" t="n"/>
      <c r="X81" s="50" t="n"/>
      <c r="AC81" s="49" t="n"/>
      <c r="AF81" s="46" t="n"/>
      <c r="AG81" s="50" t="n"/>
      <c r="AH81" s="50" t="n"/>
      <c r="AM81" s="49" t="n"/>
    </row>
    <row r="82">
      <c r="B82" s="46" t="n"/>
      <c r="C82" s="54" t="n"/>
      <c r="D82" s="61" t="n">
        <v>0</v>
      </c>
      <c r="E82" s="61" t="n">
        <v>1</v>
      </c>
      <c r="F82" s="61" t="n">
        <v>2</v>
      </c>
      <c r="G82" s="61" t="inlineStr">
        <is>
          <t>3+</t>
        </is>
      </c>
      <c r="H82" s="83" t="inlineStr">
        <is>
          <t>Total</t>
        </is>
      </c>
      <c r="I82" s="49" t="n"/>
      <c r="L82" s="46" t="n"/>
      <c r="M82" s="54" t="n"/>
      <c r="N82" s="61" t="n">
        <v>0</v>
      </c>
      <c r="O82" s="61" t="n">
        <v>1</v>
      </c>
      <c r="P82" s="61" t="n">
        <v>2</v>
      </c>
      <c r="Q82" s="61" t="inlineStr">
        <is>
          <t>3+</t>
        </is>
      </c>
      <c r="R82" s="83" t="inlineStr">
        <is>
          <t>Total</t>
        </is>
      </c>
      <c r="S82" s="49" t="n"/>
      <c r="V82" s="46" t="n"/>
      <c r="W82" s="54" t="n"/>
      <c r="X82" s="61" t="n">
        <v>0</v>
      </c>
      <c r="Y82" s="61" t="n">
        <v>1</v>
      </c>
      <c r="Z82" s="61" t="n">
        <v>2</v>
      </c>
      <c r="AA82" s="61" t="inlineStr">
        <is>
          <t>3+</t>
        </is>
      </c>
      <c r="AB82" s="83" t="inlineStr">
        <is>
          <t>Total</t>
        </is>
      </c>
      <c r="AC82" s="49" t="n"/>
      <c r="AF82" s="46" t="n"/>
      <c r="AG82" s="54" t="n"/>
      <c r="AH82" s="61" t="n">
        <v>0</v>
      </c>
      <c r="AI82" s="61" t="n">
        <v>1</v>
      </c>
      <c r="AJ82" s="61" t="n">
        <v>2</v>
      </c>
      <c r="AK82" s="61" t="inlineStr">
        <is>
          <t>3+</t>
        </is>
      </c>
      <c r="AL82" s="83" t="inlineStr">
        <is>
          <t>Total</t>
        </is>
      </c>
      <c r="AM82" s="49" t="n"/>
    </row>
    <row r="83">
      <c r="B83" s="46" t="n"/>
      <c r="C83" s="60" t="inlineStr">
        <is>
          <t>&lt;0.25mil</t>
        </is>
      </c>
      <c r="D83" s="84" t="n">
        <v>5681.818181818182</v>
      </c>
      <c r="E83" s="84" t="n">
        <v>4318.181818181818</v>
      </c>
      <c r="F83" s="84" t="n">
        <v>1931.818181818182</v>
      </c>
      <c r="G83" s="84" t="n">
        <v>113.6363636363636</v>
      </c>
      <c r="H83" s="85">
        <f>SUM((D83:G83))</f>
        <v/>
      </c>
      <c r="I83" s="49" t="n"/>
      <c r="L83" s="46" t="n"/>
      <c r="M83" s="60" t="inlineStr">
        <is>
          <t>&lt;0.25mil</t>
        </is>
      </c>
      <c r="N83" s="84" t="n">
        <v>9204.545454545454</v>
      </c>
      <c r="O83" s="84" t="n">
        <v>9545.454545454546</v>
      </c>
      <c r="P83" s="84" t="n">
        <v>3409.090909090909</v>
      </c>
      <c r="Q83" s="84" t="n">
        <v>227.2727272727273</v>
      </c>
      <c r="R83" s="85">
        <f>SUM((N83:Q83))</f>
        <v/>
      </c>
      <c r="S83" s="49" t="n"/>
      <c r="V83" s="46" t="n"/>
      <c r="W83" s="60" t="inlineStr">
        <is>
          <t>&lt;0.25mil</t>
        </is>
      </c>
      <c r="X83" s="84">
        <f>D83-N83</f>
        <v/>
      </c>
      <c r="Y83" s="84">
        <f>E83-O83</f>
        <v/>
      </c>
      <c r="Z83" s="84">
        <f>F83-P83</f>
        <v/>
      </c>
      <c r="AA83" s="84">
        <f>G83-Q83</f>
        <v/>
      </c>
      <c r="AB83" s="85">
        <f>SUM((X83:AA83))</f>
        <v/>
      </c>
      <c r="AC83" s="49" t="n"/>
      <c r="AF83" s="46" t="n"/>
      <c r="AG83" s="60" t="inlineStr">
        <is>
          <t>&lt;0.25mil</t>
        </is>
      </c>
      <c r="AH83" s="65">
        <f>IFERROR(X83/N83,0)</f>
        <v/>
      </c>
      <c r="AI83" s="65">
        <f>IFERROR(Y83/O83,0)</f>
        <v/>
      </c>
      <c r="AJ83" s="65">
        <f>IFERROR(Z83/P83,0)</f>
        <v/>
      </c>
      <c r="AK83" s="65">
        <f>IFERROR(AA83/Q83,0)</f>
        <v/>
      </c>
      <c r="AL83" s="91">
        <f>IFERROR(AB83/R83,0)</f>
        <v/>
      </c>
      <c r="AM83" s="49" t="n"/>
    </row>
    <row r="84">
      <c r="B84" s="46" t="n"/>
      <c r="C84" s="60" t="inlineStr">
        <is>
          <t>&gt;=0.25mil &amp; &lt;0.5mil</t>
        </is>
      </c>
      <c r="D84" s="84" t="n">
        <v>1704.545454545455</v>
      </c>
      <c r="E84" s="84" t="n">
        <v>454.5454545454546</v>
      </c>
      <c r="F84" s="84" t="n">
        <v>113.6363636363636</v>
      </c>
      <c r="G84" s="84" t="n">
        <v>0</v>
      </c>
      <c r="H84" s="85">
        <f>SUM((D84:G84))</f>
        <v/>
      </c>
      <c r="I84" s="49" t="n"/>
      <c r="L84" s="46" t="n"/>
      <c r="M84" s="60" t="inlineStr">
        <is>
          <t>&gt;=0.25mil &amp; &lt;0.5mil</t>
        </is>
      </c>
      <c r="N84" s="84" t="n">
        <v>3295.454545454545</v>
      </c>
      <c r="O84" s="84" t="n">
        <v>1363.636363636364</v>
      </c>
      <c r="P84" s="84" t="n">
        <v>113.6363636363636</v>
      </c>
      <c r="Q84" s="84" t="n">
        <v>113.6363636363636</v>
      </c>
      <c r="R84" s="85">
        <f>SUM((N84:Q84))</f>
        <v/>
      </c>
      <c r="S84" s="49" t="n"/>
      <c r="V84" s="46" t="n"/>
      <c r="W84" s="60" t="inlineStr">
        <is>
          <t>&gt;=0.25mil &amp; &lt;0.5mil</t>
        </is>
      </c>
      <c r="X84" s="84">
        <f>D84-N84</f>
        <v/>
      </c>
      <c r="Y84" s="84">
        <f>E84-O84</f>
        <v/>
      </c>
      <c r="Z84" s="84">
        <f>F84-P84</f>
        <v/>
      </c>
      <c r="AA84" s="84">
        <f>G84-Q84</f>
        <v/>
      </c>
      <c r="AB84" s="85">
        <f>SUM((X84:AA84))</f>
        <v/>
      </c>
      <c r="AC84" s="49" t="n"/>
      <c r="AF84" s="46" t="n"/>
      <c r="AG84" s="60" t="inlineStr">
        <is>
          <t>&gt;=0.25mil &amp; &lt;0.5mil</t>
        </is>
      </c>
      <c r="AH84" s="65">
        <f>IFERROR(X84/N84,0)</f>
        <v/>
      </c>
      <c r="AI84" s="65">
        <f>IFERROR(Y84/O84,0)</f>
        <v/>
      </c>
      <c r="AJ84" s="65">
        <f>IFERROR(Z84/P84,0)</f>
        <v/>
      </c>
      <c r="AK84" s="65">
        <f>IFERROR(AA84/Q84,0)</f>
        <v/>
      </c>
      <c r="AL84" s="91">
        <f>IFERROR(AB84/R84,0)</f>
        <v/>
      </c>
      <c r="AM84" s="49" t="n"/>
    </row>
    <row r="85">
      <c r="B85" s="46" t="n"/>
      <c r="C85" s="60" t="inlineStr">
        <is>
          <t>&gt;=0.5mil &amp; &lt;1mil</t>
        </is>
      </c>
      <c r="D85" s="84" t="n">
        <v>227.2727272727273</v>
      </c>
      <c r="E85" s="84" t="n">
        <v>113.6363636363636</v>
      </c>
      <c r="F85" s="84" t="n">
        <v>0</v>
      </c>
      <c r="G85" s="84" t="n">
        <v>0</v>
      </c>
      <c r="H85" s="85">
        <f>SUM((D85:G85))</f>
        <v/>
      </c>
      <c r="I85" s="49" t="n"/>
      <c r="L85" s="46" t="n"/>
      <c r="M85" s="60" t="inlineStr">
        <is>
          <t>&gt;=0.5mil &amp; &lt;1mil</t>
        </is>
      </c>
      <c r="N85" s="84" t="n">
        <v>227.2727272727273</v>
      </c>
      <c r="O85" s="84" t="n">
        <v>227.2727272727273</v>
      </c>
      <c r="P85" s="84" t="n">
        <v>0</v>
      </c>
      <c r="Q85" s="84" t="n">
        <v>0</v>
      </c>
      <c r="R85" s="85">
        <f>SUM((N85:Q85))</f>
        <v/>
      </c>
      <c r="S85" s="49" t="n"/>
      <c r="V85" s="46" t="n"/>
      <c r="W85" s="60" t="inlineStr">
        <is>
          <t>&gt;=0.5mil &amp; &lt;1mil</t>
        </is>
      </c>
      <c r="X85" s="84">
        <f>D85-N85</f>
        <v/>
      </c>
      <c r="Y85" s="84">
        <f>E85-O85</f>
        <v/>
      </c>
      <c r="Z85" s="84">
        <f>F85-P85</f>
        <v/>
      </c>
      <c r="AA85" s="84">
        <f>G85-Q85</f>
        <v/>
      </c>
      <c r="AB85" s="85">
        <f>SUM((X85:AA85))</f>
        <v/>
      </c>
      <c r="AC85" s="49" t="n"/>
      <c r="AF85" s="46" t="n"/>
      <c r="AG85" s="60" t="inlineStr">
        <is>
          <t>&gt;=0.5mil &amp; &lt;1mil</t>
        </is>
      </c>
      <c r="AH85" s="65">
        <f>IFERROR(X85/N85,0)</f>
        <v/>
      </c>
      <c r="AI85" s="65">
        <f>IFERROR(Y85/O85,0)</f>
        <v/>
      </c>
      <c r="AJ85" s="65">
        <f>IFERROR(Z85/P85,0)</f>
        <v/>
      </c>
      <c r="AK85" s="65">
        <f>IFERROR(AA85/Q85,0)</f>
        <v/>
      </c>
      <c r="AL85" s="91">
        <f>IFERROR(AB85/R85,0)</f>
        <v/>
      </c>
      <c r="AM85" s="49" t="n"/>
    </row>
    <row r="86">
      <c r="B86" s="46" t="n"/>
      <c r="C86" s="60" t="inlineStr">
        <is>
          <t>&gt;=1mil</t>
        </is>
      </c>
      <c r="D86" s="84" t="n">
        <v>0</v>
      </c>
      <c r="E86" s="84" t="n">
        <v>0</v>
      </c>
      <c r="F86" s="84" t="n">
        <v>0</v>
      </c>
      <c r="G86" s="84" t="n">
        <v>0</v>
      </c>
      <c r="H86" s="85">
        <f>SUM((D86:G86))</f>
        <v/>
      </c>
      <c r="I86" s="49" t="n"/>
      <c r="L86" s="46" t="n"/>
      <c r="M86" s="60" t="inlineStr">
        <is>
          <t>&gt;=1mil</t>
        </is>
      </c>
      <c r="N86" s="84" t="n">
        <v>0</v>
      </c>
      <c r="O86" s="84" t="n">
        <v>0</v>
      </c>
      <c r="P86" s="84" t="n">
        <v>0</v>
      </c>
      <c r="Q86" s="84" t="n">
        <v>0</v>
      </c>
      <c r="R86" s="85">
        <f>SUM((N86:Q86))</f>
        <v/>
      </c>
      <c r="S86" s="49" t="n"/>
      <c r="V86" s="46" t="n"/>
      <c r="W86" s="60" t="inlineStr">
        <is>
          <t>&gt;=1mil</t>
        </is>
      </c>
      <c r="X86" s="84">
        <f>D86-N86</f>
        <v/>
      </c>
      <c r="Y86" s="84">
        <f>E86-O86</f>
        <v/>
      </c>
      <c r="Z86" s="84">
        <f>F86-P86</f>
        <v/>
      </c>
      <c r="AA86" s="84">
        <f>G86-Q86</f>
        <v/>
      </c>
      <c r="AB86" s="85">
        <f>SUM((X86:AA86))</f>
        <v/>
      </c>
      <c r="AC86" s="49" t="n"/>
      <c r="AF86" s="46" t="n"/>
      <c r="AG86" s="60" t="inlineStr">
        <is>
          <t>&gt;=1mil</t>
        </is>
      </c>
      <c r="AH86" s="65">
        <f>IFERROR(X86/N86,0)</f>
        <v/>
      </c>
      <c r="AI86" s="65">
        <f>IFERROR(Y86/O86,0)</f>
        <v/>
      </c>
      <c r="AJ86" s="65">
        <f>IFERROR(Z86/P86,0)</f>
        <v/>
      </c>
      <c r="AK86" s="65">
        <f>IFERROR(AA86/Q86,0)</f>
        <v/>
      </c>
      <c r="AL86" s="91">
        <f>IFERROR(AB86/R86,0)</f>
        <v/>
      </c>
      <c r="AM86" s="49" t="n"/>
    </row>
    <row r="87" ht="15.75" customHeight="1" s="77" thickBot="1">
      <c r="B87" s="46" t="n"/>
      <c r="C87" s="57" t="inlineStr">
        <is>
          <t>Total</t>
        </is>
      </c>
      <c r="D87" s="58">
        <f>SUM(D83:D86)</f>
        <v/>
      </c>
      <c r="E87" s="58">
        <f>SUM(E83:E86)</f>
        <v/>
      </c>
      <c r="F87" s="58">
        <f>SUM(F83:F86)</f>
        <v/>
      </c>
      <c r="G87" s="58">
        <f>SUM(G83:G86)</f>
        <v/>
      </c>
      <c r="H87" s="86">
        <f>SUM((D87:G87))</f>
        <v/>
      </c>
      <c r="I87" s="49" t="n"/>
      <c r="L87" s="46" t="n"/>
      <c r="M87" s="57" t="inlineStr">
        <is>
          <t>Total</t>
        </is>
      </c>
      <c r="N87" s="58">
        <f>SUM(N83:N86)</f>
        <v/>
      </c>
      <c r="O87" s="58">
        <f>SUM(O83:O86)</f>
        <v/>
      </c>
      <c r="P87" s="58">
        <f>SUM(P83:P86)</f>
        <v/>
      </c>
      <c r="Q87" s="58">
        <f>SUM(Q83:Q86)</f>
        <v/>
      </c>
      <c r="R87" s="86">
        <f>SUM((N87:Q87))</f>
        <v/>
      </c>
      <c r="S87" s="49" t="n"/>
      <c r="V87" s="46" t="n"/>
      <c r="W87" s="57" t="inlineStr">
        <is>
          <t>Total</t>
        </is>
      </c>
      <c r="X87" s="58">
        <f>SUM(X83:X86)</f>
        <v/>
      </c>
      <c r="Y87" s="58">
        <f>SUM(Y83:Y86)</f>
        <v/>
      </c>
      <c r="Z87" s="58">
        <f>SUM(Z83:Z86)</f>
        <v/>
      </c>
      <c r="AA87" s="58">
        <f>SUM(AA83:AA86)</f>
        <v/>
      </c>
      <c r="AB87" s="86">
        <f>SUM((X87:AA87))</f>
        <v/>
      </c>
      <c r="AC87" s="49" t="n"/>
      <c r="AF87" s="46" t="n"/>
      <c r="AG87" s="57" t="inlineStr">
        <is>
          <t>Total</t>
        </is>
      </c>
      <c r="AH87" s="58">
        <f>SUM(AH83:AH86)</f>
        <v/>
      </c>
      <c r="AI87" s="58">
        <f>SUM(AI83:AI86)</f>
        <v/>
      </c>
      <c r="AJ87" s="58">
        <f>SUM(AJ83:AJ86)</f>
        <v/>
      </c>
      <c r="AK87" s="58">
        <f>SUM(AK83:AK86)</f>
        <v/>
      </c>
      <c r="AL87" s="86">
        <f>SUM((AH87:AK87))</f>
        <v/>
      </c>
      <c r="AM87" s="49" t="n"/>
    </row>
    <row r="88" ht="15.75" customHeight="1" s="77" thickBot="1">
      <c r="B88" s="46" t="n"/>
      <c r="C88" s="72" t="n"/>
      <c r="D88" s="72" t="n"/>
      <c r="E88" s="72" t="n"/>
      <c r="F88" s="72" t="n"/>
      <c r="G88" s="72" t="n"/>
      <c r="H88" s="87" t="n"/>
      <c r="I88" s="49" t="n"/>
      <c r="L88" s="46" t="n"/>
      <c r="M88" s="72" t="n"/>
      <c r="N88" s="72" t="n"/>
      <c r="O88" s="72" t="n"/>
      <c r="P88" s="72" t="n"/>
      <c r="Q88" s="72" t="n"/>
      <c r="R88" s="87" t="n"/>
      <c r="S88" s="49" t="n"/>
      <c r="V88" s="46" t="n"/>
      <c r="W88" s="72" t="n"/>
      <c r="X88" s="72" t="n"/>
      <c r="Y88" s="72" t="n"/>
      <c r="Z88" s="72" t="n"/>
      <c r="AA88" s="72" t="n"/>
      <c r="AB88" s="87" t="n"/>
      <c r="AC88" s="49" t="n"/>
      <c r="AF88" s="46" t="n"/>
      <c r="AG88" s="73" t="n"/>
      <c r="AH88" s="73" t="n"/>
      <c r="AI88" s="73" t="n"/>
      <c r="AJ88" s="73" t="n"/>
      <c r="AK88" s="73" t="n"/>
      <c r="AL88" s="90" t="n"/>
      <c r="AM88" s="49" t="n"/>
    </row>
    <row r="89" ht="15.75" customHeight="1" s="77" thickBot="1">
      <c r="B89" s="46" t="n"/>
      <c r="C89" s="134" t="inlineStr">
        <is>
          <t>Total number of transfers made in BEAM Simulation</t>
        </is>
      </c>
      <c r="D89" s="129" t="n"/>
      <c r="E89" s="129" t="n"/>
      <c r="F89" s="129" t="n"/>
      <c r="G89" s="130" t="n"/>
      <c r="H89" s="88">
        <f>SUM(H87,H78,H69,H60,H51,H42,H33,H24,H15,)</f>
        <v/>
      </c>
      <c r="I89" s="49" t="n"/>
      <c r="L89" s="46" t="n"/>
      <c r="M89" s="134" t="inlineStr">
        <is>
          <t>Total number of transfers made in SFChamp</t>
        </is>
      </c>
      <c r="N89" s="129" t="n"/>
      <c r="O89" s="129" t="n"/>
      <c r="P89" s="129" t="n"/>
      <c r="Q89" s="130" t="n"/>
      <c r="R89" s="88">
        <f>SUM(R87,R78,R69,R60,R51,R42,R33,R24,R15,)</f>
        <v/>
      </c>
      <c r="S89" s="49" t="n"/>
      <c r="V89" s="46" t="n"/>
      <c r="W89" s="134" t="inlineStr">
        <is>
          <t>Difference</t>
        </is>
      </c>
      <c r="X89" s="129" t="n"/>
      <c r="Y89" s="129" t="n"/>
      <c r="Z89" s="129" t="n"/>
      <c r="AA89" s="130" t="n"/>
      <c r="AB89" s="88">
        <f>H89-R89</f>
        <v/>
      </c>
      <c r="AC89" s="49" t="n"/>
      <c r="AF89" s="46" t="n"/>
      <c r="AM89" s="49" t="n"/>
    </row>
    <row r="90" ht="15.75" customHeight="1" s="77" thickBot="1">
      <c r="B90" s="51" t="n"/>
      <c r="C90" s="52" t="n"/>
      <c r="D90" s="52" t="n"/>
      <c r="E90" s="52" t="n"/>
      <c r="F90" s="52" t="n"/>
      <c r="G90" s="52" t="n"/>
      <c r="H90" s="52" t="n"/>
      <c r="I90" s="53" t="n"/>
      <c r="L90" s="51" t="n"/>
      <c r="M90" s="52" t="n"/>
      <c r="N90" s="52" t="n"/>
      <c r="O90" s="52" t="n"/>
      <c r="P90" s="52" t="n"/>
      <c r="Q90" s="52" t="n"/>
      <c r="R90" s="52" t="n"/>
      <c r="S90" s="53" t="n"/>
      <c r="V90" s="51" t="n"/>
      <c r="W90" s="52" t="n"/>
      <c r="X90" s="52" t="n"/>
      <c r="Y90" s="52" t="n"/>
      <c r="Z90" s="52" t="n"/>
      <c r="AA90" s="52" t="n"/>
      <c r="AB90" s="52" t="n"/>
      <c r="AC90" s="53" t="n"/>
      <c r="AF90" s="51" t="n"/>
      <c r="AG90" s="52" t="n"/>
      <c r="AH90" s="52" t="n"/>
      <c r="AI90" s="52" t="n"/>
      <c r="AJ90" s="52" t="n"/>
      <c r="AK90" s="52" t="n"/>
      <c r="AL90" s="52" t="n"/>
      <c r="AM90" s="53" t="n"/>
    </row>
  </sheetData>
  <mergeCells count="83">
    <mergeCell ref="W89:AA89"/>
    <mergeCell ref="W71:X71"/>
    <mergeCell ref="Y71:AB71"/>
    <mergeCell ref="AG71:AH71"/>
    <mergeCell ref="AI71:AL71"/>
    <mergeCell ref="W80:X80"/>
    <mergeCell ref="Y80:AB80"/>
    <mergeCell ref="AG80:AH80"/>
    <mergeCell ref="AI80:AL80"/>
    <mergeCell ref="W53:X53"/>
    <mergeCell ref="Y53:AB53"/>
    <mergeCell ref="AG53:AH53"/>
    <mergeCell ref="AI53:AL53"/>
    <mergeCell ref="W62:X62"/>
    <mergeCell ref="Y62:AB62"/>
    <mergeCell ref="AG62:AH62"/>
    <mergeCell ref="AI62:AL62"/>
    <mergeCell ref="W35:X35"/>
    <mergeCell ref="Y35:AB35"/>
    <mergeCell ref="AG35:AH35"/>
    <mergeCell ref="AI35:AL35"/>
    <mergeCell ref="W44:X44"/>
    <mergeCell ref="Y44:AB44"/>
    <mergeCell ref="AG44:AH44"/>
    <mergeCell ref="AI44:AL44"/>
    <mergeCell ref="W17:X17"/>
    <mergeCell ref="Y17:AB17"/>
    <mergeCell ref="AG17:AH17"/>
    <mergeCell ref="AI17:AL17"/>
    <mergeCell ref="W26:X26"/>
    <mergeCell ref="Y26:AB26"/>
    <mergeCell ref="AG26:AH26"/>
    <mergeCell ref="AI26:AL26"/>
    <mergeCell ref="V4:AC4"/>
    <mergeCell ref="AF4:AM4"/>
    <mergeCell ref="W6:AB6"/>
    <mergeCell ref="AG6:AL6"/>
    <mergeCell ref="W8:X8"/>
    <mergeCell ref="Y8:AB8"/>
    <mergeCell ref="AG8:AH8"/>
    <mergeCell ref="AI8:AL8"/>
    <mergeCell ref="O17:R17"/>
    <mergeCell ref="O26:R26"/>
    <mergeCell ref="E17:H17"/>
    <mergeCell ref="E26:H26"/>
    <mergeCell ref="B4:I4"/>
    <mergeCell ref="C8:D8"/>
    <mergeCell ref="L4:S4"/>
    <mergeCell ref="M8:N8"/>
    <mergeCell ref="C6:H6"/>
    <mergeCell ref="E8:H8"/>
    <mergeCell ref="M6:R6"/>
    <mergeCell ref="O8:R8"/>
    <mergeCell ref="C35:D35"/>
    <mergeCell ref="M35:N35"/>
    <mergeCell ref="C17:D17"/>
    <mergeCell ref="M17:N17"/>
    <mergeCell ref="C26:D26"/>
    <mergeCell ref="M26:N26"/>
    <mergeCell ref="E71:H71"/>
    <mergeCell ref="E80:H80"/>
    <mergeCell ref="O80:R80"/>
    <mergeCell ref="O71:R71"/>
    <mergeCell ref="C44:D44"/>
    <mergeCell ref="M44:N44"/>
    <mergeCell ref="C53:D53"/>
    <mergeCell ref="M53:N53"/>
    <mergeCell ref="C89:G89"/>
    <mergeCell ref="M89:Q89"/>
    <mergeCell ref="E35:H35"/>
    <mergeCell ref="O35:R35"/>
    <mergeCell ref="E44:H44"/>
    <mergeCell ref="E53:H53"/>
    <mergeCell ref="E62:H62"/>
    <mergeCell ref="O62:R62"/>
    <mergeCell ref="O53:R53"/>
    <mergeCell ref="O44:R44"/>
    <mergeCell ref="C80:D80"/>
    <mergeCell ref="M80:N80"/>
    <mergeCell ref="C62:D62"/>
    <mergeCell ref="M62:N62"/>
    <mergeCell ref="C71:D71"/>
    <mergeCell ref="M71:N71"/>
  </mergeCells>
  <conditionalFormatting sqref="AH11:AL14">
    <cfRule type="cellIs" priority="27" operator="greaterThan" dxfId="0">
      <formula>0.1</formula>
    </cfRule>
    <cfRule type="cellIs" priority="26" operator="lessThan" dxfId="1">
      <formula>0</formula>
    </cfRule>
    <cfRule type="cellIs" priority="25" operator="between" dxfId="2">
      <formula>0</formula>
      <formula>0.1</formula>
    </cfRule>
  </conditionalFormatting>
  <conditionalFormatting sqref="AH20:AL23">
    <cfRule type="cellIs" priority="22" operator="between" dxfId="2">
      <formula>0</formula>
      <formula>0.1</formula>
    </cfRule>
    <cfRule type="cellIs" priority="23" operator="lessThan" dxfId="1">
      <formula>0</formula>
    </cfRule>
    <cfRule type="cellIs" priority="24" operator="greaterThan" dxfId="0">
      <formula>0.1</formula>
    </cfRule>
  </conditionalFormatting>
  <conditionalFormatting sqref="AH29:AL32">
    <cfRule type="cellIs" priority="19" operator="between" dxfId="2">
      <formula>0</formula>
      <formula>0.1</formula>
    </cfRule>
    <cfRule type="cellIs" priority="20" operator="lessThan" dxfId="1">
      <formula>0</formula>
    </cfRule>
    <cfRule type="cellIs" priority="21" operator="greaterThan" dxfId="0">
      <formula>0.1</formula>
    </cfRule>
  </conditionalFormatting>
  <conditionalFormatting sqref="AH38:AL41">
    <cfRule type="cellIs" priority="16" operator="between" dxfId="2">
      <formula>0</formula>
      <formula>0.1</formula>
    </cfRule>
    <cfRule type="cellIs" priority="17" operator="lessThan" dxfId="1">
      <formula>0</formula>
    </cfRule>
    <cfRule type="cellIs" priority="18" operator="greaterThan" dxfId="0">
      <formula>0.1</formula>
    </cfRule>
  </conditionalFormatting>
  <conditionalFormatting sqref="AH47:AL50">
    <cfRule type="cellIs" priority="13" operator="between" dxfId="2">
      <formula>0</formula>
      <formula>0.1</formula>
    </cfRule>
    <cfRule type="cellIs" priority="14" operator="lessThan" dxfId="1">
      <formula>0</formula>
    </cfRule>
    <cfRule type="cellIs" priority="15" operator="greaterThan" dxfId="0">
      <formula>0.1</formula>
    </cfRule>
  </conditionalFormatting>
  <conditionalFormatting sqref="AH56:AL59">
    <cfRule type="cellIs" priority="10" operator="between" dxfId="2">
      <formula>0</formula>
      <formula>0.1</formula>
    </cfRule>
    <cfRule type="cellIs" priority="11" operator="lessThan" dxfId="1">
      <formula>0</formula>
    </cfRule>
    <cfRule type="cellIs" priority="12" operator="greaterThan" dxfId="0">
      <formula>0.1</formula>
    </cfRule>
  </conditionalFormatting>
  <conditionalFormatting sqref="AH65:AL68">
    <cfRule type="cellIs" priority="7" operator="between" dxfId="2">
      <formula>0</formula>
      <formula>0.1</formula>
    </cfRule>
    <cfRule type="cellIs" priority="8" operator="lessThan" dxfId="1">
      <formula>0</formula>
    </cfRule>
    <cfRule type="cellIs" priority="9" operator="greaterThan" dxfId="0">
      <formula>0.1</formula>
    </cfRule>
  </conditionalFormatting>
  <conditionalFormatting sqref="AH74:AL77">
    <cfRule type="cellIs" priority="4" operator="between" dxfId="2">
      <formula>0</formula>
      <formula>0.1</formula>
    </cfRule>
    <cfRule type="cellIs" priority="5" operator="lessThan" dxfId="1">
      <formula>0</formula>
    </cfRule>
    <cfRule type="cellIs" priority="6" operator="greaterThan" dxfId="0">
      <formula>0.1</formula>
    </cfRule>
  </conditionalFormatting>
  <conditionalFormatting sqref="AH83:AL86">
    <cfRule type="cellIs" priority="1" operator="between" dxfId="2">
      <formula>0</formula>
      <formula>0.1</formula>
    </cfRule>
    <cfRule type="cellIs" priority="2" operator="lessThan" dxfId="1">
      <formula>0</formula>
    </cfRule>
    <cfRule type="cellIs" priority="3" operator="greaterThan" dxfId="0">
      <formula>0.1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Goyal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2022-02-07T19:52:16Z</dcterms:modified>
  <cp:lastModifiedBy>Goyal</cp:lastModifiedBy>
</cp:coreProperties>
</file>