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225\Dropbox (Personal)\UKY\Projects\T-SCORE\BEAM\"/>
    </mc:Choice>
  </mc:AlternateContent>
  <bookViews>
    <workbookView xWindow="0" yWindow="0" windowWidth="19455" windowHeight="11475"/>
  </bookViews>
  <sheets>
    <sheet name="crosstab_trips_by_county" sheetId="1" r:id="rId1"/>
  </sheets>
  <calcPr calcId="162913"/>
</workbook>
</file>

<file path=xl/calcChain.xml><?xml version="1.0" encoding="utf-8"?>
<calcChain xmlns="http://schemas.openxmlformats.org/spreadsheetml/2006/main">
  <c r="J41" i="1" l="1"/>
  <c r="J40" i="1"/>
  <c r="C38" i="1"/>
  <c r="E38" i="1"/>
  <c r="F38" i="1"/>
  <c r="H38" i="1"/>
  <c r="I38" i="1"/>
  <c r="K32" i="1"/>
  <c r="K33" i="1"/>
  <c r="K37" i="1"/>
  <c r="B29" i="1"/>
  <c r="C29" i="1"/>
  <c r="D29" i="1"/>
  <c r="E29" i="1"/>
  <c r="F29" i="1"/>
  <c r="G29" i="1"/>
  <c r="K29" i="1" s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K34" i="1" s="1"/>
  <c r="C35" i="1"/>
  <c r="D35" i="1"/>
  <c r="E35" i="1"/>
  <c r="F35" i="1"/>
  <c r="G35" i="1"/>
  <c r="H35" i="1"/>
  <c r="I35" i="1"/>
  <c r="J35" i="1"/>
  <c r="K35" i="1" s="1"/>
  <c r="C36" i="1"/>
  <c r="D36" i="1"/>
  <c r="E36" i="1"/>
  <c r="F36" i="1"/>
  <c r="G36" i="1"/>
  <c r="K36" i="1" s="1"/>
  <c r="H36" i="1"/>
  <c r="I36" i="1"/>
  <c r="J36" i="1"/>
  <c r="C37" i="1"/>
  <c r="D37" i="1"/>
  <c r="E37" i="1"/>
  <c r="F37" i="1"/>
  <c r="G37" i="1"/>
  <c r="H37" i="1"/>
  <c r="I37" i="1"/>
  <c r="J37" i="1"/>
  <c r="B30" i="1"/>
  <c r="B31" i="1"/>
  <c r="K31" i="1" s="1"/>
  <c r="B32" i="1"/>
  <c r="B33" i="1"/>
  <c r="B34" i="1"/>
  <c r="B35" i="1"/>
  <c r="B36" i="1"/>
  <c r="B37" i="1"/>
  <c r="K4" i="1"/>
  <c r="K5" i="1"/>
  <c r="K6" i="1"/>
  <c r="K7" i="1"/>
  <c r="K8" i="1"/>
  <c r="K9" i="1"/>
  <c r="K10" i="1"/>
  <c r="K11" i="1"/>
  <c r="K3" i="1"/>
  <c r="J12" i="1"/>
  <c r="J42" i="1" l="1"/>
  <c r="B38" i="1"/>
  <c r="G38" i="1"/>
  <c r="K30" i="1"/>
  <c r="K38" i="1" s="1"/>
  <c r="J38" i="1"/>
  <c r="D38" i="1"/>
  <c r="C12" i="1"/>
  <c r="D12" i="1"/>
  <c r="E12" i="1"/>
  <c r="F12" i="1"/>
  <c r="G12" i="1"/>
  <c r="H12" i="1"/>
  <c r="I12" i="1"/>
  <c r="B12" i="1"/>
  <c r="K12" i="1" s="1"/>
  <c r="J43" i="1" l="1"/>
  <c r="K41" i="1" l="1"/>
  <c r="K40" i="1"/>
  <c r="K43" i="1"/>
  <c r="K42" i="1"/>
</calcChain>
</file>

<file path=xl/sharedStrings.xml><?xml version="1.0" encoding="utf-8"?>
<sst xmlns="http://schemas.openxmlformats.org/spreadsheetml/2006/main" count="69" uniqueCount="17">
  <si>
    <t>Almeda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</si>
  <si>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</si>
  <si>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</si>
  <si>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</si>
  <si>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</si>
  <si>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</si>
  <si>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</si>
  <si>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</si>
  <si>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</si>
  <si>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Total</t>
  </si>
  <si>
    <t>Origin</t>
  </si>
  <si>
    <t>Destination</t>
  </si>
  <si>
    <t>County Pairs to Include</t>
  </si>
  <si>
    <t>Trips Included</t>
  </si>
  <si>
    <t>II Trips</t>
  </si>
  <si>
    <t>IE Trips</t>
  </si>
  <si>
    <t>EE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</si>
</sst>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/>
    <xf numFmtId="0" fontId="16" fillId="0" borderId="0" xfId="0" applyFont="1" applyFill="1"/>
    <xf numFmtId="0" fontId="16" fillId="34" borderId="0" xfId="0" applyFont="1" applyFill="1"/>
    <xf numFmtId="164" fontId="0" fillId="0" borderId="10" xfId="1" applyNumberFormat="1" applyFont="1" applyBorder="1"/>
    <xf numFmtId="0" fontId="0" fillId="0" borderId="10" xfId="0" applyBorder="1"/>
    <xf numFmtId="0" fontId="16" fillId="34" borderId="0" xfId="0" applyFont="1" applyFill="1" applyBorder="1"/>
    <xf numFmtId="0" fontId="16" fillId="0" borderId="0" xfId="0" applyFont="1" applyBorder="1"/>
    <xf numFmtId="164" fontId="0" fillId="0" borderId="0" xfId="1" applyNumberFormat="1" applyFont="1" applyBorder="1"/>
    <xf numFmtId="164" fontId="0" fillId="0" borderId="0" xfId="0" applyNumberFormat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16" fillId="0" borderId="0" xfId="0" applyNumberFormat="1" applyFont="1" applyBorder="1"/>
    <xf numFmtId="0" fontId="16" fillId="33" borderId="0" xfId="0" applyFont="1" applyFill="1" applyBorder="1"/>
    <xf numFmtId="0" fontId="0" fillId="33" borderId="0" xfId="0" applyFill="1" applyBorder="1"/>
    <xf numFmtId="0" fontId="0" fillId="0" borderId="0" xfId="0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1" xfId="1" applyNumberFormat="1" applyFont="1" applyFill="1" applyBorder="1"/>
    <xf numFmtId="164" fontId="0" fillId="0" borderId="12" xfId="1" applyNumberFormat="1" applyFont="1" applyFill="1" applyBorder="1"/>
    <xf numFmtId="164" fontId="0" fillId="0" borderId="13" xfId="1" applyNumberFormat="1" applyFont="1" applyFill="1" applyBorder="1"/>
    <xf numFmtId="164" fontId="0" fillId="0" borderId="14" xfId="1" applyNumberFormat="1" applyFont="1" applyFill="1" applyBorder="1"/>
    <xf numFmtId="164" fontId="0" fillId="0" borderId="0" xfId="1" applyNumberFormat="1" applyFont="1" applyFill="1" applyBorder="1"/>
    <xf numFmtId="164" fontId="0" fillId="0" borderId="15" xfId="1" applyNumberFormat="1" applyFont="1" applyFill="1" applyBorder="1"/>
    <xf numFmtId="164" fontId="0" fillId="0" borderId="16" xfId="1" applyNumberFormat="1" applyFont="1" applyFill="1" applyBorder="1"/>
    <xf numFmtId="164" fontId="0" fillId="0" borderId="10" xfId="1" applyNumberFormat="1" applyFont="1" applyFill="1" applyBorder="1"/>
    <xf numFmtId="164" fontId="0" fillId="0" borderId="17" xfId="1" applyNumberFormat="1" applyFont="1" applyFill="1" applyBorder="1"/>
    <xf numFmtId="9" fontId="0" fillId="0" borderId="0" xfId="2" applyFont="1" applyFill="1" applyBorder="1"/>
    <xf numFmtId="164" fontId="0" fillId="35" borderId="14" xfId="1" applyNumberFormat="1" applyFont="1" applyFill="1" applyBorder="1"/>
    <xf numFmtId="164" fontId="0" fillId="35" borderId="0" xfId="1" applyNumberFormat="1" applyFont="1" applyFill="1" applyBorder="1"/>
    <xf numFmtId="164" fontId="0" fillId="35" borderId="15" xfId="1" applyNumberFormat="1" applyFont="1" applyFill="1" applyBorder="1"/>
    <xf numFmtId="164" fontId="0" fillId="35" borderId="12" xfId="1" applyNumberFormat="1" applyFont="1" applyFill="1" applyBorder="1"/>
    <xf numFmtId="164" fontId="0" fillId="35" borderId="10" xfId="1" applyNumberFormat="1" applyFont="1" applyFill="1" applyBorder="1"/>
    <xf numFmtId="164" fontId="0" fillId="0" borderId="10" xfId="0" applyNumberFormat="1" applyBorder="1"/>
    <xf numFmtId="9" fontId="0" fillId="0" borderId="0" xfId="2" applyFont="1"/>
    <xf numFmtId="9" fontId="0" fillId="0" borderId="0" xfId="2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495299</xdr:colOff>
      <xdr:row>1</xdr:row>
      <xdr:rowOff>142875</xdr:rowOff>
    </xdr:from>
    <xdr:to>
      <xdr:col>20</xdr:col>
      <xdr:colOff>390524</xdr:colOff>
      <xdr:row>33</xdr:row>
      <xdr:rowOff>43211</xdr:rowOff>
    </xdr:to>
    <xdr:pic>
      <xdr:nvPicPr>
        <xdr:cNvPr id="2" name="Picture 1" descr="Images and Places, Pictures and Info: san francisco bay area counti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199" y="333375"/>
          <a:ext cx="5381625" cy="5996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A45" sqref="A45:K63"/>
    </sheetView>
  </sheetViews>
  <sheetFormatPr defaultRowHeight="15" x14ac:dyDescent="0.25"/>
  <cols>
    <col min="1" max="1" width="14.5703125" customWidth="1"/>
    <col min="2" max="3" width="13.28515625" bestFit="1" customWidth="1"/>
    <col min="4" max="5" width="11.5703125" bestFit="1" customWidth="1"/>
    <col min="6" max="10" width="13.28515625" bestFit="1" customWidth="1"/>
    <col min="11" max="11" width="11.5703125" bestFit="1" customWidth="1"/>
  </cols>
  <sheetData>
    <row r="1" spans="1:11" x14ac:dyDescent="0.25">
      <c r="B1" s="5" t="s">
        <v>11</v>
      </c>
    </row>
    <row r="2" spans="1:11" x14ac:dyDescent="0.25">
      <c r="A2" s="8" t="s">
        <v>10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</row>
    <row r="3" spans="1:11" x14ac:dyDescent="0.25">
      <c r="A3" s="9" t="s">
        <v>0</v>
      </c>
      <c r="B3" s="25">
        <v>4346511</v>
      </c>
      <c r="C3" s="26">
        <v>325668</v>
      </c>
      <c r="D3" s="26">
        <v>20061</v>
      </c>
      <c r="E3" s="26">
        <v>3334</v>
      </c>
      <c r="F3" s="26">
        <v>162467</v>
      </c>
      <c r="G3" s="26">
        <v>106955</v>
      </c>
      <c r="H3" s="26">
        <v>227704</v>
      </c>
      <c r="I3" s="26">
        <v>19746</v>
      </c>
      <c r="J3" s="27">
        <v>4583</v>
      </c>
      <c r="K3" s="11">
        <f>SUM(B3:J3)</f>
        <v>5217029</v>
      </c>
    </row>
    <row r="4" spans="1:11" x14ac:dyDescent="0.25">
      <c r="A4" s="9" t="s">
        <v>1</v>
      </c>
      <c r="B4" s="28">
        <v>323966</v>
      </c>
      <c r="C4" s="29">
        <v>2715889</v>
      </c>
      <c r="D4" s="29">
        <v>22946</v>
      </c>
      <c r="E4" s="29">
        <v>10668</v>
      </c>
      <c r="F4" s="29">
        <v>59824</v>
      </c>
      <c r="G4" s="29">
        <v>12425</v>
      </c>
      <c r="H4" s="29">
        <v>19138</v>
      </c>
      <c r="I4" s="29">
        <v>78739</v>
      </c>
      <c r="J4" s="30">
        <v>4204</v>
      </c>
      <c r="K4" s="11">
        <f t="shared" ref="K4:K11" si="0">SUM(B4:J4)</f>
        <v>3247799</v>
      </c>
    </row>
    <row r="5" spans="1:11" x14ac:dyDescent="0.25">
      <c r="A5" s="9" t="s">
        <v>2</v>
      </c>
      <c r="B5" s="28">
        <v>20285</v>
      </c>
      <c r="C5" s="29">
        <v>22663</v>
      </c>
      <c r="D5" s="29">
        <v>611203</v>
      </c>
      <c r="E5" s="29">
        <v>2687</v>
      </c>
      <c r="F5" s="29">
        <v>56342</v>
      </c>
      <c r="G5" s="29">
        <v>6494</v>
      </c>
      <c r="H5" s="29">
        <v>1068</v>
      </c>
      <c r="I5" s="29">
        <v>7407</v>
      </c>
      <c r="J5" s="30">
        <v>31071</v>
      </c>
      <c r="K5" s="11">
        <f t="shared" si="0"/>
        <v>759220</v>
      </c>
    </row>
    <row r="6" spans="1:11" x14ac:dyDescent="0.25">
      <c r="A6" s="9" t="s">
        <v>3</v>
      </c>
      <c r="B6" s="28">
        <v>3361</v>
      </c>
      <c r="C6" s="29">
        <v>10681</v>
      </c>
      <c r="D6" s="29">
        <v>2694</v>
      </c>
      <c r="E6" s="29">
        <v>372762</v>
      </c>
      <c r="F6" s="29">
        <v>1029</v>
      </c>
      <c r="G6" s="29">
        <v>239</v>
      </c>
      <c r="H6" s="29">
        <v>219</v>
      </c>
      <c r="I6" s="29">
        <v>54795</v>
      </c>
      <c r="J6" s="30">
        <v>10025</v>
      </c>
      <c r="K6" s="11">
        <f t="shared" si="0"/>
        <v>455805</v>
      </c>
    </row>
    <row r="7" spans="1:11" x14ac:dyDescent="0.25">
      <c r="A7" s="9" t="s">
        <v>4</v>
      </c>
      <c r="B7" s="28">
        <v>163417</v>
      </c>
      <c r="C7" s="29">
        <v>59108</v>
      </c>
      <c r="D7" s="29">
        <v>56532</v>
      </c>
      <c r="E7" s="29">
        <v>967</v>
      </c>
      <c r="F7" s="29">
        <v>3106642</v>
      </c>
      <c r="G7" s="29">
        <v>291610</v>
      </c>
      <c r="H7" s="29">
        <v>18666</v>
      </c>
      <c r="I7" s="29">
        <v>7455</v>
      </c>
      <c r="J7" s="30">
        <v>7745</v>
      </c>
      <c r="K7" s="11">
        <f t="shared" si="0"/>
        <v>3712142</v>
      </c>
    </row>
    <row r="8" spans="1:11" x14ac:dyDescent="0.25">
      <c r="A8" s="9" t="s">
        <v>5</v>
      </c>
      <c r="B8" s="28">
        <v>107195</v>
      </c>
      <c r="C8" s="29">
        <v>12258</v>
      </c>
      <c r="D8" s="29">
        <v>6366</v>
      </c>
      <c r="E8" s="29">
        <v>241</v>
      </c>
      <c r="F8" s="29">
        <v>291537</v>
      </c>
      <c r="G8" s="29">
        <v>1743438</v>
      </c>
      <c r="H8" s="29">
        <v>217763</v>
      </c>
      <c r="I8" s="29">
        <v>1392</v>
      </c>
      <c r="J8" s="30">
        <v>1115</v>
      </c>
      <c r="K8" s="11">
        <f t="shared" si="0"/>
        <v>2381305</v>
      </c>
    </row>
    <row r="9" spans="1:11" x14ac:dyDescent="0.25">
      <c r="A9" s="9" t="s">
        <v>6</v>
      </c>
      <c r="B9" s="28">
        <v>227883</v>
      </c>
      <c r="C9" s="29">
        <v>18990</v>
      </c>
      <c r="D9" s="29">
        <v>1068</v>
      </c>
      <c r="E9" s="29">
        <v>209</v>
      </c>
      <c r="F9" s="29">
        <v>18898</v>
      </c>
      <c r="G9" s="29">
        <v>217540</v>
      </c>
      <c r="H9" s="29">
        <v>5998953</v>
      </c>
      <c r="I9" s="29">
        <v>1203</v>
      </c>
      <c r="J9" s="30">
        <v>222</v>
      </c>
      <c r="K9" s="11">
        <f t="shared" si="0"/>
        <v>6484966</v>
      </c>
    </row>
    <row r="10" spans="1:11" x14ac:dyDescent="0.25">
      <c r="A10" s="9" t="s">
        <v>7</v>
      </c>
      <c r="B10" s="28">
        <v>19742</v>
      </c>
      <c r="C10" s="29">
        <v>78314</v>
      </c>
      <c r="D10" s="29">
        <v>7510</v>
      </c>
      <c r="E10" s="29">
        <v>54859</v>
      </c>
      <c r="F10" s="29">
        <v>7604</v>
      </c>
      <c r="G10" s="29">
        <v>1423</v>
      </c>
      <c r="H10" s="29">
        <v>1230</v>
      </c>
      <c r="I10" s="29">
        <v>1042786</v>
      </c>
      <c r="J10" s="30">
        <v>5382</v>
      </c>
      <c r="K10" s="11">
        <f t="shared" si="0"/>
        <v>1218850</v>
      </c>
    </row>
    <row r="11" spans="1:11" x14ac:dyDescent="0.25">
      <c r="A11" s="9" t="s">
        <v>8</v>
      </c>
      <c r="B11" s="31">
        <v>4669</v>
      </c>
      <c r="C11" s="32">
        <v>4228</v>
      </c>
      <c r="D11" s="32">
        <v>30840</v>
      </c>
      <c r="E11" s="32">
        <v>10078</v>
      </c>
      <c r="F11" s="32">
        <v>7799</v>
      </c>
      <c r="G11" s="32">
        <v>1181</v>
      </c>
      <c r="H11" s="32">
        <v>225</v>
      </c>
      <c r="I11" s="32">
        <v>5327</v>
      </c>
      <c r="J11" s="33">
        <v>1502699</v>
      </c>
      <c r="K11" s="11">
        <f t="shared" si="0"/>
        <v>1567046</v>
      </c>
    </row>
    <row r="12" spans="1:11" s="3" customFormat="1" x14ac:dyDescent="0.25">
      <c r="A12" s="12" t="s">
        <v>9</v>
      </c>
      <c r="B12" s="13">
        <f>SUM(B3:B11)</f>
        <v>5217029</v>
      </c>
      <c r="C12" s="13">
        <f t="shared" ref="C12:J12" si="1">SUM(C3:C11)</f>
        <v>3247799</v>
      </c>
      <c r="D12" s="13">
        <f t="shared" si="1"/>
        <v>759220</v>
      </c>
      <c r="E12" s="13">
        <f t="shared" si="1"/>
        <v>455805</v>
      </c>
      <c r="F12" s="13">
        <f t="shared" si="1"/>
        <v>3712142</v>
      </c>
      <c r="G12" s="13">
        <f t="shared" si="1"/>
        <v>2381305</v>
      </c>
      <c r="H12" s="13">
        <f t="shared" si="1"/>
        <v>6484966</v>
      </c>
      <c r="I12" s="13">
        <f t="shared" si="1"/>
        <v>1218850</v>
      </c>
      <c r="J12" s="13">
        <f>SUM(J3:J11)</f>
        <v>1567046</v>
      </c>
      <c r="K12" s="14">
        <f>SUM(B12:J12)</f>
        <v>25044162</v>
      </c>
    </row>
    <row r="13" spans="1:11" x14ac:dyDescent="0.25">
      <c r="A13" s="15" t="s">
        <v>12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</row>
    <row r="14" spans="1:11" x14ac:dyDescent="0.25">
      <c r="A14" s="4"/>
      <c r="B14" s="5" t="s">
        <v>11</v>
      </c>
    </row>
    <row r="15" spans="1:11" x14ac:dyDescent="0.25">
      <c r="A15" s="5" t="s">
        <v>10</v>
      </c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</row>
    <row r="16" spans="1:11" x14ac:dyDescent="0.25">
      <c r="A16" s="3" t="s">
        <v>0</v>
      </c>
      <c r="B16" s="25">
        <v>0</v>
      </c>
      <c r="C16" s="26">
        <v>0</v>
      </c>
      <c r="D16" s="26">
        <v>1</v>
      </c>
      <c r="E16" s="26">
        <v>0</v>
      </c>
      <c r="F16" s="26">
        <v>1</v>
      </c>
      <c r="G16" s="26">
        <v>1</v>
      </c>
      <c r="H16" s="26">
        <v>0</v>
      </c>
      <c r="I16" s="26">
        <v>0</v>
      </c>
      <c r="J16" s="27">
        <v>0</v>
      </c>
    </row>
    <row r="17" spans="1:11" x14ac:dyDescent="0.25">
      <c r="A17" s="3" t="s">
        <v>1</v>
      </c>
      <c r="B17" s="28">
        <v>0</v>
      </c>
      <c r="C17" s="29">
        <v>0</v>
      </c>
      <c r="D17" s="29">
        <v>0</v>
      </c>
      <c r="E17" s="29">
        <v>0</v>
      </c>
      <c r="F17" s="29">
        <v>1</v>
      </c>
      <c r="G17" s="29">
        <v>1</v>
      </c>
      <c r="H17" s="29">
        <v>0</v>
      </c>
      <c r="I17" s="29">
        <v>0</v>
      </c>
      <c r="J17" s="30">
        <v>0</v>
      </c>
    </row>
    <row r="18" spans="1:11" x14ac:dyDescent="0.25">
      <c r="A18" s="3" t="s">
        <v>2</v>
      </c>
      <c r="B18" s="28">
        <v>1</v>
      </c>
      <c r="C18" s="29">
        <v>0</v>
      </c>
      <c r="D18" s="29">
        <v>0</v>
      </c>
      <c r="E18" s="29">
        <v>0</v>
      </c>
      <c r="F18" s="29">
        <v>1</v>
      </c>
      <c r="G18" s="29">
        <v>1</v>
      </c>
      <c r="H18" s="29">
        <v>1</v>
      </c>
      <c r="I18" s="29">
        <v>0</v>
      </c>
      <c r="J18" s="30">
        <v>0</v>
      </c>
    </row>
    <row r="19" spans="1:11" x14ac:dyDescent="0.25">
      <c r="A19" s="3" t="s">
        <v>3</v>
      </c>
      <c r="B19" s="28">
        <v>0</v>
      </c>
      <c r="C19" s="29">
        <v>0</v>
      </c>
      <c r="D19" s="29">
        <v>0</v>
      </c>
      <c r="E19" s="29">
        <v>0</v>
      </c>
      <c r="F19" s="29">
        <v>1</v>
      </c>
      <c r="G19" s="29">
        <v>1</v>
      </c>
      <c r="H19" s="29">
        <v>0</v>
      </c>
      <c r="I19" s="29">
        <v>0</v>
      </c>
      <c r="J19" s="30">
        <v>0</v>
      </c>
    </row>
    <row r="20" spans="1:11" x14ac:dyDescent="0.25">
      <c r="A20" s="3" t="s">
        <v>4</v>
      </c>
      <c r="B20" s="28">
        <v>1</v>
      </c>
      <c r="C20" s="29">
        <v>1</v>
      </c>
      <c r="D20" s="29">
        <v>1</v>
      </c>
      <c r="E20" s="29">
        <v>1</v>
      </c>
      <c r="F20" s="29">
        <v>1</v>
      </c>
      <c r="G20" s="29">
        <v>1</v>
      </c>
      <c r="H20" s="29">
        <v>1</v>
      </c>
      <c r="I20" s="29">
        <v>1</v>
      </c>
      <c r="J20" s="30">
        <v>1</v>
      </c>
    </row>
    <row r="21" spans="1:11" x14ac:dyDescent="0.25">
      <c r="A21" s="3" t="s">
        <v>5</v>
      </c>
      <c r="B21" s="28">
        <v>1</v>
      </c>
      <c r="C21" s="29">
        <v>1</v>
      </c>
      <c r="D21" s="29">
        <v>1</v>
      </c>
      <c r="E21" s="29">
        <v>1</v>
      </c>
      <c r="F21" s="29">
        <v>1</v>
      </c>
      <c r="G21" s="29">
        <v>0</v>
      </c>
      <c r="H21" s="29">
        <v>0</v>
      </c>
      <c r="I21" s="29">
        <v>1</v>
      </c>
      <c r="J21" s="30">
        <v>1</v>
      </c>
    </row>
    <row r="22" spans="1:11" x14ac:dyDescent="0.25">
      <c r="A22" s="3" t="s">
        <v>6</v>
      </c>
      <c r="B22" s="28">
        <v>0</v>
      </c>
      <c r="C22" s="29">
        <v>0</v>
      </c>
      <c r="D22" s="29">
        <v>1</v>
      </c>
      <c r="E22" s="29">
        <v>0</v>
      </c>
      <c r="F22" s="29">
        <v>1</v>
      </c>
      <c r="G22" s="29">
        <v>0</v>
      </c>
      <c r="H22" s="29">
        <v>0</v>
      </c>
      <c r="I22" s="29">
        <v>0</v>
      </c>
      <c r="J22" s="30">
        <v>1</v>
      </c>
    </row>
    <row r="23" spans="1:11" x14ac:dyDescent="0.25">
      <c r="A23" s="3" t="s">
        <v>7</v>
      </c>
      <c r="B23" s="28">
        <v>0</v>
      </c>
      <c r="C23" s="29">
        <v>0</v>
      </c>
      <c r="D23" s="29">
        <v>0</v>
      </c>
      <c r="E23" s="29">
        <v>0</v>
      </c>
      <c r="F23" s="29">
        <v>1</v>
      </c>
      <c r="G23" s="29">
        <v>1</v>
      </c>
      <c r="H23" s="29">
        <v>0</v>
      </c>
      <c r="I23" s="29">
        <v>0</v>
      </c>
      <c r="J23" s="30">
        <v>0</v>
      </c>
    </row>
    <row r="24" spans="1:11" x14ac:dyDescent="0.25">
      <c r="A24" s="3" t="s">
        <v>8</v>
      </c>
      <c r="B24" s="31">
        <v>0</v>
      </c>
      <c r="C24" s="32">
        <v>0</v>
      </c>
      <c r="D24" s="32">
        <v>0</v>
      </c>
      <c r="E24" s="32">
        <v>0</v>
      </c>
      <c r="F24" s="32">
        <v>1</v>
      </c>
      <c r="G24" s="32">
        <v>1</v>
      </c>
      <c r="H24" s="32">
        <v>1</v>
      </c>
      <c r="I24" s="32">
        <v>0</v>
      </c>
      <c r="J24" s="33">
        <v>0</v>
      </c>
    </row>
    <row r="26" spans="1:11" x14ac:dyDescent="0.25">
      <c r="A26" s="15" t="s">
        <v>13</v>
      </c>
      <c r="B26" s="16"/>
      <c r="C26" s="17"/>
      <c r="D26" s="17"/>
      <c r="E26" s="17"/>
      <c r="F26" s="17"/>
      <c r="G26" s="17"/>
      <c r="H26" s="17"/>
      <c r="I26" s="17"/>
      <c r="J26" s="17"/>
    </row>
    <row r="27" spans="1:11" x14ac:dyDescent="0.25">
      <c r="A27" s="4"/>
      <c r="B27" s="5" t="s">
        <v>11</v>
      </c>
    </row>
    <row r="28" spans="1:11" x14ac:dyDescent="0.25">
      <c r="A28" s="5" t="s">
        <v>10</v>
      </c>
      <c r="B28" s="3" t="s">
        <v>0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</row>
    <row r="29" spans="1:11" x14ac:dyDescent="0.25">
      <c r="A29" s="3" t="s">
        <v>0</v>
      </c>
      <c r="B29" s="18">
        <f>B16*B3</f>
        <v>0</v>
      </c>
      <c r="C29" s="19">
        <f t="shared" ref="C29:J29" si="2">C16*C3</f>
        <v>0</v>
      </c>
      <c r="D29" s="19">
        <f t="shared" si="2"/>
        <v>20061</v>
      </c>
      <c r="E29" s="19">
        <f t="shared" si="2"/>
        <v>0</v>
      </c>
      <c r="F29" s="38">
        <f t="shared" si="2"/>
        <v>162467</v>
      </c>
      <c r="G29" s="19">
        <f t="shared" si="2"/>
        <v>106955</v>
      </c>
      <c r="H29" s="19">
        <f t="shared" si="2"/>
        <v>0</v>
      </c>
      <c r="I29" s="19">
        <f t="shared" si="2"/>
        <v>0</v>
      </c>
      <c r="J29" s="20">
        <f t="shared" si="2"/>
        <v>0</v>
      </c>
      <c r="K29" s="1">
        <f>SUM(B29:J29)</f>
        <v>289483</v>
      </c>
    </row>
    <row r="30" spans="1:11" x14ac:dyDescent="0.25">
      <c r="A30" s="3" t="s">
        <v>1</v>
      </c>
      <c r="B30" s="21">
        <f t="shared" ref="B30:J37" si="3">B17*B4</f>
        <v>0</v>
      </c>
      <c r="C30" s="10">
        <f t="shared" si="3"/>
        <v>0</v>
      </c>
      <c r="D30" s="10">
        <f t="shared" si="3"/>
        <v>0</v>
      </c>
      <c r="E30" s="10">
        <f t="shared" si="3"/>
        <v>0</v>
      </c>
      <c r="F30" s="36">
        <f t="shared" si="3"/>
        <v>59824</v>
      </c>
      <c r="G30" s="10">
        <f t="shared" si="3"/>
        <v>12425</v>
      </c>
      <c r="H30" s="10">
        <f t="shared" si="3"/>
        <v>0</v>
      </c>
      <c r="I30" s="10">
        <f t="shared" si="3"/>
        <v>0</v>
      </c>
      <c r="J30" s="22">
        <f t="shared" si="3"/>
        <v>0</v>
      </c>
      <c r="K30" s="1">
        <f t="shared" ref="K30:K37" si="4">SUM(B30:J30)</f>
        <v>72249</v>
      </c>
    </row>
    <row r="31" spans="1:11" x14ac:dyDescent="0.25">
      <c r="A31" s="3" t="s">
        <v>2</v>
      </c>
      <c r="B31" s="21">
        <f t="shared" si="3"/>
        <v>20285</v>
      </c>
      <c r="C31" s="10">
        <f t="shared" si="3"/>
        <v>0</v>
      </c>
      <c r="D31" s="10">
        <f t="shared" si="3"/>
        <v>0</v>
      </c>
      <c r="E31" s="10">
        <f t="shared" si="3"/>
        <v>0</v>
      </c>
      <c r="F31" s="36">
        <f t="shared" si="3"/>
        <v>56342</v>
      </c>
      <c r="G31" s="10">
        <f t="shared" si="3"/>
        <v>6494</v>
      </c>
      <c r="H31" s="10">
        <f t="shared" si="3"/>
        <v>1068</v>
      </c>
      <c r="I31" s="10">
        <f t="shared" si="3"/>
        <v>0</v>
      </c>
      <c r="J31" s="22">
        <f t="shared" si="3"/>
        <v>0</v>
      </c>
      <c r="K31" s="1">
        <f t="shared" si="4"/>
        <v>84189</v>
      </c>
    </row>
    <row r="32" spans="1:11" x14ac:dyDescent="0.25">
      <c r="A32" s="3" t="s">
        <v>3</v>
      </c>
      <c r="B32" s="21">
        <f t="shared" si="3"/>
        <v>0</v>
      </c>
      <c r="C32" s="10">
        <f t="shared" si="3"/>
        <v>0</v>
      </c>
      <c r="D32" s="10">
        <f t="shared" si="3"/>
        <v>0</v>
      </c>
      <c r="E32" s="10">
        <f t="shared" si="3"/>
        <v>0</v>
      </c>
      <c r="F32" s="36">
        <f t="shared" si="3"/>
        <v>1029</v>
      </c>
      <c r="G32" s="10">
        <f t="shared" si="3"/>
        <v>239</v>
      </c>
      <c r="H32" s="10">
        <f t="shared" si="3"/>
        <v>0</v>
      </c>
      <c r="I32" s="10">
        <f t="shared" si="3"/>
        <v>0</v>
      </c>
      <c r="J32" s="22">
        <f t="shared" si="3"/>
        <v>0</v>
      </c>
      <c r="K32" s="1">
        <f t="shared" si="4"/>
        <v>1268</v>
      </c>
    </row>
    <row r="33" spans="1:11" x14ac:dyDescent="0.25">
      <c r="A33" s="3" t="s">
        <v>4</v>
      </c>
      <c r="B33" s="35">
        <f t="shared" si="3"/>
        <v>163417</v>
      </c>
      <c r="C33" s="36">
        <f t="shared" si="3"/>
        <v>59108</v>
      </c>
      <c r="D33" s="36">
        <f t="shared" si="3"/>
        <v>56532</v>
      </c>
      <c r="E33" s="36">
        <f t="shared" si="3"/>
        <v>967</v>
      </c>
      <c r="F33" s="36">
        <f t="shared" si="3"/>
        <v>3106642</v>
      </c>
      <c r="G33" s="36">
        <f t="shared" si="3"/>
        <v>291610</v>
      </c>
      <c r="H33" s="36">
        <f t="shared" si="3"/>
        <v>18666</v>
      </c>
      <c r="I33" s="36">
        <f t="shared" si="3"/>
        <v>7455</v>
      </c>
      <c r="J33" s="37">
        <f t="shared" si="3"/>
        <v>7745</v>
      </c>
      <c r="K33" s="1">
        <f t="shared" si="4"/>
        <v>3712142</v>
      </c>
    </row>
    <row r="34" spans="1:11" x14ac:dyDescent="0.25">
      <c r="A34" s="3" t="s">
        <v>5</v>
      </c>
      <c r="B34" s="21">
        <f t="shared" si="3"/>
        <v>107195</v>
      </c>
      <c r="C34" s="10">
        <f t="shared" si="3"/>
        <v>12258</v>
      </c>
      <c r="D34" s="10">
        <f t="shared" si="3"/>
        <v>6366</v>
      </c>
      <c r="E34" s="10">
        <f t="shared" si="3"/>
        <v>241</v>
      </c>
      <c r="F34" s="36">
        <f t="shared" si="3"/>
        <v>291537</v>
      </c>
      <c r="G34" s="10">
        <f t="shared" si="3"/>
        <v>0</v>
      </c>
      <c r="H34" s="10">
        <f t="shared" si="3"/>
        <v>0</v>
      </c>
      <c r="I34" s="10">
        <f t="shared" si="3"/>
        <v>1392</v>
      </c>
      <c r="J34" s="22">
        <f t="shared" si="3"/>
        <v>1115</v>
      </c>
      <c r="K34" s="1">
        <f t="shared" si="4"/>
        <v>420104</v>
      </c>
    </row>
    <row r="35" spans="1:11" x14ac:dyDescent="0.25">
      <c r="A35" s="3" t="s">
        <v>6</v>
      </c>
      <c r="B35" s="21">
        <f t="shared" si="3"/>
        <v>0</v>
      </c>
      <c r="C35" s="10">
        <f t="shared" si="3"/>
        <v>0</v>
      </c>
      <c r="D35" s="10">
        <f t="shared" si="3"/>
        <v>1068</v>
      </c>
      <c r="E35" s="10">
        <f t="shared" si="3"/>
        <v>0</v>
      </c>
      <c r="F35" s="36">
        <f t="shared" si="3"/>
        <v>18898</v>
      </c>
      <c r="G35" s="10">
        <f t="shared" si="3"/>
        <v>0</v>
      </c>
      <c r="H35" s="10">
        <f t="shared" si="3"/>
        <v>0</v>
      </c>
      <c r="I35" s="10">
        <f t="shared" si="3"/>
        <v>0</v>
      </c>
      <c r="J35" s="22">
        <f t="shared" si="3"/>
        <v>222</v>
      </c>
      <c r="K35" s="1">
        <f t="shared" si="4"/>
        <v>20188</v>
      </c>
    </row>
    <row r="36" spans="1:11" x14ac:dyDescent="0.25">
      <c r="A36" s="3" t="s">
        <v>7</v>
      </c>
      <c r="B36" s="21">
        <f t="shared" si="3"/>
        <v>0</v>
      </c>
      <c r="C36" s="10">
        <f t="shared" si="3"/>
        <v>0</v>
      </c>
      <c r="D36" s="10">
        <f t="shared" si="3"/>
        <v>0</v>
      </c>
      <c r="E36" s="10">
        <f t="shared" si="3"/>
        <v>0</v>
      </c>
      <c r="F36" s="36">
        <f t="shared" si="3"/>
        <v>7604</v>
      </c>
      <c r="G36" s="10">
        <f t="shared" si="3"/>
        <v>1423</v>
      </c>
      <c r="H36" s="10">
        <f t="shared" si="3"/>
        <v>0</v>
      </c>
      <c r="I36" s="10">
        <f t="shared" si="3"/>
        <v>0</v>
      </c>
      <c r="J36" s="22">
        <f t="shared" si="3"/>
        <v>0</v>
      </c>
      <c r="K36" s="1">
        <f t="shared" si="4"/>
        <v>9027</v>
      </c>
    </row>
    <row r="37" spans="1:11" x14ac:dyDescent="0.25">
      <c r="A37" s="3" t="s">
        <v>8</v>
      </c>
      <c r="B37" s="23">
        <f t="shared" si="3"/>
        <v>0</v>
      </c>
      <c r="C37" s="6">
        <f t="shared" si="3"/>
        <v>0</v>
      </c>
      <c r="D37" s="6">
        <f t="shared" si="3"/>
        <v>0</v>
      </c>
      <c r="E37" s="6">
        <f t="shared" si="3"/>
        <v>0</v>
      </c>
      <c r="F37" s="39">
        <f t="shared" si="3"/>
        <v>7799</v>
      </c>
      <c r="G37" s="6">
        <f t="shared" si="3"/>
        <v>1181</v>
      </c>
      <c r="H37" s="6">
        <f t="shared" si="3"/>
        <v>225</v>
      </c>
      <c r="I37" s="6">
        <f t="shared" si="3"/>
        <v>0</v>
      </c>
      <c r="J37" s="24">
        <f t="shared" si="3"/>
        <v>0</v>
      </c>
      <c r="K37" s="1">
        <f t="shared" si="4"/>
        <v>9205</v>
      </c>
    </row>
    <row r="38" spans="1:11" x14ac:dyDescent="0.25">
      <c r="A38" s="3" t="s">
        <v>9</v>
      </c>
      <c r="B38" s="1">
        <f>SUM(B29:B37)</f>
        <v>290897</v>
      </c>
      <c r="C38" s="1">
        <f t="shared" ref="C38:K38" si="5">SUM(C29:C37)</f>
        <v>71366</v>
      </c>
      <c r="D38" s="1">
        <f t="shared" si="5"/>
        <v>84027</v>
      </c>
      <c r="E38" s="1">
        <f t="shared" si="5"/>
        <v>1208</v>
      </c>
      <c r="F38" s="1">
        <f t="shared" si="5"/>
        <v>3712142</v>
      </c>
      <c r="G38" s="1">
        <f t="shared" si="5"/>
        <v>420327</v>
      </c>
      <c r="H38" s="1">
        <f t="shared" si="5"/>
        <v>19959</v>
      </c>
      <c r="I38" s="1">
        <f t="shared" si="5"/>
        <v>8847</v>
      </c>
      <c r="J38" s="1">
        <f t="shared" si="5"/>
        <v>9082</v>
      </c>
      <c r="K38" s="2">
        <f t="shared" si="5"/>
        <v>4617855</v>
      </c>
    </row>
    <row r="39" spans="1:11" x14ac:dyDescent="0.25">
      <c r="K39" s="34"/>
    </row>
    <row r="40" spans="1:11" x14ac:dyDescent="0.25">
      <c r="I40" t="s">
        <v>14</v>
      </c>
      <c r="J40" s="1">
        <f>SUM(F33)</f>
        <v>3106642</v>
      </c>
      <c r="K40" s="41">
        <f>J40/$J$43</f>
        <v>0.67274567954169195</v>
      </c>
    </row>
    <row r="41" spans="1:11" x14ac:dyDescent="0.25">
      <c r="I41" t="s">
        <v>15</v>
      </c>
      <c r="J41" s="1">
        <f>SUM(F29:F32,F34:F37,G33:J33,B33:E33)</f>
        <v>1211000</v>
      </c>
      <c r="K41" s="41">
        <f t="shared" ref="K41:K43" si="6">J41/$J$43</f>
        <v>0.26224296778482653</v>
      </c>
    </row>
    <row r="42" spans="1:11" x14ac:dyDescent="0.25">
      <c r="I42" s="7" t="s">
        <v>16</v>
      </c>
      <c r="J42" s="40">
        <f>SUM(B29:E32,B34:E37,G29:J32,G34:J37)</f>
        <v>300213</v>
      </c>
      <c r="K42" s="41">
        <f t="shared" si="6"/>
        <v>6.5011352673481515E-2</v>
      </c>
    </row>
    <row r="43" spans="1:11" x14ac:dyDescent="0.25">
      <c r="J43" s="1">
        <f>SUM(J40:J42)</f>
        <v>4617855</v>
      </c>
      <c r="K43" s="41">
        <f t="shared" si="6"/>
        <v>1</v>
      </c>
    </row>
    <row r="45" spans="1:1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x14ac:dyDescent="0.25">
      <c r="A46" s="17"/>
      <c r="B46" s="8"/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25">
      <c r="A48" s="9"/>
      <c r="B48" s="29"/>
      <c r="C48" s="29"/>
      <c r="D48" s="29"/>
      <c r="E48" s="29"/>
      <c r="F48" s="29"/>
      <c r="G48" s="29"/>
      <c r="H48" s="29"/>
      <c r="I48" s="29"/>
      <c r="J48" s="29"/>
      <c r="K48" s="11"/>
    </row>
    <row r="49" spans="1:11" x14ac:dyDescent="0.25">
      <c r="A49" s="9"/>
      <c r="B49" s="29"/>
      <c r="C49" s="29"/>
      <c r="D49" s="29"/>
      <c r="E49" s="29"/>
      <c r="F49" s="29"/>
      <c r="G49" s="29"/>
      <c r="H49" s="29"/>
      <c r="I49" s="29"/>
      <c r="J49" s="29"/>
      <c r="K49" s="11"/>
    </row>
    <row r="50" spans="1:11" x14ac:dyDescent="0.25">
      <c r="A50" s="9"/>
      <c r="B50" s="29"/>
      <c r="C50" s="29"/>
      <c r="D50" s="29"/>
      <c r="E50" s="29"/>
      <c r="F50" s="29"/>
      <c r="G50" s="29"/>
      <c r="H50" s="29"/>
      <c r="I50" s="29"/>
      <c r="J50" s="29"/>
      <c r="K50" s="11"/>
    </row>
    <row r="51" spans="1:11" x14ac:dyDescent="0.25">
      <c r="A51" s="9"/>
      <c r="B51" s="29"/>
      <c r="C51" s="29"/>
      <c r="D51" s="29"/>
      <c r="E51" s="29"/>
      <c r="F51" s="29"/>
      <c r="G51" s="29"/>
      <c r="H51" s="29"/>
      <c r="I51" s="29"/>
      <c r="J51" s="29"/>
      <c r="K51" s="11"/>
    </row>
    <row r="52" spans="1:11" x14ac:dyDescent="0.25">
      <c r="A52" s="9"/>
      <c r="B52" s="29"/>
      <c r="C52" s="29"/>
      <c r="D52" s="29"/>
      <c r="E52" s="29"/>
      <c r="F52" s="29"/>
      <c r="G52" s="29"/>
      <c r="H52" s="29"/>
      <c r="I52" s="29"/>
      <c r="J52" s="29"/>
      <c r="K52" s="11"/>
    </row>
    <row r="53" spans="1:11" x14ac:dyDescent="0.25">
      <c r="A53" s="9"/>
      <c r="B53" s="29"/>
      <c r="C53" s="29"/>
      <c r="D53" s="29"/>
      <c r="E53" s="29"/>
      <c r="F53" s="29"/>
      <c r="G53" s="29"/>
      <c r="H53" s="29"/>
      <c r="I53" s="29"/>
      <c r="J53" s="29"/>
      <c r="K53" s="11"/>
    </row>
    <row r="54" spans="1:11" x14ac:dyDescent="0.25">
      <c r="A54" s="9"/>
      <c r="B54" s="29"/>
      <c r="C54" s="29"/>
      <c r="D54" s="29"/>
      <c r="E54" s="29"/>
      <c r="F54" s="29"/>
      <c r="G54" s="29"/>
      <c r="H54" s="29"/>
      <c r="I54" s="29"/>
      <c r="J54" s="29"/>
      <c r="K54" s="11"/>
    </row>
    <row r="55" spans="1:11" x14ac:dyDescent="0.25">
      <c r="A55" s="9"/>
      <c r="B55" s="29"/>
      <c r="C55" s="29"/>
      <c r="D55" s="29"/>
      <c r="E55" s="29"/>
      <c r="F55" s="29"/>
      <c r="G55" s="29"/>
      <c r="H55" s="29"/>
      <c r="I55" s="29"/>
      <c r="J55" s="29"/>
      <c r="K55" s="11"/>
    </row>
    <row r="56" spans="1:11" x14ac:dyDescent="0.25">
      <c r="A56" s="9"/>
      <c r="B56" s="29"/>
      <c r="C56" s="29"/>
      <c r="D56" s="29"/>
      <c r="E56" s="29"/>
      <c r="F56" s="29"/>
      <c r="G56" s="29"/>
      <c r="H56" s="29"/>
      <c r="I56" s="29"/>
      <c r="J56" s="29"/>
      <c r="K56" s="11"/>
    </row>
    <row r="57" spans="1:11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4"/>
    </row>
    <row r="58" spans="1:1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34"/>
    </row>
    <row r="59" spans="1:1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1"/>
      <c r="K59" s="42"/>
    </row>
    <row r="60" spans="1:1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1"/>
      <c r="K60" s="42"/>
    </row>
    <row r="61" spans="1:1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1"/>
      <c r="K61" s="42"/>
    </row>
    <row r="62" spans="1:1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1"/>
      <c r="K62" s="42"/>
    </row>
    <row r="63" spans="1:1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</sheetData>
  <conditionalFormatting sqref="B16:J2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crosstab_trips_by_county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TransportLab</dc:creator>
  <cp:lastModifiedBy>Erhardt, Greg</cp:lastModifiedBy>
  <dcterms:created xsi:type="dcterms:W3CDTF">2021-09-10T13:03:38Z</dcterms:created>
  <dcterms:modified xsi:type="dcterms:W3CDTF">2021-09-10T16:34:51Z</dcterms:modified>
</cp:coreProperties>
</file>