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peitseng/Documents/RA/FS_PSF/Wet_lab/"/>
    </mc:Choice>
  </mc:AlternateContent>
  <xr:revisionPtr revIDLastSave="0" documentId="13_ncr:1_{8B07C8D0-58DE-C44A-85A8-B8B9AE73452F}" xr6:coauthVersionLast="47" xr6:coauthVersionMax="47" xr10:uidLastSave="{00000000-0000-0000-0000-000000000000}"/>
  <bookViews>
    <workbookView xWindow="380" yWindow="500" windowWidth="28040" windowHeight="15880" activeTab="1" xr2:uid="{308E2BE2-F977-9049-91DA-70382EF3B3B4}"/>
  </bookViews>
  <sheets>
    <sheet name="Sheet1" sheetId="1" r:id="rId1"/>
    <sheet name="sepa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7" i="2" l="1"/>
  <c r="AH4" i="2"/>
  <c r="AI4" i="2"/>
  <c r="AJ4" i="2"/>
  <c r="AK4" i="2"/>
  <c r="AL4" i="2"/>
  <c r="AH6" i="2"/>
  <c r="AI6" i="2"/>
  <c r="AJ6" i="2"/>
  <c r="AK6" i="2"/>
  <c r="AL6" i="2"/>
  <c r="AH8" i="2"/>
  <c r="AI8" i="2"/>
  <c r="AJ8" i="2"/>
  <c r="AK8" i="2"/>
  <c r="AL8" i="2"/>
  <c r="AH10" i="2"/>
  <c r="AI10" i="2"/>
  <c r="AJ10" i="2"/>
  <c r="AK10" i="2"/>
  <c r="AL10" i="2"/>
  <c r="AH12" i="2"/>
  <c r="AI12" i="2"/>
  <c r="AJ12" i="2"/>
  <c r="AK12" i="2"/>
  <c r="AL12" i="2"/>
  <c r="AH14" i="2"/>
  <c r="AI14" i="2"/>
  <c r="AJ14" i="2"/>
  <c r="AK14" i="2"/>
  <c r="AL14" i="2"/>
  <c r="AH16" i="2"/>
  <c r="AI16" i="2"/>
  <c r="AJ16" i="2"/>
  <c r="AK16" i="2"/>
  <c r="AL16" i="2"/>
  <c r="AH18" i="2"/>
  <c r="AI18" i="2"/>
  <c r="AJ18" i="2"/>
  <c r="AK18" i="2"/>
  <c r="AL18" i="2"/>
  <c r="AH20" i="2"/>
  <c r="AI20" i="2"/>
  <c r="AJ20" i="2"/>
  <c r="AK20" i="2"/>
  <c r="AL20" i="2"/>
  <c r="AH22" i="2"/>
  <c r="AI22" i="2"/>
  <c r="AJ22" i="2"/>
  <c r="AK22" i="2"/>
  <c r="AL22" i="2"/>
  <c r="AH24" i="2"/>
  <c r="AI24" i="2"/>
  <c r="AJ24" i="2"/>
  <c r="AK24" i="2"/>
  <c r="AL24" i="2"/>
  <c r="AH26" i="2"/>
  <c r="AI26" i="2"/>
  <c r="AJ26" i="2"/>
  <c r="AK26" i="2"/>
  <c r="AL26" i="2"/>
  <c r="AH28" i="2"/>
  <c r="AI28" i="2"/>
  <c r="AJ28" i="2"/>
  <c r="AK28" i="2"/>
  <c r="AL28" i="2"/>
  <c r="AH30" i="2"/>
  <c r="AI30" i="2"/>
  <c r="AJ30" i="2"/>
  <c r="AK30" i="2"/>
  <c r="AL30" i="2"/>
  <c r="AH32" i="2"/>
  <c r="AI32" i="2"/>
  <c r="AJ32" i="2"/>
  <c r="AK32" i="2"/>
  <c r="AL32" i="2"/>
  <c r="AH34" i="2"/>
  <c r="AI34" i="2"/>
  <c r="AJ34" i="2"/>
  <c r="AK34" i="2"/>
  <c r="AL34" i="2"/>
  <c r="AH36" i="2"/>
  <c r="AI36" i="2"/>
  <c r="AJ36" i="2"/>
  <c r="AK36" i="2"/>
  <c r="AL36" i="2"/>
  <c r="AH38" i="2"/>
  <c r="AI38" i="2"/>
  <c r="AJ38" i="2"/>
  <c r="AK38" i="2"/>
  <c r="AL38" i="2"/>
  <c r="AH40" i="2"/>
  <c r="AI40" i="2"/>
  <c r="AJ40" i="2"/>
  <c r="AK40" i="2"/>
  <c r="AL40" i="2"/>
  <c r="AH42" i="2"/>
  <c r="AI42" i="2"/>
  <c r="AJ42" i="2"/>
  <c r="AK42" i="2"/>
  <c r="AL42" i="2"/>
  <c r="AH44" i="2"/>
  <c r="AI44" i="2"/>
  <c r="AJ44" i="2"/>
  <c r="AK44" i="2"/>
  <c r="AL44" i="2"/>
  <c r="AH46" i="2"/>
  <c r="AI46" i="2"/>
  <c r="AJ46" i="2"/>
  <c r="AK46" i="2"/>
  <c r="AL46" i="2"/>
  <c r="AH48" i="2"/>
  <c r="AI48" i="2"/>
  <c r="AJ48" i="2"/>
  <c r="AK48" i="2"/>
  <c r="AL48" i="2"/>
  <c r="AH50" i="2"/>
  <c r="AI50" i="2"/>
  <c r="AJ50" i="2"/>
  <c r="AK50" i="2"/>
  <c r="AL50" i="2"/>
  <c r="AH52" i="2"/>
  <c r="AI52" i="2"/>
  <c r="AJ52" i="2"/>
  <c r="AK52" i="2"/>
  <c r="AL52" i="2"/>
  <c r="AH54" i="2"/>
  <c r="AI54" i="2"/>
  <c r="AJ54" i="2"/>
  <c r="AK54" i="2"/>
  <c r="AL54" i="2"/>
  <c r="AH56" i="2"/>
  <c r="AI56" i="2"/>
  <c r="AJ56" i="2"/>
  <c r="AK56" i="2"/>
  <c r="AL56" i="2"/>
  <c r="AH58" i="2"/>
  <c r="AI58" i="2"/>
  <c r="AJ58" i="2"/>
  <c r="AK58" i="2"/>
  <c r="AL58" i="2"/>
  <c r="AH60" i="2"/>
  <c r="AI60" i="2"/>
  <c r="AJ60" i="2"/>
  <c r="AK60" i="2"/>
  <c r="AL60" i="2"/>
  <c r="AH62" i="2"/>
  <c r="AI62" i="2"/>
  <c r="AJ62" i="2"/>
  <c r="AK62" i="2"/>
  <c r="AL62" i="2"/>
  <c r="AH64" i="2"/>
  <c r="AI64" i="2"/>
  <c r="AJ64" i="2"/>
  <c r="AK64" i="2"/>
  <c r="AL64" i="2"/>
  <c r="AH66" i="2"/>
  <c r="AI66" i="2"/>
  <c r="AJ66" i="2"/>
  <c r="AK66" i="2"/>
  <c r="AL66" i="2"/>
  <c r="AH68" i="2"/>
  <c r="AI68" i="2"/>
  <c r="AJ68" i="2"/>
  <c r="AK68" i="2"/>
  <c r="AL68" i="2"/>
  <c r="AH70" i="2"/>
  <c r="AI70" i="2"/>
  <c r="AJ70" i="2"/>
  <c r="AK70" i="2"/>
  <c r="AL70" i="2"/>
  <c r="AL2" i="2"/>
  <c r="AK2" i="2"/>
  <c r="AJ2" i="2"/>
  <c r="AI2" i="2"/>
  <c r="AH2" i="2"/>
  <c r="AE37" i="2"/>
  <c r="U4" i="2"/>
  <c r="V4" i="2"/>
  <c r="W4" i="2"/>
  <c r="X4" i="2"/>
  <c r="Y4" i="2"/>
  <c r="U6" i="2"/>
  <c r="V6" i="2"/>
  <c r="W6" i="2"/>
  <c r="X6" i="2"/>
  <c r="Y6" i="2"/>
  <c r="U8" i="2"/>
  <c r="V8" i="2"/>
  <c r="W8" i="2"/>
  <c r="X8" i="2"/>
  <c r="Y8" i="2"/>
  <c r="U10" i="2"/>
  <c r="V10" i="2"/>
  <c r="W10" i="2"/>
  <c r="X10" i="2"/>
  <c r="Y10" i="2"/>
  <c r="U12" i="2"/>
  <c r="V12" i="2"/>
  <c r="W12" i="2"/>
  <c r="X12" i="2"/>
  <c r="Y12" i="2"/>
  <c r="U14" i="2"/>
  <c r="V14" i="2"/>
  <c r="W14" i="2"/>
  <c r="X14" i="2"/>
  <c r="Y14" i="2"/>
  <c r="U16" i="2"/>
  <c r="V16" i="2"/>
  <c r="W16" i="2"/>
  <c r="X16" i="2"/>
  <c r="Y16" i="2"/>
  <c r="U18" i="2"/>
  <c r="V18" i="2"/>
  <c r="W18" i="2"/>
  <c r="X18" i="2"/>
  <c r="Y18" i="2"/>
  <c r="U20" i="2"/>
  <c r="V20" i="2"/>
  <c r="W20" i="2"/>
  <c r="X20" i="2"/>
  <c r="Y20" i="2"/>
  <c r="U22" i="2"/>
  <c r="V22" i="2"/>
  <c r="W22" i="2"/>
  <c r="X22" i="2"/>
  <c r="Y22" i="2"/>
  <c r="U24" i="2"/>
  <c r="V24" i="2"/>
  <c r="W24" i="2"/>
  <c r="X24" i="2"/>
  <c r="Y24" i="2"/>
  <c r="U26" i="2"/>
  <c r="V26" i="2"/>
  <c r="W26" i="2"/>
  <c r="X26" i="2"/>
  <c r="Y26" i="2"/>
  <c r="U28" i="2"/>
  <c r="V28" i="2"/>
  <c r="W28" i="2"/>
  <c r="X28" i="2"/>
  <c r="Y28" i="2"/>
  <c r="U30" i="2"/>
  <c r="V30" i="2"/>
  <c r="W30" i="2"/>
  <c r="X30" i="2"/>
  <c r="Y30" i="2"/>
  <c r="U32" i="2"/>
  <c r="V32" i="2"/>
  <c r="W32" i="2"/>
  <c r="X32" i="2"/>
  <c r="Y32" i="2"/>
  <c r="U34" i="2"/>
  <c r="V34" i="2"/>
  <c r="W34" i="2"/>
  <c r="X34" i="2"/>
  <c r="Y34" i="2"/>
  <c r="U36" i="2"/>
  <c r="V36" i="2"/>
  <c r="W36" i="2"/>
  <c r="X36" i="2"/>
  <c r="Y36" i="2"/>
  <c r="U38" i="2"/>
  <c r="V38" i="2"/>
  <c r="W38" i="2"/>
  <c r="X38" i="2"/>
  <c r="Y38" i="2"/>
  <c r="U40" i="2"/>
  <c r="V40" i="2"/>
  <c r="W40" i="2"/>
  <c r="X40" i="2"/>
  <c r="Y40" i="2"/>
  <c r="U42" i="2"/>
  <c r="V42" i="2"/>
  <c r="W42" i="2"/>
  <c r="X42" i="2"/>
  <c r="Y42" i="2"/>
  <c r="U44" i="2"/>
  <c r="V44" i="2"/>
  <c r="W44" i="2"/>
  <c r="X44" i="2"/>
  <c r="Y44" i="2"/>
  <c r="U46" i="2"/>
  <c r="V46" i="2"/>
  <c r="W46" i="2"/>
  <c r="X46" i="2"/>
  <c r="Y46" i="2"/>
  <c r="U48" i="2"/>
  <c r="V48" i="2"/>
  <c r="X48" i="2"/>
  <c r="Y48" i="2"/>
  <c r="U50" i="2"/>
  <c r="V50" i="2"/>
  <c r="X50" i="2"/>
  <c r="Y50" i="2"/>
  <c r="U52" i="2"/>
  <c r="V52" i="2"/>
  <c r="X52" i="2"/>
  <c r="Y52" i="2"/>
  <c r="U54" i="2"/>
  <c r="V54" i="2"/>
  <c r="X54" i="2"/>
  <c r="Y54" i="2"/>
  <c r="U56" i="2"/>
  <c r="V56" i="2"/>
  <c r="W56" i="2"/>
  <c r="X56" i="2"/>
  <c r="Y56" i="2"/>
  <c r="U58" i="2"/>
  <c r="V58" i="2"/>
  <c r="W58" i="2"/>
  <c r="X58" i="2"/>
  <c r="Y58" i="2"/>
  <c r="U60" i="2"/>
  <c r="V60" i="2"/>
  <c r="W60" i="2"/>
  <c r="X60" i="2"/>
  <c r="Y60" i="2"/>
  <c r="U62" i="2"/>
  <c r="V62" i="2"/>
  <c r="W62" i="2"/>
  <c r="X62" i="2"/>
  <c r="Y62" i="2"/>
  <c r="U64" i="2"/>
  <c r="V64" i="2"/>
  <c r="W64" i="2"/>
  <c r="X64" i="2"/>
  <c r="Y64" i="2"/>
  <c r="U66" i="2"/>
  <c r="V66" i="2"/>
  <c r="W66" i="2"/>
  <c r="X66" i="2"/>
  <c r="Y66" i="2"/>
  <c r="U68" i="2"/>
  <c r="V68" i="2"/>
  <c r="W68" i="2"/>
  <c r="X68" i="2"/>
  <c r="Y68" i="2"/>
  <c r="U70" i="2"/>
  <c r="V70" i="2"/>
  <c r="W70" i="2"/>
  <c r="X70" i="2"/>
  <c r="Y70" i="2"/>
  <c r="W2" i="2"/>
  <c r="Y2" i="2"/>
  <c r="U2" i="2"/>
  <c r="V2" i="2"/>
  <c r="X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2" i="1"/>
  <c r="AA5" i="1"/>
  <c r="AA4" i="1"/>
  <c r="Z5" i="1"/>
  <c r="Z4" i="1"/>
  <c r="Y5" i="1"/>
  <c r="AB5" i="1" s="1"/>
  <c r="Y4" i="1"/>
  <c r="AB4" i="1" s="1"/>
</calcChain>
</file>

<file path=xl/sharedStrings.xml><?xml version="1.0" encoding="utf-8"?>
<sst xmlns="http://schemas.openxmlformats.org/spreadsheetml/2006/main" count="614" uniqueCount="113">
  <si>
    <t>tag</t>
  </si>
  <si>
    <t>sp</t>
  </si>
  <si>
    <t>decay_cat</t>
  </si>
  <si>
    <t>sample_ID</t>
  </si>
  <si>
    <t>ENGERO</t>
  </si>
  <si>
    <t>Alive</t>
  </si>
  <si>
    <t>E01</t>
  </si>
  <si>
    <t>2014_2019</t>
  </si>
  <si>
    <t>E02</t>
  </si>
  <si>
    <t>E03</t>
  </si>
  <si>
    <t>E04</t>
  </si>
  <si>
    <t>2009_2014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</si>
  <si>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</si>
  <si>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</si>
  <si>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</si>
  <si>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</si>
  <si>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</si>
  <si>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</si>
  <si>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</si>
  <si>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</si>
  <si>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</si>
  <si>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</si>
  <si>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</si>
  <si>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</si>
  <si>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</si>
  <si>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</si>
  <si>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</si>
  <si>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</si>
  <si>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</si>
  <si>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</si>
  <si>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</si>
  <si>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</si>
  <si>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</si>
  <si>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</si>
  <si>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</si>
  <si>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</si>
  <si>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</si>
  <si>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</si>
  <si>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</si>
  <si>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</si>
  <si>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</si>
  <si>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</si>
  <si>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</si>
  <si>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</si>
  <si>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</si>
  <si>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</si>
  <si>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</si>
  <si>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</si>
  <si>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</si>
  <si>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</si>
  <si>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</si>
  <si>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</si>
  <si>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</si>
  <si>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</si>
  <si>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</si>
  <si>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MACHZU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</si>
  <si>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</si>
  <si>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</si>
  <si>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</si>
  <si>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</si>
  <si>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</si>
  <si>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</si>
  <si>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</si>
  <si>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</si>
  <si>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</si>
  <si>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</si>
  <si>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</si>
  <si>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</si>
  <si>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</si>
  <si>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</si>
  <si>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</si>
  <si>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</si>
  <si>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</si>
  <si>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</si>
  <si>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</si>
  <si>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</si>
  <si>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</si>
  <si>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</si>
  <si>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</si>
  <si>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</si>
  <si>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</si>
  <si>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</si>
  <si>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</si>
  <si>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</si>
  <si>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</si>
  <si>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</si>
  <si>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</si>
  <si>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First extraction concentration</t>
  </si>
  <si>
    <t>First extraction date</t>
  </si>
  <si>
    <t>Second extraction concentration</t>
  </si>
  <si>
    <t>Second extraction date</t>
  </si>
  <si>
    <t>DNA concentration_1</t>
  </si>
  <si>
    <t>DNA concentration_2</t>
  </si>
  <si>
    <t>NC1</t>
  </si>
  <si>
    <t>NC2</t>
  </si>
  <si>
    <t>NC3</t>
  </si>
  <si>
    <t>NC4</t>
  </si>
  <si>
    <t>NC5</t>
  </si>
  <si>
    <t>NC6</t>
  </si>
  <si>
    <t>NC7</t>
  </si>
  <si>
    <t>Round</t>
  </si>
  <si>
    <t>First extraction concentration_2</t>
  </si>
  <si>
    <t>First extraction date_2</t>
  </si>
  <si>
    <t>Second extraction concentration_2</t>
  </si>
  <si>
    <t>Second extraction date_2</t>
  </si>
  <si>
    <t>Barcoding number</t>
  </si>
  <si>
    <t>Previous barcoding number</t>
  </si>
  <si>
    <t>Qubit</t>
  </si>
  <si>
    <t>volume</t>
  </si>
  <si>
    <t>sample</t>
  </si>
  <si>
    <t>barcoding</t>
  </si>
  <si>
    <t>2nd extraction</t>
  </si>
  <si>
    <t>qubit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</si>
</sst>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16" fontId="0" fillId="0" borderId="4" xfId="0" applyNumberFormat="1" applyBorder="1" applyAlignment="1">
      <alignment vertical="center" wrapText="1"/>
    </xf>
    <xf numFmtId="16" fontId="0" fillId="0" borderId="0" xfId="0" applyNumberFormat="1"/>
    <xf numFmtId="16" fontId="1" fillId="0" borderId="4" xfId="0" applyNumberFormat="1" applyFont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/>
    <xf numFmtId="0" fontId="3" fillId="5" borderId="4" xfId="0" applyFont="1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3" fillId="5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16" fontId="0" fillId="0" borderId="4" xfId="0" applyNumberFormat="1" applyBorder="1"/>
    <xf numFmtId="0" fontId="3" fillId="5" borderId="0" xfId="0" applyFont="1" applyFill="1" applyAlignment="1">
      <alignment vertical="center" wrapText="1"/>
    </xf>
    <xf numFmtId="0" fontId="0" fillId="0" borderId="4" xfId="0" applyBorder="1"/>
    <xf numFmtId="0" fontId="0" fillId="0" borderId="0" xfId="0" applyAlignment="1">
      <alignment vertical="center" wrapText="1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6" fontId="0" fillId="3" borderId="4" xfId="0" applyNumberForma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5" xfId="0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0" xfId="0" applyFont="1"/>
    <xf numFmtId="49" fontId="0" fillId="0" borderId="4" xfId="0" applyNumberFormat="1" applyBorder="1" applyAlignment="1">
      <alignment vertical="center"/>
    </xf>
    <xf numFmtId="0" fontId="0" fillId="2" borderId="5" xfId="0" applyFill="1" applyBorder="1" applyAlignment="1">
      <alignment vertical="center" wrapText="1"/>
    </xf>
    <xf numFmtId="2" fontId="0" fillId="0" borderId="0" xfId="0" applyNumberFormat="1"/>
    <xf numFmtId="0" fontId="0" fillId="9" borderId="0" xfId="0" applyFill="1"/>
    <xf numFmtId="2" fontId="3" fillId="0" borderId="0" xfId="0" applyNumberFormat="1" applyFont="1"/>
    <xf numFmtId="49" fontId="0" fillId="0" borderId="0" xfId="0" applyNumberFormat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4121-60EE-EA49-9190-5435D5581644}">
  <dimension ref="A1:AB93"/>
  <sheetViews>
    <sheetView zoomScale="108" workbookViewId="0">
      <selection activeCell="S2" sqref="S2:S71"/>
    </sheetView>
  </sheetViews>
  <sheetFormatPr baseColWidth="10" defaultRowHeight="16" x14ac:dyDescent="0.2"/>
  <sheetData>
    <row r="1" spans="1:28" ht="69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100</v>
      </c>
      <c r="F1" s="2" t="s">
        <v>91</v>
      </c>
      <c r="G1" s="2" t="s">
        <v>92</v>
      </c>
      <c r="H1" s="3" t="s">
        <v>87</v>
      </c>
      <c r="I1" s="3" t="s">
        <v>88</v>
      </c>
      <c r="J1" s="3" t="s">
        <v>101</v>
      </c>
      <c r="K1" s="3" t="s">
        <v>102</v>
      </c>
      <c r="L1" s="3" t="s">
        <v>89</v>
      </c>
      <c r="M1" s="3" t="s">
        <v>90</v>
      </c>
      <c r="N1" s="3" t="s">
        <v>103</v>
      </c>
      <c r="O1" s="3" t="s">
        <v>104</v>
      </c>
      <c r="P1" s="3" t="s">
        <v>105</v>
      </c>
      <c r="Q1" s="3" t="s">
        <v>106</v>
      </c>
      <c r="R1" s="40" t="s">
        <v>107</v>
      </c>
    </row>
    <row r="2" spans="1:28" ht="17" thickBot="1" x14ac:dyDescent="0.25">
      <c r="A2" s="4">
        <v>224047</v>
      </c>
      <c r="B2" s="5" t="s">
        <v>4</v>
      </c>
      <c r="C2" s="5" t="s">
        <v>7</v>
      </c>
      <c r="D2" s="5" t="s">
        <v>9</v>
      </c>
      <c r="E2" s="5">
        <v>1</v>
      </c>
      <c r="F2" s="5">
        <v>774.9</v>
      </c>
      <c r="G2" s="5"/>
      <c r="H2" s="6">
        <v>16.899999999999999</v>
      </c>
      <c r="I2" s="8">
        <v>44992</v>
      </c>
      <c r="J2" s="6"/>
      <c r="K2" s="6"/>
      <c r="L2" s="6">
        <v>12</v>
      </c>
      <c r="M2" s="8">
        <v>45037</v>
      </c>
      <c r="P2">
        <v>11</v>
      </c>
      <c r="R2">
        <v>9.09</v>
      </c>
      <c r="S2" s="41">
        <f>100/R2</f>
        <v>11.001100110011</v>
      </c>
    </row>
    <row r="3" spans="1:28" ht="17" thickBot="1" x14ac:dyDescent="0.25">
      <c r="A3" s="4">
        <v>73846</v>
      </c>
      <c r="B3" s="5" t="s">
        <v>4</v>
      </c>
      <c r="C3" s="5" t="s">
        <v>11</v>
      </c>
      <c r="D3" s="5" t="s">
        <v>40</v>
      </c>
      <c r="E3" s="5">
        <v>5</v>
      </c>
      <c r="F3" s="5">
        <v>392.7</v>
      </c>
      <c r="G3" s="5"/>
      <c r="H3" s="6">
        <v>19.899999999999999</v>
      </c>
      <c r="I3" s="8">
        <v>44929</v>
      </c>
      <c r="J3" s="6"/>
      <c r="K3" s="8"/>
      <c r="L3" s="6">
        <v>34.700000000000003</v>
      </c>
      <c r="M3" s="8">
        <v>45036</v>
      </c>
      <c r="P3">
        <v>11</v>
      </c>
      <c r="R3">
        <v>30.6</v>
      </c>
      <c r="S3" s="41">
        <f t="shared" ref="S3:S66" si="0">100/R3</f>
        <v>3.2679738562091503</v>
      </c>
      <c r="Y3" s="39" t="s">
        <v>11</v>
      </c>
      <c r="Z3" s="39" t="s">
        <v>7</v>
      </c>
      <c r="AA3" s="39" t="s">
        <v>5</v>
      </c>
    </row>
    <row r="4" spans="1:28" ht="17" thickBot="1" x14ac:dyDescent="0.25">
      <c r="A4" s="4">
        <v>214076</v>
      </c>
      <c r="B4" s="5" t="s">
        <v>4</v>
      </c>
      <c r="C4" s="5" t="s">
        <v>7</v>
      </c>
      <c r="D4" s="5" t="s">
        <v>15</v>
      </c>
      <c r="E4" s="5">
        <v>2</v>
      </c>
      <c r="F4" s="5">
        <v>812.6</v>
      </c>
      <c r="G4" s="5"/>
      <c r="H4" s="6">
        <v>20.399999999999999</v>
      </c>
      <c r="I4" s="8">
        <v>44992</v>
      </c>
      <c r="J4" s="26"/>
      <c r="K4" s="26"/>
      <c r="L4" s="6">
        <v>29.4</v>
      </c>
      <c r="M4" s="8">
        <v>45037</v>
      </c>
      <c r="P4">
        <v>12</v>
      </c>
      <c r="R4">
        <v>21.2</v>
      </c>
      <c r="S4" s="41">
        <f t="shared" si="0"/>
        <v>4.716981132075472</v>
      </c>
      <c r="X4" s="39" t="s">
        <v>4</v>
      </c>
      <c r="Y4">
        <f xml:space="preserve"> COUNTIFS($B2:B71,"ENGERO",C2:C71,"2009_2014")</f>
        <v>14</v>
      </c>
      <c r="Z4">
        <f xml:space="preserve"> COUNTIFS($B2:B71,"ENGERO",C2:C71,"2014_2019")</f>
        <v>15</v>
      </c>
      <c r="AA4">
        <f xml:space="preserve"> COUNTIFS($B2:B71,"ENGERO",C2:C71,"Alive")</f>
        <v>13</v>
      </c>
      <c r="AB4">
        <f>SUM(Y4:AA4)</f>
        <v>42</v>
      </c>
    </row>
    <row r="5" spans="1:28" ht="17" thickBot="1" x14ac:dyDescent="0.25">
      <c r="A5" s="4">
        <v>73560</v>
      </c>
      <c r="B5" s="5" t="s">
        <v>4</v>
      </c>
      <c r="C5" s="5" t="s">
        <v>5</v>
      </c>
      <c r="D5" s="5" t="s">
        <v>41</v>
      </c>
      <c r="E5" s="5">
        <v>6</v>
      </c>
      <c r="F5" s="5">
        <v>584.20000000000005</v>
      </c>
      <c r="G5" s="5"/>
      <c r="H5" s="6">
        <v>17.8</v>
      </c>
      <c r="I5" s="8">
        <v>44929</v>
      </c>
      <c r="J5" s="6"/>
      <c r="K5" s="8"/>
      <c r="L5" s="6">
        <v>23.7</v>
      </c>
      <c r="M5" s="8">
        <v>45036</v>
      </c>
      <c r="P5">
        <v>12</v>
      </c>
      <c r="R5">
        <v>23.8</v>
      </c>
      <c r="S5" s="41">
        <f t="shared" si="0"/>
        <v>4.2016806722689077</v>
      </c>
      <c r="X5" s="39" t="s">
        <v>55</v>
      </c>
      <c r="Y5">
        <f xml:space="preserve"> COUNTIFS($B2:B71,"MACHZU",C2:C71,"2009_2014")</f>
        <v>8</v>
      </c>
      <c r="Z5">
        <f xml:space="preserve"> COUNTIFS($B2:B71,"MACHZU",C2:C71,"2014_2019")</f>
        <v>11</v>
      </c>
      <c r="AA5">
        <f xml:space="preserve"> COUNTIFS($B2:B71,"MACHZU",C2:C71,"Alive")</f>
        <v>9</v>
      </c>
      <c r="AB5">
        <f>SUM(Y5:AA5)</f>
        <v>28</v>
      </c>
    </row>
    <row r="6" spans="1:28" ht="17" thickBot="1" x14ac:dyDescent="0.25">
      <c r="A6" s="4">
        <v>123304</v>
      </c>
      <c r="B6" s="5" t="s">
        <v>4</v>
      </c>
      <c r="C6" s="5" t="s">
        <v>7</v>
      </c>
      <c r="D6" s="5" t="s">
        <v>19</v>
      </c>
      <c r="E6" s="5">
        <v>2</v>
      </c>
      <c r="F6" s="5">
        <v>773.5</v>
      </c>
      <c r="G6" s="5"/>
      <c r="H6" s="6">
        <v>26.5</v>
      </c>
      <c r="I6" s="8">
        <v>44931</v>
      </c>
      <c r="J6" s="6"/>
      <c r="K6" s="6"/>
      <c r="L6" s="6">
        <v>17.399999999999999</v>
      </c>
      <c r="M6" s="8">
        <v>45037</v>
      </c>
      <c r="P6">
        <v>13</v>
      </c>
      <c r="R6">
        <v>12.8</v>
      </c>
      <c r="S6" s="41">
        <f t="shared" si="0"/>
        <v>7.8125</v>
      </c>
    </row>
    <row r="7" spans="1:28" ht="17" thickBot="1" x14ac:dyDescent="0.25">
      <c r="A7" s="4">
        <v>73210</v>
      </c>
      <c r="B7" s="5" t="s">
        <v>4</v>
      </c>
      <c r="C7" s="5" t="s">
        <v>7</v>
      </c>
      <c r="D7" s="5" t="s">
        <v>42</v>
      </c>
      <c r="E7" s="5">
        <v>6</v>
      </c>
      <c r="F7" s="5">
        <v>535.5</v>
      </c>
      <c r="G7" s="5"/>
      <c r="H7" s="6">
        <v>14.9</v>
      </c>
      <c r="I7" s="8">
        <v>44929</v>
      </c>
      <c r="J7" s="6"/>
      <c r="K7" s="8"/>
      <c r="L7" s="27">
        <v>27.5</v>
      </c>
      <c r="M7" s="8">
        <v>45036</v>
      </c>
      <c r="P7">
        <v>13</v>
      </c>
      <c r="R7">
        <v>19.5</v>
      </c>
      <c r="S7" s="41">
        <f t="shared" si="0"/>
        <v>5.1282051282051286</v>
      </c>
    </row>
    <row r="8" spans="1:28" ht="17" thickBot="1" x14ac:dyDescent="0.25">
      <c r="A8" s="4">
        <v>13045</v>
      </c>
      <c r="B8" s="5" t="s">
        <v>4</v>
      </c>
      <c r="C8" s="5" t="s">
        <v>5</v>
      </c>
      <c r="D8" s="5" t="s">
        <v>44</v>
      </c>
      <c r="E8" s="5">
        <v>6</v>
      </c>
      <c r="F8" s="5">
        <v>539.4</v>
      </c>
      <c r="G8" s="5"/>
      <c r="H8" s="6">
        <v>12.7</v>
      </c>
      <c r="I8" s="8">
        <v>44929</v>
      </c>
      <c r="J8" s="6"/>
      <c r="K8" s="8"/>
      <c r="L8" s="6">
        <v>31.6</v>
      </c>
      <c r="M8" s="8">
        <v>45036</v>
      </c>
      <c r="P8">
        <v>14</v>
      </c>
      <c r="R8">
        <v>19.2</v>
      </c>
      <c r="S8" s="41">
        <f t="shared" si="0"/>
        <v>5.2083333333333339</v>
      </c>
    </row>
    <row r="9" spans="1:28" ht="17" thickBot="1" x14ac:dyDescent="0.25">
      <c r="A9" s="4">
        <v>11406</v>
      </c>
      <c r="B9" s="5" t="s">
        <v>4</v>
      </c>
      <c r="C9" s="5" t="s">
        <v>11</v>
      </c>
      <c r="D9" s="5" t="s">
        <v>21</v>
      </c>
      <c r="E9" s="5">
        <v>3</v>
      </c>
      <c r="F9" s="5">
        <v>679.1</v>
      </c>
      <c r="G9" s="5"/>
      <c r="H9" s="6">
        <v>17.3</v>
      </c>
      <c r="I9" s="8">
        <v>44931</v>
      </c>
      <c r="J9" s="27"/>
      <c r="K9" s="27"/>
      <c r="L9" s="6">
        <v>31.7</v>
      </c>
      <c r="M9" s="8">
        <v>45040</v>
      </c>
      <c r="P9">
        <v>14</v>
      </c>
      <c r="R9">
        <v>29</v>
      </c>
      <c r="S9" s="41">
        <f t="shared" si="0"/>
        <v>3.4482758620689653</v>
      </c>
    </row>
    <row r="10" spans="1:28" ht="17" thickBot="1" x14ac:dyDescent="0.25">
      <c r="A10" s="4">
        <v>13054</v>
      </c>
      <c r="B10" s="5" t="s">
        <v>4</v>
      </c>
      <c r="C10" s="5" t="s">
        <v>11</v>
      </c>
      <c r="D10" s="5" t="s">
        <v>45</v>
      </c>
      <c r="E10" s="5">
        <v>6</v>
      </c>
      <c r="F10" s="5">
        <v>598.4</v>
      </c>
      <c r="G10" s="5"/>
      <c r="H10" s="6">
        <v>10.5</v>
      </c>
      <c r="I10" s="8">
        <v>44929</v>
      </c>
      <c r="J10" s="6"/>
      <c r="K10" s="8"/>
      <c r="L10" s="6">
        <v>17.100000000000001</v>
      </c>
      <c r="M10" s="8">
        <v>45036</v>
      </c>
      <c r="P10">
        <v>15</v>
      </c>
      <c r="R10">
        <v>10.4</v>
      </c>
      <c r="S10" s="41">
        <f t="shared" si="0"/>
        <v>9.615384615384615</v>
      </c>
    </row>
    <row r="11" spans="1:28" ht="17" thickBot="1" x14ac:dyDescent="0.25">
      <c r="A11" s="4">
        <v>2019</v>
      </c>
      <c r="B11" s="5" t="s">
        <v>4</v>
      </c>
      <c r="C11" s="5" t="s">
        <v>11</v>
      </c>
      <c r="D11" s="5" t="s">
        <v>23</v>
      </c>
      <c r="E11" s="5">
        <v>3</v>
      </c>
      <c r="F11" s="5">
        <v>776.9</v>
      </c>
      <c r="G11" s="5"/>
      <c r="H11" s="6">
        <v>16.3</v>
      </c>
      <c r="I11" s="8">
        <v>44931</v>
      </c>
      <c r="J11" s="6"/>
      <c r="K11" s="6"/>
      <c r="L11" s="6">
        <v>17.8</v>
      </c>
      <c r="M11" s="8">
        <v>45040</v>
      </c>
      <c r="P11">
        <v>15</v>
      </c>
      <c r="R11">
        <v>14.2</v>
      </c>
      <c r="S11" s="41">
        <f t="shared" si="0"/>
        <v>7.042253521126761</v>
      </c>
    </row>
    <row r="12" spans="1:28" ht="17" thickBot="1" x14ac:dyDescent="0.25">
      <c r="A12" s="4">
        <v>3743</v>
      </c>
      <c r="B12" s="5" t="s">
        <v>4</v>
      </c>
      <c r="C12" s="5" t="s">
        <v>5</v>
      </c>
      <c r="D12" s="5" t="s">
        <v>47</v>
      </c>
      <c r="E12" s="5">
        <v>6</v>
      </c>
      <c r="F12" s="5">
        <v>548.70000000000005</v>
      </c>
      <c r="G12" s="5"/>
      <c r="H12" s="6">
        <v>17.5</v>
      </c>
      <c r="I12" s="8">
        <v>44929</v>
      </c>
      <c r="J12" s="6"/>
      <c r="K12" s="8"/>
      <c r="L12" s="6">
        <v>27.8</v>
      </c>
      <c r="M12" s="8">
        <v>45036</v>
      </c>
      <c r="P12">
        <v>16</v>
      </c>
      <c r="R12">
        <v>21.2</v>
      </c>
      <c r="S12" s="41">
        <f t="shared" si="0"/>
        <v>4.716981132075472</v>
      </c>
    </row>
    <row r="13" spans="1:28" ht="17" thickBot="1" x14ac:dyDescent="0.25">
      <c r="A13" s="4">
        <v>2075</v>
      </c>
      <c r="B13" s="5" t="s">
        <v>4</v>
      </c>
      <c r="C13" s="5" t="s">
        <v>11</v>
      </c>
      <c r="D13" s="5" t="s">
        <v>24</v>
      </c>
      <c r="E13" s="5">
        <v>3</v>
      </c>
      <c r="F13" s="5">
        <v>668.5</v>
      </c>
      <c r="G13" s="5"/>
      <c r="H13" s="6">
        <v>16.3</v>
      </c>
      <c r="I13" s="8">
        <v>44931</v>
      </c>
      <c r="J13" s="6"/>
      <c r="K13" s="6"/>
      <c r="L13" s="6">
        <v>21.4</v>
      </c>
      <c r="M13" s="8">
        <v>45040</v>
      </c>
      <c r="P13">
        <v>16</v>
      </c>
      <c r="R13">
        <v>13.3</v>
      </c>
      <c r="S13" s="41">
        <f t="shared" si="0"/>
        <v>7.518796992481203</v>
      </c>
    </row>
    <row r="14" spans="1:28" s="16" customFormat="1" ht="17" thickBot="1" x14ac:dyDescent="0.25">
      <c r="A14" s="4">
        <v>52978</v>
      </c>
      <c r="B14" s="5" t="s">
        <v>4</v>
      </c>
      <c r="C14" s="5" t="s">
        <v>7</v>
      </c>
      <c r="D14" s="5" t="s">
        <v>48</v>
      </c>
      <c r="E14" s="5">
        <v>6</v>
      </c>
      <c r="F14" s="5">
        <v>584.29999999999995</v>
      </c>
      <c r="G14" s="5"/>
      <c r="H14" s="6">
        <v>14.5</v>
      </c>
      <c r="I14" s="8">
        <v>44929</v>
      </c>
      <c r="J14" s="6"/>
      <c r="K14" s="8"/>
      <c r="L14" s="6">
        <v>13.2</v>
      </c>
      <c r="M14" s="8">
        <v>45036</v>
      </c>
      <c r="N14"/>
      <c r="O14"/>
      <c r="P14">
        <v>17</v>
      </c>
      <c r="Q14"/>
      <c r="R14" s="16">
        <v>9.39</v>
      </c>
      <c r="S14" s="41">
        <f t="shared" si="0"/>
        <v>10.649627263045792</v>
      </c>
    </row>
    <row r="15" spans="1:28" ht="17" thickBot="1" x14ac:dyDescent="0.25">
      <c r="A15" s="4">
        <v>21783</v>
      </c>
      <c r="B15" s="5" t="s">
        <v>4</v>
      </c>
      <c r="C15" s="5" t="s">
        <v>11</v>
      </c>
      <c r="D15" s="5" t="s">
        <v>26</v>
      </c>
      <c r="E15" s="5">
        <v>3</v>
      </c>
      <c r="F15" s="5">
        <v>711.3</v>
      </c>
      <c r="G15" s="5"/>
      <c r="H15" s="6">
        <v>23.1</v>
      </c>
      <c r="I15" s="8">
        <v>44931</v>
      </c>
      <c r="J15" s="6"/>
      <c r="K15" s="6"/>
      <c r="L15" s="6">
        <v>22.2</v>
      </c>
      <c r="M15" s="8">
        <v>45040</v>
      </c>
      <c r="P15">
        <v>17</v>
      </c>
      <c r="R15">
        <v>14.9</v>
      </c>
      <c r="S15" s="41">
        <f t="shared" si="0"/>
        <v>6.7114093959731544</v>
      </c>
    </row>
    <row r="16" spans="1:28" ht="17" thickBot="1" x14ac:dyDescent="0.25">
      <c r="A16" s="4">
        <v>42386</v>
      </c>
      <c r="B16" s="5" t="s">
        <v>4</v>
      </c>
      <c r="C16" s="5" t="s">
        <v>11</v>
      </c>
      <c r="D16" s="5" t="s">
        <v>53</v>
      </c>
      <c r="E16" s="5">
        <v>6</v>
      </c>
      <c r="F16" s="5">
        <v>410.1</v>
      </c>
      <c r="G16" s="5"/>
      <c r="H16" s="6">
        <v>12.7</v>
      </c>
      <c r="I16" s="8">
        <v>44930</v>
      </c>
      <c r="J16" s="6"/>
      <c r="K16" s="6"/>
      <c r="L16" s="6">
        <v>19.399999999999999</v>
      </c>
      <c r="M16" s="8">
        <v>45036</v>
      </c>
      <c r="P16">
        <v>18</v>
      </c>
      <c r="R16">
        <v>14.8</v>
      </c>
      <c r="S16" s="41">
        <f t="shared" si="0"/>
        <v>6.7567567567567561</v>
      </c>
    </row>
    <row r="17" spans="1:19" ht="17" thickBot="1" x14ac:dyDescent="0.25">
      <c r="A17" s="4">
        <v>11977</v>
      </c>
      <c r="B17" s="5" t="s">
        <v>4</v>
      </c>
      <c r="C17" s="5" t="s">
        <v>5</v>
      </c>
      <c r="D17" s="5" t="s">
        <v>27</v>
      </c>
      <c r="E17" s="5">
        <v>4</v>
      </c>
      <c r="F17" s="5">
        <v>631.6</v>
      </c>
      <c r="G17" s="5"/>
      <c r="H17" s="6">
        <v>13.4</v>
      </c>
      <c r="I17" s="8">
        <v>44931</v>
      </c>
      <c r="J17" s="6"/>
      <c r="K17" s="6"/>
      <c r="L17" s="6">
        <v>23</v>
      </c>
      <c r="M17" s="8">
        <v>45040</v>
      </c>
      <c r="P17">
        <v>18</v>
      </c>
      <c r="R17">
        <v>15.6</v>
      </c>
      <c r="S17" s="41">
        <f t="shared" si="0"/>
        <v>6.4102564102564106</v>
      </c>
    </row>
    <row r="18" spans="1:19" ht="17" thickBot="1" x14ac:dyDescent="0.25">
      <c r="A18" s="4">
        <v>104844</v>
      </c>
      <c r="B18" s="5" t="s">
        <v>4</v>
      </c>
      <c r="C18" s="5" t="s">
        <v>5</v>
      </c>
      <c r="D18" s="5" t="s">
        <v>38</v>
      </c>
      <c r="E18" s="5">
        <v>5</v>
      </c>
      <c r="F18" s="5">
        <v>605.4</v>
      </c>
      <c r="G18" s="5"/>
      <c r="H18" s="6">
        <v>20.7</v>
      </c>
      <c r="I18" s="8">
        <v>44929</v>
      </c>
      <c r="J18" s="6"/>
      <c r="K18" s="8"/>
      <c r="L18" s="6">
        <v>25.4</v>
      </c>
      <c r="M18" s="8">
        <v>45036</v>
      </c>
      <c r="P18">
        <v>19</v>
      </c>
      <c r="R18">
        <v>20.399999999999999</v>
      </c>
      <c r="S18" s="41">
        <f t="shared" si="0"/>
        <v>4.9019607843137258</v>
      </c>
    </row>
    <row r="19" spans="1:19" ht="17" thickBot="1" x14ac:dyDescent="0.25">
      <c r="A19" s="4">
        <v>21530</v>
      </c>
      <c r="B19" s="5" t="s">
        <v>4</v>
      </c>
      <c r="C19" s="5" t="s">
        <v>11</v>
      </c>
      <c r="D19" s="5" t="s">
        <v>29</v>
      </c>
      <c r="E19" s="5">
        <v>4</v>
      </c>
      <c r="F19" s="5">
        <v>607.6</v>
      </c>
      <c r="G19" s="5"/>
      <c r="H19" s="6">
        <v>18.100000000000001</v>
      </c>
      <c r="I19" s="8">
        <v>44931</v>
      </c>
      <c r="J19" s="6"/>
      <c r="K19" s="6"/>
      <c r="L19" s="6">
        <v>17.899999999999999</v>
      </c>
      <c r="M19" s="8">
        <v>45040</v>
      </c>
      <c r="P19">
        <v>19</v>
      </c>
      <c r="R19">
        <v>15.9</v>
      </c>
      <c r="S19" s="41">
        <f t="shared" si="0"/>
        <v>6.2893081761006284</v>
      </c>
    </row>
    <row r="20" spans="1:19" ht="17" thickBot="1" x14ac:dyDescent="0.25">
      <c r="A20" s="4">
        <v>214134</v>
      </c>
      <c r="B20" s="5" t="s">
        <v>4</v>
      </c>
      <c r="C20" s="5" t="s">
        <v>7</v>
      </c>
      <c r="D20" s="5" t="s">
        <v>14</v>
      </c>
      <c r="E20" s="5">
        <v>2</v>
      </c>
      <c r="F20" s="5">
        <v>708.8</v>
      </c>
      <c r="G20" s="5"/>
      <c r="H20" s="6">
        <v>9.6</v>
      </c>
      <c r="I20" s="8">
        <v>44929</v>
      </c>
      <c r="J20" s="6"/>
      <c r="K20" s="8"/>
      <c r="L20" s="6">
        <v>13.4</v>
      </c>
      <c r="M20" s="8">
        <v>45037</v>
      </c>
      <c r="P20">
        <v>20</v>
      </c>
      <c r="R20">
        <v>9.6300000000000008</v>
      </c>
      <c r="S20" s="41">
        <f t="shared" si="0"/>
        <v>10.384215991692626</v>
      </c>
    </row>
    <row r="21" spans="1:19" ht="17" thickBot="1" x14ac:dyDescent="0.25">
      <c r="A21" s="4">
        <v>31297</v>
      </c>
      <c r="B21" s="5" t="s">
        <v>4</v>
      </c>
      <c r="C21" s="5" t="s">
        <v>5</v>
      </c>
      <c r="D21" s="5" t="s">
        <v>30</v>
      </c>
      <c r="E21" s="5">
        <v>4</v>
      </c>
      <c r="F21" s="5">
        <v>617.9</v>
      </c>
      <c r="G21" s="5"/>
      <c r="H21" s="6">
        <v>21</v>
      </c>
      <c r="I21" s="8">
        <v>44931</v>
      </c>
      <c r="J21" s="6"/>
      <c r="K21" s="6"/>
      <c r="L21" s="6">
        <v>25.5</v>
      </c>
      <c r="M21" s="8">
        <v>45040</v>
      </c>
      <c r="P21">
        <v>20</v>
      </c>
      <c r="R21">
        <v>20.2</v>
      </c>
      <c r="S21" s="41">
        <f t="shared" si="0"/>
        <v>4.9504950495049505</v>
      </c>
    </row>
    <row r="22" spans="1:19" ht="17" thickBot="1" x14ac:dyDescent="0.25">
      <c r="A22" s="4">
        <v>193051</v>
      </c>
      <c r="B22" s="5" t="s">
        <v>55</v>
      </c>
      <c r="C22" s="5" t="s">
        <v>5</v>
      </c>
      <c r="D22" s="5" t="s">
        <v>63</v>
      </c>
      <c r="E22" s="5">
        <v>2</v>
      </c>
      <c r="F22" s="5">
        <v>711.2</v>
      </c>
      <c r="G22" s="5"/>
      <c r="H22" s="6">
        <v>10</v>
      </c>
      <c r="I22" s="8">
        <v>44930</v>
      </c>
      <c r="J22" s="6"/>
      <c r="K22" s="6"/>
      <c r="L22" s="6">
        <v>17.7</v>
      </c>
      <c r="M22" s="8">
        <v>45036</v>
      </c>
      <c r="P22">
        <v>21</v>
      </c>
      <c r="R22">
        <v>14.5</v>
      </c>
      <c r="S22" s="41">
        <f t="shared" si="0"/>
        <v>6.8965517241379306</v>
      </c>
    </row>
    <row r="23" spans="1:19" ht="17" thickBot="1" x14ac:dyDescent="0.25">
      <c r="A23" s="4">
        <v>202483</v>
      </c>
      <c r="B23" s="5" t="s">
        <v>55</v>
      </c>
      <c r="C23" s="5" t="s">
        <v>11</v>
      </c>
      <c r="D23" s="5" t="s">
        <v>56</v>
      </c>
      <c r="E23" s="5">
        <v>1</v>
      </c>
      <c r="F23" s="5">
        <v>752.5</v>
      </c>
      <c r="G23" s="5">
        <v>727.1</v>
      </c>
      <c r="H23" s="6">
        <v>16</v>
      </c>
      <c r="I23" s="8">
        <v>44992</v>
      </c>
      <c r="J23" s="6"/>
      <c r="K23" s="6"/>
      <c r="L23" s="6">
        <v>13.3</v>
      </c>
      <c r="M23" s="8">
        <v>45040</v>
      </c>
      <c r="P23">
        <v>21</v>
      </c>
      <c r="R23">
        <v>9.11</v>
      </c>
      <c r="S23" s="41">
        <f t="shared" si="0"/>
        <v>10.976948408342482</v>
      </c>
    </row>
    <row r="24" spans="1:19" ht="17" thickBot="1" x14ac:dyDescent="0.25">
      <c r="A24" s="4">
        <v>133477</v>
      </c>
      <c r="B24" s="5" t="s">
        <v>55</v>
      </c>
      <c r="C24" s="5" t="s">
        <v>11</v>
      </c>
      <c r="D24" s="5" t="s">
        <v>68</v>
      </c>
      <c r="E24" s="5">
        <v>3</v>
      </c>
      <c r="F24" s="5">
        <v>689.6</v>
      </c>
      <c r="G24" s="5"/>
      <c r="H24" s="6">
        <v>7.1</v>
      </c>
      <c r="I24" s="8">
        <v>44930</v>
      </c>
      <c r="J24" s="6"/>
      <c r="K24" s="6"/>
      <c r="L24" s="6">
        <v>14.6</v>
      </c>
      <c r="M24" s="8">
        <v>45036</v>
      </c>
      <c r="P24">
        <v>22</v>
      </c>
      <c r="R24">
        <v>11.2</v>
      </c>
      <c r="S24" s="41">
        <f t="shared" si="0"/>
        <v>8.9285714285714288</v>
      </c>
    </row>
    <row r="25" spans="1:19" ht="17" thickBot="1" x14ac:dyDescent="0.25">
      <c r="A25" s="4">
        <v>11220</v>
      </c>
      <c r="B25" s="5" t="s">
        <v>4</v>
      </c>
      <c r="C25" s="5" t="s">
        <v>7</v>
      </c>
      <c r="D25" s="5" t="s">
        <v>31</v>
      </c>
      <c r="E25" s="5">
        <v>4</v>
      </c>
      <c r="F25" s="5">
        <v>763.5</v>
      </c>
      <c r="G25" s="5"/>
      <c r="H25" s="6">
        <v>10.199999999999999</v>
      </c>
      <c r="I25" s="8">
        <v>44992</v>
      </c>
      <c r="J25" s="6"/>
      <c r="K25" s="6"/>
      <c r="L25" s="6">
        <v>18.600000000000001</v>
      </c>
      <c r="M25" s="8">
        <v>45040</v>
      </c>
      <c r="P25">
        <v>22</v>
      </c>
      <c r="R25">
        <v>14.2</v>
      </c>
      <c r="S25" s="41">
        <f t="shared" si="0"/>
        <v>7.042253521126761</v>
      </c>
    </row>
    <row r="26" spans="1:19" ht="17" thickBot="1" x14ac:dyDescent="0.25">
      <c r="A26" s="4">
        <v>152463</v>
      </c>
      <c r="B26" s="5" t="s">
        <v>55</v>
      </c>
      <c r="C26" s="5" t="s">
        <v>7</v>
      </c>
      <c r="D26" s="5" t="s">
        <v>69</v>
      </c>
      <c r="E26" s="5">
        <v>3</v>
      </c>
      <c r="F26" s="5">
        <v>704.6</v>
      </c>
      <c r="G26" s="5"/>
      <c r="H26" s="6">
        <v>11.4</v>
      </c>
      <c r="I26" s="8">
        <v>44930</v>
      </c>
      <c r="J26" s="6"/>
      <c r="K26" s="6"/>
      <c r="L26" s="6">
        <v>22.2</v>
      </c>
      <c r="M26" s="8">
        <v>45036</v>
      </c>
      <c r="P26">
        <v>23</v>
      </c>
      <c r="R26">
        <v>16.2</v>
      </c>
      <c r="S26" s="41">
        <f t="shared" si="0"/>
        <v>6.1728395061728394</v>
      </c>
    </row>
    <row r="27" spans="1:19" ht="17" thickBot="1" x14ac:dyDescent="0.25">
      <c r="A27" s="4">
        <v>11237</v>
      </c>
      <c r="B27" s="5" t="s">
        <v>4</v>
      </c>
      <c r="C27" s="5" t="s">
        <v>5</v>
      </c>
      <c r="D27" s="5" t="s">
        <v>32</v>
      </c>
      <c r="E27" s="5">
        <v>4</v>
      </c>
      <c r="F27" s="5">
        <v>771.4</v>
      </c>
      <c r="G27" s="5"/>
      <c r="H27" s="11">
        <v>7.6</v>
      </c>
      <c r="I27" s="8">
        <v>44992</v>
      </c>
      <c r="J27" s="6"/>
      <c r="K27" s="6"/>
      <c r="L27" s="6">
        <v>10.8</v>
      </c>
      <c r="M27" s="8">
        <v>45040</v>
      </c>
      <c r="P27">
        <v>23</v>
      </c>
      <c r="R27">
        <v>9.64</v>
      </c>
      <c r="S27" s="41">
        <f t="shared" si="0"/>
        <v>10.373443983402488</v>
      </c>
    </row>
    <row r="28" spans="1:19" ht="17" thickBot="1" x14ac:dyDescent="0.25">
      <c r="A28" s="4">
        <v>202594</v>
      </c>
      <c r="B28" s="5" t="s">
        <v>55</v>
      </c>
      <c r="C28" s="5" t="s">
        <v>5</v>
      </c>
      <c r="D28" s="19" t="s">
        <v>58</v>
      </c>
      <c r="E28" s="5">
        <v>1</v>
      </c>
      <c r="F28" s="5">
        <v>458.3</v>
      </c>
      <c r="G28" s="5"/>
      <c r="H28" s="6">
        <v>10.8</v>
      </c>
      <c r="I28" s="8">
        <v>44924</v>
      </c>
      <c r="J28" s="6">
        <v>27.5</v>
      </c>
      <c r="K28" s="8">
        <v>45040</v>
      </c>
      <c r="L28" s="6">
        <v>37.799999999999997</v>
      </c>
      <c r="M28" s="10">
        <v>45043</v>
      </c>
      <c r="P28">
        <v>24</v>
      </c>
      <c r="R28">
        <v>22.8</v>
      </c>
      <c r="S28" s="41">
        <f t="shared" si="0"/>
        <v>4.3859649122807012</v>
      </c>
    </row>
    <row r="29" spans="1:19" s="16" customFormat="1" ht="17" thickBot="1" x14ac:dyDescent="0.25">
      <c r="A29" s="4">
        <v>93654</v>
      </c>
      <c r="B29" s="5" t="s">
        <v>55</v>
      </c>
      <c r="C29" s="5" t="s">
        <v>5</v>
      </c>
      <c r="D29" s="5" t="s">
        <v>71</v>
      </c>
      <c r="E29" s="5">
        <v>3</v>
      </c>
      <c r="F29" s="5">
        <v>651</v>
      </c>
      <c r="G29" s="5"/>
      <c r="H29" s="6">
        <v>10.1</v>
      </c>
      <c r="I29" s="8">
        <v>44931</v>
      </c>
      <c r="J29" s="6"/>
      <c r="K29" s="6"/>
      <c r="L29" s="6">
        <v>22</v>
      </c>
      <c r="M29" s="8">
        <v>45036</v>
      </c>
      <c r="N29"/>
      <c r="O29"/>
      <c r="P29">
        <v>24</v>
      </c>
      <c r="Q29"/>
      <c r="R29" s="16">
        <v>21.8</v>
      </c>
      <c r="S29" s="41">
        <f t="shared" si="0"/>
        <v>4.5871559633027523</v>
      </c>
    </row>
    <row r="30" spans="1:19" ht="17" thickBot="1" x14ac:dyDescent="0.25">
      <c r="A30" s="4">
        <v>222689</v>
      </c>
      <c r="B30" s="5" t="s">
        <v>55</v>
      </c>
      <c r="C30" s="5" t="s">
        <v>5</v>
      </c>
      <c r="D30" s="19" t="s">
        <v>59</v>
      </c>
      <c r="E30" s="5">
        <v>1</v>
      </c>
      <c r="F30" s="5">
        <v>534.20000000000005</v>
      </c>
      <c r="G30" s="5"/>
      <c r="H30" s="11">
        <v>7.3</v>
      </c>
      <c r="I30" s="8">
        <v>44924</v>
      </c>
      <c r="J30" s="6">
        <v>25.5</v>
      </c>
      <c r="K30" s="8">
        <v>45040</v>
      </c>
      <c r="L30" s="6">
        <v>26</v>
      </c>
      <c r="M30" s="10">
        <v>45043</v>
      </c>
      <c r="P30">
        <v>25</v>
      </c>
      <c r="R30">
        <v>15.6</v>
      </c>
      <c r="S30" s="41">
        <f t="shared" si="0"/>
        <v>6.4102564102564106</v>
      </c>
    </row>
    <row r="31" spans="1:19" ht="17" thickBot="1" x14ac:dyDescent="0.25">
      <c r="A31" s="4">
        <v>22663</v>
      </c>
      <c r="B31" s="5" t="s">
        <v>55</v>
      </c>
      <c r="C31" s="5" t="s">
        <v>7</v>
      </c>
      <c r="D31" s="5" t="s">
        <v>73</v>
      </c>
      <c r="E31" s="5">
        <v>3</v>
      </c>
      <c r="F31" s="5">
        <v>736.5</v>
      </c>
      <c r="G31" s="5"/>
      <c r="H31" s="6">
        <v>8.6</v>
      </c>
      <c r="I31" s="8">
        <v>44931</v>
      </c>
      <c r="J31" s="6"/>
      <c r="K31" s="6"/>
      <c r="L31" s="6">
        <v>19.2</v>
      </c>
      <c r="M31" s="8">
        <v>45036</v>
      </c>
      <c r="P31">
        <v>25</v>
      </c>
      <c r="R31">
        <v>14.9</v>
      </c>
      <c r="S31" s="41">
        <f t="shared" si="0"/>
        <v>6.7114093959731544</v>
      </c>
    </row>
    <row r="32" spans="1:19" ht="17" thickBot="1" x14ac:dyDescent="0.25">
      <c r="A32" s="4">
        <v>172102</v>
      </c>
      <c r="B32" s="5" t="s">
        <v>55</v>
      </c>
      <c r="C32" s="5" t="s">
        <v>5</v>
      </c>
      <c r="D32" s="19" t="s">
        <v>61</v>
      </c>
      <c r="E32" s="5">
        <v>1</v>
      </c>
      <c r="F32" s="5">
        <v>564.5</v>
      </c>
      <c r="G32" s="5"/>
      <c r="H32" s="6">
        <v>10.5</v>
      </c>
      <c r="I32" s="10">
        <v>45289</v>
      </c>
      <c r="J32" s="12">
        <v>23.6</v>
      </c>
      <c r="K32" s="10">
        <v>45040</v>
      </c>
      <c r="L32" s="6">
        <v>21</v>
      </c>
      <c r="M32" s="10">
        <v>45043</v>
      </c>
      <c r="P32">
        <v>26</v>
      </c>
      <c r="R32">
        <v>15.8</v>
      </c>
      <c r="S32" s="41">
        <f t="shared" si="0"/>
        <v>6.3291139240506329</v>
      </c>
    </row>
    <row r="33" spans="1:19" ht="17" thickBot="1" x14ac:dyDescent="0.25">
      <c r="A33" s="4">
        <v>61827</v>
      </c>
      <c r="B33" s="5" t="s">
        <v>55</v>
      </c>
      <c r="C33" s="5" t="s">
        <v>5</v>
      </c>
      <c r="D33" s="5" t="s">
        <v>74</v>
      </c>
      <c r="E33" s="5">
        <v>3</v>
      </c>
      <c r="F33" s="5">
        <v>628.1</v>
      </c>
      <c r="G33" s="5"/>
      <c r="H33" s="6">
        <v>21</v>
      </c>
      <c r="I33" s="8">
        <v>44931</v>
      </c>
      <c r="J33" s="6"/>
      <c r="K33" s="6"/>
      <c r="L33" s="6">
        <v>27.4</v>
      </c>
      <c r="M33" s="8">
        <v>45036</v>
      </c>
      <c r="P33">
        <v>26</v>
      </c>
      <c r="R33">
        <v>22.4</v>
      </c>
      <c r="S33" s="41">
        <f t="shared" si="0"/>
        <v>4.4642857142857144</v>
      </c>
    </row>
    <row r="34" spans="1:19" ht="17" thickBot="1" x14ac:dyDescent="0.25">
      <c r="A34" s="4">
        <v>172110</v>
      </c>
      <c r="B34" s="5" t="s">
        <v>55</v>
      </c>
      <c r="C34" s="5" t="s">
        <v>11</v>
      </c>
      <c r="D34" s="19" t="s">
        <v>62</v>
      </c>
      <c r="E34" s="5">
        <v>2</v>
      </c>
      <c r="F34" s="5">
        <v>388.6</v>
      </c>
      <c r="G34" s="5"/>
      <c r="H34" s="6">
        <v>11.6</v>
      </c>
      <c r="I34" s="10">
        <v>45289</v>
      </c>
      <c r="J34" s="12">
        <v>28.9</v>
      </c>
      <c r="K34" s="10">
        <v>45040</v>
      </c>
      <c r="L34" s="6">
        <v>46.6</v>
      </c>
      <c r="M34" s="10">
        <v>45043</v>
      </c>
      <c r="P34">
        <v>27</v>
      </c>
      <c r="R34">
        <v>27.2</v>
      </c>
      <c r="S34" s="41">
        <f t="shared" si="0"/>
        <v>3.6764705882352944</v>
      </c>
    </row>
    <row r="35" spans="1:19" ht="17" thickBot="1" x14ac:dyDescent="0.25">
      <c r="A35" s="4">
        <v>170190</v>
      </c>
      <c r="B35" s="5" t="s">
        <v>55</v>
      </c>
      <c r="C35" s="5" t="s">
        <v>7</v>
      </c>
      <c r="D35" s="5" t="s">
        <v>78</v>
      </c>
      <c r="E35" s="5">
        <v>4</v>
      </c>
      <c r="F35" s="5">
        <v>746</v>
      </c>
      <c r="G35" s="5"/>
      <c r="H35" s="6">
        <v>8.1</v>
      </c>
      <c r="I35" s="8">
        <v>44930</v>
      </c>
      <c r="J35" s="6"/>
      <c r="K35" s="6"/>
      <c r="L35" s="6">
        <v>15.6</v>
      </c>
      <c r="M35" s="8">
        <v>45036</v>
      </c>
      <c r="P35">
        <v>27</v>
      </c>
      <c r="R35">
        <v>12.9</v>
      </c>
      <c r="S35" s="41">
        <f t="shared" si="0"/>
        <v>7.7519379844961236</v>
      </c>
    </row>
    <row r="36" spans="1:19" ht="17" thickBot="1" x14ac:dyDescent="0.25">
      <c r="A36" s="4">
        <v>160682</v>
      </c>
      <c r="B36" s="5" t="s">
        <v>55</v>
      </c>
      <c r="C36" s="5" t="s">
        <v>11</v>
      </c>
      <c r="D36" s="5" t="s">
        <v>79</v>
      </c>
      <c r="E36" s="5">
        <v>4</v>
      </c>
      <c r="F36" s="5">
        <v>658.3</v>
      </c>
      <c r="G36" s="5"/>
      <c r="H36" s="22">
        <v>11.3</v>
      </c>
      <c r="I36" s="8">
        <v>44930</v>
      </c>
      <c r="J36" s="6"/>
      <c r="K36" s="6"/>
      <c r="L36" s="6">
        <v>22.9</v>
      </c>
      <c r="M36" s="8">
        <v>45036</v>
      </c>
      <c r="P36">
        <v>28</v>
      </c>
      <c r="R36">
        <v>19.8</v>
      </c>
      <c r="S36" s="41">
        <f t="shared" si="0"/>
        <v>5.0505050505050502</v>
      </c>
    </row>
    <row r="37" spans="1:19" ht="17" thickBot="1" x14ac:dyDescent="0.25">
      <c r="A37" s="4">
        <v>83549</v>
      </c>
      <c r="B37" s="5" t="s">
        <v>4</v>
      </c>
      <c r="C37" s="5" t="s">
        <v>7</v>
      </c>
      <c r="D37" s="5" t="s">
        <v>36</v>
      </c>
      <c r="E37" s="5">
        <v>5</v>
      </c>
      <c r="F37" s="5">
        <v>759.4</v>
      </c>
      <c r="G37" s="5"/>
      <c r="H37" s="11">
        <v>6.4</v>
      </c>
      <c r="I37" s="8">
        <v>44992</v>
      </c>
      <c r="J37" s="6"/>
      <c r="K37" s="6"/>
      <c r="L37" s="6">
        <v>10.199999999999999</v>
      </c>
      <c r="M37" s="8">
        <v>45040</v>
      </c>
      <c r="P37">
        <v>28</v>
      </c>
      <c r="R37">
        <v>7.89</v>
      </c>
      <c r="S37" s="41">
        <f t="shared" si="0"/>
        <v>12.67427122940431</v>
      </c>
    </row>
    <row r="38" spans="1:19" ht="17" thickBot="1" x14ac:dyDescent="0.25">
      <c r="A38" s="4">
        <v>224567</v>
      </c>
      <c r="B38" s="5" t="s">
        <v>4</v>
      </c>
      <c r="C38" s="5" t="s">
        <v>11</v>
      </c>
      <c r="D38" s="5" t="s">
        <v>16</v>
      </c>
      <c r="E38" s="5">
        <v>2</v>
      </c>
      <c r="F38" s="5">
        <v>321</v>
      </c>
      <c r="G38" s="5"/>
      <c r="H38" s="6">
        <v>8.1999999999999993</v>
      </c>
      <c r="I38" s="8">
        <v>44929</v>
      </c>
      <c r="J38" s="6"/>
      <c r="K38" s="8"/>
      <c r="L38" s="6">
        <v>8.6999999999999993</v>
      </c>
      <c r="M38" s="8">
        <v>45031</v>
      </c>
      <c r="P38">
        <v>29</v>
      </c>
      <c r="R38">
        <v>6.54</v>
      </c>
      <c r="S38" s="41">
        <f t="shared" si="0"/>
        <v>15.290519877675841</v>
      </c>
    </row>
    <row r="39" spans="1:19" ht="17" thickBot="1" x14ac:dyDescent="0.25">
      <c r="A39" s="4">
        <v>2032</v>
      </c>
      <c r="B39" s="5" t="s">
        <v>4</v>
      </c>
      <c r="C39" s="5" t="s">
        <v>5</v>
      </c>
      <c r="D39" s="5" t="s">
        <v>22</v>
      </c>
      <c r="E39" s="5">
        <v>3</v>
      </c>
      <c r="F39" s="5">
        <v>828.4</v>
      </c>
      <c r="G39" s="5"/>
      <c r="H39" s="6">
        <v>17.899999999999999</v>
      </c>
      <c r="I39" s="8">
        <v>44930</v>
      </c>
      <c r="J39" s="6"/>
      <c r="K39" s="6"/>
      <c r="L39" s="6">
        <v>23.5</v>
      </c>
      <c r="M39" s="8">
        <v>45036</v>
      </c>
      <c r="P39">
        <v>29</v>
      </c>
      <c r="R39">
        <v>20.8</v>
      </c>
      <c r="S39" s="41">
        <f t="shared" si="0"/>
        <v>4.8076923076923075</v>
      </c>
    </row>
    <row r="40" spans="1:19" ht="17" thickBot="1" x14ac:dyDescent="0.25">
      <c r="A40" s="4">
        <v>21898</v>
      </c>
      <c r="B40" s="5" t="s">
        <v>4</v>
      </c>
      <c r="C40" s="5" t="s">
        <v>11</v>
      </c>
      <c r="D40" s="5" t="s">
        <v>28</v>
      </c>
      <c r="E40" s="5">
        <v>4</v>
      </c>
      <c r="F40" s="5">
        <v>430</v>
      </c>
      <c r="G40" s="5"/>
      <c r="H40" s="6">
        <v>15.3</v>
      </c>
      <c r="I40" s="8">
        <v>44930</v>
      </c>
      <c r="J40" s="6"/>
      <c r="K40" s="6"/>
      <c r="L40" s="6">
        <v>23.9</v>
      </c>
      <c r="M40" s="8">
        <v>45036</v>
      </c>
      <c r="P40">
        <v>30</v>
      </c>
      <c r="R40">
        <v>18.899999999999999</v>
      </c>
      <c r="S40" s="41">
        <f t="shared" si="0"/>
        <v>5.2910052910052912</v>
      </c>
    </row>
    <row r="41" spans="1:19" ht="17" thickBot="1" x14ac:dyDescent="0.25">
      <c r="A41" s="4">
        <v>173981</v>
      </c>
      <c r="B41" s="5" t="s">
        <v>55</v>
      </c>
      <c r="C41" s="5" t="s">
        <v>7</v>
      </c>
      <c r="D41" s="5" t="s">
        <v>66</v>
      </c>
      <c r="E41" s="5">
        <v>2</v>
      </c>
      <c r="F41" s="5">
        <v>552.1</v>
      </c>
      <c r="G41" s="5"/>
      <c r="H41" s="6">
        <v>10</v>
      </c>
      <c r="I41" s="10">
        <v>45289</v>
      </c>
      <c r="J41" s="12"/>
      <c r="K41" s="10"/>
      <c r="L41" s="6">
        <v>18.7</v>
      </c>
      <c r="M41" s="8">
        <v>45029</v>
      </c>
      <c r="P41">
        <v>30</v>
      </c>
      <c r="R41">
        <v>14.2</v>
      </c>
      <c r="S41" s="41">
        <f t="shared" si="0"/>
        <v>7.042253521126761</v>
      </c>
    </row>
    <row r="42" spans="1:19" ht="17" thickBot="1" x14ac:dyDescent="0.25">
      <c r="A42" s="4">
        <v>94731</v>
      </c>
      <c r="B42" s="5" t="s">
        <v>4</v>
      </c>
      <c r="C42" s="5" t="s">
        <v>11</v>
      </c>
      <c r="D42" s="5" t="s">
        <v>39</v>
      </c>
      <c r="E42" s="5">
        <v>5</v>
      </c>
      <c r="F42" s="5">
        <v>582.4</v>
      </c>
      <c r="G42" s="5"/>
      <c r="H42" s="6">
        <v>17.100000000000001</v>
      </c>
      <c r="I42" s="8">
        <v>44929</v>
      </c>
      <c r="J42" s="6"/>
      <c r="K42" s="8"/>
      <c r="L42" s="6">
        <v>25.8</v>
      </c>
      <c r="M42" s="8">
        <v>45037</v>
      </c>
      <c r="P42">
        <v>31</v>
      </c>
      <c r="R42">
        <v>17.600000000000001</v>
      </c>
      <c r="S42" s="41">
        <f t="shared" si="0"/>
        <v>5.6818181818181817</v>
      </c>
    </row>
    <row r="43" spans="1:19" ht="17" thickBot="1" x14ac:dyDescent="0.25">
      <c r="A43" s="4">
        <v>43315</v>
      </c>
      <c r="B43" s="5" t="s">
        <v>4</v>
      </c>
      <c r="C43" s="5" t="s">
        <v>7</v>
      </c>
      <c r="D43" s="5" t="s">
        <v>43</v>
      </c>
      <c r="E43" s="5">
        <v>6</v>
      </c>
      <c r="F43" s="5">
        <v>757.9</v>
      </c>
      <c r="G43" s="5"/>
      <c r="H43" s="6">
        <v>13.7</v>
      </c>
      <c r="I43" s="8">
        <v>44992</v>
      </c>
      <c r="J43" s="6"/>
      <c r="K43" s="6"/>
      <c r="L43" s="6">
        <v>16.100000000000001</v>
      </c>
      <c r="M43" s="8">
        <v>45040</v>
      </c>
      <c r="P43">
        <v>31</v>
      </c>
      <c r="R43">
        <v>11.7</v>
      </c>
      <c r="S43" s="41">
        <f t="shared" si="0"/>
        <v>8.5470085470085468</v>
      </c>
    </row>
    <row r="44" spans="1:19" ht="17" thickBot="1" x14ac:dyDescent="0.25">
      <c r="A44" s="4">
        <v>10583</v>
      </c>
      <c r="B44" s="5" t="s">
        <v>4</v>
      </c>
      <c r="C44" s="5" t="s">
        <v>7</v>
      </c>
      <c r="D44" s="5" t="s">
        <v>33</v>
      </c>
      <c r="E44" s="5">
        <v>4</v>
      </c>
      <c r="F44" s="5">
        <v>714.2</v>
      </c>
      <c r="G44" s="5"/>
      <c r="H44" s="6">
        <v>8</v>
      </c>
      <c r="I44" s="8">
        <v>44931</v>
      </c>
      <c r="J44" s="6"/>
      <c r="K44" s="6"/>
      <c r="L44" s="6">
        <v>11.8</v>
      </c>
      <c r="M44" s="8">
        <v>45037</v>
      </c>
      <c r="P44">
        <v>32</v>
      </c>
      <c r="R44">
        <v>9.43</v>
      </c>
      <c r="S44" s="41">
        <f t="shared" si="0"/>
        <v>10.604453870625663</v>
      </c>
    </row>
    <row r="45" spans="1:19" s="16" customFormat="1" ht="17" thickBot="1" x14ac:dyDescent="0.25">
      <c r="A45" s="4">
        <v>22630</v>
      </c>
      <c r="B45" s="5" t="s">
        <v>55</v>
      </c>
      <c r="C45" s="5" t="s">
        <v>5</v>
      </c>
      <c r="D45" s="5" t="s">
        <v>72</v>
      </c>
      <c r="E45" s="5">
        <v>3</v>
      </c>
      <c r="F45" s="5">
        <v>391.9</v>
      </c>
      <c r="G45" s="5"/>
      <c r="H45" s="6">
        <v>8.6999999999999993</v>
      </c>
      <c r="I45" s="10">
        <v>45289</v>
      </c>
      <c r="J45" s="12"/>
      <c r="K45" s="10"/>
      <c r="L45" s="6">
        <v>16.3</v>
      </c>
      <c r="M45" s="8">
        <v>45036</v>
      </c>
      <c r="N45"/>
      <c r="O45"/>
      <c r="P45">
        <v>32</v>
      </c>
      <c r="Q45"/>
      <c r="R45">
        <v>12.3</v>
      </c>
      <c r="S45" s="41">
        <f t="shared" si="0"/>
        <v>8.1300813008130071</v>
      </c>
    </row>
    <row r="46" spans="1:19" ht="17" thickBot="1" x14ac:dyDescent="0.25">
      <c r="A46" s="4">
        <v>13330</v>
      </c>
      <c r="B46" s="5" t="s">
        <v>4</v>
      </c>
      <c r="C46" s="5" t="s">
        <v>7</v>
      </c>
      <c r="D46" s="5" t="s">
        <v>46</v>
      </c>
      <c r="E46" s="5">
        <v>6</v>
      </c>
      <c r="F46" s="5">
        <v>663.8</v>
      </c>
      <c r="G46" s="5"/>
      <c r="H46" s="11">
        <v>5.3</v>
      </c>
      <c r="I46" s="8">
        <v>44930</v>
      </c>
      <c r="J46" s="6"/>
      <c r="K46" s="6"/>
      <c r="L46" s="6">
        <v>8.8000000000000007</v>
      </c>
      <c r="M46" s="8">
        <v>45037</v>
      </c>
      <c r="P46">
        <v>33</v>
      </c>
      <c r="R46" s="16">
        <v>5.71</v>
      </c>
      <c r="S46" s="41">
        <f t="shared" si="0"/>
        <v>17.513134851138354</v>
      </c>
    </row>
    <row r="47" spans="1:19" ht="17" thickBot="1" x14ac:dyDescent="0.25">
      <c r="A47" s="4">
        <v>52979</v>
      </c>
      <c r="B47" s="5" t="s">
        <v>4</v>
      </c>
      <c r="C47" s="5" t="s">
        <v>5</v>
      </c>
      <c r="D47" s="5" t="s">
        <v>49</v>
      </c>
      <c r="E47" s="5">
        <v>6</v>
      </c>
      <c r="F47" s="5">
        <v>756.1</v>
      </c>
      <c r="G47" s="5"/>
      <c r="H47" s="6">
        <v>9.1</v>
      </c>
      <c r="I47" s="8">
        <v>44992</v>
      </c>
      <c r="J47" s="6"/>
      <c r="K47" s="6"/>
      <c r="L47" s="6">
        <v>17</v>
      </c>
      <c r="M47" s="8">
        <v>45040</v>
      </c>
      <c r="P47">
        <v>33</v>
      </c>
      <c r="R47">
        <v>17.3</v>
      </c>
      <c r="S47" s="41">
        <f t="shared" si="0"/>
        <v>5.7803468208092479</v>
      </c>
    </row>
    <row r="48" spans="1:19" ht="17" thickBot="1" x14ac:dyDescent="0.25">
      <c r="A48" s="4">
        <v>182992</v>
      </c>
      <c r="B48" s="5" t="s">
        <v>55</v>
      </c>
      <c r="C48" s="5" t="s">
        <v>7</v>
      </c>
      <c r="D48" s="5" t="s">
        <v>64</v>
      </c>
      <c r="E48" s="5">
        <v>2</v>
      </c>
      <c r="F48" s="5">
        <v>485.6</v>
      </c>
      <c r="G48" s="5"/>
      <c r="H48" s="11">
        <v>6.1</v>
      </c>
      <c r="I48" s="10">
        <v>45289</v>
      </c>
      <c r="J48" s="12">
        <v>24.7</v>
      </c>
      <c r="K48" s="8">
        <v>44930</v>
      </c>
      <c r="L48" s="6">
        <v>17.100000000000001</v>
      </c>
      <c r="M48" s="8">
        <v>45029</v>
      </c>
      <c r="N48">
        <v>22.7</v>
      </c>
      <c r="O48" s="9">
        <v>45037</v>
      </c>
      <c r="P48">
        <v>34</v>
      </c>
      <c r="Q48">
        <v>28</v>
      </c>
      <c r="R48">
        <v>17.7</v>
      </c>
      <c r="S48" s="41">
        <f t="shared" si="0"/>
        <v>5.6497175141242941</v>
      </c>
    </row>
    <row r="49" spans="1:19" ht="17" thickBot="1" x14ac:dyDescent="0.25">
      <c r="A49" s="4">
        <v>120900</v>
      </c>
      <c r="B49" s="5" t="s">
        <v>55</v>
      </c>
      <c r="C49" s="5" t="s">
        <v>11</v>
      </c>
      <c r="D49" s="5" t="s">
        <v>76</v>
      </c>
      <c r="E49" s="5">
        <v>4</v>
      </c>
      <c r="F49" s="5">
        <v>325.8</v>
      </c>
      <c r="G49" s="5"/>
      <c r="H49" s="6">
        <v>10.8</v>
      </c>
      <c r="I49" s="10">
        <v>45289</v>
      </c>
      <c r="J49" s="12"/>
      <c r="K49" s="10"/>
      <c r="L49" s="6">
        <v>19.5</v>
      </c>
      <c r="M49" s="8">
        <v>45031</v>
      </c>
      <c r="P49">
        <v>34</v>
      </c>
      <c r="R49">
        <v>13.4</v>
      </c>
      <c r="S49" s="41">
        <f t="shared" si="0"/>
        <v>7.4626865671641793</v>
      </c>
    </row>
    <row r="50" spans="1:19" s="16" customFormat="1" ht="17" thickBot="1" x14ac:dyDescent="0.25">
      <c r="A50" s="4">
        <v>143805</v>
      </c>
      <c r="B50" s="5" t="s">
        <v>55</v>
      </c>
      <c r="C50" s="5" t="s">
        <v>11</v>
      </c>
      <c r="D50" s="5" t="s">
        <v>67</v>
      </c>
      <c r="E50" s="5">
        <v>2</v>
      </c>
      <c r="F50" s="5">
        <v>565</v>
      </c>
      <c r="G50" s="5"/>
      <c r="H50" s="11">
        <v>6.7</v>
      </c>
      <c r="I50" s="10">
        <v>45289</v>
      </c>
      <c r="J50" s="12">
        <v>24.7</v>
      </c>
      <c r="K50" s="8">
        <v>44930</v>
      </c>
      <c r="L50" s="6">
        <v>10</v>
      </c>
      <c r="M50" s="8">
        <v>45029</v>
      </c>
      <c r="N50">
        <v>22.1</v>
      </c>
      <c r="O50" s="9">
        <v>45037</v>
      </c>
      <c r="P50">
        <v>35</v>
      </c>
      <c r="Q50">
        <v>31</v>
      </c>
      <c r="R50">
        <v>16.8</v>
      </c>
      <c r="S50" s="41">
        <f t="shared" si="0"/>
        <v>5.9523809523809526</v>
      </c>
    </row>
    <row r="51" spans="1:19" ht="17" thickBot="1" x14ac:dyDescent="0.25">
      <c r="A51" s="4">
        <v>183725</v>
      </c>
      <c r="B51" s="5" t="s">
        <v>55</v>
      </c>
      <c r="C51" s="5" t="s">
        <v>7</v>
      </c>
      <c r="D51" s="20" t="s">
        <v>65</v>
      </c>
      <c r="E51" s="5">
        <v>2</v>
      </c>
      <c r="F51" s="5">
        <v>478.4</v>
      </c>
      <c r="G51" s="5"/>
      <c r="H51" s="6">
        <v>8.6999999999999993</v>
      </c>
      <c r="I51" s="10">
        <v>45289</v>
      </c>
      <c r="J51" s="12">
        <v>18.2</v>
      </c>
      <c r="K51" s="10">
        <v>45040</v>
      </c>
      <c r="L51" s="18">
        <v>4.0999999999999996</v>
      </c>
      <c r="M51" s="8">
        <v>45029</v>
      </c>
      <c r="N51">
        <v>34</v>
      </c>
      <c r="O51" s="10">
        <v>45043</v>
      </c>
      <c r="P51">
        <v>35</v>
      </c>
      <c r="Q51">
        <v>29</v>
      </c>
      <c r="R51" s="16">
        <v>19.2</v>
      </c>
      <c r="S51" s="41">
        <f t="shared" si="0"/>
        <v>5.2083333333333339</v>
      </c>
    </row>
    <row r="52" spans="1:19" ht="17" thickBot="1" x14ac:dyDescent="0.25">
      <c r="A52" s="4">
        <v>71553</v>
      </c>
      <c r="B52" s="5" t="s">
        <v>55</v>
      </c>
      <c r="C52" s="5" t="s">
        <v>7</v>
      </c>
      <c r="D52" s="5" t="s">
        <v>75</v>
      </c>
      <c r="E52" s="5">
        <v>3</v>
      </c>
      <c r="F52" s="5">
        <v>313.8</v>
      </c>
      <c r="G52" s="5"/>
      <c r="H52" s="11">
        <v>2.9</v>
      </c>
      <c r="I52" s="10">
        <v>45289</v>
      </c>
      <c r="J52" s="12">
        <v>18.899999999999999</v>
      </c>
      <c r="K52" s="8">
        <v>44930</v>
      </c>
      <c r="L52" s="18">
        <v>5.0999999999999996</v>
      </c>
      <c r="M52" s="8">
        <v>45031</v>
      </c>
      <c r="N52">
        <v>26.4</v>
      </c>
      <c r="O52" s="9">
        <v>45037</v>
      </c>
      <c r="P52">
        <v>36</v>
      </c>
      <c r="Q52">
        <v>33</v>
      </c>
      <c r="R52">
        <v>15</v>
      </c>
      <c r="S52" s="41">
        <f t="shared" si="0"/>
        <v>6.666666666666667</v>
      </c>
    </row>
    <row r="53" spans="1:19" s="16" customFormat="1" ht="17" thickBot="1" x14ac:dyDescent="0.25">
      <c r="A53" s="4">
        <v>200817</v>
      </c>
      <c r="B53" s="5" t="s">
        <v>55</v>
      </c>
      <c r="C53" s="5" t="s">
        <v>11</v>
      </c>
      <c r="D53" s="5" t="s">
        <v>85</v>
      </c>
      <c r="E53" s="5">
        <v>5</v>
      </c>
      <c r="F53" s="5">
        <v>413.4</v>
      </c>
      <c r="G53" s="5"/>
      <c r="H53" s="6">
        <v>11.9</v>
      </c>
      <c r="I53" s="10">
        <v>45289</v>
      </c>
      <c r="J53" s="12"/>
      <c r="K53" s="10"/>
      <c r="L53" s="6">
        <v>21.9</v>
      </c>
      <c r="M53" s="8">
        <v>45031</v>
      </c>
      <c r="N53"/>
      <c r="O53"/>
      <c r="P53">
        <v>36</v>
      </c>
      <c r="Q53"/>
      <c r="R53" s="16">
        <v>20.2</v>
      </c>
      <c r="S53" s="41">
        <f t="shared" si="0"/>
        <v>4.9504950495049505</v>
      </c>
    </row>
    <row r="54" spans="1:19" ht="17" thickBot="1" x14ac:dyDescent="0.25">
      <c r="A54" s="4">
        <v>131112</v>
      </c>
      <c r="B54" s="5" t="s">
        <v>55</v>
      </c>
      <c r="C54" s="5" t="s">
        <v>7</v>
      </c>
      <c r="D54" s="5" t="s">
        <v>77</v>
      </c>
      <c r="E54" s="5">
        <v>4</v>
      </c>
      <c r="F54" s="7">
        <v>451.3</v>
      </c>
      <c r="G54" s="5"/>
      <c r="H54" s="11">
        <v>2.4</v>
      </c>
      <c r="I54" s="10">
        <v>45289</v>
      </c>
      <c r="J54" s="12">
        <v>13.8</v>
      </c>
      <c r="K54" s="8">
        <v>44930</v>
      </c>
      <c r="L54" s="18">
        <v>5.2</v>
      </c>
      <c r="M54" s="8">
        <v>45031</v>
      </c>
      <c r="N54">
        <v>16</v>
      </c>
      <c r="O54" s="9">
        <v>45037</v>
      </c>
      <c r="P54">
        <v>37</v>
      </c>
      <c r="Q54">
        <v>35</v>
      </c>
      <c r="R54">
        <v>11</v>
      </c>
      <c r="S54" s="41">
        <f t="shared" si="0"/>
        <v>9.0909090909090917</v>
      </c>
    </row>
    <row r="55" spans="1:19" ht="17" thickBot="1" x14ac:dyDescent="0.25">
      <c r="A55" s="4">
        <v>200881</v>
      </c>
      <c r="B55" s="5" t="s">
        <v>55</v>
      </c>
      <c r="C55" s="5" t="s">
        <v>7</v>
      </c>
      <c r="D55" s="5" t="s">
        <v>86</v>
      </c>
      <c r="E55" s="5">
        <v>5</v>
      </c>
      <c r="F55" s="5">
        <v>398.8</v>
      </c>
      <c r="G55" s="5"/>
      <c r="H55" s="6">
        <v>11</v>
      </c>
      <c r="I55" s="10">
        <v>45289</v>
      </c>
      <c r="J55" s="6"/>
      <c r="K55" s="6"/>
      <c r="L55" s="6">
        <v>18.2</v>
      </c>
      <c r="M55" s="8">
        <v>45031</v>
      </c>
      <c r="P55">
        <v>37</v>
      </c>
      <c r="R55" s="16">
        <v>12.9</v>
      </c>
      <c r="S55" s="41">
        <f t="shared" si="0"/>
        <v>7.7519379844961236</v>
      </c>
    </row>
    <row r="56" spans="1:19" ht="17" thickBot="1" x14ac:dyDescent="0.25">
      <c r="A56" s="4">
        <v>243908</v>
      </c>
      <c r="B56" s="5" t="s">
        <v>4</v>
      </c>
      <c r="C56" s="5" t="s">
        <v>5</v>
      </c>
      <c r="D56" s="5" t="s">
        <v>10</v>
      </c>
      <c r="E56" s="5">
        <v>1</v>
      </c>
      <c r="F56" s="5">
        <v>588.4</v>
      </c>
      <c r="G56" s="5"/>
      <c r="H56" s="6">
        <v>9.1999999999999993</v>
      </c>
      <c r="I56" s="10">
        <v>45289</v>
      </c>
      <c r="J56" s="12"/>
      <c r="K56" s="10"/>
      <c r="L56" s="6">
        <v>7.9</v>
      </c>
      <c r="M56" s="8">
        <v>45031</v>
      </c>
      <c r="P56">
        <v>38</v>
      </c>
      <c r="R56">
        <v>6.79</v>
      </c>
      <c r="S56" s="41">
        <f t="shared" si="0"/>
        <v>14.727540500736376</v>
      </c>
    </row>
    <row r="57" spans="1:19" ht="17" thickBot="1" x14ac:dyDescent="0.25">
      <c r="A57" s="4">
        <v>171234</v>
      </c>
      <c r="B57" s="5" t="s">
        <v>55</v>
      </c>
      <c r="C57" s="5" t="s">
        <v>11</v>
      </c>
      <c r="D57" s="5" t="s">
        <v>80</v>
      </c>
      <c r="E57" s="5">
        <v>4</v>
      </c>
      <c r="F57" s="5">
        <v>623.9</v>
      </c>
      <c r="G57" s="5"/>
      <c r="H57" s="6">
        <v>13.7</v>
      </c>
      <c r="I57" s="8">
        <v>44931</v>
      </c>
      <c r="J57" s="6"/>
      <c r="K57" s="6"/>
      <c r="L57" s="6">
        <v>13.3</v>
      </c>
      <c r="M57" s="8">
        <v>45037</v>
      </c>
      <c r="P57">
        <v>38</v>
      </c>
      <c r="R57" s="16">
        <v>12.6</v>
      </c>
      <c r="S57" s="41">
        <f t="shared" si="0"/>
        <v>7.9365079365079367</v>
      </c>
    </row>
    <row r="58" spans="1:19" ht="17" thickBot="1" x14ac:dyDescent="0.25">
      <c r="A58" s="4">
        <v>171563</v>
      </c>
      <c r="B58" s="5" t="s">
        <v>55</v>
      </c>
      <c r="C58" s="5" t="s">
        <v>5</v>
      </c>
      <c r="D58" s="5" t="s">
        <v>81</v>
      </c>
      <c r="E58" s="5">
        <v>4</v>
      </c>
      <c r="F58" s="5">
        <v>702.8</v>
      </c>
      <c r="G58" s="5"/>
      <c r="H58" s="6">
        <v>17.8</v>
      </c>
      <c r="I58" s="8">
        <v>44931</v>
      </c>
      <c r="J58" s="6"/>
      <c r="K58" s="6"/>
      <c r="L58" s="6">
        <v>16</v>
      </c>
      <c r="M58" s="8">
        <v>45037</v>
      </c>
      <c r="P58">
        <v>39</v>
      </c>
      <c r="R58">
        <v>11.2</v>
      </c>
      <c r="S58" s="41">
        <f t="shared" si="0"/>
        <v>8.9285714285714288</v>
      </c>
    </row>
    <row r="59" spans="1:19" ht="17" thickBot="1" x14ac:dyDescent="0.25">
      <c r="A59" s="4">
        <v>243917</v>
      </c>
      <c r="B59" s="5" t="s">
        <v>4</v>
      </c>
      <c r="C59" s="5" t="s">
        <v>11</v>
      </c>
      <c r="D59" s="13" t="s">
        <v>12</v>
      </c>
      <c r="E59" s="5">
        <v>1</v>
      </c>
      <c r="F59" s="5">
        <v>748.2</v>
      </c>
      <c r="G59" s="5">
        <v>667.1</v>
      </c>
      <c r="H59" s="11">
        <v>5.0999999999999996</v>
      </c>
      <c r="I59" s="8">
        <v>44992</v>
      </c>
      <c r="J59" s="6"/>
      <c r="K59" s="6"/>
      <c r="L59" s="6">
        <v>14.4</v>
      </c>
      <c r="M59" s="10">
        <v>45043</v>
      </c>
      <c r="P59">
        <v>39</v>
      </c>
      <c r="R59" s="16">
        <v>10.6</v>
      </c>
      <c r="S59" s="41">
        <f t="shared" si="0"/>
        <v>9.433962264150944</v>
      </c>
    </row>
    <row r="60" spans="1:19" ht="17" thickBot="1" x14ac:dyDescent="0.25">
      <c r="A60" s="4">
        <v>153585</v>
      </c>
      <c r="B60" s="5" t="s">
        <v>4</v>
      </c>
      <c r="C60" s="5" t="s">
        <v>7</v>
      </c>
      <c r="D60" s="5" t="s">
        <v>17</v>
      </c>
      <c r="E60" s="5">
        <v>2</v>
      </c>
      <c r="F60" s="5">
        <v>503.6</v>
      </c>
      <c r="G60" s="5"/>
      <c r="H60" s="6">
        <v>17</v>
      </c>
      <c r="I60" s="8">
        <v>44929</v>
      </c>
      <c r="J60" s="6"/>
      <c r="K60" s="8"/>
      <c r="L60" s="22">
        <v>8.3000000000000007</v>
      </c>
      <c r="M60" s="8">
        <v>45031</v>
      </c>
      <c r="P60">
        <v>40</v>
      </c>
      <c r="R60">
        <v>6.68</v>
      </c>
      <c r="S60" s="41">
        <f t="shared" si="0"/>
        <v>14.970059880239521</v>
      </c>
    </row>
    <row r="61" spans="1:19" ht="17" thickBot="1" x14ac:dyDescent="0.25">
      <c r="A61" s="4">
        <v>171569</v>
      </c>
      <c r="B61" s="5" t="s">
        <v>55</v>
      </c>
      <c r="C61" s="5" t="s">
        <v>7</v>
      </c>
      <c r="D61" s="5" t="s">
        <v>82</v>
      </c>
      <c r="E61" s="5">
        <v>4</v>
      </c>
      <c r="F61" s="5">
        <v>614.6</v>
      </c>
      <c r="G61" s="5"/>
      <c r="H61" s="6">
        <v>19.8</v>
      </c>
      <c r="I61" s="8">
        <v>44931</v>
      </c>
      <c r="J61" s="6"/>
      <c r="K61" s="6"/>
      <c r="L61" s="6">
        <v>16.399999999999999</v>
      </c>
      <c r="M61" s="8">
        <v>45037</v>
      </c>
      <c r="P61">
        <v>40</v>
      </c>
      <c r="R61" s="16">
        <v>11</v>
      </c>
      <c r="S61" s="41">
        <f t="shared" si="0"/>
        <v>9.0909090909090917</v>
      </c>
    </row>
    <row r="62" spans="1:19" ht="17" thickBot="1" x14ac:dyDescent="0.25">
      <c r="A62" s="4">
        <v>154044</v>
      </c>
      <c r="B62" s="5" t="s">
        <v>4</v>
      </c>
      <c r="C62" s="5" t="s">
        <v>5</v>
      </c>
      <c r="D62" s="5" t="s">
        <v>18</v>
      </c>
      <c r="E62" s="5">
        <v>2</v>
      </c>
      <c r="F62" s="5">
        <v>590.1</v>
      </c>
      <c r="G62" s="5"/>
      <c r="H62" s="6">
        <v>9.6</v>
      </c>
      <c r="I62" s="8">
        <v>44929</v>
      </c>
      <c r="J62" s="6"/>
      <c r="K62" s="8"/>
      <c r="L62" s="6">
        <v>8.8000000000000007</v>
      </c>
      <c r="M62" s="8">
        <v>45031</v>
      </c>
      <c r="P62">
        <v>41</v>
      </c>
      <c r="R62">
        <v>7.67</v>
      </c>
      <c r="S62" s="41">
        <f t="shared" si="0"/>
        <v>13.03780964797914</v>
      </c>
    </row>
    <row r="63" spans="1:19" s="16" customFormat="1" ht="17" thickBot="1" x14ac:dyDescent="0.25">
      <c r="A63" s="4">
        <v>191762</v>
      </c>
      <c r="B63" s="5" t="s">
        <v>55</v>
      </c>
      <c r="C63" s="5" t="s">
        <v>5</v>
      </c>
      <c r="D63" s="5" t="s">
        <v>83</v>
      </c>
      <c r="E63" s="5">
        <v>5</v>
      </c>
      <c r="F63" s="5">
        <v>641.70000000000005</v>
      </c>
      <c r="G63" s="5"/>
      <c r="H63" s="6">
        <v>21.2</v>
      </c>
      <c r="I63" s="8">
        <v>44931</v>
      </c>
      <c r="J63" s="6"/>
      <c r="K63" s="6"/>
      <c r="L63" s="6">
        <v>9.1999999999999993</v>
      </c>
      <c r="M63" s="8">
        <v>45037</v>
      </c>
      <c r="N63"/>
      <c r="O63"/>
      <c r="P63">
        <v>41</v>
      </c>
      <c r="Q63"/>
      <c r="R63" s="16">
        <v>6.97</v>
      </c>
      <c r="S63" s="41">
        <f t="shared" si="0"/>
        <v>14.347202295552368</v>
      </c>
    </row>
    <row r="64" spans="1:19" ht="17" thickBot="1" x14ac:dyDescent="0.25">
      <c r="A64" s="4">
        <v>10538</v>
      </c>
      <c r="B64" s="5" t="s">
        <v>4</v>
      </c>
      <c r="C64" s="5" t="s">
        <v>11</v>
      </c>
      <c r="D64" s="5" t="s">
        <v>34</v>
      </c>
      <c r="E64" s="5">
        <v>4</v>
      </c>
      <c r="F64" s="5">
        <v>598.79999999999995</v>
      </c>
      <c r="G64" s="5">
        <v>1020.2</v>
      </c>
      <c r="H64" s="22">
        <v>10.7</v>
      </c>
      <c r="I64" s="8">
        <v>44929</v>
      </c>
      <c r="J64" s="6"/>
      <c r="K64" s="8"/>
      <c r="L64" s="6">
        <v>11.5</v>
      </c>
      <c r="M64" s="8">
        <v>45031</v>
      </c>
      <c r="P64">
        <v>42</v>
      </c>
      <c r="R64">
        <v>9.61</v>
      </c>
      <c r="S64" s="41">
        <f t="shared" si="0"/>
        <v>10.40582726326743</v>
      </c>
    </row>
    <row r="65" spans="1:19" ht="17" thickBot="1" x14ac:dyDescent="0.25">
      <c r="A65" s="4">
        <v>201510</v>
      </c>
      <c r="B65" s="5" t="s">
        <v>55</v>
      </c>
      <c r="C65" s="5" t="s">
        <v>7</v>
      </c>
      <c r="D65" s="5" t="s">
        <v>84</v>
      </c>
      <c r="E65" s="5">
        <v>5</v>
      </c>
      <c r="F65" s="5">
        <v>707.5</v>
      </c>
      <c r="G65" s="5"/>
      <c r="H65" s="6">
        <v>19.5</v>
      </c>
      <c r="I65" s="24">
        <v>44931</v>
      </c>
      <c r="J65" s="12"/>
      <c r="K65" s="10"/>
      <c r="L65" s="6">
        <v>21.8</v>
      </c>
      <c r="M65" s="8">
        <v>45037</v>
      </c>
      <c r="P65">
        <v>42</v>
      </c>
      <c r="R65" s="16">
        <v>15</v>
      </c>
      <c r="S65" s="41">
        <f t="shared" si="0"/>
        <v>6.666666666666667</v>
      </c>
    </row>
    <row r="66" spans="1:19" ht="17" thickBot="1" x14ac:dyDescent="0.25">
      <c r="A66" s="4">
        <v>243250</v>
      </c>
      <c r="B66" s="5" t="s">
        <v>4</v>
      </c>
      <c r="C66" s="5" t="s">
        <v>7</v>
      </c>
      <c r="D66" s="5" t="s">
        <v>8</v>
      </c>
      <c r="E66" s="5">
        <v>1</v>
      </c>
      <c r="F66" s="5">
        <v>686.5</v>
      </c>
      <c r="G66" s="5"/>
      <c r="H66" s="6">
        <v>20.399999999999999</v>
      </c>
      <c r="I66" s="8">
        <v>44992</v>
      </c>
      <c r="J66" s="6"/>
      <c r="K66" s="6"/>
      <c r="L66" s="6">
        <v>22.7</v>
      </c>
      <c r="M66" s="8">
        <v>45037</v>
      </c>
      <c r="P66">
        <v>43</v>
      </c>
      <c r="R66">
        <v>17.399999999999999</v>
      </c>
      <c r="S66" s="41">
        <f t="shared" si="0"/>
        <v>5.7471264367816097</v>
      </c>
    </row>
    <row r="67" spans="1:19" s="38" customFormat="1" ht="17" thickBot="1" x14ac:dyDescent="0.25">
      <c r="A67" s="4">
        <v>93619</v>
      </c>
      <c r="B67" s="5" t="s">
        <v>4</v>
      </c>
      <c r="C67" s="5" t="s">
        <v>5</v>
      </c>
      <c r="D67" s="5" t="s">
        <v>37</v>
      </c>
      <c r="E67" s="5">
        <v>5</v>
      </c>
      <c r="F67" s="5">
        <v>582.4</v>
      </c>
      <c r="G67" s="5"/>
      <c r="H67" s="6">
        <v>21.7</v>
      </c>
      <c r="I67" s="8">
        <v>44929</v>
      </c>
      <c r="J67" s="6"/>
      <c r="K67" s="8"/>
      <c r="L67" s="22">
        <v>13.9</v>
      </c>
      <c r="M67" s="8">
        <v>45031</v>
      </c>
      <c r="N67"/>
      <c r="O67"/>
      <c r="P67">
        <v>43</v>
      </c>
      <c r="Q67"/>
      <c r="R67" s="38">
        <v>11.8</v>
      </c>
      <c r="S67" s="41">
        <f t="shared" ref="S67:S71" si="1">100/R67</f>
        <v>8.4745762711864394</v>
      </c>
    </row>
    <row r="68" spans="1:19" ht="17" thickBot="1" x14ac:dyDescent="0.25">
      <c r="A68" s="4">
        <v>214203</v>
      </c>
      <c r="B68" s="5" t="s">
        <v>4</v>
      </c>
      <c r="C68" s="5" t="s">
        <v>7</v>
      </c>
      <c r="D68" s="13" t="s">
        <v>13</v>
      </c>
      <c r="E68" s="5">
        <v>2</v>
      </c>
      <c r="F68" s="5">
        <v>710.3</v>
      </c>
      <c r="G68" s="5">
        <v>387</v>
      </c>
      <c r="H68" s="11">
        <v>0.9</v>
      </c>
      <c r="I68" s="8">
        <v>44992</v>
      </c>
      <c r="J68" s="6">
        <v>6.6</v>
      </c>
      <c r="K68" s="8">
        <v>45040</v>
      </c>
      <c r="L68" s="26">
        <v>16.3</v>
      </c>
      <c r="M68" s="8">
        <v>45043</v>
      </c>
      <c r="P68">
        <v>44</v>
      </c>
      <c r="R68">
        <v>11.9</v>
      </c>
      <c r="S68" s="41">
        <f t="shared" si="1"/>
        <v>8.4033613445378155</v>
      </c>
    </row>
    <row r="69" spans="1:19" ht="17" thickBot="1" x14ac:dyDescent="0.25">
      <c r="A69" s="4">
        <v>42831</v>
      </c>
      <c r="B69" s="5" t="s">
        <v>4</v>
      </c>
      <c r="C69" s="5" t="s">
        <v>5</v>
      </c>
      <c r="D69" s="13" t="s">
        <v>50</v>
      </c>
      <c r="E69" s="5">
        <v>6</v>
      </c>
      <c r="F69" s="5">
        <v>902.9</v>
      </c>
      <c r="G69" s="5">
        <v>941</v>
      </c>
      <c r="H69" s="6">
        <v>20.7</v>
      </c>
      <c r="I69" s="8">
        <v>45040</v>
      </c>
      <c r="J69" s="6"/>
      <c r="K69" s="6"/>
      <c r="L69" s="6">
        <v>31.9</v>
      </c>
      <c r="M69" s="8">
        <v>45043</v>
      </c>
      <c r="P69">
        <v>44</v>
      </c>
      <c r="R69">
        <v>30.4</v>
      </c>
      <c r="S69" s="41">
        <f t="shared" si="1"/>
        <v>3.2894736842105265</v>
      </c>
    </row>
    <row r="70" spans="1:19" ht="17" thickBot="1" x14ac:dyDescent="0.25">
      <c r="A70" s="4">
        <v>42553</v>
      </c>
      <c r="B70" s="5" t="s">
        <v>4</v>
      </c>
      <c r="C70" s="5" t="s">
        <v>11</v>
      </c>
      <c r="D70" s="13" t="s">
        <v>52</v>
      </c>
      <c r="E70" s="5">
        <v>6</v>
      </c>
      <c r="F70" s="5">
        <v>758.8</v>
      </c>
      <c r="G70" s="5"/>
      <c r="H70" s="6">
        <v>15.5</v>
      </c>
      <c r="I70" s="8">
        <v>45040</v>
      </c>
      <c r="J70" s="6"/>
      <c r="K70" s="6"/>
      <c r="L70" s="6">
        <v>12.2</v>
      </c>
      <c r="M70" s="8">
        <v>45043</v>
      </c>
      <c r="P70">
        <v>45</v>
      </c>
      <c r="R70">
        <v>9.25</v>
      </c>
      <c r="S70" s="41">
        <f t="shared" si="1"/>
        <v>10.810810810810811</v>
      </c>
    </row>
    <row r="71" spans="1:19" s="38" customFormat="1" ht="17" thickBot="1" x14ac:dyDescent="0.25">
      <c r="A71" s="4">
        <v>51984</v>
      </c>
      <c r="B71" s="5" t="s">
        <v>4</v>
      </c>
      <c r="C71" s="5" t="s">
        <v>7</v>
      </c>
      <c r="D71" s="13" t="s">
        <v>54</v>
      </c>
      <c r="E71" s="5">
        <v>6</v>
      </c>
      <c r="F71" s="5">
        <v>613.70000000000005</v>
      </c>
      <c r="G71" s="5"/>
      <c r="H71" s="6">
        <v>33.700000000000003</v>
      </c>
      <c r="I71" s="8">
        <v>45040</v>
      </c>
      <c r="J71" s="6"/>
      <c r="K71" s="6"/>
      <c r="L71" s="6">
        <v>19.5</v>
      </c>
      <c r="M71" s="8">
        <v>45043</v>
      </c>
      <c r="N71"/>
      <c r="O71"/>
      <c r="P71">
        <v>45</v>
      </c>
      <c r="Q71"/>
      <c r="R71" s="38">
        <v>12.3</v>
      </c>
      <c r="S71" s="41">
        <f t="shared" si="1"/>
        <v>8.1300813008130071</v>
      </c>
    </row>
    <row r="72" spans="1:19" ht="17" thickBot="1" x14ac:dyDescent="0.25">
      <c r="A72" s="34">
        <v>243230</v>
      </c>
      <c r="B72" s="35" t="s">
        <v>4</v>
      </c>
      <c r="C72" s="35" t="s">
        <v>5</v>
      </c>
      <c r="D72" s="36" t="s">
        <v>6</v>
      </c>
      <c r="E72" s="35">
        <v>1</v>
      </c>
      <c r="F72" s="35">
        <v>678.5</v>
      </c>
      <c r="G72" s="35">
        <v>734.2</v>
      </c>
      <c r="H72" s="37"/>
      <c r="I72" s="37"/>
      <c r="J72" s="37"/>
      <c r="K72" s="37"/>
      <c r="L72" s="37"/>
      <c r="M72" s="37"/>
      <c r="N72" s="38"/>
      <c r="O72" s="38"/>
      <c r="Q72" s="38"/>
    </row>
    <row r="73" spans="1:19" ht="17" thickBot="1" x14ac:dyDescent="0.25">
      <c r="A73" s="14">
        <v>11356</v>
      </c>
      <c r="B73" s="15" t="s">
        <v>4</v>
      </c>
      <c r="C73" s="15" t="s">
        <v>5</v>
      </c>
      <c r="D73" s="15" t="s">
        <v>20</v>
      </c>
      <c r="E73" s="15">
        <v>3</v>
      </c>
      <c r="F73" s="15">
        <v>861.1</v>
      </c>
      <c r="G73" s="15">
        <v>1002.2</v>
      </c>
      <c r="H73" s="17"/>
      <c r="I73" s="17"/>
      <c r="J73" s="17"/>
      <c r="K73" s="17"/>
      <c r="L73" s="17"/>
      <c r="M73" s="17"/>
      <c r="N73" s="16"/>
      <c r="O73" s="16"/>
      <c r="Q73" s="16"/>
    </row>
    <row r="74" spans="1:19" ht="17" thickBot="1" x14ac:dyDescent="0.25">
      <c r="A74" s="34">
        <v>21814</v>
      </c>
      <c r="B74" s="35" t="s">
        <v>4</v>
      </c>
      <c r="C74" s="35" t="s">
        <v>5</v>
      </c>
      <c r="D74" s="36" t="s">
        <v>25</v>
      </c>
      <c r="E74" s="35">
        <v>3</v>
      </c>
      <c r="F74" s="35">
        <v>724.1</v>
      </c>
      <c r="G74" s="35">
        <v>727.3</v>
      </c>
      <c r="H74" s="37"/>
      <c r="I74" s="37"/>
      <c r="J74" s="37"/>
      <c r="K74" s="37"/>
      <c r="L74" s="37"/>
      <c r="M74" s="37"/>
      <c r="N74" s="38"/>
      <c r="O74" s="38"/>
      <c r="Q74" s="38"/>
    </row>
    <row r="75" spans="1:19" ht="17" thickBot="1" x14ac:dyDescent="0.25">
      <c r="A75" s="14">
        <v>50446</v>
      </c>
      <c r="B75" s="15" t="s">
        <v>4</v>
      </c>
      <c r="C75" s="15" t="s">
        <v>11</v>
      </c>
      <c r="D75" s="15" t="s">
        <v>35</v>
      </c>
      <c r="E75" s="15">
        <v>5</v>
      </c>
      <c r="F75" s="15">
        <v>905.5</v>
      </c>
      <c r="G75" s="15"/>
      <c r="H75" s="17"/>
      <c r="I75" s="17"/>
      <c r="J75" s="17"/>
      <c r="K75" s="17"/>
      <c r="L75" s="17"/>
      <c r="M75" s="17"/>
      <c r="N75" s="16"/>
      <c r="O75" s="16"/>
      <c r="Q75" s="16"/>
    </row>
    <row r="76" spans="1:19" ht="17" thickBot="1" x14ac:dyDescent="0.25">
      <c r="A76" s="14">
        <v>42790</v>
      </c>
      <c r="B76" s="15" t="s">
        <v>4</v>
      </c>
      <c r="C76" s="15" t="s">
        <v>7</v>
      </c>
      <c r="D76" s="15" t="s">
        <v>51</v>
      </c>
      <c r="E76" s="15">
        <v>6</v>
      </c>
      <c r="F76" s="15">
        <v>437</v>
      </c>
      <c r="G76" s="15">
        <v>1069</v>
      </c>
      <c r="H76" s="17"/>
      <c r="I76" s="17"/>
      <c r="J76" s="17"/>
      <c r="K76" s="17"/>
      <c r="L76" s="17"/>
      <c r="M76" s="17"/>
      <c r="N76" s="16"/>
      <c r="O76" s="16"/>
      <c r="Q76" s="16"/>
    </row>
    <row r="77" spans="1:19" ht="17" thickBot="1" x14ac:dyDescent="0.25">
      <c r="A77" s="14">
        <v>202469</v>
      </c>
      <c r="B77" s="15" t="s">
        <v>55</v>
      </c>
      <c r="C77" s="15" t="s">
        <v>5</v>
      </c>
      <c r="D77" s="15" t="s">
        <v>57</v>
      </c>
      <c r="E77" s="15">
        <v>1</v>
      </c>
      <c r="F77" s="15">
        <v>784.2</v>
      </c>
      <c r="G77" s="15">
        <v>762.2</v>
      </c>
      <c r="H77" s="21"/>
      <c r="I77" s="25"/>
      <c r="J77" s="17"/>
      <c r="K77" s="17"/>
      <c r="L77" s="21"/>
      <c r="M77" s="17"/>
      <c r="N77" s="16"/>
      <c r="O77" s="16"/>
      <c r="Q77" s="16"/>
    </row>
    <row r="78" spans="1:19" ht="17" thickBot="1" x14ac:dyDescent="0.25">
      <c r="A78" s="14">
        <v>192357</v>
      </c>
      <c r="B78" s="15" t="s">
        <v>55</v>
      </c>
      <c r="C78" s="15" t="s">
        <v>11</v>
      </c>
      <c r="D78" s="15" t="s">
        <v>60</v>
      </c>
      <c r="E78" s="15">
        <v>1</v>
      </c>
      <c r="F78" s="15">
        <v>564</v>
      </c>
      <c r="G78" s="15">
        <v>581.6</v>
      </c>
      <c r="H78" s="17"/>
      <c r="I78" s="17"/>
      <c r="J78" s="17"/>
      <c r="K78" s="17"/>
      <c r="L78" s="17"/>
      <c r="M78" s="17"/>
      <c r="N78" s="16"/>
      <c r="O78" s="16"/>
      <c r="Q78" s="16"/>
    </row>
    <row r="79" spans="1:19" ht="17" thickBot="1" x14ac:dyDescent="0.25">
      <c r="A79" s="14">
        <v>687</v>
      </c>
      <c r="B79" s="15" t="s">
        <v>55</v>
      </c>
      <c r="C79" s="15" t="s">
        <v>7</v>
      </c>
      <c r="D79" s="15" t="s">
        <v>70</v>
      </c>
      <c r="E79" s="15">
        <v>3</v>
      </c>
      <c r="F79" s="15">
        <v>1168.7</v>
      </c>
      <c r="G79" s="15">
        <v>1271.7</v>
      </c>
      <c r="H79" s="17"/>
      <c r="I79" s="17"/>
      <c r="J79" s="17"/>
      <c r="K79" s="17"/>
      <c r="L79" s="17"/>
      <c r="M79" s="17"/>
      <c r="N79" s="16"/>
      <c r="O79" s="16"/>
      <c r="Q79" s="16"/>
    </row>
    <row r="80" spans="1:19" ht="17" thickBot="1" x14ac:dyDescent="0.25">
      <c r="A80" s="28"/>
      <c r="B80" s="29"/>
      <c r="C80" s="29"/>
      <c r="D80" s="29" t="s">
        <v>93</v>
      </c>
      <c r="E80" s="29"/>
      <c r="F80" s="29">
        <v>3.2</v>
      </c>
      <c r="G80" s="29"/>
      <c r="H80" s="11">
        <v>3.7</v>
      </c>
      <c r="I80" s="30">
        <v>44992</v>
      </c>
      <c r="J80" s="11"/>
      <c r="K80" s="11"/>
      <c r="L80" s="11"/>
      <c r="M80" s="11"/>
      <c r="N80" s="31"/>
      <c r="O80" s="31"/>
      <c r="P80" s="31">
        <v>32</v>
      </c>
    </row>
    <row r="81" spans="1:17" ht="17" thickBot="1" x14ac:dyDescent="0.25">
      <c r="A81" s="28"/>
      <c r="B81" s="29"/>
      <c r="C81" s="29"/>
      <c r="D81" s="29" t="s">
        <v>94</v>
      </c>
      <c r="E81" s="29"/>
      <c r="F81" s="29">
        <v>3.2</v>
      </c>
      <c r="G81" s="29"/>
      <c r="H81" s="11">
        <v>0.1</v>
      </c>
      <c r="I81" s="30">
        <v>44992</v>
      </c>
      <c r="J81" s="11"/>
      <c r="K81" s="11"/>
      <c r="L81" s="11"/>
      <c r="M81" s="11"/>
      <c r="N81" s="31"/>
      <c r="O81" s="31"/>
      <c r="P81" s="31">
        <v>33</v>
      </c>
    </row>
    <row r="82" spans="1:17" ht="17" thickBot="1" x14ac:dyDescent="0.25">
      <c r="A82" s="28"/>
      <c r="B82" s="29"/>
      <c r="C82" s="29"/>
      <c r="D82" s="29" t="s">
        <v>95</v>
      </c>
      <c r="E82" s="29"/>
      <c r="F82" s="29">
        <v>3.7</v>
      </c>
      <c r="G82" s="29"/>
      <c r="H82" s="11">
        <v>-0.1</v>
      </c>
      <c r="I82" s="30">
        <v>44992</v>
      </c>
      <c r="J82" s="11"/>
      <c r="K82" s="11"/>
      <c r="L82" s="11"/>
      <c r="M82" s="11"/>
      <c r="N82" s="31"/>
      <c r="O82" s="31"/>
      <c r="P82" s="31">
        <v>34</v>
      </c>
    </row>
    <row r="83" spans="1:17" ht="17" thickBot="1" x14ac:dyDescent="0.25">
      <c r="A83" s="28"/>
      <c r="B83" s="29"/>
      <c r="C83" s="29"/>
      <c r="D83" s="29" t="s">
        <v>96</v>
      </c>
      <c r="E83" s="29"/>
      <c r="F83" s="29">
        <v>5</v>
      </c>
      <c r="G83" s="29"/>
      <c r="H83" s="11">
        <v>-0.2</v>
      </c>
      <c r="I83" s="30">
        <v>44992</v>
      </c>
      <c r="J83" s="11"/>
      <c r="K83" s="11"/>
      <c r="L83" s="11"/>
      <c r="M83" s="11"/>
      <c r="N83" s="31"/>
      <c r="O83" s="31"/>
      <c r="P83" s="31">
        <v>35</v>
      </c>
    </row>
    <row r="84" spans="1:17" ht="17" thickBot="1" x14ac:dyDescent="0.25">
      <c r="A84" s="28"/>
      <c r="B84" s="29"/>
      <c r="C84" s="29"/>
      <c r="D84" s="29" t="s">
        <v>97</v>
      </c>
      <c r="E84" s="29"/>
      <c r="F84" s="29">
        <v>0.7</v>
      </c>
      <c r="G84" s="29"/>
      <c r="H84" s="11">
        <v>-2.7E-2</v>
      </c>
      <c r="I84" s="30">
        <v>45029</v>
      </c>
      <c r="J84" s="11"/>
      <c r="K84" s="11"/>
      <c r="L84" s="11"/>
      <c r="M84" s="11"/>
      <c r="N84" s="31"/>
      <c r="O84" s="31"/>
      <c r="P84" s="31">
        <v>36</v>
      </c>
    </row>
    <row r="85" spans="1:17" ht="17" thickBot="1" x14ac:dyDescent="0.25">
      <c r="A85" s="32"/>
      <c r="B85" s="31"/>
      <c r="C85" s="31"/>
      <c r="D85" s="29" t="s">
        <v>98</v>
      </c>
      <c r="E85" s="33"/>
      <c r="F85" s="33">
        <v>2.2000000000000002</v>
      </c>
      <c r="G85" s="31"/>
      <c r="H85" s="23">
        <v>6.0000000000000001E-3</v>
      </c>
      <c r="I85" s="30">
        <v>45029</v>
      </c>
      <c r="J85" s="31"/>
      <c r="K85" s="31"/>
      <c r="L85" s="31"/>
      <c r="M85" s="31"/>
      <c r="N85" s="31"/>
      <c r="O85" s="31"/>
      <c r="P85" s="31">
        <v>37</v>
      </c>
    </row>
    <row r="86" spans="1:17" ht="17" thickBot="1" x14ac:dyDescent="0.25">
      <c r="A86" s="31"/>
      <c r="B86" s="31"/>
      <c r="C86" s="31"/>
      <c r="D86" s="29" t="s">
        <v>99</v>
      </c>
      <c r="E86" s="32"/>
      <c r="F86" s="33">
        <v>2.6</v>
      </c>
      <c r="G86" s="31"/>
      <c r="H86" s="23">
        <v>1.0999999999999999E-2</v>
      </c>
      <c r="I86" s="30">
        <v>45029</v>
      </c>
      <c r="J86" s="31"/>
      <c r="K86" s="31"/>
      <c r="L86" s="31"/>
      <c r="M86" s="31"/>
      <c r="N86" s="31"/>
      <c r="O86" s="31"/>
      <c r="P86" s="31">
        <v>38</v>
      </c>
    </row>
    <row r="87" spans="1:17" x14ac:dyDescent="0.2">
      <c r="Q87" s="31"/>
    </row>
    <row r="88" spans="1:17" x14ac:dyDescent="0.2">
      <c r="Q88" s="31"/>
    </row>
    <row r="89" spans="1:17" x14ac:dyDescent="0.2">
      <c r="Q89" s="31"/>
    </row>
    <row r="90" spans="1:17" x14ac:dyDescent="0.2">
      <c r="Q90" s="31"/>
    </row>
    <row r="91" spans="1:17" x14ac:dyDescent="0.2">
      <c r="Q91" s="31"/>
    </row>
    <row r="92" spans="1:17" x14ac:dyDescent="0.2">
      <c r="Q92" s="31"/>
    </row>
    <row r="93" spans="1:17" x14ac:dyDescent="0.2">
      <c r="Q93" s="31"/>
    </row>
  </sheetData>
  <sortState xmlns:xlrd2="http://schemas.microsoft.com/office/spreadsheetml/2017/richdata2" ref="A2:Q79">
    <sortCondition ref="P2:P79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0C6F-7FCC-B546-993A-635390EF7A19}">
  <dimension ref="A1:AR93"/>
  <sheetViews>
    <sheetView tabSelected="1" topLeftCell="AI24" zoomScale="108" workbookViewId="0">
      <selection activeCell="AR39" sqref="AR39"/>
    </sheetView>
  </sheetViews>
  <sheetFormatPr baseColWidth="10" defaultRowHeight="16" x14ac:dyDescent="0.2"/>
  <cols>
    <col min="44" max="44" width="12.33203125" bestFit="1" customWidth="1"/>
  </cols>
  <sheetData>
    <row r="1" spans="1:44" ht="69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100</v>
      </c>
      <c r="F1" s="2" t="s">
        <v>91</v>
      </c>
      <c r="G1" s="2" t="s">
        <v>92</v>
      </c>
      <c r="H1" s="3" t="s">
        <v>87</v>
      </c>
      <c r="I1" s="3" t="s">
        <v>88</v>
      </c>
      <c r="J1" s="3" t="s">
        <v>101</v>
      </c>
      <c r="K1" s="3" t="s">
        <v>102</v>
      </c>
      <c r="L1" s="3" t="s">
        <v>89</v>
      </c>
      <c r="M1" s="3" t="s">
        <v>90</v>
      </c>
      <c r="N1" s="3" t="s">
        <v>103</v>
      </c>
      <c r="O1" s="3" t="s">
        <v>104</v>
      </c>
      <c r="P1" s="3" t="s">
        <v>105</v>
      </c>
      <c r="Q1" s="3" t="s">
        <v>106</v>
      </c>
      <c r="R1" s="40" t="s">
        <v>107</v>
      </c>
      <c r="S1" s="40" t="s">
        <v>108</v>
      </c>
      <c r="U1" s="45" t="s">
        <v>109</v>
      </c>
      <c r="V1" s="45" t="s">
        <v>110</v>
      </c>
      <c r="W1" s="45" t="s">
        <v>111</v>
      </c>
      <c r="X1" s="45" t="s">
        <v>112</v>
      </c>
      <c r="Y1" s="45" t="s">
        <v>108</v>
      </c>
      <c r="AA1" s="45" t="s">
        <v>109</v>
      </c>
      <c r="AB1" s="45" t="s">
        <v>110</v>
      </c>
      <c r="AC1" s="45" t="s">
        <v>111</v>
      </c>
      <c r="AD1" s="45" t="s">
        <v>112</v>
      </c>
      <c r="AE1" s="45" t="s">
        <v>108</v>
      </c>
      <c r="AH1" s="45" t="s">
        <v>109</v>
      </c>
      <c r="AI1" s="45" t="s">
        <v>110</v>
      </c>
      <c r="AJ1" s="45" t="s">
        <v>111</v>
      </c>
      <c r="AK1" s="45" t="s">
        <v>112</v>
      </c>
      <c r="AL1" s="45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108</v>
      </c>
    </row>
    <row r="2" spans="1:44" ht="17" thickBot="1" x14ac:dyDescent="0.25">
      <c r="A2" s="4">
        <v>224047</v>
      </c>
      <c r="B2" s="5" t="s">
        <v>4</v>
      </c>
      <c r="C2" s="5" t="s">
        <v>7</v>
      </c>
      <c r="D2" s="5" t="s">
        <v>9</v>
      </c>
      <c r="E2" s="5">
        <v>1</v>
      </c>
      <c r="F2" s="5">
        <v>774.9</v>
      </c>
      <c r="G2" s="5"/>
      <c r="H2" s="6">
        <v>16.899999999999999</v>
      </c>
      <c r="I2" s="8">
        <v>44992</v>
      </c>
      <c r="J2" s="6"/>
      <c r="K2" s="6"/>
      <c r="L2" s="6">
        <v>12</v>
      </c>
      <c r="M2" s="8">
        <v>45037</v>
      </c>
      <c r="P2">
        <v>11</v>
      </c>
      <c r="R2">
        <v>9.09</v>
      </c>
      <c r="S2" s="41">
        <f>100/R2</f>
        <v>11.001100110011</v>
      </c>
      <c r="U2" t="str">
        <f>D2</f>
        <v>E03</v>
      </c>
      <c r="V2">
        <f>P2</f>
        <v>11</v>
      </c>
      <c r="W2">
        <f>L2</f>
        <v>12</v>
      </c>
      <c r="X2">
        <f>R2</f>
        <v>9.09</v>
      </c>
      <c r="Y2" s="41">
        <f>S2</f>
        <v>11.001100110011</v>
      </c>
      <c r="AA2" t="s">
        <v>9</v>
      </c>
      <c r="AB2">
        <v>11</v>
      </c>
      <c r="AC2">
        <v>12</v>
      </c>
      <c r="AD2">
        <v>9.09</v>
      </c>
      <c r="AE2" s="41">
        <v>11.001100110011</v>
      </c>
      <c r="AH2" t="str">
        <f>D3</f>
        <v>E33</v>
      </c>
      <c r="AI2">
        <f>P3</f>
        <v>11</v>
      </c>
      <c r="AJ2">
        <f>L3</f>
        <v>34.700000000000003</v>
      </c>
      <c r="AK2">
        <f>R3</f>
        <v>30.6</v>
      </c>
      <c r="AL2" s="41">
        <f>S3</f>
        <v>3.2679738562091503</v>
      </c>
      <c r="AN2" t="s">
        <v>40</v>
      </c>
      <c r="AO2">
        <v>11</v>
      </c>
      <c r="AP2">
        <v>34.700000000000003</v>
      </c>
      <c r="AQ2">
        <v>30.6</v>
      </c>
      <c r="AR2" s="41">
        <v>3.2679738562091503</v>
      </c>
    </row>
    <row r="3" spans="1:44" ht="17" thickBot="1" x14ac:dyDescent="0.25">
      <c r="A3" s="4">
        <v>73846</v>
      </c>
      <c r="B3" s="5" t="s">
        <v>4</v>
      </c>
      <c r="C3" s="5" t="s">
        <v>11</v>
      </c>
      <c r="D3" s="5" t="s">
        <v>40</v>
      </c>
      <c r="E3" s="5">
        <v>5</v>
      </c>
      <c r="F3" s="5">
        <v>392.7</v>
      </c>
      <c r="G3" s="5"/>
      <c r="H3" s="6">
        <v>19.899999999999999</v>
      </c>
      <c r="I3" s="8">
        <v>44929</v>
      </c>
      <c r="J3" s="6"/>
      <c r="K3" s="8"/>
      <c r="L3" s="6">
        <v>34.700000000000003</v>
      </c>
      <c r="M3" s="8">
        <v>45036</v>
      </c>
      <c r="P3">
        <v>11</v>
      </c>
      <c r="R3">
        <v>30.6</v>
      </c>
      <c r="S3" s="41">
        <f t="shared" ref="S3:S66" si="0">100/R3</f>
        <v>3.2679738562091503</v>
      </c>
      <c r="Y3" s="39"/>
      <c r="Z3" s="39"/>
      <c r="AA3" t="s">
        <v>15</v>
      </c>
      <c r="AB3">
        <v>12</v>
      </c>
      <c r="AC3">
        <v>29.4</v>
      </c>
      <c r="AD3">
        <v>21.2</v>
      </c>
      <c r="AE3" s="46">
        <v>4.716981132075472</v>
      </c>
      <c r="AN3" t="s">
        <v>41</v>
      </c>
      <c r="AO3">
        <v>12</v>
      </c>
      <c r="AP3">
        <v>23.7</v>
      </c>
      <c r="AQ3">
        <v>23.8</v>
      </c>
      <c r="AR3" s="41">
        <v>4.2016806722689077</v>
      </c>
    </row>
    <row r="4" spans="1:44" ht="17" thickBot="1" x14ac:dyDescent="0.25">
      <c r="A4" s="4">
        <v>214076</v>
      </c>
      <c r="B4" s="5" t="s">
        <v>4</v>
      </c>
      <c r="C4" s="5" t="s">
        <v>7</v>
      </c>
      <c r="D4" s="5" t="s">
        <v>15</v>
      </c>
      <c r="E4" s="5">
        <v>2</v>
      </c>
      <c r="F4" s="5">
        <v>812.6</v>
      </c>
      <c r="G4" s="5"/>
      <c r="H4" s="6">
        <v>20.399999999999999</v>
      </c>
      <c r="I4" s="8">
        <v>44992</v>
      </c>
      <c r="J4" s="26"/>
      <c r="K4" s="26"/>
      <c r="L4" s="6">
        <v>29.4</v>
      </c>
      <c r="M4" s="8">
        <v>45037</v>
      </c>
      <c r="P4">
        <v>12</v>
      </c>
      <c r="R4">
        <v>21.2</v>
      </c>
      <c r="S4" s="41">
        <f t="shared" si="0"/>
        <v>4.716981132075472</v>
      </c>
      <c r="U4" t="str">
        <f t="shared" ref="U4:U35" si="1">D4</f>
        <v>E08</v>
      </c>
      <c r="V4">
        <f t="shared" ref="V4:V35" si="2">P4</f>
        <v>12</v>
      </c>
      <c r="W4">
        <f t="shared" ref="W4:W35" si="3">L4</f>
        <v>29.4</v>
      </c>
      <c r="X4">
        <f t="shared" ref="X4:X35" si="4">R4</f>
        <v>21.2</v>
      </c>
      <c r="Y4" s="41">
        <f t="shared" ref="Y4:Y35" si="5">S4</f>
        <v>4.716981132075472</v>
      </c>
      <c r="AA4" t="s">
        <v>19</v>
      </c>
      <c r="AB4">
        <v>13</v>
      </c>
      <c r="AC4">
        <v>17.399999999999999</v>
      </c>
      <c r="AD4">
        <v>12.8</v>
      </c>
      <c r="AE4" s="41">
        <v>7.8125</v>
      </c>
      <c r="AH4" t="str">
        <f t="shared" ref="AH4:AH35" si="6">D5</f>
        <v>E34</v>
      </c>
      <c r="AI4">
        <f t="shared" ref="AI4:AI35" si="7">P5</f>
        <v>12</v>
      </c>
      <c r="AJ4">
        <f t="shared" ref="AJ4:AJ35" si="8">L5</f>
        <v>23.7</v>
      </c>
      <c r="AK4">
        <f t="shared" ref="AK4:AK35" si="9">R5</f>
        <v>23.8</v>
      </c>
      <c r="AL4" s="41">
        <f t="shared" ref="AL4:AL35" si="10">S5</f>
        <v>4.2016806722689077</v>
      </c>
      <c r="AN4" t="s">
        <v>42</v>
      </c>
      <c r="AO4">
        <v>13</v>
      </c>
      <c r="AP4">
        <v>27.5</v>
      </c>
      <c r="AQ4">
        <v>19.5</v>
      </c>
      <c r="AR4" s="41">
        <v>5.1282051282051286</v>
      </c>
    </row>
    <row r="5" spans="1:44" ht="17" thickBot="1" x14ac:dyDescent="0.25">
      <c r="A5" s="4">
        <v>73560</v>
      </c>
      <c r="B5" s="5" t="s">
        <v>4</v>
      </c>
      <c r="C5" s="5" t="s">
        <v>5</v>
      </c>
      <c r="D5" s="5" t="s">
        <v>41</v>
      </c>
      <c r="E5" s="5">
        <v>6</v>
      </c>
      <c r="F5" s="5">
        <v>584.20000000000005</v>
      </c>
      <c r="G5" s="5"/>
      <c r="H5" s="6">
        <v>17.8</v>
      </c>
      <c r="I5" s="8">
        <v>44929</v>
      </c>
      <c r="J5" s="6"/>
      <c r="K5" s="8"/>
      <c r="L5" s="6">
        <v>23.7</v>
      </c>
      <c r="M5" s="8">
        <v>45036</v>
      </c>
      <c r="P5">
        <v>12</v>
      </c>
      <c r="R5" s="42">
        <v>23.8</v>
      </c>
      <c r="S5" s="41">
        <f t="shared" si="0"/>
        <v>4.2016806722689077</v>
      </c>
      <c r="Y5" s="39"/>
      <c r="AA5" t="s">
        <v>44</v>
      </c>
      <c r="AB5">
        <v>14</v>
      </c>
      <c r="AC5">
        <v>31.6</v>
      </c>
      <c r="AD5">
        <v>19.2</v>
      </c>
      <c r="AE5" s="46">
        <v>5.2083333333333339</v>
      </c>
      <c r="AN5" t="s">
        <v>21</v>
      </c>
      <c r="AO5">
        <v>14</v>
      </c>
      <c r="AP5">
        <v>31.7</v>
      </c>
      <c r="AQ5">
        <v>29</v>
      </c>
      <c r="AR5" s="41">
        <v>3.4482758620689653</v>
      </c>
    </row>
    <row r="6" spans="1:44" ht="17" thickBot="1" x14ac:dyDescent="0.25">
      <c r="A6" s="4">
        <v>123304</v>
      </c>
      <c r="B6" s="5" t="s">
        <v>4</v>
      </c>
      <c r="C6" s="5" t="s">
        <v>7</v>
      </c>
      <c r="D6" s="5" t="s">
        <v>19</v>
      </c>
      <c r="E6" s="5">
        <v>2</v>
      </c>
      <c r="F6" s="5">
        <v>773.5</v>
      </c>
      <c r="G6" s="5"/>
      <c r="H6" s="6">
        <v>26.5</v>
      </c>
      <c r="I6" s="8">
        <v>44931</v>
      </c>
      <c r="J6" s="6"/>
      <c r="K6" s="6"/>
      <c r="L6" s="6">
        <v>17.399999999999999</v>
      </c>
      <c r="M6" s="8">
        <v>45037</v>
      </c>
      <c r="P6">
        <v>13</v>
      </c>
      <c r="R6">
        <v>12.8</v>
      </c>
      <c r="S6" s="41">
        <f t="shared" si="0"/>
        <v>7.8125</v>
      </c>
      <c r="U6" t="str">
        <f t="shared" ref="U6:U37" si="11">D6</f>
        <v>E12</v>
      </c>
      <c r="V6">
        <f t="shared" ref="V6:V37" si="12">P6</f>
        <v>13</v>
      </c>
      <c r="W6">
        <f t="shared" ref="W6:W37" si="13">L6</f>
        <v>17.399999999999999</v>
      </c>
      <c r="X6">
        <f t="shared" ref="X6:X37" si="14">R6</f>
        <v>12.8</v>
      </c>
      <c r="Y6" s="41">
        <f t="shared" ref="Y6:Y37" si="15">S6</f>
        <v>7.8125</v>
      </c>
      <c r="AA6" t="s">
        <v>45</v>
      </c>
      <c r="AB6">
        <v>15</v>
      </c>
      <c r="AC6">
        <v>17.100000000000001</v>
      </c>
      <c r="AD6">
        <v>10.4</v>
      </c>
      <c r="AE6" s="41">
        <v>9.615384615384615</v>
      </c>
      <c r="AH6" t="str">
        <f t="shared" ref="AH6:AH37" si="16">D7</f>
        <v>E35</v>
      </c>
      <c r="AI6">
        <f t="shared" ref="AI6:AI37" si="17">P7</f>
        <v>13</v>
      </c>
      <c r="AJ6">
        <f t="shared" ref="AJ6:AJ37" si="18">L7</f>
        <v>27.5</v>
      </c>
      <c r="AK6">
        <f t="shared" ref="AK6:AK37" si="19">R7</f>
        <v>19.5</v>
      </c>
      <c r="AL6" s="41">
        <f t="shared" ref="AL6:AL37" si="20">S7</f>
        <v>5.1282051282051286</v>
      </c>
      <c r="AN6" t="s">
        <v>23</v>
      </c>
      <c r="AO6">
        <v>15</v>
      </c>
      <c r="AP6">
        <v>17.8</v>
      </c>
      <c r="AQ6">
        <v>14.2</v>
      </c>
      <c r="AR6" s="41">
        <v>7.042253521126761</v>
      </c>
    </row>
    <row r="7" spans="1:44" ht="17" thickBot="1" x14ac:dyDescent="0.25">
      <c r="A7" s="4">
        <v>73210</v>
      </c>
      <c r="B7" s="5" t="s">
        <v>4</v>
      </c>
      <c r="C7" s="5" t="s">
        <v>7</v>
      </c>
      <c r="D7" s="5" t="s">
        <v>42</v>
      </c>
      <c r="E7" s="5">
        <v>6</v>
      </c>
      <c r="F7" s="5">
        <v>535.5</v>
      </c>
      <c r="G7" s="5"/>
      <c r="H7" s="6">
        <v>14.9</v>
      </c>
      <c r="I7" s="8">
        <v>44929</v>
      </c>
      <c r="J7" s="6"/>
      <c r="K7" s="8"/>
      <c r="L7" s="27">
        <v>27.5</v>
      </c>
      <c r="M7" s="8">
        <v>45036</v>
      </c>
      <c r="P7">
        <v>13</v>
      </c>
      <c r="R7">
        <v>19.5</v>
      </c>
      <c r="S7" s="41">
        <f t="shared" si="0"/>
        <v>5.1282051282051286</v>
      </c>
      <c r="Y7" s="39"/>
      <c r="AA7" t="s">
        <v>47</v>
      </c>
      <c r="AB7">
        <v>16</v>
      </c>
      <c r="AC7">
        <v>27.8</v>
      </c>
      <c r="AD7">
        <v>21.2</v>
      </c>
      <c r="AE7" s="46">
        <v>4.716981132075472</v>
      </c>
      <c r="AN7" t="s">
        <v>24</v>
      </c>
      <c r="AO7">
        <v>16</v>
      </c>
      <c r="AP7">
        <v>21.4</v>
      </c>
      <c r="AQ7">
        <v>13.3</v>
      </c>
      <c r="AR7" s="41">
        <v>7.518796992481203</v>
      </c>
    </row>
    <row r="8" spans="1:44" ht="17" thickBot="1" x14ac:dyDescent="0.25">
      <c r="A8" s="4">
        <v>13045</v>
      </c>
      <c r="B8" s="5" t="s">
        <v>4</v>
      </c>
      <c r="C8" s="5" t="s">
        <v>5</v>
      </c>
      <c r="D8" s="5" t="s">
        <v>44</v>
      </c>
      <c r="E8" s="5">
        <v>6</v>
      </c>
      <c r="F8" s="5">
        <v>539.4</v>
      </c>
      <c r="G8" s="5"/>
      <c r="H8" s="6">
        <v>12.7</v>
      </c>
      <c r="I8" s="8">
        <v>44929</v>
      </c>
      <c r="J8" s="6"/>
      <c r="K8" s="8"/>
      <c r="L8" s="6">
        <v>31.6</v>
      </c>
      <c r="M8" s="8">
        <v>45036</v>
      </c>
      <c r="P8">
        <v>14</v>
      </c>
      <c r="R8">
        <v>19.2</v>
      </c>
      <c r="S8" s="41">
        <f t="shared" si="0"/>
        <v>5.2083333333333339</v>
      </c>
      <c r="U8" t="str">
        <f t="shared" ref="U8:U39" si="21">D8</f>
        <v>E37</v>
      </c>
      <c r="V8">
        <f t="shared" ref="V8:V39" si="22">P8</f>
        <v>14</v>
      </c>
      <c r="W8">
        <f t="shared" ref="W8:W39" si="23">L8</f>
        <v>31.6</v>
      </c>
      <c r="X8">
        <f t="shared" ref="X8:X39" si="24">R8</f>
        <v>19.2</v>
      </c>
      <c r="Y8" s="41">
        <f t="shared" ref="Y8:Y39" si="25">S8</f>
        <v>5.2083333333333339</v>
      </c>
      <c r="AA8" t="s">
        <v>48</v>
      </c>
      <c r="AB8">
        <v>17</v>
      </c>
      <c r="AC8">
        <v>13.2</v>
      </c>
      <c r="AD8">
        <v>9.39</v>
      </c>
      <c r="AE8" s="41">
        <v>10.649627263045792</v>
      </c>
      <c r="AH8" t="str">
        <f t="shared" ref="AH8:AH39" si="26">D9</f>
        <v>E14</v>
      </c>
      <c r="AI8">
        <f t="shared" ref="AI8:AI39" si="27">P9</f>
        <v>14</v>
      </c>
      <c r="AJ8">
        <f t="shared" ref="AJ8:AJ39" si="28">L9</f>
        <v>31.7</v>
      </c>
      <c r="AK8">
        <f t="shared" ref="AK8:AK39" si="29">R9</f>
        <v>29</v>
      </c>
      <c r="AL8" s="41">
        <f t="shared" ref="AL8:AL39" si="30">S9</f>
        <v>3.4482758620689653</v>
      </c>
      <c r="AN8" s="16" t="s">
        <v>26</v>
      </c>
      <c r="AO8" s="16">
        <v>17</v>
      </c>
      <c r="AP8" s="16">
        <v>22.2</v>
      </c>
      <c r="AQ8" s="16">
        <v>14.9</v>
      </c>
      <c r="AR8" s="43">
        <v>6.7114093959731544</v>
      </c>
    </row>
    <row r="9" spans="1:44" ht="17" thickBot="1" x14ac:dyDescent="0.25">
      <c r="A9" s="4">
        <v>11406</v>
      </c>
      <c r="B9" s="5" t="s">
        <v>4</v>
      </c>
      <c r="C9" s="5" t="s">
        <v>11</v>
      </c>
      <c r="D9" s="5" t="s">
        <v>21</v>
      </c>
      <c r="E9" s="5">
        <v>3</v>
      </c>
      <c r="F9" s="5">
        <v>679.1</v>
      </c>
      <c r="G9" s="5"/>
      <c r="H9" s="6">
        <v>17.3</v>
      </c>
      <c r="I9" s="8">
        <v>44931</v>
      </c>
      <c r="J9" s="27"/>
      <c r="K9" s="27"/>
      <c r="L9" s="6">
        <v>31.7</v>
      </c>
      <c r="M9" s="8">
        <v>45040</v>
      </c>
      <c r="P9">
        <v>14</v>
      </c>
      <c r="R9">
        <v>29</v>
      </c>
      <c r="S9" s="41">
        <f t="shared" si="0"/>
        <v>3.4482758620689653</v>
      </c>
      <c r="Y9" s="39"/>
      <c r="AA9" t="s">
        <v>53</v>
      </c>
      <c r="AB9">
        <v>18</v>
      </c>
      <c r="AC9">
        <v>19.399999999999999</v>
      </c>
      <c r="AD9">
        <v>14.8</v>
      </c>
      <c r="AE9" s="46">
        <v>6.7567567567567561</v>
      </c>
      <c r="AN9" t="s">
        <v>27</v>
      </c>
      <c r="AO9">
        <v>18</v>
      </c>
      <c r="AP9">
        <v>23</v>
      </c>
      <c r="AQ9">
        <v>15.6</v>
      </c>
      <c r="AR9" s="41">
        <v>6.4102564102564106</v>
      </c>
    </row>
    <row r="10" spans="1:44" ht="17" thickBot="1" x14ac:dyDescent="0.25">
      <c r="A10" s="4">
        <v>13054</v>
      </c>
      <c r="B10" s="5" t="s">
        <v>4</v>
      </c>
      <c r="C10" s="5" t="s">
        <v>11</v>
      </c>
      <c r="D10" s="5" t="s">
        <v>45</v>
      </c>
      <c r="E10" s="5">
        <v>6</v>
      </c>
      <c r="F10" s="5">
        <v>598.4</v>
      </c>
      <c r="G10" s="5"/>
      <c r="H10" s="6">
        <v>10.5</v>
      </c>
      <c r="I10" s="8">
        <v>44929</v>
      </c>
      <c r="J10" s="6"/>
      <c r="K10" s="8"/>
      <c r="L10" s="6">
        <v>17.100000000000001</v>
      </c>
      <c r="M10" s="8">
        <v>45036</v>
      </c>
      <c r="P10">
        <v>15</v>
      </c>
      <c r="R10">
        <v>10.4</v>
      </c>
      <c r="S10" s="41">
        <f t="shared" si="0"/>
        <v>9.615384615384615</v>
      </c>
      <c r="U10" t="str">
        <f t="shared" ref="U10:U41" si="31">D10</f>
        <v>E38</v>
      </c>
      <c r="V10">
        <f t="shared" ref="V10:V41" si="32">P10</f>
        <v>15</v>
      </c>
      <c r="W10">
        <f t="shared" ref="W10:W41" si="33">L10</f>
        <v>17.100000000000001</v>
      </c>
      <c r="X10">
        <f t="shared" ref="X10:X41" si="34">R10</f>
        <v>10.4</v>
      </c>
      <c r="Y10" s="41">
        <f t="shared" ref="Y10:Y41" si="35">S10</f>
        <v>9.615384615384615</v>
      </c>
      <c r="AA10" t="s">
        <v>38</v>
      </c>
      <c r="AB10">
        <v>19</v>
      </c>
      <c r="AC10">
        <v>25.4</v>
      </c>
      <c r="AD10">
        <v>20.399999999999999</v>
      </c>
      <c r="AE10" s="41">
        <v>4.9019607843137258</v>
      </c>
      <c r="AH10" t="str">
        <f t="shared" ref="AH10:AH41" si="36">D11</f>
        <v>E16</v>
      </c>
      <c r="AI10">
        <f t="shared" ref="AI10:AI41" si="37">P11</f>
        <v>15</v>
      </c>
      <c r="AJ10">
        <f t="shared" ref="AJ10:AJ41" si="38">L11</f>
        <v>17.8</v>
      </c>
      <c r="AK10">
        <f t="shared" ref="AK10:AK41" si="39">R11</f>
        <v>14.2</v>
      </c>
      <c r="AL10" s="41">
        <f t="shared" ref="AL10:AL41" si="40">S11</f>
        <v>7.042253521126761</v>
      </c>
      <c r="AN10" t="s">
        <v>29</v>
      </c>
      <c r="AO10">
        <v>19</v>
      </c>
      <c r="AP10">
        <v>17.899999999999999</v>
      </c>
      <c r="AQ10">
        <v>15.9</v>
      </c>
      <c r="AR10" s="41">
        <v>6.2893081761006284</v>
      </c>
    </row>
    <row r="11" spans="1:44" ht="17" thickBot="1" x14ac:dyDescent="0.25">
      <c r="A11" s="4">
        <v>2019</v>
      </c>
      <c r="B11" s="5" t="s">
        <v>4</v>
      </c>
      <c r="C11" s="5" t="s">
        <v>11</v>
      </c>
      <c r="D11" s="5" t="s">
        <v>23</v>
      </c>
      <c r="E11" s="5">
        <v>3</v>
      </c>
      <c r="F11" s="5">
        <v>776.9</v>
      </c>
      <c r="G11" s="5"/>
      <c r="H11" s="6">
        <v>16.3</v>
      </c>
      <c r="I11" s="8">
        <v>44931</v>
      </c>
      <c r="J11" s="6"/>
      <c r="K11" s="6"/>
      <c r="L11" s="6">
        <v>17.8</v>
      </c>
      <c r="M11" s="8">
        <v>45040</v>
      </c>
      <c r="P11">
        <v>15</v>
      </c>
      <c r="R11">
        <v>14.2</v>
      </c>
      <c r="S11" s="41">
        <f t="shared" si="0"/>
        <v>7.042253521126761</v>
      </c>
      <c r="Y11" s="39"/>
      <c r="AA11" t="s">
        <v>14</v>
      </c>
      <c r="AB11">
        <v>20</v>
      </c>
      <c r="AC11">
        <v>13.4</v>
      </c>
      <c r="AD11">
        <v>9.6300000000000008</v>
      </c>
      <c r="AE11" s="46">
        <v>10.384215991692626</v>
      </c>
      <c r="AN11" t="s">
        <v>30</v>
      </c>
      <c r="AO11">
        <v>20</v>
      </c>
      <c r="AP11">
        <v>25.5</v>
      </c>
      <c r="AQ11">
        <v>20.2</v>
      </c>
      <c r="AR11" s="41">
        <v>4.9504950495049505</v>
      </c>
    </row>
    <row r="12" spans="1:44" ht="17" thickBot="1" x14ac:dyDescent="0.25">
      <c r="A12" s="4">
        <v>3743</v>
      </c>
      <c r="B12" s="5" t="s">
        <v>4</v>
      </c>
      <c r="C12" s="5" t="s">
        <v>5</v>
      </c>
      <c r="D12" s="5" t="s">
        <v>47</v>
      </c>
      <c r="E12" s="5">
        <v>6</v>
      </c>
      <c r="F12" s="5">
        <v>548.70000000000005</v>
      </c>
      <c r="G12" s="5"/>
      <c r="H12" s="6">
        <v>17.5</v>
      </c>
      <c r="I12" s="8">
        <v>44929</v>
      </c>
      <c r="J12" s="6"/>
      <c r="K12" s="8"/>
      <c r="L12" s="6">
        <v>27.8</v>
      </c>
      <c r="M12" s="8">
        <v>45036</v>
      </c>
      <c r="P12">
        <v>16</v>
      </c>
      <c r="R12">
        <v>21.2</v>
      </c>
      <c r="S12" s="41">
        <f t="shared" si="0"/>
        <v>4.716981132075472</v>
      </c>
      <c r="U12" t="str">
        <f t="shared" ref="U12:U43" si="41">D12</f>
        <v>E40</v>
      </c>
      <c r="V12">
        <f t="shared" ref="V12:V43" si="42">P12</f>
        <v>16</v>
      </c>
      <c r="W12">
        <f t="shared" ref="W12:W43" si="43">L12</f>
        <v>27.8</v>
      </c>
      <c r="X12">
        <f t="shared" ref="X12:X43" si="44">R12</f>
        <v>21.2</v>
      </c>
      <c r="Y12" s="41">
        <f t="shared" ref="Y12:Y43" si="45">S12</f>
        <v>4.716981132075472</v>
      </c>
      <c r="AA12" t="s">
        <v>63</v>
      </c>
      <c r="AB12">
        <v>21</v>
      </c>
      <c r="AC12">
        <v>17.7</v>
      </c>
      <c r="AD12">
        <v>14.5</v>
      </c>
      <c r="AE12" s="41">
        <v>6.8965517241379306</v>
      </c>
      <c r="AH12" t="str">
        <f t="shared" ref="AH12:AH43" si="46">D13</f>
        <v>E17</v>
      </c>
      <c r="AI12">
        <f t="shared" ref="AI12:AI43" si="47">P13</f>
        <v>16</v>
      </c>
      <c r="AJ12">
        <f t="shared" ref="AJ12:AJ43" si="48">L13</f>
        <v>21.4</v>
      </c>
      <c r="AK12">
        <f t="shared" ref="AK12:AK43" si="49">R13</f>
        <v>13.3</v>
      </c>
      <c r="AL12" s="41">
        <f t="shared" ref="AL12:AL43" si="50">S13</f>
        <v>7.518796992481203</v>
      </c>
      <c r="AN12" t="s">
        <v>56</v>
      </c>
      <c r="AO12">
        <v>21</v>
      </c>
      <c r="AP12">
        <v>13.3</v>
      </c>
      <c r="AQ12">
        <v>9.11</v>
      </c>
      <c r="AR12" s="41">
        <v>10.976948408342482</v>
      </c>
    </row>
    <row r="13" spans="1:44" ht="17" thickBot="1" x14ac:dyDescent="0.25">
      <c r="A13" s="4">
        <v>2075</v>
      </c>
      <c r="B13" s="5" t="s">
        <v>4</v>
      </c>
      <c r="C13" s="5" t="s">
        <v>11</v>
      </c>
      <c r="D13" s="5" t="s">
        <v>24</v>
      </c>
      <c r="E13" s="5">
        <v>3</v>
      </c>
      <c r="F13" s="5">
        <v>668.5</v>
      </c>
      <c r="G13" s="5"/>
      <c r="H13" s="6">
        <v>16.3</v>
      </c>
      <c r="I13" s="8">
        <v>44931</v>
      </c>
      <c r="J13" s="6"/>
      <c r="K13" s="6"/>
      <c r="L13" s="6">
        <v>21.4</v>
      </c>
      <c r="M13" s="8">
        <v>45040</v>
      </c>
      <c r="P13">
        <v>16</v>
      </c>
      <c r="R13">
        <v>13.3</v>
      </c>
      <c r="S13" s="41">
        <f t="shared" si="0"/>
        <v>7.518796992481203</v>
      </c>
      <c r="Y13" s="39"/>
      <c r="AA13" t="s">
        <v>68</v>
      </c>
      <c r="AB13">
        <v>22</v>
      </c>
      <c r="AC13">
        <v>14.6</v>
      </c>
      <c r="AD13">
        <v>11.2</v>
      </c>
      <c r="AE13" s="46">
        <v>8.9285714285714288</v>
      </c>
      <c r="AN13" t="s">
        <v>31</v>
      </c>
      <c r="AO13">
        <v>22</v>
      </c>
      <c r="AP13">
        <v>18.600000000000001</v>
      </c>
      <c r="AQ13">
        <v>14.2</v>
      </c>
      <c r="AR13" s="41">
        <v>7.042253521126761</v>
      </c>
    </row>
    <row r="14" spans="1:44" s="16" customFormat="1" ht="17" thickBot="1" x14ac:dyDescent="0.25">
      <c r="A14" s="4">
        <v>52978</v>
      </c>
      <c r="B14" s="5" t="s">
        <v>4</v>
      </c>
      <c r="C14" s="5" t="s">
        <v>7</v>
      </c>
      <c r="D14" s="5" t="s">
        <v>48</v>
      </c>
      <c r="E14" s="5">
        <v>6</v>
      </c>
      <c r="F14" s="5">
        <v>584.29999999999995</v>
      </c>
      <c r="G14" s="5"/>
      <c r="H14" s="6">
        <v>14.5</v>
      </c>
      <c r="I14" s="8">
        <v>44929</v>
      </c>
      <c r="J14" s="6"/>
      <c r="K14" s="8"/>
      <c r="L14" s="6">
        <v>13.2</v>
      </c>
      <c r="M14" s="8">
        <v>45036</v>
      </c>
      <c r="N14"/>
      <c r="O14"/>
      <c r="P14">
        <v>17</v>
      </c>
      <c r="Q14"/>
      <c r="R14" s="16">
        <v>9.39</v>
      </c>
      <c r="S14" s="41">
        <f t="shared" si="0"/>
        <v>10.649627263045792</v>
      </c>
      <c r="U14" t="str">
        <f t="shared" ref="U14:U45" si="51">D14</f>
        <v>E41</v>
      </c>
      <c r="V14">
        <f t="shared" ref="V14:V45" si="52">P14</f>
        <v>17</v>
      </c>
      <c r="W14">
        <f t="shared" ref="W14:W45" si="53">L14</f>
        <v>13.2</v>
      </c>
      <c r="X14">
        <f t="shared" ref="X14:X45" si="54">R14</f>
        <v>9.39</v>
      </c>
      <c r="Y14" s="41">
        <f t="shared" ref="Y14:Y45" si="55">S14</f>
        <v>10.649627263045792</v>
      </c>
      <c r="AA14" t="s">
        <v>69</v>
      </c>
      <c r="AB14">
        <v>23</v>
      </c>
      <c r="AC14">
        <v>22.2</v>
      </c>
      <c r="AD14">
        <v>16.2</v>
      </c>
      <c r="AE14" s="41">
        <v>6.1728395061728394</v>
      </c>
      <c r="AH14" t="str">
        <f t="shared" ref="AH14:AH45" si="56">D15</f>
        <v>E19</v>
      </c>
      <c r="AI14">
        <f t="shared" ref="AI14:AI45" si="57">P15</f>
        <v>17</v>
      </c>
      <c r="AJ14">
        <f t="shared" ref="AJ14:AJ45" si="58">L15</f>
        <v>22.2</v>
      </c>
      <c r="AK14">
        <f t="shared" ref="AK14:AK45" si="59">R15</f>
        <v>14.9</v>
      </c>
      <c r="AL14" s="41">
        <f t="shared" ref="AL14:AL45" si="60">S15</f>
        <v>6.7114093959731544</v>
      </c>
      <c r="AN14" t="s">
        <v>32</v>
      </c>
      <c r="AO14">
        <v>23</v>
      </c>
      <c r="AP14">
        <v>10.8</v>
      </c>
      <c r="AQ14">
        <v>9.64</v>
      </c>
      <c r="AR14" s="41">
        <v>10.373443983402488</v>
      </c>
    </row>
    <row r="15" spans="1:44" ht="17" thickBot="1" x14ac:dyDescent="0.25">
      <c r="A15" s="4">
        <v>21783</v>
      </c>
      <c r="B15" s="5" t="s">
        <v>4</v>
      </c>
      <c r="C15" s="5" t="s">
        <v>11</v>
      </c>
      <c r="D15" s="5" t="s">
        <v>26</v>
      </c>
      <c r="E15" s="5">
        <v>3</v>
      </c>
      <c r="F15" s="5">
        <v>711.3</v>
      </c>
      <c r="G15" s="5"/>
      <c r="H15" s="6">
        <v>23.1</v>
      </c>
      <c r="I15" s="8">
        <v>44931</v>
      </c>
      <c r="J15" s="6"/>
      <c r="K15" s="6"/>
      <c r="L15" s="6">
        <v>22.2</v>
      </c>
      <c r="M15" s="8">
        <v>45040</v>
      </c>
      <c r="P15">
        <v>17</v>
      </c>
      <c r="R15">
        <v>14.9</v>
      </c>
      <c r="S15" s="41">
        <f t="shared" si="0"/>
        <v>6.7114093959731544</v>
      </c>
      <c r="Y15" s="39"/>
      <c r="AA15" t="s">
        <v>58</v>
      </c>
      <c r="AB15">
        <v>24</v>
      </c>
      <c r="AC15">
        <v>37.799999999999997</v>
      </c>
      <c r="AD15">
        <v>22.8</v>
      </c>
      <c r="AE15" s="46">
        <v>4.3859649122807012</v>
      </c>
      <c r="AN15" t="s">
        <v>71</v>
      </c>
      <c r="AO15">
        <v>24</v>
      </c>
      <c r="AP15">
        <v>22</v>
      </c>
      <c r="AQ15">
        <v>21.8</v>
      </c>
      <c r="AR15" s="41">
        <v>4.5871559633027523</v>
      </c>
    </row>
    <row r="16" spans="1:44" ht="17" thickBot="1" x14ac:dyDescent="0.25">
      <c r="A16" s="4">
        <v>42386</v>
      </c>
      <c r="B16" s="5" t="s">
        <v>4</v>
      </c>
      <c r="C16" s="5" t="s">
        <v>11</v>
      </c>
      <c r="D16" s="5" t="s">
        <v>53</v>
      </c>
      <c r="E16" s="5">
        <v>6</v>
      </c>
      <c r="F16" s="5">
        <v>410.1</v>
      </c>
      <c r="G16" s="5"/>
      <c r="H16" s="6">
        <v>12.7</v>
      </c>
      <c r="I16" s="8">
        <v>44930</v>
      </c>
      <c r="J16" s="6"/>
      <c r="K16" s="6"/>
      <c r="L16" s="6">
        <v>19.399999999999999</v>
      </c>
      <c r="M16" s="8">
        <v>45036</v>
      </c>
      <c r="P16">
        <v>18</v>
      </c>
      <c r="R16">
        <v>14.8</v>
      </c>
      <c r="S16" s="41">
        <f t="shared" si="0"/>
        <v>6.7567567567567561</v>
      </c>
      <c r="U16" t="str">
        <f t="shared" ref="U16:U47" si="61">D16</f>
        <v>E46</v>
      </c>
      <c r="V16">
        <f t="shared" ref="V16:V47" si="62">P16</f>
        <v>18</v>
      </c>
      <c r="W16">
        <f t="shared" ref="W16:W47" si="63">L16</f>
        <v>19.399999999999999</v>
      </c>
      <c r="X16">
        <f t="shared" ref="X16:X47" si="64">R16</f>
        <v>14.8</v>
      </c>
      <c r="Y16" s="41">
        <f t="shared" ref="Y16:Y47" si="65">S16</f>
        <v>6.7567567567567561</v>
      </c>
      <c r="AA16" t="s">
        <v>59</v>
      </c>
      <c r="AB16">
        <v>25</v>
      </c>
      <c r="AC16">
        <v>26</v>
      </c>
      <c r="AD16">
        <v>15.6</v>
      </c>
      <c r="AE16" s="41">
        <v>6.4102564102564106</v>
      </c>
      <c r="AH16" t="str">
        <f t="shared" ref="AH16:AH47" si="66">D17</f>
        <v>E20</v>
      </c>
      <c r="AI16">
        <f t="shared" ref="AI16:AI47" si="67">P17</f>
        <v>18</v>
      </c>
      <c r="AJ16">
        <f t="shared" ref="AJ16:AJ47" si="68">L17</f>
        <v>23</v>
      </c>
      <c r="AK16">
        <f t="shared" ref="AK16:AK47" si="69">R17</f>
        <v>15.6</v>
      </c>
      <c r="AL16" s="41">
        <f t="shared" ref="AL16:AL47" si="70">S17</f>
        <v>6.4102564102564106</v>
      </c>
      <c r="AN16" t="s">
        <v>73</v>
      </c>
      <c r="AO16">
        <v>25</v>
      </c>
      <c r="AP16">
        <v>19.2</v>
      </c>
      <c r="AQ16">
        <v>14.9</v>
      </c>
      <c r="AR16" s="41">
        <v>6.7114093959731544</v>
      </c>
    </row>
    <row r="17" spans="1:44" ht="17" thickBot="1" x14ac:dyDescent="0.25">
      <c r="A17" s="4">
        <v>11977</v>
      </c>
      <c r="B17" s="5" t="s">
        <v>4</v>
      </c>
      <c r="C17" s="5" t="s">
        <v>5</v>
      </c>
      <c r="D17" s="5" t="s">
        <v>27</v>
      </c>
      <c r="E17" s="5">
        <v>4</v>
      </c>
      <c r="F17" s="5">
        <v>631.6</v>
      </c>
      <c r="G17" s="5"/>
      <c r="H17" s="6">
        <v>13.4</v>
      </c>
      <c r="I17" s="8">
        <v>44931</v>
      </c>
      <c r="J17" s="6"/>
      <c r="K17" s="6"/>
      <c r="L17" s="6">
        <v>23</v>
      </c>
      <c r="M17" s="8">
        <v>45040</v>
      </c>
      <c r="P17">
        <v>18</v>
      </c>
      <c r="R17">
        <v>15.6</v>
      </c>
      <c r="S17" s="41">
        <f t="shared" si="0"/>
        <v>6.4102564102564106</v>
      </c>
      <c r="Y17" s="39"/>
      <c r="AA17" t="s">
        <v>61</v>
      </c>
      <c r="AB17">
        <v>26</v>
      </c>
      <c r="AC17">
        <v>21</v>
      </c>
      <c r="AD17">
        <v>15.8</v>
      </c>
      <c r="AE17" s="46">
        <v>6.3291139240506329</v>
      </c>
      <c r="AN17" t="s">
        <v>74</v>
      </c>
      <c r="AO17">
        <v>26</v>
      </c>
      <c r="AP17">
        <v>27.4</v>
      </c>
      <c r="AQ17">
        <v>22.4</v>
      </c>
      <c r="AR17" s="41">
        <v>4.4642857142857144</v>
      </c>
    </row>
    <row r="18" spans="1:44" ht="17" thickBot="1" x14ac:dyDescent="0.25">
      <c r="A18" s="4">
        <v>104844</v>
      </c>
      <c r="B18" s="5" t="s">
        <v>4</v>
      </c>
      <c r="C18" s="5" t="s">
        <v>5</v>
      </c>
      <c r="D18" s="5" t="s">
        <v>38</v>
      </c>
      <c r="E18" s="5">
        <v>5</v>
      </c>
      <c r="F18" s="5">
        <v>605.4</v>
      </c>
      <c r="G18" s="5"/>
      <c r="H18" s="6">
        <v>20.7</v>
      </c>
      <c r="I18" s="8">
        <v>44929</v>
      </c>
      <c r="J18" s="6"/>
      <c r="K18" s="8"/>
      <c r="L18" s="6">
        <v>25.4</v>
      </c>
      <c r="M18" s="8">
        <v>45036</v>
      </c>
      <c r="P18">
        <v>19</v>
      </c>
      <c r="R18">
        <v>20.399999999999999</v>
      </c>
      <c r="S18" s="41">
        <f t="shared" si="0"/>
        <v>4.9019607843137258</v>
      </c>
      <c r="U18" t="str">
        <f t="shared" ref="U18:U49" si="71">D18</f>
        <v>E31</v>
      </c>
      <c r="V18">
        <f t="shared" ref="V18:V49" si="72">P18</f>
        <v>19</v>
      </c>
      <c r="W18">
        <f t="shared" ref="W18:W49" si="73">L18</f>
        <v>25.4</v>
      </c>
      <c r="X18">
        <f t="shared" ref="X18:X49" si="74">R18</f>
        <v>20.399999999999999</v>
      </c>
      <c r="Y18" s="41">
        <f t="shared" ref="Y18:Y49" si="75">S18</f>
        <v>4.9019607843137258</v>
      </c>
      <c r="AA18" t="s">
        <v>62</v>
      </c>
      <c r="AB18">
        <v>27</v>
      </c>
      <c r="AC18">
        <v>46.6</v>
      </c>
      <c r="AD18">
        <v>27.2</v>
      </c>
      <c r="AE18" s="41">
        <v>3.6764705882352944</v>
      </c>
      <c r="AH18" t="str">
        <f t="shared" ref="AH18:AH49" si="76">D19</f>
        <v>E22</v>
      </c>
      <c r="AI18">
        <f t="shared" ref="AI18:AI49" si="77">P19</f>
        <v>19</v>
      </c>
      <c r="AJ18">
        <f t="shared" ref="AJ18:AJ49" si="78">L19</f>
        <v>17.899999999999999</v>
      </c>
      <c r="AK18">
        <f t="shared" ref="AK18:AK49" si="79">R19</f>
        <v>15.9</v>
      </c>
      <c r="AL18" s="41">
        <f t="shared" ref="AL18:AL49" si="80">S19</f>
        <v>6.2893081761006284</v>
      </c>
      <c r="AN18" t="s">
        <v>78</v>
      </c>
      <c r="AO18">
        <v>27</v>
      </c>
      <c r="AP18">
        <v>15.6</v>
      </c>
      <c r="AQ18">
        <v>12.9</v>
      </c>
      <c r="AR18" s="41">
        <v>7.7519379844961236</v>
      </c>
    </row>
    <row r="19" spans="1:44" ht="17" thickBot="1" x14ac:dyDescent="0.25">
      <c r="A19" s="4">
        <v>21530</v>
      </c>
      <c r="B19" s="5" t="s">
        <v>4</v>
      </c>
      <c r="C19" s="5" t="s">
        <v>11</v>
      </c>
      <c r="D19" s="5" t="s">
        <v>29</v>
      </c>
      <c r="E19" s="5">
        <v>4</v>
      </c>
      <c r="F19" s="5">
        <v>607.6</v>
      </c>
      <c r="G19" s="5"/>
      <c r="H19" s="6">
        <v>18.100000000000001</v>
      </c>
      <c r="I19" s="8">
        <v>44931</v>
      </c>
      <c r="J19" s="6"/>
      <c r="K19" s="6"/>
      <c r="L19" s="6">
        <v>17.899999999999999</v>
      </c>
      <c r="M19" s="8">
        <v>45040</v>
      </c>
      <c r="P19">
        <v>19</v>
      </c>
      <c r="R19">
        <v>15.9</v>
      </c>
      <c r="S19" s="41">
        <f t="shared" si="0"/>
        <v>6.2893081761006284</v>
      </c>
      <c r="Y19" s="39"/>
      <c r="AA19" t="s">
        <v>79</v>
      </c>
      <c r="AB19">
        <v>28</v>
      </c>
      <c r="AC19">
        <v>22.9</v>
      </c>
      <c r="AD19">
        <v>19.8</v>
      </c>
      <c r="AE19" s="46">
        <v>5.0505050505050502</v>
      </c>
      <c r="AN19" t="s">
        <v>36</v>
      </c>
      <c r="AO19">
        <v>28</v>
      </c>
      <c r="AP19">
        <v>10.199999999999999</v>
      </c>
      <c r="AQ19">
        <v>7.89</v>
      </c>
      <c r="AR19" s="41">
        <v>12.67427122940431</v>
      </c>
    </row>
    <row r="20" spans="1:44" ht="17" thickBot="1" x14ac:dyDescent="0.25">
      <c r="A20" s="4">
        <v>214134</v>
      </c>
      <c r="B20" s="5" t="s">
        <v>4</v>
      </c>
      <c r="C20" s="5" t="s">
        <v>7</v>
      </c>
      <c r="D20" s="5" t="s">
        <v>14</v>
      </c>
      <c r="E20" s="5">
        <v>2</v>
      </c>
      <c r="F20" s="5">
        <v>708.8</v>
      </c>
      <c r="G20" s="5"/>
      <c r="H20" s="6">
        <v>9.6</v>
      </c>
      <c r="I20" s="8">
        <v>44929</v>
      </c>
      <c r="J20" s="6"/>
      <c r="K20" s="8"/>
      <c r="L20" s="6">
        <v>13.4</v>
      </c>
      <c r="M20" s="8">
        <v>45037</v>
      </c>
      <c r="P20">
        <v>20</v>
      </c>
      <c r="R20">
        <v>9.6300000000000008</v>
      </c>
      <c r="S20" s="41">
        <f t="shared" si="0"/>
        <v>10.384215991692626</v>
      </c>
      <c r="U20" t="str">
        <f t="shared" ref="U20:U51" si="81">D20</f>
        <v>E07</v>
      </c>
      <c r="V20">
        <f t="shared" ref="V20:V51" si="82">P20</f>
        <v>20</v>
      </c>
      <c r="W20">
        <f t="shared" ref="W20:W51" si="83">L20</f>
        <v>13.4</v>
      </c>
      <c r="X20">
        <f t="shared" ref="X20:X51" si="84">R20</f>
        <v>9.6300000000000008</v>
      </c>
      <c r="Y20" s="41">
        <f t="shared" ref="Y20:Y51" si="85">S20</f>
        <v>10.384215991692626</v>
      </c>
      <c r="AA20" t="s">
        <v>16</v>
      </c>
      <c r="AB20">
        <v>29</v>
      </c>
      <c r="AC20">
        <v>8.6999999999999993</v>
      </c>
      <c r="AD20">
        <v>6.54</v>
      </c>
      <c r="AE20" s="41">
        <v>15.290519877675841</v>
      </c>
      <c r="AH20" t="str">
        <f t="shared" ref="AH20:AH51" si="86">D21</f>
        <v>E23</v>
      </c>
      <c r="AI20">
        <f t="shared" ref="AI20:AI51" si="87">P21</f>
        <v>20</v>
      </c>
      <c r="AJ20">
        <f t="shared" ref="AJ20:AJ51" si="88">L21</f>
        <v>25.5</v>
      </c>
      <c r="AK20">
        <f t="shared" ref="AK20:AK51" si="89">R21</f>
        <v>20.2</v>
      </c>
      <c r="AL20" s="41">
        <f t="shared" ref="AL20:AL51" si="90">S21</f>
        <v>4.9504950495049505</v>
      </c>
      <c r="AN20" t="s">
        <v>22</v>
      </c>
      <c r="AO20">
        <v>29</v>
      </c>
      <c r="AP20">
        <v>23.5</v>
      </c>
      <c r="AQ20">
        <v>20.8</v>
      </c>
      <c r="AR20" s="41">
        <v>4.8076923076923075</v>
      </c>
    </row>
    <row r="21" spans="1:44" ht="17" thickBot="1" x14ac:dyDescent="0.25">
      <c r="A21" s="4">
        <v>31297</v>
      </c>
      <c r="B21" s="5" t="s">
        <v>4</v>
      </c>
      <c r="C21" s="5" t="s">
        <v>5</v>
      </c>
      <c r="D21" s="5" t="s">
        <v>30</v>
      </c>
      <c r="E21" s="5">
        <v>4</v>
      </c>
      <c r="F21" s="5">
        <v>617.9</v>
      </c>
      <c r="G21" s="5"/>
      <c r="H21" s="6">
        <v>21</v>
      </c>
      <c r="I21" s="8">
        <v>44931</v>
      </c>
      <c r="J21" s="6"/>
      <c r="K21" s="6"/>
      <c r="L21" s="6">
        <v>25.5</v>
      </c>
      <c r="M21" s="8">
        <v>45040</v>
      </c>
      <c r="P21">
        <v>20</v>
      </c>
      <c r="R21">
        <v>20.2</v>
      </c>
      <c r="S21" s="41">
        <f t="shared" si="0"/>
        <v>4.9504950495049505</v>
      </c>
      <c r="Y21" s="39"/>
      <c r="AA21" t="s">
        <v>28</v>
      </c>
      <c r="AB21">
        <v>30</v>
      </c>
      <c r="AC21">
        <v>23.9</v>
      </c>
      <c r="AD21">
        <v>18.899999999999999</v>
      </c>
      <c r="AE21" s="46">
        <v>5.2910052910052912</v>
      </c>
      <c r="AN21" t="s">
        <v>66</v>
      </c>
      <c r="AO21">
        <v>30</v>
      </c>
      <c r="AP21">
        <v>18.7</v>
      </c>
      <c r="AQ21">
        <v>14.2</v>
      </c>
      <c r="AR21" s="41">
        <v>7.042253521126761</v>
      </c>
    </row>
    <row r="22" spans="1:44" ht="17" thickBot="1" x14ac:dyDescent="0.25">
      <c r="A22" s="4">
        <v>193051</v>
      </c>
      <c r="B22" s="5" t="s">
        <v>55</v>
      </c>
      <c r="C22" s="5" t="s">
        <v>5</v>
      </c>
      <c r="D22" s="5" t="s">
        <v>63</v>
      </c>
      <c r="E22" s="5">
        <v>2</v>
      </c>
      <c r="F22" s="5">
        <v>711.2</v>
      </c>
      <c r="G22" s="5"/>
      <c r="H22" s="6">
        <v>10</v>
      </c>
      <c r="I22" s="8">
        <v>44930</v>
      </c>
      <c r="J22" s="6"/>
      <c r="K22" s="6"/>
      <c r="L22" s="6">
        <v>17.7</v>
      </c>
      <c r="M22" s="8">
        <v>45036</v>
      </c>
      <c r="P22">
        <v>21</v>
      </c>
      <c r="R22">
        <v>14.5</v>
      </c>
      <c r="S22" s="41">
        <f t="shared" si="0"/>
        <v>6.8965517241379306</v>
      </c>
      <c r="U22" t="str">
        <f t="shared" ref="U22:U53" si="91">D22</f>
        <v>M08</v>
      </c>
      <c r="V22">
        <f t="shared" ref="V22:V53" si="92">P22</f>
        <v>21</v>
      </c>
      <c r="W22">
        <f t="shared" ref="W22:W53" si="93">L22</f>
        <v>17.7</v>
      </c>
      <c r="X22">
        <f t="shared" ref="X22:X53" si="94">R22</f>
        <v>14.5</v>
      </c>
      <c r="Y22" s="41">
        <f t="shared" ref="Y22:Y53" si="95">S22</f>
        <v>6.8965517241379306</v>
      </c>
      <c r="AA22" t="s">
        <v>39</v>
      </c>
      <c r="AB22">
        <v>31</v>
      </c>
      <c r="AC22">
        <v>25.8</v>
      </c>
      <c r="AD22">
        <v>17.600000000000001</v>
      </c>
      <c r="AE22" s="41">
        <v>5.6818181818181817</v>
      </c>
      <c r="AH22" t="str">
        <f t="shared" ref="AH22:AH53" si="96">D23</f>
        <v>M01</v>
      </c>
      <c r="AI22">
        <f t="shared" ref="AI22:AI53" si="97">P23</f>
        <v>21</v>
      </c>
      <c r="AJ22">
        <f t="shared" ref="AJ22:AJ53" si="98">L23</f>
        <v>13.3</v>
      </c>
      <c r="AK22">
        <f t="shared" ref="AK22:AK53" si="99">R23</f>
        <v>9.11</v>
      </c>
      <c r="AL22" s="41">
        <f t="shared" ref="AL22:AL53" si="100">S23</f>
        <v>10.976948408342482</v>
      </c>
      <c r="AN22" t="s">
        <v>43</v>
      </c>
      <c r="AO22">
        <v>31</v>
      </c>
      <c r="AP22">
        <v>16.100000000000001</v>
      </c>
      <c r="AQ22">
        <v>11.7</v>
      </c>
      <c r="AR22" s="41">
        <v>8.5470085470085468</v>
      </c>
    </row>
    <row r="23" spans="1:44" ht="17" thickBot="1" x14ac:dyDescent="0.25">
      <c r="A23" s="4">
        <v>202483</v>
      </c>
      <c r="B23" s="5" t="s">
        <v>55</v>
      </c>
      <c r="C23" s="5" t="s">
        <v>11</v>
      </c>
      <c r="D23" s="5" t="s">
        <v>56</v>
      </c>
      <c r="E23" s="5">
        <v>1</v>
      </c>
      <c r="F23" s="5">
        <v>752.5</v>
      </c>
      <c r="G23" s="5">
        <v>727.1</v>
      </c>
      <c r="H23" s="6">
        <v>16</v>
      </c>
      <c r="I23" s="8">
        <v>44992</v>
      </c>
      <c r="J23" s="6"/>
      <c r="K23" s="6"/>
      <c r="L23" s="6">
        <v>13.3</v>
      </c>
      <c r="M23" s="8">
        <v>45040</v>
      </c>
      <c r="P23">
        <v>21</v>
      </c>
      <c r="R23">
        <v>9.11</v>
      </c>
      <c r="S23" s="41">
        <f t="shared" si="0"/>
        <v>10.976948408342482</v>
      </c>
      <c r="Y23" s="39"/>
      <c r="AA23" t="s">
        <v>33</v>
      </c>
      <c r="AB23">
        <v>32</v>
      </c>
      <c r="AC23">
        <v>11.8</v>
      </c>
      <c r="AD23">
        <v>9.43</v>
      </c>
      <c r="AE23" s="46">
        <v>10.604453870625663</v>
      </c>
      <c r="AN23" t="s">
        <v>72</v>
      </c>
      <c r="AO23">
        <v>32</v>
      </c>
      <c r="AP23">
        <v>16.3</v>
      </c>
      <c r="AQ23">
        <v>12.3</v>
      </c>
      <c r="AR23" s="41">
        <v>8.1300813008130071</v>
      </c>
    </row>
    <row r="24" spans="1:44" ht="17" thickBot="1" x14ac:dyDescent="0.25">
      <c r="A24" s="4">
        <v>133477</v>
      </c>
      <c r="B24" s="5" t="s">
        <v>55</v>
      </c>
      <c r="C24" s="5" t="s">
        <v>11</v>
      </c>
      <c r="D24" s="5" t="s">
        <v>68</v>
      </c>
      <c r="E24" s="5">
        <v>3</v>
      </c>
      <c r="F24" s="5">
        <v>689.6</v>
      </c>
      <c r="G24" s="5"/>
      <c r="H24" s="6">
        <v>7.1</v>
      </c>
      <c r="I24" s="8">
        <v>44930</v>
      </c>
      <c r="J24" s="6"/>
      <c r="K24" s="6"/>
      <c r="L24" s="6">
        <v>14.6</v>
      </c>
      <c r="M24" s="8">
        <v>45036</v>
      </c>
      <c r="P24">
        <v>22</v>
      </c>
      <c r="R24">
        <v>11.2</v>
      </c>
      <c r="S24" s="41">
        <f t="shared" si="0"/>
        <v>8.9285714285714288</v>
      </c>
      <c r="U24" t="str">
        <f t="shared" ref="U24:U71" si="101">D24</f>
        <v>M13</v>
      </c>
      <c r="V24">
        <f t="shared" ref="V24:V71" si="102">P24</f>
        <v>22</v>
      </c>
      <c r="W24">
        <f t="shared" ref="W24:W71" si="103">L24</f>
        <v>14.6</v>
      </c>
      <c r="X24">
        <f t="shared" ref="X24:X71" si="104">R24</f>
        <v>11.2</v>
      </c>
      <c r="Y24" s="41">
        <f t="shared" ref="Y24:Y71" si="105">S24</f>
        <v>8.9285714285714288</v>
      </c>
      <c r="AA24" t="s">
        <v>46</v>
      </c>
      <c r="AB24">
        <v>33</v>
      </c>
      <c r="AC24">
        <v>8.8000000000000007</v>
      </c>
      <c r="AD24">
        <v>5.71</v>
      </c>
      <c r="AE24" s="41">
        <v>17.513134851138354</v>
      </c>
      <c r="AH24" t="str">
        <f t="shared" ref="AH24:AH55" si="106">D25</f>
        <v>E24</v>
      </c>
      <c r="AI24">
        <f t="shared" ref="AI24:AI55" si="107">P25</f>
        <v>22</v>
      </c>
      <c r="AJ24">
        <f t="shared" ref="AJ24:AJ55" si="108">L25</f>
        <v>18.600000000000001</v>
      </c>
      <c r="AK24">
        <f t="shared" ref="AK24:AK55" si="109">R25</f>
        <v>14.2</v>
      </c>
      <c r="AL24" s="41">
        <f t="shared" ref="AL24:AL55" si="110">S25</f>
        <v>7.042253521126761</v>
      </c>
      <c r="AN24" t="s">
        <v>49</v>
      </c>
      <c r="AO24">
        <v>33</v>
      </c>
      <c r="AP24">
        <v>17</v>
      </c>
      <c r="AQ24">
        <v>17.3</v>
      </c>
      <c r="AR24" s="41">
        <v>5.7803468208092479</v>
      </c>
    </row>
    <row r="25" spans="1:44" ht="17" thickBot="1" x14ac:dyDescent="0.25">
      <c r="A25" s="4">
        <v>11220</v>
      </c>
      <c r="B25" s="5" t="s">
        <v>4</v>
      </c>
      <c r="C25" s="5" t="s">
        <v>7</v>
      </c>
      <c r="D25" s="5" t="s">
        <v>31</v>
      </c>
      <c r="E25" s="5">
        <v>4</v>
      </c>
      <c r="F25" s="5">
        <v>763.5</v>
      </c>
      <c r="G25" s="5"/>
      <c r="H25" s="6">
        <v>10.199999999999999</v>
      </c>
      <c r="I25" s="8">
        <v>44992</v>
      </c>
      <c r="J25" s="6"/>
      <c r="K25" s="6"/>
      <c r="L25" s="6">
        <v>18.600000000000001</v>
      </c>
      <c r="M25" s="8">
        <v>45040</v>
      </c>
      <c r="P25">
        <v>22</v>
      </c>
      <c r="R25">
        <v>14.2</v>
      </c>
      <c r="S25" s="41">
        <f t="shared" si="0"/>
        <v>7.042253521126761</v>
      </c>
      <c r="Y25" s="39"/>
      <c r="AA25" t="s">
        <v>64</v>
      </c>
      <c r="AB25">
        <v>34</v>
      </c>
      <c r="AC25">
        <v>22.7</v>
      </c>
      <c r="AD25">
        <v>17.7</v>
      </c>
      <c r="AE25" s="46">
        <v>5.6497175141242941</v>
      </c>
      <c r="AN25" t="s">
        <v>76</v>
      </c>
      <c r="AO25">
        <v>34</v>
      </c>
      <c r="AP25">
        <v>19.5</v>
      </c>
      <c r="AQ25">
        <v>13.4</v>
      </c>
      <c r="AR25" s="41">
        <v>7.4626865671641793</v>
      </c>
    </row>
    <row r="26" spans="1:44" ht="17" thickBot="1" x14ac:dyDescent="0.25">
      <c r="A26" s="4">
        <v>152463</v>
      </c>
      <c r="B26" s="5" t="s">
        <v>55</v>
      </c>
      <c r="C26" s="5" t="s">
        <v>7</v>
      </c>
      <c r="D26" s="5" t="s">
        <v>69</v>
      </c>
      <c r="E26" s="5">
        <v>3</v>
      </c>
      <c r="F26" s="5">
        <v>704.6</v>
      </c>
      <c r="G26" s="5"/>
      <c r="H26" s="6">
        <v>11.4</v>
      </c>
      <c r="I26" s="8">
        <v>44930</v>
      </c>
      <c r="J26" s="6"/>
      <c r="K26" s="6"/>
      <c r="L26" s="6">
        <v>22.2</v>
      </c>
      <c r="M26" s="8">
        <v>45036</v>
      </c>
      <c r="P26">
        <v>23</v>
      </c>
      <c r="R26">
        <v>16.2</v>
      </c>
      <c r="S26" s="41">
        <f t="shared" si="0"/>
        <v>6.1728395061728394</v>
      </c>
      <c r="U26" t="str">
        <f t="shared" ref="U26:U71" si="111">D26</f>
        <v>M14</v>
      </c>
      <c r="V26">
        <f t="shared" ref="V26:V71" si="112">P26</f>
        <v>23</v>
      </c>
      <c r="W26">
        <f t="shared" ref="W26:W71" si="113">L26</f>
        <v>22.2</v>
      </c>
      <c r="X26">
        <f t="shared" ref="X26:X71" si="114">R26</f>
        <v>16.2</v>
      </c>
      <c r="Y26" s="41">
        <f t="shared" ref="Y26:Y71" si="115">S26</f>
        <v>6.1728395061728394</v>
      </c>
      <c r="AA26" t="s">
        <v>67</v>
      </c>
      <c r="AB26">
        <v>35</v>
      </c>
      <c r="AC26">
        <v>22.1</v>
      </c>
      <c r="AD26">
        <v>16.8</v>
      </c>
      <c r="AE26" s="41">
        <v>5.9523809523809526</v>
      </c>
      <c r="AH26" t="str">
        <f t="shared" ref="AH26:AH72" si="116">D27</f>
        <v>E25</v>
      </c>
      <c r="AI26">
        <f t="shared" ref="AI26:AI72" si="117">P27</f>
        <v>23</v>
      </c>
      <c r="AJ26">
        <f t="shared" ref="AJ26:AJ72" si="118">L27</f>
        <v>10.8</v>
      </c>
      <c r="AK26">
        <f t="shared" ref="AK26:AK72" si="119">R27</f>
        <v>9.64</v>
      </c>
      <c r="AL26" s="41">
        <f t="shared" ref="AL26:AL72" si="120">S27</f>
        <v>10.373443983402488</v>
      </c>
      <c r="AN26" s="16" t="s">
        <v>65</v>
      </c>
      <c r="AO26" s="16">
        <v>35</v>
      </c>
      <c r="AP26" s="16">
        <v>4.0999999999999996</v>
      </c>
      <c r="AQ26" s="16">
        <v>19.2</v>
      </c>
      <c r="AR26" s="43">
        <v>5.2083333333333339</v>
      </c>
    </row>
    <row r="27" spans="1:44" ht="17" thickBot="1" x14ac:dyDescent="0.25">
      <c r="A27" s="4">
        <v>11237</v>
      </c>
      <c r="B27" s="5" t="s">
        <v>4</v>
      </c>
      <c r="C27" s="5" t="s">
        <v>5</v>
      </c>
      <c r="D27" s="5" t="s">
        <v>32</v>
      </c>
      <c r="E27" s="5">
        <v>4</v>
      </c>
      <c r="F27" s="5">
        <v>771.4</v>
      </c>
      <c r="G27" s="5"/>
      <c r="H27" s="11">
        <v>7.6</v>
      </c>
      <c r="I27" s="8">
        <v>44992</v>
      </c>
      <c r="J27" s="6"/>
      <c r="K27" s="6"/>
      <c r="L27" s="6">
        <v>10.8</v>
      </c>
      <c r="M27" s="8">
        <v>45040</v>
      </c>
      <c r="P27">
        <v>23</v>
      </c>
      <c r="R27">
        <v>9.64</v>
      </c>
      <c r="S27" s="41">
        <f t="shared" si="0"/>
        <v>10.373443983402488</v>
      </c>
      <c r="Y27" s="39"/>
      <c r="AA27" t="s">
        <v>75</v>
      </c>
      <c r="AB27">
        <v>36</v>
      </c>
      <c r="AC27">
        <v>26.4</v>
      </c>
      <c r="AD27">
        <v>15</v>
      </c>
      <c r="AE27" s="46">
        <v>6.666666666666667</v>
      </c>
      <c r="AN27" t="s">
        <v>85</v>
      </c>
      <c r="AO27">
        <v>36</v>
      </c>
      <c r="AP27">
        <v>21.9</v>
      </c>
      <c r="AQ27">
        <v>20.2</v>
      </c>
      <c r="AR27" s="41">
        <v>4.9504950495049505</v>
      </c>
    </row>
    <row r="28" spans="1:44" ht="17" thickBot="1" x14ac:dyDescent="0.25">
      <c r="A28" s="4">
        <v>202594</v>
      </c>
      <c r="B28" s="5" t="s">
        <v>55</v>
      </c>
      <c r="C28" s="5" t="s">
        <v>5</v>
      </c>
      <c r="D28" s="19" t="s">
        <v>58</v>
      </c>
      <c r="E28" s="5">
        <v>1</v>
      </c>
      <c r="F28" s="5">
        <v>458.3</v>
      </c>
      <c r="G28" s="5"/>
      <c r="H28" s="6">
        <v>10.8</v>
      </c>
      <c r="I28" s="8">
        <v>44924</v>
      </c>
      <c r="J28" s="6">
        <v>27.5</v>
      </c>
      <c r="K28" s="8">
        <v>45040</v>
      </c>
      <c r="L28" s="6">
        <v>37.799999999999997</v>
      </c>
      <c r="M28" s="10">
        <v>45043</v>
      </c>
      <c r="P28">
        <v>24</v>
      </c>
      <c r="R28">
        <v>22.8</v>
      </c>
      <c r="S28" s="41">
        <f t="shared" si="0"/>
        <v>4.3859649122807012</v>
      </c>
      <c r="U28" t="str">
        <f t="shared" ref="U28:U71" si="121">D28</f>
        <v>M03</v>
      </c>
      <c r="V28">
        <f t="shared" ref="V28:V71" si="122">P28</f>
        <v>24</v>
      </c>
      <c r="W28">
        <f t="shared" ref="W28:W71" si="123">L28</f>
        <v>37.799999999999997</v>
      </c>
      <c r="X28">
        <f t="shared" ref="X28:X71" si="124">R28</f>
        <v>22.8</v>
      </c>
      <c r="Y28" s="41">
        <f t="shared" ref="Y28:Y71" si="125">S28</f>
        <v>4.3859649122807012</v>
      </c>
      <c r="AA28" t="s">
        <v>77</v>
      </c>
      <c r="AB28">
        <v>37</v>
      </c>
      <c r="AC28">
        <v>16</v>
      </c>
      <c r="AD28">
        <v>11</v>
      </c>
      <c r="AE28" s="41">
        <v>9.0909090909090917</v>
      </c>
      <c r="AH28" t="str">
        <f t="shared" ref="AH28:AH72" si="126">D29</f>
        <v>M16</v>
      </c>
      <c r="AI28">
        <f t="shared" ref="AI28:AI72" si="127">P29</f>
        <v>24</v>
      </c>
      <c r="AJ28">
        <f t="shared" ref="AJ28:AJ72" si="128">L29</f>
        <v>22</v>
      </c>
      <c r="AK28">
        <f t="shared" ref="AK28:AK72" si="129">R29</f>
        <v>21.8</v>
      </c>
      <c r="AL28" s="41">
        <f t="shared" ref="AL28:AL72" si="130">S29</f>
        <v>4.5871559633027523</v>
      </c>
      <c r="AN28" t="s">
        <v>86</v>
      </c>
      <c r="AO28">
        <v>37</v>
      </c>
      <c r="AP28">
        <v>18.2</v>
      </c>
      <c r="AQ28">
        <v>12.9</v>
      </c>
      <c r="AR28" s="41">
        <v>7.7519379844961236</v>
      </c>
    </row>
    <row r="29" spans="1:44" s="16" customFormat="1" ht="17" thickBot="1" x14ac:dyDescent="0.25">
      <c r="A29" s="4">
        <v>93654</v>
      </c>
      <c r="B29" s="5" t="s">
        <v>55</v>
      </c>
      <c r="C29" s="5" t="s">
        <v>5</v>
      </c>
      <c r="D29" s="5" t="s">
        <v>71</v>
      </c>
      <c r="E29" s="5">
        <v>3</v>
      </c>
      <c r="F29" s="5">
        <v>651</v>
      </c>
      <c r="G29" s="5"/>
      <c r="H29" s="6">
        <v>10.1</v>
      </c>
      <c r="I29" s="8">
        <v>44931</v>
      </c>
      <c r="J29" s="6"/>
      <c r="K29" s="6"/>
      <c r="L29" s="6">
        <v>22</v>
      </c>
      <c r="M29" s="8">
        <v>45036</v>
      </c>
      <c r="N29"/>
      <c r="O29"/>
      <c r="P29">
        <v>24</v>
      </c>
      <c r="Q29"/>
      <c r="R29" s="16">
        <v>21.8</v>
      </c>
      <c r="S29" s="41">
        <f t="shared" si="0"/>
        <v>4.5871559633027523</v>
      </c>
      <c r="U29"/>
      <c r="V29"/>
      <c r="W29"/>
      <c r="X29"/>
      <c r="Y29" s="39"/>
      <c r="AA29" t="s">
        <v>10</v>
      </c>
      <c r="AB29">
        <v>38</v>
      </c>
      <c r="AC29">
        <v>7.9</v>
      </c>
      <c r="AD29">
        <v>6.79</v>
      </c>
      <c r="AE29" s="46">
        <v>14.727540500736376</v>
      </c>
      <c r="AH29"/>
      <c r="AI29"/>
      <c r="AJ29"/>
      <c r="AK29"/>
      <c r="AL29"/>
      <c r="AN29" t="s">
        <v>80</v>
      </c>
      <c r="AO29">
        <v>38</v>
      </c>
      <c r="AP29">
        <v>13.3</v>
      </c>
      <c r="AQ29">
        <v>12.6</v>
      </c>
      <c r="AR29" s="41">
        <v>7.9365079365079367</v>
      </c>
    </row>
    <row r="30" spans="1:44" ht="17" thickBot="1" x14ac:dyDescent="0.25">
      <c r="A30" s="4">
        <v>222689</v>
      </c>
      <c r="B30" s="5" t="s">
        <v>55</v>
      </c>
      <c r="C30" s="5" t="s">
        <v>5</v>
      </c>
      <c r="D30" s="19" t="s">
        <v>59</v>
      </c>
      <c r="E30" s="5">
        <v>1</v>
      </c>
      <c r="F30" s="5">
        <v>534.20000000000005</v>
      </c>
      <c r="G30" s="5"/>
      <c r="H30" s="11">
        <v>7.3</v>
      </c>
      <c r="I30" s="8">
        <v>44924</v>
      </c>
      <c r="J30" s="6">
        <v>25.5</v>
      </c>
      <c r="K30" s="8">
        <v>45040</v>
      </c>
      <c r="L30" s="6">
        <v>26</v>
      </c>
      <c r="M30" s="10">
        <v>45043</v>
      </c>
      <c r="P30">
        <v>25</v>
      </c>
      <c r="R30">
        <v>15.6</v>
      </c>
      <c r="S30" s="41">
        <f t="shared" si="0"/>
        <v>6.4102564102564106</v>
      </c>
      <c r="U30" t="str">
        <f t="shared" ref="U30:U71" si="131">D30</f>
        <v>M04</v>
      </c>
      <c r="V30">
        <f t="shared" ref="V30:V71" si="132">P30</f>
        <v>25</v>
      </c>
      <c r="W30">
        <f t="shared" ref="W30:W71" si="133">L30</f>
        <v>26</v>
      </c>
      <c r="X30">
        <f t="shared" ref="X30:X71" si="134">R30</f>
        <v>15.6</v>
      </c>
      <c r="Y30" s="41">
        <f t="shared" ref="Y30:Y71" si="135">S30</f>
        <v>6.4102564102564106</v>
      </c>
      <c r="AA30" t="s">
        <v>81</v>
      </c>
      <c r="AB30">
        <v>39</v>
      </c>
      <c r="AC30">
        <v>16</v>
      </c>
      <c r="AD30">
        <v>11.2</v>
      </c>
      <c r="AE30" s="41">
        <v>8.9285714285714288</v>
      </c>
      <c r="AH30" t="str">
        <f t="shared" ref="AH30:AH72" si="136">D31</f>
        <v>M18</v>
      </c>
      <c r="AI30">
        <f t="shared" ref="AI30:AI72" si="137">P31</f>
        <v>25</v>
      </c>
      <c r="AJ30">
        <f t="shared" ref="AJ30:AJ72" si="138">L31</f>
        <v>19.2</v>
      </c>
      <c r="AK30">
        <f t="shared" ref="AK30:AK72" si="139">R31</f>
        <v>14.9</v>
      </c>
      <c r="AL30" s="41">
        <f t="shared" ref="AL30:AL72" si="140">S31</f>
        <v>6.7114093959731544</v>
      </c>
      <c r="AN30" t="s">
        <v>12</v>
      </c>
      <c r="AO30">
        <v>39</v>
      </c>
      <c r="AP30">
        <v>14.4</v>
      </c>
      <c r="AQ30">
        <v>10.6</v>
      </c>
      <c r="AR30" s="41">
        <v>9.433962264150944</v>
      </c>
    </row>
    <row r="31" spans="1:44" ht="17" thickBot="1" x14ac:dyDescent="0.25">
      <c r="A31" s="4">
        <v>22663</v>
      </c>
      <c r="B31" s="5" t="s">
        <v>55</v>
      </c>
      <c r="C31" s="5" t="s">
        <v>7</v>
      </c>
      <c r="D31" s="5" t="s">
        <v>73</v>
      </c>
      <c r="E31" s="5">
        <v>3</v>
      </c>
      <c r="F31" s="5">
        <v>736.5</v>
      </c>
      <c r="G31" s="5"/>
      <c r="H31" s="6">
        <v>8.6</v>
      </c>
      <c r="I31" s="8">
        <v>44931</v>
      </c>
      <c r="J31" s="6"/>
      <c r="K31" s="6"/>
      <c r="L31" s="6">
        <v>19.2</v>
      </c>
      <c r="M31" s="8">
        <v>45036</v>
      </c>
      <c r="P31">
        <v>25</v>
      </c>
      <c r="R31">
        <v>14.9</v>
      </c>
      <c r="S31" s="41">
        <f t="shared" si="0"/>
        <v>6.7114093959731544</v>
      </c>
      <c r="Y31" s="39"/>
      <c r="AA31" t="s">
        <v>17</v>
      </c>
      <c r="AB31">
        <v>40</v>
      </c>
      <c r="AC31">
        <v>8.3000000000000007</v>
      </c>
      <c r="AD31">
        <v>6.68</v>
      </c>
      <c r="AE31" s="46">
        <v>14.970059880239521</v>
      </c>
      <c r="AN31" t="s">
        <v>82</v>
      </c>
      <c r="AO31">
        <v>40</v>
      </c>
      <c r="AP31">
        <v>16.399999999999999</v>
      </c>
      <c r="AQ31">
        <v>11</v>
      </c>
      <c r="AR31" s="41">
        <v>9.0909090909090917</v>
      </c>
    </row>
    <row r="32" spans="1:44" ht="17" thickBot="1" x14ac:dyDescent="0.25">
      <c r="A32" s="4">
        <v>172102</v>
      </c>
      <c r="B32" s="5" t="s">
        <v>55</v>
      </c>
      <c r="C32" s="5" t="s">
        <v>5</v>
      </c>
      <c r="D32" s="19" t="s">
        <v>61</v>
      </c>
      <c r="E32" s="5">
        <v>1</v>
      </c>
      <c r="F32" s="5">
        <v>564.5</v>
      </c>
      <c r="G32" s="5"/>
      <c r="H32" s="6">
        <v>10.5</v>
      </c>
      <c r="I32" s="10">
        <v>45289</v>
      </c>
      <c r="J32" s="12">
        <v>23.6</v>
      </c>
      <c r="K32" s="10">
        <v>45040</v>
      </c>
      <c r="L32" s="6">
        <v>21</v>
      </c>
      <c r="M32" s="10">
        <v>45043</v>
      </c>
      <c r="P32">
        <v>26</v>
      </c>
      <c r="R32">
        <v>15.8</v>
      </c>
      <c r="S32" s="41">
        <f t="shared" si="0"/>
        <v>6.3291139240506329</v>
      </c>
      <c r="U32" t="str">
        <f t="shared" ref="U32:U71" si="141">D32</f>
        <v>M06</v>
      </c>
      <c r="V32">
        <f t="shared" ref="V32:V71" si="142">P32</f>
        <v>26</v>
      </c>
      <c r="W32">
        <f t="shared" ref="W32:W71" si="143">L32</f>
        <v>21</v>
      </c>
      <c r="X32">
        <f t="shared" ref="X32:X71" si="144">R32</f>
        <v>15.8</v>
      </c>
      <c r="Y32" s="41">
        <f t="shared" ref="Y32:Y71" si="145">S32</f>
        <v>6.3291139240506329</v>
      </c>
      <c r="AA32" t="s">
        <v>18</v>
      </c>
      <c r="AB32">
        <v>41</v>
      </c>
      <c r="AC32">
        <v>8.8000000000000007</v>
      </c>
      <c r="AD32">
        <v>7.67</v>
      </c>
      <c r="AE32" s="41">
        <v>13.03780964797914</v>
      </c>
      <c r="AH32" t="str">
        <f t="shared" ref="AH32:AH72" si="146">D33</f>
        <v>M19</v>
      </c>
      <c r="AI32">
        <f t="shared" ref="AI32:AI72" si="147">P33</f>
        <v>26</v>
      </c>
      <c r="AJ32">
        <f t="shared" ref="AJ32:AJ72" si="148">L33</f>
        <v>27.4</v>
      </c>
      <c r="AK32">
        <f t="shared" ref="AK32:AK72" si="149">R33</f>
        <v>22.4</v>
      </c>
      <c r="AL32" s="41">
        <f t="shared" ref="AL32:AL72" si="150">S33</f>
        <v>4.4642857142857144</v>
      </c>
      <c r="AN32" t="s">
        <v>83</v>
      </c>
      <c r="AO32">
        <v>41</v>
      </c>
      <c r="AP32">
        <v>9.1999999999999993</v>
      </c>
      <c r="AQ32">
        <v>6.97</v>
      </c>
      <c r="AR32" s="41">
        <v>14.347202295552368</v>
      </c>
    </row>
    <row r="33" spans="1:44" ht="17" thickBot="1" x14ac:dyDescent="0.25">
      <c r="A33" s="4">
        <v>61827</v>
      </c>
      <c r="B33" s="5" t="s">
        <v>55</v>
      </c>
      <c r="C33" s="5" t="s">
        <v>5</v>
      </c>
      <c r="D33" s="5" t="s">
        <v>74</v>
      </c>
      <c r="E33" s="5">
        <v>3</v>
      </c>
      <c r="F33" s="5">
        <v>628.1</v>
      </c>
      <c r="G33" s="5"/>
      <c r="H33" s="6">
        <v>21</v>
      </c>
      <c r="I33" s="8">
        <v>44931</v>
      </c>
      <c r="J33" s="6"/>
      <c r="K33" s="6"/>
      <c r="L33" s="6">
        <v>27.4</v>
      </c>
      <c r="M33" s="8">
        <v>45036</v>
      </c>
      <c r="P33">
        <v>26</v>
      </c>
      <c r="R33">
        <v>22.4</v>
      </c>
      <c r="S33" s="41">
        <f t="shared" si="0"/>
        <v>4.4642857142857144</v>
      </c>
      <c r="Y33" s="39"/>
      <c r="AA33" t="s">
        <v>34</v>
      </c>
      <c r="AB33">
        <v>42</v>
      </c>
      <c r="AC33">
        <v>11.5</v>
      </c>
      <c r="AD33">
        <v>9.61</v>
      </c>
      <c r="AE33" s="46">
        <v>10.40582726326743</v>
      </c>
      <c r="AN33" t="s">
        <v>84</v>
      </c>
      <c r="AO33">
        <v>42</v>
      </c>
      <c r="AP33">
        <v>21.8</v>
      </c>
      <c r="AQ33">
        <v>15</v>
      </c>
      <c r="AR33" s="41">
        <v>6.666666666666667</v>
      </c>
    </row>
    <row r="34" spans="1:44" ht="17" thickBot="1" x14ac:dyDescent="0.25">
      <c r="A34" s="4">
        <v>172110</v>
      </c>
      <c r="B34" s="5" t="s">
        <v>55</v>
      </c>
      <c r="C34" s="5" t="s">
        <v>11</v>
      </c>
      <c r="D34" s="19" t="s">
        <v>62</v>
      </c>
      <c r="E34" s="5">
        <v>2</v>
      </c>
      <c r="F34" s="5">
        <v>388.6</v>
      </c>
      <c r="G34" s="5"/>
      <c r="H34" s="6">
        <v>11.6</v>
      </c>
      <c r="I34" s="10">
        <v>45289</v>
      </c>
      <c r="J34" s="12">
        <v>28.9</v>
      </c>
      <c r="K34" s="10">
        <v>45040</v>
      </c>
      <c r="L34" s="6">
        <v>46.6</v>
      </c>
      <c r="M34" s="10">
        <v>45043</v>
      </c>
      <c r="P34">
        <v>27</v>
      </c>
      <c r="R34">
        <v>27.2</v>
      </c>
      <c r="S34" s="41">
        <f t="shared" si="0"/>
        <v>3.6764705882352944</v>
      </c>
      <c r="U34" t="str">
        <f t="shared" ref="U34:U71" si="151">D34</f>
        <v>M07</v>
      </c>
      <c r="V34">
        <f t="shared" ref="V34:V71" si="152">P34</f>
        <v>27</v>
      </c>
      <c r="W34">
        <f t="shared" ref="W34:W71" si="153">L34</f>
        <v>46.6</v>
      </c>
      <c r="X34">
        <f t="shared" ref="X34:X71" si="154">R34</f>
        <v>27.2</v>
      </c>
      <c r="Y34" s="41">
        <f t="shared" ref="Y34:Y71" si="155">S34</f>
        <v>3.6764705882352944</v>
      </c>
      <c r="AA34" t="s">
        <v>8</v>
      </c>
      <c r="AB34">
        <v>43</v>
      </c>
      <c r="AC34">
        <v>22.7</v>
      </c>
      <c r="AD34">
        <v>17.399999999999999</v>
      </c>
      <c r="AE34" s="41">
        <v>5.7471264367816097</v>
      </c>
      <c r="AH34" t="str">
        <f t="shared" ref="AH34:AH72" si="156">D35</f>
        <v>M23</v>
      </c>
      <c r="AI34">
        <f t="shared" ref="AI34:AI72" si="157">P35</f>
        <v>27</v>
      </c>
      <c r="AJ34">
        <f t="shared" ref="AJ34:AJ72" si="158">L35</f>
        <v>15.6</v>
      </c>
      <c r="AK34">
        <f t="shared" ref="AK34:AK72" si="159">R35</f>
        <v>12.9</v>
      </c>
      <c r="AL34" s="41">
        <f t="shared" ref="AL34:AL72" si="160">S35</f>
        <v>7.7519379844961236</v>
      </c>
      <c r="AN34" t="s">
        <v>37</v>
      </c>
      <c r="AO34">
        <v>43</v>
      </c>
      <c r="AP34">
        <v>13.9</v>
      </c>
      <c r="AQ34">
        <v>11.8</v>
      </c>
      <c r="AR34" s="41">
        <v>8.4745762711864394</v>
      </c>
    </row>
    <row r="35" spans="1:44" ht="17" thickBot="1" x14ac:dyDescent="0.25">
      <c r="A35" s="4">
        <v>170190</v>
      </c>
      <c r="B35" s="5" t="s">
        <v>55</v>
      </c>
      <c r="C35" s="5" t="s">
        <v>7</v>
      </c>
      <c r="D35" s="5" t="s">
        <v>78</v>
      </c>
      <c r="E35" s="5">
        <v>4</v>
      </c>
      <c r="F35" s="5">
        <v>746</v>
      </c>
      <c r="G35" s="5"/>
      <c r="H35" s="6">
        <v>8.1</v>
      </c>
      <c r="I35" s="8">
        <v>44930</v>
      </c>
      <c r="J35" s="6"/>
      <c r="K35" s="6"/>
      <c r="L35" s="6">
        <v>15.6</v>
      </c>
      <c r="M35" s="8">
        <v>45036</v>
      </c>
      <c r="P35">
        <v>27</v>
      </c>
      <c r="R35">
        <v>12.9</v>
      </c>
      <c r="S35" s="41">
        <f t="shared" si="0"/>
        <v>7.7519379844961236</v>
      </c>
      <c r="Y35" s="39"/>
      <c r="AA35" t="s">
        <v>13</v>
      </c>
      <c r="AB35">
        <v>44</v>
      </c>
      <c r="AC35">
        <v>16.3</v>
      </c>
      <c r="AD35">
        <v>11.9</v>
      </c>
      <c r="AE35" s="46">
        <v>8.4033613445378155</v>
      </c>
      <c r="AN35" t="s">
        <v>50</v>
      </c>
      <c r="AO35">
        <v>44</v>
      </c>
      <c r="AP35">
        <v>31.9</v>
      </c>
      <c r="AQ35">
        <v>30.4</v>
      </c>
      <c r="AR35" s="41">
        <v>3.2894736842105265</v>
      </c>
    </row>
    <row r="36" spans="1:44" ht="17" thickBot="1" x14ac:dyDescent="0.25">
      <c r="A36" s="4">
        <v>160682</v>
      </c>
      <c r="B36" s="5" t="s">
        <v>55</v>
      </c>
      <c r="C36" s="5" t="s">
        <v>11</v>
      </c>
      <c r="D36" s="5" t="s">
        <v>79</v>
      </c>
      <c r="E36" s="5">
        <v>4</v>
      </c>
      <c r="F36" s="5">
        <v>658.3</v>
      </c>
      <c r="G36" s="5"/>
      <c r="H36" s="22">
        <v>11.3</v>
      </c>
      <c r="I36" s="8">
        <v>44930</v>
      </c>
      <c r="J36" s="6"/>
      <c r="K36" s="6"/>
      <c r="L36" s="6">
        <v>22.9</v>
      </c>
      <c r="M36" s="8">
        <v>45036</v>
      </c>
      <c r="P36">
        <v>28</v>
      </c>
      <c r="R36">
        <v>19.8</v>
      </c>
      <c r="S36" s="41">
        <f t="shared" si="0"/>
        <v>5.0505050505050502</v>
      </c>
      <c r="U36" t="str">
        <f t="shared" ref="U36:U71" si="161">D36</f>
        <v>M24</v>
      </c>
      <c r="V36">
        <f t="shared" ref="V36:V71" si="162">P36</f>
        <v>28</v>
      </c>
      <c r="W36">
        <f t="shared" ref="W36:W71" si="163">L36</f>
        <v>22.9</v>
      </c>
      <c r="X36">
        <f t="shared" ref="X36:X71" si="164">R36</f>
        <v>19.8</v>
      </c>
      <c r="Y36" s="41">
        <f t="shared" ref="Y36:Y71" si="165">S36</f>
        <v>5.0505050505050502</v>
      </c>
      <c r="AA36" t="s">
        <v>52</v>
      </c>
      <c r="AB36">
        <v>45</v>
      </c>
      <c r="AC36">
        <v>12.2</v>
      </c>
      <c r="AD36">
        <v>9.25</v>
      </c>
      <c r="AE36" s="41">
        <v>10.810810810810811</v>
      </c>
      <c r="AH36" t="str">
        <f t="shared" ref="AH36:AH72" si="166">D37</f>
        <v>E29</v>
      </c>
      <c r="AI36">
        <f t="shared" ref="AI36:AI72" si="167">P37</f>
        <v>28</v>
      </c>
      <c r="AJ36">
        <f t="shared" ref="AJ36:AJ72" si="168">L37</f>
        <v>10.199999999999999</v>
      </c>
      <c r="AK36">
        <f t="shared" ref="AK36:AK72" si="169">R37</f>
        <v>7.89</v>
      </c>
      <c r="AL36" s="41">
        <f t="shared" ref="AL36:AL72" si="170">S37</f>
        <v>12.67427122940431</v>
      </c>
      <c r="AN36" t="s">
        <v>54</v>
      </c>
      <c r="AO36">
        <v>45</v>
      </c>
      <c r="AP36">
        <v>19.5</v>
      </c>
      <c r="AQ36">
        <v>12.3</v>
      </c>
      <c r="AR36" s="41">
        <v>8.1300813008130071</v>
      </c>
    </row>
    <row r="37" spans="1:44" ht="17" thickBot="1" x14ac:dyDescent="0.25">
      <c r="A37" s="4">
        <v>83549</v>
      </c>
      <c r="B37" s="5" t="s">
        <v>4</v>
      </c>
      <c r="C37" s="5" t="s">
        <v>7</v>
      </c>
      <c r="D37" s="5" t="s">
        <v>36</v>
      </c>
      <c r="E37" s="5">
        <v>5</v>
      </c>
      <c r="F37" s="5">
        <v>759.4</v>
      </c>
      <c r="G37" s="5"/>
      <c r="H37" s="11">
        <v>6.4</v>
      </c>
      <c r="I37" s="8">
        <v>44992</v>
      </c>
      <c r="J37" s="6"/>
      <c r="K37" s="6"/>
      <c r="L37" s="6">
        <v>10.199999999999999</v>
      </c>
      <c r="M37" s="8">
        <v>45040</v>
      </c>
      <c r="P37">
        <v>28</v>
      </c>
      <c r="R37">
        <v>7.89</v>
      </c>
      <c r="S37" s="41">
        <f t="shared" si="0"/>
        <v>12.67427122940431</v>
      </c>
      <c r="Y37" s="39"/>
      <c r="AE37" s="39">
        <f>SUM(AE2:AE36)</f>
        <v>292.3858282721676</v>
      </c>
      <c r="AR37">
        <f>SUM(AR2:AR36)</f>
        <v>246.6005762064745</v>
      </c>
    </row>
    <row r="38" spans="1:44" ht="17" thickBot="1" x14ac:dyDescent="0.25">
      <c r="A38" s="4">
        <v>224567</v>
      </c>
      <c r="B38" s="5" t="s">
        <v>4</v>
      </c>
      <c r="C38" s="5" t="s">
        <v>11</v>
      </c>
      <c r="D38" s="5" t="s">
        <v>16</v>
      </c>
      <c r="E38" s="5">
        <v>2</v>
      </c>
      <c r="F38" s="5">
        <v>321</v>
      </c>
      <c r="G38" s="5"/>
      <c r="H38" s="6">
        <v>8.1999999999999993</v>
      </c>
      <c r="I38" s="8">
        <v>44929</v>
      </c>
      <c r="J38" s="6"/>
      <c r="K38" s="8"/>
      <c r="L38" s="6">
        <v>8.6999999999999993</v>
      </c>
      <c r="M38" s="8">
        <v>45031</v>
      </c>
      <c r="P38">
        <v>29</v>
      </c>
      <c r="R38">
        <v>6.54</v>
      </c>
      <c r="S38" s="41">
        <f t="shared" si="0"/>
        <v>15.290519877675841</v>
      </c>
      <c r="U38" t="str">
        <f t="shared" ref="U38:U71" si="171">D38</f>
        <v>E09</v>
      </c>
      <c r="V38">
        <f t="shared" ref="V38:V71" si="172">P38</f>
        <v>29</v>
      </c>
      <c r="W38">
        <f t="shared" ref="W38:W71" si="173">L38</f>
        <v>8.6999999999999993</v>
      </c>
      <c r="X38">
        <f t="shared" ref="X38:X71" si="174">R38</f>
        <v>6.54</v>
      </c>
      <c r="Y38" s="41">
        <f t="shared" ref="Y38:Y71" si="175">S38</f>
        <v>15.290519877675841</v>
      </c>
      <c r="AE38" s="44"/>
      <c r="AH38" t="str">
        <f t="shared" ref="AH38:AH72" si="176">D39</f>
        <v>E15</v>
      </c>
      <c r="AI38">
        <f t="shared" ref="AI38:AI72" si="177">P39</f>
        <v>29</v>
      </c>
      <c r="AJ38">
        <f t="shared" ref="AJ38:AJ72" si="178">L39</f>
        <v>23.5</v>
      </c>
      <c r="AK38">
        <f t="shared" ref="AK38:AK72" si="179">R39</f>
        <v>20.8</v>
      </c>
      <c r="AL38" s="41">
        <f t="shared" ref="AL38:AL72" si="180">S39</f>
        <v>4.8076923076923075</v>
      </c>
    </row>
    <row r="39" spans="1:44" ht="17" thickBot="1" x14ac:dyDescent="0.25">
      <c r="A39" s="4">
        <v>2032</v>
      </c>
      <c r="B39" s="5" t="s">
        <v>4</v>
      </c>
      <c r="C39" s="5" t="s">
        <v>5</v>
      </c>
      <c r="D39" s="5" t="s">
        <v>22</v>
      </c>
      <c r="E39" s="5">
        <v>3</v>
      </c>
      <c r="F39" s="5">
        <v>828.4</v>
      </c>
      <c r="G39" s="5"/>
      <c r="H39" s="6">
        <v>17.899999999999999</v>
      </c>
      <c r="I39" s="8">
        <v>44930</v>
      </c>
      <c r="J39" s="6"/>
      <c r="K39" s="6"/>
      <c r="L39" s="6">
        <v>23.5</v>
      </c>
      <c r="M39" s="8">
        <v>45036</v>
      </c>
      <c r="P39">
        <v>29</v>
      </c>
      <c r="R39">
        <v>20.8</v>
      </c>
      <c r="S39" s="41">
        <f t="shared" si="0"/>
        <v>4.8076923076923075</v>
      </c>
      <c r="Y39" s="39"/>
      <c r="AE39" s="39"/>
    </row>
    <row r="40" spans="1:44" ht="17" thickBot="1" x14ac:dyDescent="0.25">
      <c r="A40" s="4">
        <v>21898</v>
      </c>
      <c r="B40" s="5" t="s">
        <v>4</v>
      </c>
      <c r="C40" s="5" t="s">
        <v>11</v>
      </c>
      <c r="D40" s="5" t="s">
        <v>28</v>
      </c>
      <c r="E40" s="5">
        <v>4</v>
      </c>
      <c r="F40" s="5">
        <v>430</v>
      </c>
      <c r="G40" s="5"/>
      <c r="H40" s="6">
        <v>15.3</v>
      </c>
      <c r="I40" s="8">
        <v>44930</v>
      </c>
      <c r="J40" s="6"/>
      <c r="K40" s="6"/>
      <c r="L40" s="6">
        <v>23.9</v>
      </c>
      <c r="M40" s="8">
        <v>45036</v>
      </c>
      <c r="P40">
        <v>30</v>
      </c>
      <c r="R40">
        <v>18.899999999999999</v>
      </c>
      <c r="S40" s="41">
        <f t="shared" si="0"/>
        <v>5.2910052910052912</v>
      </c>
      <c r="U40" t="str">
        <f t="shared" ref="U40:U71" si="181">D40</f>
        <v>E21</v>
      </c>
      <c r="V40">
        <f t="shared" ref="V40:V71" si="182">P40</f>
        <v>30</v>
      </c>
      <c r="W40">
        <f t="shared" ref="W40:W71" si="183">L40</f>
        <v>23.9</v>
      </c>
      <c r="X40">
        <f t="shared" ref="X40:X71" si="184">R40</f>
        <v>18.899999999999999</v>
      </c>
      <c r="Y40" s="41">
        <f t="shared" ref="Y40:Y71" si="185">S40</f>
        <v>5.2910052910052912</v>
      </c>
      <c r="AE40" s="44"/>
      <c r="AH40" t="str">
        <f t="shared" ref="AH40:AH72" si="186">D41</f>
        <v>M11</v>
      </c>
      <c r="AI40">
        <f t="shared" ref="AI40:AI72" si="187">P41</f>
        <v>30</v>
      </c>
      <c r="AJ40">
        <f t="shared" ref="AJ40:AJ72" si="188">L41</f>
        <v>18.7</v>
      </c>
      <c r="AK40">
        <f t="shared" ref="AK40:AK72" si="189">R41</f>
        <v>14.2</v>
      </c>
      <c r="AL40" s="41">
        <f t="shared" ref="AL40:AL72" si="190">S41</f>
        <v>7.042253521126761</v>
      </c>
    </row>
    <row r="41" spans="1:44" ht="17" thickBot="1" x14ac:dyDescent="0.25">
      <c r="A41" s="4">
        <v>173981</v>
      </c>
      <c r="B41" s="5" t="s">
        <v>55</v>
      </c>
      <c r="C41" s="5" t="s">
        <v>7</v>
      </c>
      <c r="D41" s="5" t="s">
        <v>66</v>
      </c>
      <c r="E41" s="5">
        <v>2</v>
      </c>
      <c r="F41" s="5">
        <v>552.1</v>
      </c>
      <c r="G41" s="5"/>
      <c r="H41" s="6">
        <v>10</v>
      </c>
      <c r="I41" s="10">
        <v>45289</v>
      </c>
      <c r="J41" s="12"/>
      <c r="K41" s="10"/>
      <c r="L41" s="6">
        <v>18.7</v>
      </c>
      <c r="M41" s="8">
        <v>45029</v>
      </c>
      <c r="P41">
        <v>30</v>
      </c>
      <c r="R41">
        <v>14.2</v>
      </c>
      <c r="S41" s="41">
        <f t="shared" si="0"/>
        <v>7.042253521126761</v>
      </c>
      <c r="Y41" s="39"/>
      <c r="AE41" s="39"/>
    </row>
    <row r="42" spans="1:44" ht="17" thickBot="1" x14ac:dyDescent="0.25">
      <c r="A42" s="4">
        <v>94731</v>
      </c>
      <c r="B42" s="5" t="s">
        <v>4</v>
      </c>
      <c r="C42" s="5" t="s">
        <v>11</v>
      </c>
      <c r="D42" s="5" t="s">
        <v>39</v>
      </c>
      <c r="E42" s="5">
        <v>5</v>
      </c>
      <c r="F42" s="5">
        <v>582.4</v>
      </c>
      <c r="G42" s="5"/>
      <c r="H42" s="6">
        <v>17.100000000000001</v>
      </c>
      <c r="I42" s="8">
        <v>44929</v>
      </c>
      <c r="J42" s="6"/>
      <c r="K42" s="8"/>
      <c r="L42" s="6">
        <v>25.8</v>
      </c>
      <c r="M42" s="8">
        <v>45037</v>
      </c>
      <c r="P42">
        <v>31</v>
      </c>
      <c r="R42">
        <v>17.600000000000001</v>
      </c>
      <c r="S42" s="41">
        <f t="shared" si="0"/>
        <v>5.6818181818181817</v>
      </c>
      <c r="U42" t="str">
        <f t="shared" ref="U42:U71" si="191">D42</f>
        <v>E32</v>
      </c>
      <c r="V42">
        <f t="shared" ref="V42:V71" si="192">P42</f>
        <v>31</v>
      </c>
      <c r="W42">
        <f t="shared" ref="W42:W71" si="193">L42</f>
        <v>25.8</v>
      </c>
      <c r="X42">
        <f t="shared" ref="X42:X71" si="194">R42</f>
        <v>17.600000000000001</v>
      </c>
      <c r="Y42" s="41">
        <f t="shared" ref="Y42:Y71" si="195">S42</f>
        <v>5.6818181818181817</v>
      </c>
      <c r="AE42" s="44"/>
      <c r="AH42" t="str">
        <f t="shared" ref="AH42:AH72" si="196">D43</f>
        <v>E36</v>
      </c>
      <c r="AI42">
        <f t="shared" ref="AI42:AI72" si="197">P43</f>
        <v>31</v>
      </c>
      <c r="AJ42">
        <f t="shared" ref="AJ42:AJ72" si="198">L43</f>
        <v>16.100000000000001</v>
      </c>
      <c r="AK42">
        <f t="shared" ref="AK42:AK72" si="199">R43</f>
        <v>11.7</v>
      </c>
      <c r="AL42" s="41">
        <f t="shared" ref="AL42:AL72" si="200">S43</f>
        <v>8.5470085470085468</v>
      </c>
    </row>
    <row r="43" spans="1:44" ht="17" thickBot="1" x14ac:dyDescent="0.25">
      <c r="A43" s="4">
        <v>43315</v>
      </c>
      <c r="B43" s="5" t="s">
        <v>4</v>
      </c>
      <c r="C43" s="5" t="s">
        <v>7</v>
      </c>
      <c r="D43" s="5" t="s">
        <v>43</v>
      </c>
      <c r="E43" s="5">
        <v>6</v>
      </c>
      <c r="F43" s="5">
        <v>757.9</v>
      </c>
      <c r="G43" s="5"/>
      <c r="H43" s="6">
        <v>13.7</v>
      </c>
      <c r="I43" s="8">
        <v>44992</v>
      </c>
      <c r="J43" s="6"/>
      <c r="K43" s="6"/>
      <c r="L43" s="6">
        <v>16.100000000000001</v>
      </c>
      <c r="M43" s="8">
        <v>45040</v>
      </c>
      <c r="P43">
        <v>31</v>
      </c>
      <c r="R43">
        <v>11.7</v>
      </c>
      <c r="S43" s="41">
        <f t="shared" si="0"/>
        <v>8.5470085470085468</v>
      </c>
      <c r="Y43" s="39"/>
      <c r="AE43" s="39"/>
    </row>
    <row r="44" spans="1:44" ht="17" thickBot="1" x14ac:dyDescent="0.25">
      <c r="A44" s="4">
        <v>10583</v>
      </c>
      <c r="B44" s="5" t="s">
        <v>4</v>
      </c>
      <c r="C44" s="5" t="s">
        <v>7</v>
      </c>
      <c r="D44" s="5" t="s">
        <v>33</v>
      </c>
      <c r="E44" s="5">
        <v>4</v>
      </c>
      <c r="F44" s="5">
        <v>714.2</v>
      </c>
      <c r="G44" s="5"/>
      <c r="H44" s="6">
        <v>8</v>
      </c>
      <c r="I44" s="8">
        <v>44931</v>
      </c>
      <c r="J44" s="6"/>
      <c r="K44" s="6"/>
      <c r="L44" s="6">
        <v>11.8</v>
      </c>
      <c r="M44" s="8">
        <v>45037</v>
      </c>
      <c r="P44">
        <v>32</v>
      </c>
      <c r="R44">
        <v>9.43</v>
      </c>
      <c r="S44" s="41">
        <f t="shared" si="0"/>
        <v>10.604453870625663</v>
      </c>
      <c r="U44" t="str">
        <f t="shared" ref="U44:U71" si="201">D44</f>
        <v>E26</v>
      </c>
      <c r="V44">
        <f t="shared" ref="V44:V71" si="202">P44</f>
        <v>32</v>
      </c>
      <c r="W44">
        <f t="shared" ref="W44:W71" si="203">L44</f>
        <v>11.8</v>
      </c>
      <c r="X44">
        <f t="shared" ref="X44:X71" si="204">R44</f>
        <v>9.43</v>
      </c>
      <c r="Y44" s="41">
        <f t="shared" ref="Y44:Y71" si="205">S44</f>
        <v>10.604453870625663</v>
      </c>
      <c r="AE44" s="44"/>
      <c r="AH44" t="str">
        <f t="shared" ref="AH44:AH72" si="206">D45</f>
        <v>M17</v>
      </c>
      <c r="AI44">
        <f t="shared" ref="AI44:AI72" si="207">P45</f>
        <v>32</v>
      </c>
      <c r="AJ44">
        <f t="shared" ref="AJ44:AJ72" si="208">L45</f>
        <v>16.3</v>
      </c>
      <c r="AK44">
        <f t="shared" ref="AK44:AK72" si="209">R45</f>
        <v>12.3</v>
      </c>
      <c r="AL44" s="41">
        <f t="shared" ref="AL44:AL72" si="210">S45</f>
        <v>8.1300813008130071</v>
      </c>
    </row>
    <row r="45" spans="1:44" s="16" customFormat="1" ht="17" thickBot="1" x14ac:dyDescent="0.25">
      <c r="A45" s="4">
        <v>22630</v>
      </c>
      <c r="B45" s="5" t="s">
        <v>55</v>
      </c>
      <c r="C45" s="5" t="s">
        <v>5</v>
      </c>
      <c r="D45" s="5" t="s">
        <v>72</v>
      </c>
      <c r="E45" s="5">
        <v>3</v>
      </c>
      <c r="F45" s="5">
        <v>391.9</v>
      </c>
      <c r="G45" s="5"/>
      <c r="H45" s="6">
        <v>8.6999999999999993</v>
      </c>
      <c r="I45" s="10">
        <v>45289</v>
      </c>
      <c r="J45" s="12"/>
      <c r="K45" s="10"/>
      <c r="L45" s="6">
        <v>16.3</v>
      </c>
      <c r="M45" s="8">
        <v>45036</v>
      </c>
      <c r="N45"/>
      <c r="O45"/>
      <c r="P45">
        <v>32</v>
      </c>
      <c r="Q45"/>
      <c r="R45">
        <v>12.3</v>
      </c>
      <c r="S45" s="41">
        <f t="shared" si="0"/>
        <v>8.1300813008130071</v>
      </c>
      <c r="U45"/>
      <c r="V45"/>
      <c r="W45"/>
      <c r="X45"/>
      <c r="Y45" s="39"/>
      <c r="AA45"/>
      <c r="AB45"/>
      <c r="AC45"/>
      <c r="AD45"/>
      <c r="AE45" s="39"/>
      <c r="AH45"/>
      <c r="AI45"/>
      <c r="AJ45"/>
      <c r="AK45"/>
      <c r="AL45"/>
      <c r="AN45"/>
      <c r="AO45"/>
      <c r="AP45"/>
      <c r="AQ45"/>
      <c r="AR45"/>
    </row>
    <row r="46" spans="1:44" ht="17" thickBot="1" x14ac:dyDescent="0.25">
      <c r="A46" s="4">
        <v>13330</v>
      </c>
      <c r="B46" s="5" t="s">
        <v>4</v>
      </c>
      <c r="C46" s="5" t="s">
        <v>7</v>
      </c>
      <c r="D46" s="5" t="s">
        <v>46</v>
      </c>
      <c r="E46" s="5">
        <v>6</v>
      </c>
      <c r="F46" s="5">
        <v>663.8</v>
      </c>
      <c r="G46" s="5"/>
      <c r="H46" s="11">
        <v>5.3</v>
      </c>
      <c r="I46" s="8">
        <v>44930</v>
      </c>
      <c r="J46" s="6"/>
      <c r="K46" s="6"/>
      <c r="L46" s="6">
        <v>8.8000000000000007</v>
      </c>
      <c r="M46" s="8">
        <v>45037</v>
      </c>
      <c r="P46">
        <v>33</v>
      </c>
      <c r="R46" s="16">
        <v>5.71</v>
      </c>
      <c r="S46" s="41">
        <f t="shared" si="0"/>
        <v>17.513134851138354</v>
      </c>
      <c r="U46" t="str">
        <f t="shared" ref="U46:U71" si="211">D46</f>
        <v>E39</v>
      </c>
      <c r="V46">
        <f t="shared" ref="V46:V71" si="212">P46</f>
        <v>33</v>
      </c>
      <c r="W46">
        <f t="shared" ref="W46:W71" si="213">L46</f>
        <v>8.8000000000000007</v>
      </c>
      <c r="X46">
        <f t="shared" ref="X46:X71" si="214">R46</f>
        <v>5.71</v>
      </c>
      <c r="Y46" s="41">
        <f t="shared" ref="Y46:Y71" si="215">S46</f>
        <v>17.513134851138354</v>
      </c>
      <c r="AE46" s="44"/>
      <c r="AH46" t="str">
        <f t="shared" ref="AH46:AH72" si="216">D47</f>
        <v>E42</v>
      </c>
      <c r="AI46">
        <f t="shared" ref="AI46:AI72" si="217">P47</f>
        <v>33</v>
      </c>
      <c r="AJ46">
        <f t="shared" ref="AJ46:AJ72" si="218">L47</f>
        <v>17</v>
      </c>
      <c r="AK46">
        <f t="shared" ref="AK46:AK72" si="219">R47</f>
        <v>17.3</v>
      </c>
      <c r="AL46" s="41">
        <f t="shared" ref="AL46:AL72" si="220">S47</f>
        <v>5.7803468208092479</v>
      </c>
    </row>
    <row r="47" spans="1:44" ht="17" thickBot="1" x14ac:dyDescent="0.25">
      <c r="A47" s="4">
        <v>52979</v>
      </c>
      <c r="B47" s="5" t="s">
        <v>4</v>
      </c>
      <c r="C47" s="5" t="s">
        <v>5</v>
      </c>
      <c r="D47" s="5" t="s">
        <v>49</v>
      </c>
      <c r="E47" s="5">
        <v>6</v>
      </c>
      <c r="F47" s="5">
        <v>756.1</v>
      </c>
      <c r="G47" s="5"/>
      <c r="H47" s="6">
        <v>9.1</v>
      </c>
      <c r="I47" s="8">
        <v>44992</v>
      </c>
      <c r="J47" s="6"/>
      <c r="K47" s="6"/>
      <c r="L47" s="6">
        <v>17</v>
      </c>
      <c r="M47" s="8">
        <v>45040</v>
      </c>
      <c r="P47">
        <v>33</v>
      </c>
      <c r="R47">
        <v>17.3</v>
      </c>
      <c r="S47" s="41">
        <f t="shared" si="0"/>
        <v>5.7803468208092479</v>
      </c>
      <c r="Y47" s="39"/>
      <c r="AE47" s="39"/>
    </row>
    <row r="48" spans="1:44" ht="17" thickBot="1" x14ac:dyDescent="0.25">
      <c r="A48" s="4">
        <v>182992</v>
      </c>
      <c r="B48" s="5" t="s">
        <v>55</v>
      </c>
      <c r="C48" s="5" t="s">
        <v>7</v>
      </c>
      <c r="D48" s="5" t="s">
        <v>64</v>
      </c>
      <c r="E48" s="5">
        <v>2</v>
      </c>
      <c r="F48" s="5">
        <v>485.6</v>
      </c>
      <c r="G48" s="5"/>
      <c r="H48" s="11">
        <v>6.1</v>
      </c>
      <c r="I48" s="10">
        <v>45289</v>
      </c>
      <c r="J48" s="12">
        <v>24.7</v>
      </c>
      <c r="K48" s="8">
        <v>44930</v>
      </c>
      <c r="L48" s="6">
        <v>17.100000000000001</v>
      </c>
      <c r="M48" s="8">
        <v>45029</v>
      </c>
      <c r="N48">
        <v>22.7</v>
      </c>
      <c r="O48" s="9">
        <v>45037</v>
      </c>
      <c r="P48">
        <v>34</v>
      </c>
      <c r="Q48">
        <v>28</v>
      </c>
      <c r="R48">
        <v>17.7</v>
      </c>
      <c r="S48" s="41">
        <f t="shared" si="0"/>
        <v>5.6497175141242941</v>
      </c>
      <c r="U48" t="str">
        <f t="shared" ref="U48:U71" si="221">D48</f>
        <v>M09</v>
      </c>
      <c r="V48">
        <f t="shared" ref="V48:V71" si="222">P48</f>
        <v>34</v>
      </c>
      <c r="W48">
        <v>22.7</v>
      </c>
      <c r="X48">
        <f t="shared" ref="X48:X71" si="223">R48</f>
        <v>17.7</v>
      </c>
      <c r="Y48" s="41">
        <f t="shared" ref="Y48:Y71" si="224">S48</f>
        <v>5.6497175141242941</v>
      </c>
      <c r="AE48" s="44"/>
      <c r="AH48" t="str">
        <f t="shared" ref="AH48:AH72" si="225">D49</f>
        <v>M21</v>
      </c>
      <c r="AI48">
        <f t="shared" ref="AI48:AI72" si="226">P49</f>
        <v>34</v>
      </c>
      <c r="AJ48">
        <f t="shared" ref="AJ48:AJ72" si="227">L49</f>
        <v>19.5</v>
      </c>
      <c r="AK48">
        <f t="shared" ref="AK48:AK72" si="228">R49</f>
        <v>13.4</v>
      </c>
      <c r="AL48" s="41">
        <f t="shared" ref="AL48:AL72" si="229">S49</f>
        <v>7.4626865671641793</v>
      </c>
    </row>
    <row r="49" spans="1:44" ht="17" thickBot="1" x14ac:dyDescent="0.25">
      <c r="A49" s="4">
        <v>120900</v>
      </c>
      <c r="B49" s="5" t="s">
        <v>55</v>
      </c>
      <c r="C49" s="5" t="s">
        <v>11</v>
      </c>
      <c r="D49" s="5" t="s">
        <v>76</v>
      </c>
      <c r="E49" s="5">
        <v>4</v>
      </c>
      <c r="F49" s="5">
        <v>325.8</v>
      </c>
      <c r="G49" s="5"/>
      <c r="H49" s="6">
        <v>10.8</v>
      </c>
      <c r="I49" s="10">
        <v>45289</v>
      </c>
      <c r="J49" s="12"/>
      <c r="K49" s="10"/>
      <c r="L49" s="6">
        <v>19.5</v>
      </c>
      <c r="M49" s="8">
        <v>45031</v>
      </c>
      <c r="P49">
        <v>34</v>
      </c>
      <c r="R49">
        <v>13.4</v>
      </c>
      <c r="S49" s="41">
        <f t="shared" si="0"/>
        <v>7.4626865671641793</v>
      </c>
      <c r="Y49" s="39"/>
      <c r="AE49" s="39"/>
    </row>
    <row r="50" spans="1:44" s="16" customFormat="1" ht="17" thickBot="1" x14ac:dyDescent="0.25">
      <c r="A50" s="4">
        <v>143805</v>
      </c>
      <c r="B50" s="5" t="s">
        <v>55</v>
      </c>
      <c r="C50" s="5" t="s">
        <v>11</v>
      </c>
      <c r="D50" s="5" t="s">
        <v>67</v>
      </c>
      <c r="E50" s="5">
        <v>2</v>
      </c>
      <c r="F50" s="5">
        <v>565</v>
      </c>
      <c r="G50" s="5"/>
      <c r="H50" s="11">
        <v>6.7</v>
      </c>
      <c r="I50" s="10">
        <v>45289</v>
      </c>
      <c r="J50" s="12">
        <v>24.7</v>
      </c>
      <c r="K50" s="8">
        <v>44930</v>
      </c>
      <c r="L50" s="6">
        <v>10</v>
      </c>
      <c r="M50" s="8">
        <v>45029</v>
      </c>
      <c r="N50">
        <v>22.1</v>
      </c>
      <c r="O50" s="9">
        <v>45037</v>
      </c>
      <c r="P50">
        <v>35</v>
      </c>
      <c r="Q50">
        <v>31</v>
      </c>
      <c r="R50">
        <v>16.8</v>
      </c>
      <c r="S50" s="41">
        <f t="shared" si="0"/>
        <v>5.9523809523809526</v>
      </c>
      <c r="U50" t="str">
        <f t="shared" ref="U50:U71" si="230">D50</f>
        <v>M12</v>
      </c>
      <c r="V50">
        <f t="shared" ref="V50:V71" si="231">P50</f>
        <v>35</v>
      </c>
      <c r="W50">
        <v>22.1</v>
      </c>
      <c r="X50">
        <f t="shared" ref="X50:X71" si="232">R50</f>
        <v>16.8</v>
      </c>
      <c r="Y50" s="41">
        <f t="shared" ref="Y50:Y71" si="233">S50</f>
        <v>5.9523809523809526</v>
      </c>
      <c r="AA50"/>
      <c r="AB50"/>
      <c r="AC50"/>
      <c r="AD50"/>
      <c r="AE50" s="44"/>
      <c r="AH50" t="str">
        <f t="shared" ref="AH50:AH72" si="234">D51</f>
        <v>M10</v>
      </c>
      <c r="AI50">
        <f t="shared" ref="AI50:AI72" si="235">P51</f>
        <v>35</v>
      </c>
      <c r="AJ50">
        <f t="shared" ref="AJ50:AJ72" si="236">L51</f>
        <v>4.0999999999999996</v>
      </c>
      <c r="AK50">
        <f t="shared" ref="AK50:AK72" si="237">R51</f>
        <v>19.2</v>
      </c>
      <c r="AL50" s="41">
        <f t="shared" ref="AL50:AL72" si="238">S51</f>
        <v>5.2083333333333339</v>
      </c>
    </row>
    <row r="51" spans="1:44" ht="17" thickBot="1" x14ac:dyDescent="0.25">
      <c r="A51" s="4">
        <v>183725</v>
      </c>
      <c r="B51" s="5" t="s">
        <v>55</v>
      </c>
      <c r="C51" s="5" t="s">
        <v>7</v>
      </c>
      <c r="D51" s="20" t="s">
        <v>65</v>
      </c>
      <c r="E51" s="5">
        <v>2</v>
      </c>
      <c r="F51" s="5">
        <v>478.4</v>
      </c>
      <c r="G51" s="5"/>
      <c r="H51" s="6">
        <v>8.6999999999999993</v>
      </c>
      <c r="I51" s="10">
        <v>45289</v>
      </c>
      <c r="J51" s="12">
        <v>18.2</v>
      </c>
      <c r="K51" s="10">
        <v>45040</v>
      </c>
      <c r="L51" s="18">
        <v>4.0999999999999996</v>
      </c>
      <c r="M51" s="8">
        <v>45029</v>
      </c>
      <c r="N51">
        <v>34</v>
      </c>
      <c r="O51" s="10">
        <v>45043</v>
      </c>
      <c r="P51">
        <v>35</v>
      </c>
      <c r="Q51">
        <v>29</v>
      </c>
      <c r="R51" s="16">
        <v>19.2</v>
      </c>
      <c r="S51" s="41">
        <f t="shared" si="0"/>
        <v>5.2083333333333339</v>
      </c>
      <c r="Y51" s="39"/>
      <c r="AE51" s="39"/>
    </row>
    <row r="52" spans="1:44" ht="17" thickBot="1" x14ac:dyDescent="0.25">
      <c r="A52" s="4">
        <v>71553</v>
      </c>
      <c r="B52" s="5" t="s">
        <v>55</v>
      </c>
      <c r="C52" s="5" t="s">
        <v>7</v>
      </c>
      <c r="D52" s="5" t="s">
        <v>75</v>
      </c>
      <c r="E52" s="5">
        <v>3</v>
      </c>
      <c r="F52" s="5">
        <v>313.8</v>
      </c>
      <c r="G52" s="5"/>
      <c r="H52" s="11">
        <v>2.9</v>
      </c>
      <c r="I52" s="10">
        <v>45289</v>
      </c>
      <c r="J52" s="12">
        <v>18.899999999999999</v>
      </c>
      <c r="K52" s="8">
        <v>44930</v>
      </c>
      <c r="L52" s="18">
        <v>5.0999999999999996</v>
      </c>
      <c r="M52" s="8">
        <v>45031</v>
      </c>
      <c r="N52">
        <v>26.4</v>
      </c>
      <c r="O52" s="9">
        <v>45037</v>
      </c>
      <c r="P52">
        <v>36</v>
      </c>
      <c r="Q52">
        <v>33</v>
      </c>
      <c r="R52">
        <v>15</v>
      </c>
      <c r="S52" s="41">
        <f t="shared" si="0"/>
        <v>6.666666666666667</v>
      </c>
      <c r="U52" t="str">
        <f t="shared" ref="U52:U71" si="239">D52</f>
        <v>M20</v>
      </c>
      <c r="V52">
        <f t="shared" ref="V52:V71" si="240">P52</f>
        <v>36</v>
      </c>
      <c r="W52">
        <v>26.4</v>
      </c>
      <c r="X52">
        <f t="shared" ref="X52:X71" si="241">R52</f>
        <v>15</v>
      </c>
      <c r="Y52" s="41">
        <f t="shared" ref="Y52:Y71" si="242">S52</f>
        <v>6.666666666666667</v>
      </c>
      <c r="AE52" s="44"/>
      <c r="AH52" t="str">
        <f t="shared" ref="AH52:AH72" si="243">D53</f>
        <v>M30</v>
      </c>
      <c r="AI52">
        <f t="shared" ref="AI52:AI72" si="244">P53</f>
        <v>36</v>
      </c>
      <c r="AJ52">
        <f t="shared" ref="AJ52:AJ72" si="245">L53</f>
        <v>21.9</v>
      </c>
      <c r="AK52">
        <f t="shared" ref="AK52:AK72" si="246">R53</f>
        <v>20.2</v>
      </c>
      <c r="AL52" s="41">
        <f t="shared" ref="AL52:AL72" si="247">S53</f>
        <v>4.9504950495049505</v>
      </c>
    </row>
    <row r="53" spans="1:44" s="16" customFormat="1" ht="17" thickBot="1" x14ac:dyDescent="0.25">
      <c r="A53" s="4">
        <v>200817</v>
      </c>
      <c r="B53" s="5" t="s">
        <v>55</v>
      </c>
      <c r="C53" s="5" t="s">
        <v>11</v>
      </c>
      <c r="D53" s="5" t="s">
        <v>85</v>
      </c>
      <c r="E53" s="5">
        <v>5</v>
      </c>
      <c r="F53" s="5">
        <v>413.4</v>
      </c>
      <c r="G53" s="5"/>
      <c r="H53" s="6">
        <v>11.9</v>
      </c>
      <c r="I53" s="10">
        <v>45289</v>
      </c>
      <c r="J53" s="12"/>
      <c r="K53" s="10"/>
      <c r="L53" s="6">
        <v>21.9</v>
      </c>
      <c r="M53" s="8">
        <v>45031</v>
      </c>
      <c r="N53"/>
      <c r="O53"/>
      <c r="P53">
        <v>36</v>
      </c>
      <c r="Q53"/>
      <c r="R53" s="16">
        <v>20.2</v>
      </c>
      <c r="S53" s="41">
        <f t="shared" si="0"/>
        <v>4.9504950495049505</v>
      </c>
      <c r="U53"/>
      <c r="V53"/>
      <c r="W53"/>
      <c r="X53"/>
      <c r="Y53" s="39"/>
      <c r="AA53"/>
      <c r="AB53"/>
      <c r="AC53"/>
      <c r="AD53"/>
      <c r="AE53" s="39"/>
      <c r="AH53"/>
      <c r="AI53"/>
      <c r="AJ53"/>
      <c r="AK53"/>
      <c r="AL53"/>
      <c r="AN53"/>
      <c r="AO53"/>
      <c r="AP53"/>
      <c r="AQ53"/>
      <c r="AR53"/>
    </row>
    <row r="54" spans="1:44" ht="17" thickBot="1" x14ac:dyDescent="0.25">
      <c r="A54" s="4">
        <v>131112</v>
      </c>
      <c r="B54" s="5" t="s">
        <v>55</v>
      </c>
      <c r="C54" s="5" t="s">
        <v>7</v>
      </c>
      <c r="D54" s="5" t="s">
        <v>77</v>
      </c>
      <c r="E54" s="5">
        <v>4</v>
      </c>
      <c r="F54" s="7">
        <v>451.3</v>
      </c>
      <c r="G54" s="5"/>
      <c r="H54" s="11">
        <v>2.4</v>
      </c>
      <c r="I54" s="10">
        <v>45289</v>
      </c>
      <c r="J54" s="12">
        <v>13.8</v>
      </c>
      <c r="K54" s="8">
        <v>44930</v>
      </c>
      <c r="L54" s="18">
        <v>5.2</v>
      </c>
      <c r="M54" s="8">
        <v>45031</v>
      </c>
      <c r="N54">
        <v>16</v>
      </c>
      <c r="O54" s="9">
        <v>45037</v>
      </c>
      <c r="P54">
        <v>37</v>
      </c>
      <c r="Q54">
        <v>35</v>
      </c>
      <c r="R54">
        <v>11</v>
      </c>
      <c r="S54" s="41">
        <f t="shared" si="0"/>
        <v>9.0909090909090917</v>
      </c>
      <c r="U54" t="str">
        <f t="shared" ref="U54:U71" si="248">D54</f>
        <v>M22</v>
      </c>
      <c r="V54">
        <f t="shared" ref="V54:V71" si="249">P54</f>
        <v>37</v>
      </c>
      <c r="W54">
        <v>16</v>
      </c>
      <c r="X54">
        <f t="shared" ref="X54:X71" si="250">R54</f>
        <v>11</v>
      </c>
      <c r="Y54" s="41">
        <f t="shared" ref="Y54:Y71" si="251">S54</f>
        <v>9.0909090909090917</v>
      </c>
      <c r="AE54" s="44"/>
      <c r="AH54" t="str">
        <f t="shared" ref="AH54:AH72" si="252">D55</f>
        <v>M31</v>
      </c>
      <c r="AI54">
        <f t="shared" ref="AI54:AI72" si="253">P55</f>
        <v>37</v>
      </c>
      <c r="AJ54">
        <f t="shared" ref="AJ54:AJ72" si="254">L55</f>
        <v>18.2</v>
      </c>
      <c r="AK54">
        <f t="shared" ref="AK54:AK72" si="255">R55</f>
        <v>12.9</v>
      </c>
      <c r="AL54" s="41">
        <f t="shared" ref="AL54:AL72" si="256">S55</f>
        <v>7.7519379844961236</v>
      </c>
    </row>
    <row r="55" spans="1:44" ht="17" thickBot="1" x14ac:dyDescent="0.25">
      <c r="A55" s="4">
        <v>200881</v>
      </c>
      <c r="B55" s="5" t="s">
        <v>55</v>
      </c>
      <c r="C55" s="5" t="s">
        <v>7</v>
      </c>
      <c r="D55" s="5" t="s">
        <v>86</v>
      </c>
      <c r="E55" s="5">
        <v>5</v>
      </c>
      <c r="F55" s="5">
        <v>398.8</v>
      </c>
      <c r="G55" s="5"/>
      <c r="H55" s="6">
        <v>11</v>
      </c>
      <c r="I55" s="10">
        <v>45289</v>
      </c>
      <c r="J55" s="6"/>
      <c r="K55" s="6"/>
      <c r="L55" s="6">
        <v>18.2</v>
      </c>
      <c r="M55" s="8">
        <v>45031</v>
      </c>
      <c r="P55">
        <v>37</v>
      </c>
      <c r="R55" s="16">
        <v>12.9</v>
      </c>
      <c r="S55" s="41">
        <f t="shared" si="0"/>
        <v>7.7519379844961236</v>
      </c>
      <c r="Y55" s="39"/>
      <c r="AE55" s="39"/>
    </row>
    <row r="56" spans="1:44" ht="17" thickBot="1" x14ac:dyDescent="0.25">
      <c r="A56" s="4">
        <v>243908</v>
      </c>
      <c r="B56" s="5" t="s">
        <v>4</v>
      </c>
      <c r="C56" s="5" t="s">
        <v>5</v>
      </c>
      <c r="D56" s="5" t="s">
        <v>10</v>
      </c>
      <c r="E56" s="5">
        <v>1</v>
      </c>
      <c r="F56" s="5">
        <v>588.4</v>
      </c>
      <c r="G56" s="5"/>
      <c r="H56" s="6">
        <v>9.1999999999999993</v>
      </c>
      <c r="I56" s="10">
        <v>45289</v>
      </c>
      <c r="J56" s="12"/>
      <c r="K56" s="10"/>
      <c r="L56" s="6">
        <v>7.9</v>
      </c>
      <c r="M56" s="8">
        <v>45031</v>
      </c>
      <c r="P56">
        <v>38</v>
      </c>
      <c r="R56">
        <v>6.79</v>
      </c>
      <c r="S56" s="41">
        <f t="shared" si="0"/>
        <v>14.727540500736376</v>
      </c>
      <c r="U56" t="str">
        <f t="shared" ref="U56:U71" si="257">D56</f>
        <v>E04</v>
      </c>
      <c r="V56">
        <f t="shared" ref="V56:V71" si="258">P56</f>
        <v>38</v>
      </c>
      <c r="W56">
        <f t="shared" ref="W56:W71" si="259">L56</f>
        <v>7.9</v>
      </c>
      <c r="X56">
        <f t="shared" ref="X56:X71" si="260">R56</f>
        <v>6.79</v>
      </c>
      <c r="Y56" s="41">
        <f t="shared" ref="Y56:Y71" si="261">S56</f>
        <v>14.727540500736376</v>
      </c>
      <c r="AE56" s="44"/>
      <c r="AH56" t="str">
        <f t="shared" ref="AH56:AH72" si="262">D57</f>
        <v>M25</v>
      </c>
      <c r="AI56">
        <f t="shared" ref="AI56:AI72" si="263">P57</f>
        <v>38</v>
      </c>
      <c r="AJ56">
        <f t="shared" ref="AJ56:AJ72" si="264">L57</f>
        <v>13.3</v>
      </c>
      <c r="AK56">
        <f t="shared" ref="AK56:AK72" si="265">R57</f>
        <v>12.6</v>
      </c>
      <c r="AL56" s="41">
        <f t="shared" ref="AL56:AL72" si="266">S57</f>
        <v>7.9365079365079367</v>
      </c>
    </row>
    <row r="57" spans="1:44" ht="17" thickBot="1" x14ac:dyDescent="0.25">
      <c r="A57" s="4">
        <v>171234</v>
      </c>
      <c r="B57" s="5" t="s">
        <v>55</v>
      </c>
      <c r="C57" s="5" t="s">
        <v>11</v>
      </c>
      <c r="D57" s="5" t="s">
        <v>80</v>
      </c>
      <c r="E57" s="5">
        <v>4</v>
      </c>
      <c r="F57" s="5">
        <v>623.9</v>
      </c>
      <c r="G57" s="5"/>
      <c r="H57" s="6">
        <v>13.7</v>
      </c>
      <c r="I57" s="8">
        <v>44931</v>
      </c>
      <c r="J57" s="6"/>
      <c r="K57" s="6"/>
      <c r="L57" s="6">
        <v>13.3</v>
      </c>
      <c r="M57" s="8">
        <v>45037</v>
      </c>
      <c r="P57">
        <v>38</v>
      </c>
      <c r="R57" s="16">
        <v>12.6</v>
      </c>
      <c r="S57" s="41">
        <f t="shared" si="0"/>
        <v>7.9365079365079367</v>
      </c>
      <c r="Y57" s="39"/>
      <c r="AE57" s="39"/>
    </row>
    <row r="58" spans="1:44" ht="17" thickBot="1" x14ac:dyDescent="0.25">
      <c r="A58" s="4">
        <v>171563</v>
      </c>
      <c r="B58" s="5" t="s">
        <v>55</v>
      </c>
      <c r="C58" s="5" t="s">
        <v>5</v>
      </c>
      <c r="D58" s="5" t="s">
        <v>81</v>
      </c>
      <c r="E58" s="5">
        <v>4</v>
      </c>
      <c r="F58" s="5">
        <v>702.8</v>
      </c>
      <c r="G58" s="5"/>
      <c r="H58" s="6">
        <v>17.8</v>
      </c>
      <c r="I58" s="8">
        <v>44931</v>
      </c>
      <c r="J58" s="6"/>
      <c r="K58" s="6"/>
      <c r="L58" s="6">
        <v>16</v>
      </c>
      <c r="M58" s="8">
        <v>45037</v>
      </c>
      <c r="P58">
        <v>39</v>
      </c>
      <c r="R58">
        <v>11.2</v>
      </c>
      <c r="S58" s="41">
        <f t="shared" si="0"/>
        <v>8.9285714285714288</v>
      </c>
      <c r="U58" t="str">
        <f t="shared" ref="U58:U71" si="267">D58</f>
        <v>M26</v>
      </c>
      <c r="V58">
        <f t="shared" ref="V58:V71" si="268">P58</f>
        <v>39</v>
      </c>
      <c r="W58">
        <f t="shared" ref="W58:W71" si="269">L58</f>
        <v>16</v>
      </c>
      <c r="X58">
        <f t="shared" ref="X58:X71" si="270">R58</f>
        <v>11.2</v>
      </c>
      <c r="Y58" s="41">
        <f t="shared" ref="Y58:Y71" si="271">S58</f>
        <v>8.9285714285714288</v>
      </c>
      <c r="AE58" s="44"/>
      <c r="AH58" t="str">
        <f t="shared" ref="AH58:AH72" si="272">D59</f>
        <v>E05</v>
      </c>
      <c r="AI58">
        <f t="shared" ref="AI58:AI72" si="273">P59</f>
        <v>39</v>
      </c>
      <c r="AJ58">
        <f t="shared" ref="AJ58:AJ72" si="274">L59</f>
        <v>14.4</v>
      </c>
      <c r="AK58">
        <f t="shared" ref="AK58:AK72" si="275">R59</f>
        <v>10.6</v>
      </c>
      <c r="AL58" s="41">
        <f t="shared" ref="AL58:AL72" si="276">S59</f>
        <v>9.433962264150944</v>
      </c>
      <c r="AN58" s="16"/>
      <c r="AO58" s="16"/>
      <c r="AP58" s="16"/>
      <c r="AQ58" s="16"/>
      <c r="AR58" s="16"/>
    </row>
    <row r="59" spans="1:44" ht="17" thickBot="1" x14ac:dyDescent="0.25">
      <c r="A59" s="4">
        <v>243917</v>
      </c>
      <c r="B59" s="5" t="s">
        <v>4</v>
      </c>
      <c r="C59" s="5" t="s">
        <v>11</v>
      </c>
      <c r="D59" s="13" t="s">
        <v>12</v>
      </c>
      <c r="E59" s="5">
        <v>1</v>
      </c>
      <c r="F59" s="5">
        <v>748.2</v>
      </c>
      <c r="G59" s="5">
        <v>667.1</v>
      </c>
      <c r="H59" s="11">
        <v>5.0999999999999996</v>
      </c>
      <c r="I59" s="8">
        <v>44992</v>
      </c>
      <c r="J59" s="6"/>
      <c r="K59" s="6"/>
      <c r="L59" s="6">
        <v>14.4</v>
      </c>
      <c r="M59" s="10">
        <v>45043</v>
      </c>
      <c r="P59">
        <v>39</v>
      </c>
      <c r="R59" s="16">
        <v>10.6</v>
      </c>
      <c r="S59" s="41">
        <f t="shared" si="0"/>
        <v>9.433962264150944</v>
      </c>
      <c r="Y59" s="39"/>
      <c r="AE59" s="39"/>
    </row>
    <row r="60" spans="1:44" ht="17" thickBot="1" x14ac:dyDescent="0.25">
      <c r="A60" s="4">
        <v>153585</v>
      </c>
      <c r="B60" s="5" t="s">
        <v>4</v>
      </c>
      <c r="C60" s="5" t="s">
        <v>7</v>
      </c>
      <c r="D60" s="5" t="s">
        <v>17</v>
      </c>
      <c r="E60" s="5">
        <v>2</v>
      </c>
      <c r="F60" s="5">
        <v>503.6</v>
      </c>
      <c r="G60" s="5"/>
      <c r="H60" s="6">
        <v>17</v>
      </c>
      <c r="I60" s="8">
        <v>44929</v>
      </c>
      <c r="J60" s="6"/>
      <c r="K60" s="8"/>
      <c r="L60" s="22">
        <v>8.3000000000000007</v>
      </c>
      <c r="M60" s="8">
        <v>45031</v>
      </c>
      <c r="P60">
        <v>40</v>
      </c>
      <c r="R60">
        <v>6.68</v>
      </c>
      <c r="S60" s="41">
        <f t="shared" si="0"/>
        <v>14.970059880239521</v>
      </c>
      <c r="U60" t="str">
        <f t="shared" ref="U60:U71" si="277">D60</f>
        <v>E10</v>
      </c>
      <c r="V60">
        <f t="shared" ref="V60:V71" si="278">P60</f>
        <v>40</v>
      </c>
      <c r="W60">
        <f t="shared" ref="W60:W71" si="279">L60</f>
        <v>8.3000000000000007</v>
      </c>
      <c r="X60">
        <f t="shared" ref="X60:X71" si="280">R60</f>
        <v>6.68</v>
      </c>
      <c r="Y60" s="41">
        <f t="shared" ref="Y60:Y71" si="281">S60</f>
        <v>14.970059880239521</v>
      </c>
      <c r="AE60" s="44"/>
      <c r="AH60" t="str">
        <f t="shared" ref="AH60:AH72" si="282">D61</f>
        <v>M27</v>
      </c>
      <c r="AI60">
        <f t="shared" ref="AI60:AI72" si="283">P61</f>
        <v>40</v>
      </c>
      <c r="AJ60">
        <f t="shared" ref="AJ60:AJ72" si="284">L61</f>
        <v>16.399999999999999</v>
      </c>
      <c r="AK60">
        <f t="shared" ref="AK60:AK72" si="285">R61</f>
        <v>11</v>
      </c>
      <c r="AL60" s="41">
        <f t="shared" ref="AL60:AL72" si="286">S61</f>
        <v>9.0909090909090917</v>
      </c>
    </row>
    <row r="61" spans="1:44" ht="17" thickBot="1" x14ac:dyDescent="0.25">
      <c r="A61" s="4">
        <v>171569</v>
      </c>
      <c r="B61" s="5" t="s">
        <v>55</v>
      </c>
      <c r="C61" s="5" t="s">
        <v>7</v>
      </c>
      <c r="D61" s="5" t="s">
        <v>82</v>
      </c>
      <c r="E61" s="5">
        <v>4</v>
      </c>
      <c r="F61" s="5">
        <v>614.6</v>
      </c>
      <c r="G61" s="5"/>
      <c r="H61" s="6">
        <v>19.8</v>
      </c>
      <c r="I61" s="8">
        <v>44931</v>
      </c>
      <c r="J61" s="6"/>
      <c r="K61" s="6"/>
      <c r="L61" s="6">
        <v>16.399999999999999</v>
      </c>
      <c r="M61" s="8">
        <v>45037</v>
      </c>
      <c r="P61">
        <v>40</v>
      </c>
      <c r="R61" s="16">
        <v>11</v>
      </c>
      <c r="S61" s="41">
        <f t="shared" si="0"/>
        <v>9.0909090909090917</v>
      </c>
      <c r="Y61" s="39"/>
      <c r="AE61" s="39"/>
    </row>
    <row r="62" spans="1:44" ht="17" thickBot="1" x14ac:dyDescent="0.25">
      <c r="A62" s="4">
        <v>154044</v>
      </c>
      <c r="B62" s="5" t="s">
        <v>4</v>
      </c>
      <c r="C62" s="5" t="s">
        <v>5</v>
      </c>
      <c r="D62" s="5" t="s">
        <v>18</v>
      </c>
      <c r="E62" s="5">
        <v>2</v>
      </c>
      <c r="F62" s="5">
        <v>590.1</v>
      </c>
      <c r="G62" s="5"/>
      <c r="H62" s="6">
        <v>9.6</v>
      </c>
      <c r="I62" s="8">
        <v>44929</v>
      </c>
      <c r="J62" s="6"/>
      <c r="K62" s="8"/>
      <c r="L62" s="6">
        <v>8.8000000000000007</v>
      </c>
      <c r="M62" s="8">
        <v>45031</v>
      </c>
      <c r="P62">
        <v>41</v>
      </c>
      <c r="R62">
        <v>7.67</v>
      </c>
      <c r="S62" s="41">
        <f t="shared" si="0"/>
        <v>13.03780964797914</v>
      </c>
      <c r="U62" t="str">
        <f t="shared" ref="U62:U71" si="287">D62</f>
        <v>E11</v>
      </c>
      <c r="V62">
        <f t="shared" ref="V62:V71" si="288">P62</f>
        <v>41</v>
      </c>
      <c r="W62">
        <f t="shared" ref="W62:W71" si="289">L62</f>
        <v>8.8000000000000007</v>
      </c>
      <c r="X62">
        <f t="shared" ref="X62:X71" si="290">R62</f>
        <v>7.67</v>
      </c>
      <c r="Y62" s="41">
        <f t="shared" ref="Y62:Y71" si="291">S62</f>
        <v>13.03780964797914</v>
      </c>
      <c r="AE62" s="44"/>
      <c r="AH62" t="str">
        <f t="shared" ref="AH62:AH72" si="292">D63</f>
        <v>M28</v>
      </c>
      <c r="AI62">
        <f t="shared" ref="AI62:AI72" si="293">P63</f>
        <v>41</v>
      </c>
      <c r="AJ62">
        <f t="shared" ref="AJ62:AJ72" si="294">L63</f>
        <v>9.1999999999999993</v>
      </c>
      <c r="AK62">
        <f t="shared" ref="AK62:AK72" si="295">R63</f>
        <v>6.97</v>
      </c>
      <c r="AL62" s="41">
        <f t="shared" ref="AL62:AL72" si="296">S63</f>
        <v>14.347202295552368</v>
      </c>
      <c r="AN62" s="16"/>
      <c r="AO62" s="16"/>
      <c r="AP62" s="16"/>
      <c r="AQ62" s="16"/>
      <c r="AR62" s="16"/>
    </row>
    <row r="63" spans="1:44" s="16" customFormat="1" ht="17" thickBot="1" x14ac:dyDescent="0.25">
      <c r="A63" s="4">
        <v>191762</v>
      </c>
      <c r="B63" s="5" t="s">
        <v>55</v>
      </c>
      <c r="C63" s="5" t="s">
        <v>5</v>
      </c>
      <c r="D63" s="5" t="s">
        <v>83</v>
      </c>
      <c r="E63" s="5">
        <v>5</v>
      </c>
      <c r="F63" s="5">
        <v>641.70000000000005</v>
      </c>
      <c r="G63" s="5"/>
      <c r="H63" s="6">
        <v>21.2</v>
      </c>
      <c r="I63" s="8">
        <v>44931</v>
      </c>
      <c r="J63" s="6"/>
      <c r="K63" s="6"/>
      <c r="L63" s="6">
        <v>9.1999999999999993</v>
      </c>
      <c r="M63" s="8">
        <v>45037</v>
      </c>
      <c r="N63"/>
      <c r="O63"/>
      <c r="P63">
        <v>41</v>
      </c>
      <c r="Q63"/>
      <c r="R63" s="16">
        <v>6.97</v>
      </c>
      <c r="S63" s="41">
        <f t="shared" si="0"/>
        <v>14.347202295552368</v>
      </c>
      <c r="U63"/>
      <c r="V63"/>
      <c r="W63"/>
      <c r="X63"/>
      <c r="Y63" s="39"/>
      <c r="AA63"/>
      <c r="AB63"/>
      <c r="AC63"/>
      <c r="AD63"/>
      <c r="AE63" s="39"/>
      <c r="AH63"/>
      <c r="AI63"/>
      <c r="AJ63"/>
      <c r="AK63"/>
      <c r="AL63"/>
      <c r="AN63"/>
      <c r="AO63"/>
      <c r="AP63"/>
      <c r="AQ63"/>
      <c r="AR63"/>
    </row>
    <row r="64" spans="1:44" ht="17" thickBot="1" x14ac:dyDescent="0.25">
      <c r="A64" s="4">
        <v>10538</v>
      </c>
      <c r="B64" s="5" t="s">
        <v>4</v>
      </c>
      <c r="C64" s="5" t="s">
        <v>11</v>
      </c>
      <c r="D64" s="5" t="s">
        <v>34</v>
      </c>
      <c r="E64" s="5">
        <v>4</v>
      </c>
      <c r="F64" s="5">
        <v>598.79999999999995</v>
      </c>
      <c r="G64" s="5">
        <v>1020.2</v>
      </c>
      <c r="H64" s="22">
        <v>10.7</v>
      </c>
      <c r="I64" s="8">
        <v>44929</v>
      </c>
      <c r="J64" s="6"/>
      <c r="K64" s="8"/>
      <c r="L64" s="6">
        <v>11.5</v>
      </c>
      <c r="M64" s="8">
        <v>45031</v>
      </c>
      <c r="P64">
        <v>42</v>
      </c>
      <c r="R64">
        <v>9.61</v>
      </c>
      <c r="S64" s="41">
        <f t="shared" si="0"/>
        <v>10.40582726326743</v>
      </c>
      <c r="U64" t="str">
        <f t="shared" ref="U64:U71" si="297">D64</f>
        <v>E27</v>
      </c>
      <c r="V64">
        <f t="shared" ref="V64:V71" si="298">P64</f>
        <v>42</v>
      </c>
      <c r="W64">
        <f t="shared" ref="W64:W71" si="299">L64</f>
        <v>11.5</v>
      </c>
      <c r="X64">
        <f t="shared" ref="X64:X71" si="300">R64</f>
        <v>9.61</v>
      </c>
      <c r="Y64" s="41">
        <f t="shared" ref="Y64:Y71" si="301">S64</f>
        <v>10.40582726326743</v>
      </c>
      <c r="AE64" s="44"/>
      <c r="AH64" t="str">
        <f t="shared" ref="AH64:AH72" si="302">D65</f>
        <v>M29</v>
      </c>
      <c r="AI64">
        <f t="shared" ref="AI64:AI72" si="303">P65</f>
        <v>42</v>
      </c>
      <c r="AJ64">
        <f t="shared" ref="AJ64:AJ72" si="304">L65</f>
        <v>21.8</v>
      </c>
      <c r="AK64">
        <f t="shared" ref="AK64:AK72" si="305">R65</f>
        <v>15</v>
      </c>
      <c r="AL64" s="41">
        <f t="shared" ref="AL64:AL72" si="306">S65</f>
        <v>6.666666666666667</v>
      </c>
    </row>
    <row r="65" spans="1:44" ht="17" thickBot="1" x14ac:dyDescent="0.25">
      <c r="A65" s="4">
        <v>201510</v>
      </c>
      <c r="B65" s="5" t="s">
        <v>55</v>
      </c>
      <c r="C65" s="5" t="s">
        <v>7</v>
      </c>
      <c r="D65" s="5" t="s">
        <v>84</v>
      </c>
      <c r="E65" s="5">
        <v>5</v>
      </c>
      <c r="F65" s="5">
        <v>707.5</v>
      </c>
      <c r="G65" s="5"/>
      <c r="H65" s="6">
        <v>19.5</v>
      </c>
      <c r="I65" s="24">
        <v>44931</v>
      </c>
      <c r="J65" s="12"/>
      <c r="K65" s="10"/>
      <c r="L65" s="6">
        <v>21.8</v>
      </c>
      <c r="M65" s="8">
        <v>45037</v>
      </c>
      <c r="P65">
        <v>42</v>
      </c>
      <c r="R65" s="16">
        <v>15</v>
      </c>
      <c r="S65" s="41">
        <f t="shared" si="0"/>
        <v>6.666666666666667</v>
      </c>
      <c r="Y65" s="39"/>
      <c r="AE65" s="39"/>
    </row>
    <row r="66" spans="1:44" ht="17" thickBot="1" x14ac:dyDescent="0.25">
      <c r="A66" s="4">
        <v>243250</v>
      </c>
      <c r="B66" s="5" t="s">
        <v>4</v>
      </c>
      <c r="C66" s="5" t="s">
        <v>7</v>
      </c>
      <c r="D66" s="5" t="s">
        <v>8</v>
      </c>
      <c r="E66" s="5">
        <v>1</v>
      </c>
      <c r="F66" s="5">
        <v>686.5</v>
      </c>
      <c r="G66" s="5"/>
      <c r="H66" s="6">
        <v>20.399999999999999</v>
      </c>
      <c r="I66" s="8">
        <v>44992</v>
      </c>
      <c r="J66" s="6"/>
      <c r="K66" s="6"/>
      <c r="L66" s="6">
        <v>22.7</v>
      </c>
      <c r="M66" s="8">
        <v>45037</v>
      </c>
      <c r="P66">
        <v>43</v>
      </c>
      <c r="R66">
        <v>17.399999999999999</v>
      </c>
      <c r="S66" s="41">
        <f t="shared" si="0"/>
        <v>5.7471264367816097</v>
      </c>
      <c r="U66" t="str">
        <f t="shared" ref="U66:U71" si="307">D66</f>
        <v>E02</v>
      </c>
      <c r="V66">
        <f t="shared" ref="V66:V71" si="308">P66</f>
        <v>43</v>
      </c>
      <c r="W66">
        <f t="shared" ref="W66:W71" si="309">L66</f>
        <v>22.7</v>
      </c>
      <c r="X66">
        <f t="shared" ref="X66:X71" si="310">R66</f>
        <v>17.399999999999999</v>
      </c>
      <c r="Y66" s="41">
        <f t="shared" ref="Y66:Y71" si="311">S66</f>
        <v>5.7471264367816097</v>
      </c>
      <c r="AE66" s="44"/>
      <c r="AH66" t="str">
        <f t="shared" ref="AH66:AH72" si="312">D67</f>
        <v>E30</v>
      </c>
      <c r="AI66">
        <f t="shared" ref="AI66:AI72" si="313">P67</f>
        <v>43</v>
      </c>
      <c r="AJ66">
        <f t="shared" ref="AJ66:AJ72" si="314">L67</f>
        <v>13.9</v>
      </c>
      <c r="AK66">
        <f t="shared" ref="AK66:AK72" si="315">R67</f>
        <v>11.8</v>
      </c>
      <c r="AL66" s="41">
        <f t="shared" ref="AL66:AL72" si="316">S67</f>
        <v>8.4745762711864394</v>
      </c>
    </row>
    <row r="67" spans="1:44" s="38" customFormat="1" ht="17" thickBot="1" x14ac:dyDescent="0.25">
      <c r="A67" s="4">
        <v>93619</v>
      </c>
      <c r="B67" s="5" t="s">
        <v>4</v>
      </c>
      <c r="C67" s="5" t="s">
        <v>5</v>
      </c>
      <c r="D67" s="5" t="s">
        <v>37</v>
      </c>
      <c r="E67" s="5">
        <v>5</v>
      </c>
      <c r="F67" s="5">
        <v>582.4</v>
      </c>
      <c r="G67" s="5"/>
      <c r="H67" s="6">
        <v>21.7</v>
      </c>
      <c r="I67" s="8">
        <v>44929</v>
      </c>
      <c r="J67" s="6"/>
      <c r="K67" s="8"/>
      <c r="L67" s="22">
        <v>13.9</v>
      </c>
      <c r="M67" s="8">
        <v>45031</v>
      </c>
      <c r="N67"/>
      <c r="O67"/>
      <c r="P67">
        <v>43</v>
      </c>
      <c r="Q67"/>
      <c r="R67" s="38">
        <v>11.8</v>
      </c>
      <c r="S67" s="41">
        <f t="shared" ref="S67:S71" si="317">100/R67</f>
        <v>8.4745762711864394</v>
      </c>
      <c r="U67"/>
      <c r="V67"/>
      <c r="W67"/>
      <c r="X67"/>
      <c r="Y67" s="39"/>
      <c r="AA67"/>
      <c r="AB67"/>
      <c r="AC67"/>
      <c r="AD67"/>
      <c r="AE67" s="39"/>
      <c r="AH67"/>
      <c r="AI67"/>
      <c r="AJ67"/>
      <c r="AK67"/>
      <c r="AL67"/>
      <c r="AN67" s="16"/>
      <c r="AO67" s="16"/>
      <c r="AP67" s="16"/>
      <c r="AQ67" s="16"/>
      <c r="AR67" s="16"/>
    </row>
    <row r="68" spans="1:44" ht="17" thickBot="1" x14ac:dyDescent="0.25">
      <c r="A68" s="4">
        <v>214203</v>
      </c>
      <c r="B68" s="5" t="s">
        <v>4</v>
      </c>
      <c r="C68" s="5" t="s">
        <v>7</v>
      </c>
      <c r="D68" s="13" t="s">
        <v>13</v>
      </c>
      <c r="E68" s="5">
        <v>2</v>
      </c>
      <c r="F68" s="5">
        <v>710.3</v>
      </c>
      <c r="G68" s="5">
        <v>387</v>
      </c>
      <c r="H68" s="11">
        <v>0.9</v>
      </c>
      <c r="I68" s="8">
        <v>44992</v>
      </c>
      <c r="J68" s="6">
        <v>6.6</v>
      </c>
      <c r="K68" s="8">
        <v>45040</v>
      </c>
      <c r="L68" s="26">
        <v>16.3</v>
      </c>
      <c r="M68" s="8">
        <v>45043</v>
      </c>
      <c r="P68">
        <v>44</v>
      </c>
      <c r="R68">
        <v>11.9</v>
      </c>
      <c r="S68" s="41">
        <f t="shared" si="317"/>
        <v>8.4033613445378155</v>
      </c>
      <c r="U68" t="str">
        <f t="shared" ref="U68:U71" si="318">D68</f>
        <v>E06</v>
      </c>
      <c r="V68">
        <f t="shared" ref="V68:V71" si="319">P68</f>
        <v>44</v>
      </c>
      <c r="W68">
        <f t="shared" ref="W68:W71" si="320">L68</f>
        <v>16.3</v>
      </c>
      <c r="X68">
        <f t="shared" ref="X68:X71" si="321">R68</f>
        <v>11.9</v>
      </c>
      <c r="Y68" s="41">
        <f t="shared" ref="Y68:Y71" si="322">S68</f>
        <v>8.4033613445378155</v>
      </c>
      <c r="AE68" s="44"/>
      <c r="AH68" t="str">
        <f t="shared" ref="AH68:AH72" si="323">D69</f>
        <v>E43</v>
      </c>
      <c r="AI68">
        <f t="shared" ref="AI68:AI72" si="324">P69</f>
        <v>44</v>
      </c>
      <c r="AJ68">
        <f t="shared" ref="AJ68:AJ72" si="325">L69</f>
        <v>31.9</v>
      </c>
      <c r="AK68">
        <f t="shared" ref="AK68:AK72" si="326">R69</f>
        <v>30.4</v>
      </c>
      <c r="AL68" s="41">
        <f t="shared" ref="AL68:AL72" si="327">S69</f>
        <v>3.2894736842105265</v>
      </c>
    </row>
    <row r="69" spans="1:44" ht="17" thickBot="1" x14ac:dyDescent="0.25">
      <c r="A69" s="4">
        <v>42831</v>
      </c>
      <c r="B69" s="5" t="s">
        <v>4</v>
      </c>
      <c r="C69" s="5" t="s">
        <v>5</v>
      </c>
      <c r="D69" s="13" t="s">
        <v>50</v>
      </c>
      <c r="E69" s="5">
        <v>6</v>
      </c>
      <c r="F69" s="5">
        <v>902.9</v>
      </c>
      <c r="G69" s="5">
        <v>941</v>
      </c>
      <c r="H69" s="6">
        <v>20.7</v>
      </c>
      <c r="I69" s="8">
        <v>45040</v>
      </c>
      <c r="J69" s="6"/>
      <c r="K69" s="6"/>
      <c r="L69" s="6">
        <v>31.9</v>
      </c>
      <c r="M69" s="8">
        <v>45043</v>
      </c>
      <c r="P69">
        <v>44</v>
      </c>
      <c r="R69">
        <v>30.4</v>
      </c>
      <c r="S69" s="41">
        <f t="shared" si="317"/>
        <v>3.2894736842105265</v>
      </c>
      <c r="Y69" s="39"/>
      <c r="AE69" s="39"/>
      <c r="AN69" s="38"/>
      <c r="AO69" s="38"/>
      <c r="AP69" s="38"/>
      <c r="AQ69" s="38"/>
      <c r="AR69" s="38"/>
    </row>
    <row r="70" spans="1:44" ht="17" thickBot="1" x14ac:dyDescent="0.25">
      <c r="A70" s="4">
        <v>42553</v>
      </c>
      <c r="B70" s="5" t="s">
        <v>4</v>
      </c>
      <c r="C70" s="5" t="s">
        <v>11</v>
      </c>
      <c r="D70" s="13" t="s">
        <v>52</v>
      </c>
      <c r="E70" s="5">
        <v>6</v>
      </c>
      <c r="F70" s="5">
        <v>758.8</v>
      </c>
      <c r="G70" s="5"/>
      <c r="H70" s="6">
        <v>15.5</v>
      </c>
      <c r="I70" s="8">
        <v>45040</v>
      </c>
      <c r="J70" s="6"/>
      <c r="K70" s="6"/>
      <c r="L70" s="6">
        <v>12.2</v>
      </c>
      <c r="M70" s="8">
        <v>45043</v>
      </c>
      <c r="P70">
        <v>45</v>
      </c>
      <c r="R70">
        <v>9.25</v>
      </c>
      <c r="S70" s="41">
        <f t="shared" si="317"/>
        <v>10.810810810810811</v>
      </c>
      <c r="U70" t="str">
        <f t="shared" ref="U70:U71" si="328">D70</f>
        <v>E45</v>
      </c>
      <c r="V70">
        <f t="shared" ref="V70:V71" si="329">P70</f>
        <v>45</v>
      </c>
      <c r="W70">
        <f t="shared" ref="W70:W71" si="330">L70</f>
        <v>12.2</v>
      </c>
      <c r="X70">
        <f t="shared" ref="X70:X71" si="331">R70</f>
        <v>9.25</v>
      </c>
      <c r="Y70" s="41">
        <f t="shared" ref="Y70:Y71" si="332">S70</f>
        <v>10.810810810810811</v>
      </c>
      <c r="AE70" s="44"/>
      <c r="AH70" t="str">
        <f t="shared" ref="AH70:AH72" si="333">D71</f>
        <v>E47</v>
      </c>
      <c r="AI70">
        <f t="shared" ref="AI70:AI72" si="334">P71</f>
        <v>45</v>
      </c>
      <c r="AJ70">
        <f t="shared" ref="AJ70:AJ72" si="335">L71</f>
        <v>19.5</v>
      </c>
      <c r="AK70">
        <f t="shared" ref="AK70:AK72" si="336">R71</f>
        <v>12.3</v>
      </c>
      <c r="AL70" s="41">
        <f t="shared" ref="AL70:AL72" si="337">S71</f>
        <v>8.1300813008130071</v>
      </c>
    </row>
    <row r="71" spans="1:44" s="38" customFormat="1" ht="17" thickBot="1" x14ac:dyDescent="0.25">
      <c r="A71" s="4">
        <v>51984</v>
      </c>
      <c r="B71" s="5" t="s">
        <v>4</v>
      </c>
      <c r="C71" s="5" t="s">
        <v>7</v>
      </c>
      <c r="D71" s="13" t="s">
        <v>54</v>
      </c>
      <c r="E71" s="5">
        <v>6</v>
      </c>
      <c r="F71" s="5">
        <v>613.70000000000005</v>
      </c>
      <c r="G71" s="5"/>
      <c r="H71" s="6">
        <v>33.700000000000003</v>
      </c>
      <c r="I71" s="8">
        <v>45040</v>
      </c>
      <c r="J71" s="6"/>
      <c r="K71" s="6"/>
      <c r="L71" s="6">
        <v>19.5</v>
      </c>
      <c r="M71" s="8">
        <v>45043</v>
      </c>
      <c r="N71"/>
      <c r="O71"/>
      <c r="P71">
        <v>45</v>
      </c>
      <c r="Q71"/>
      <c r="R71" s="38">
        <v>12.3</v>
      </c>
      <c r="S71" s="41">
        <f t="shared" si="317"/>
        <v>8.1300813008130071</v>
      </c>
      <c r="U71"/>
      <c r="V71"/>
      <c r="W71"/>
      <c r="X71"/>
      <c r="Y71" s="39"/>
      <c r="AH71"/>
      <c r="AI71"/>
      <c r="AJ71"/>
      <c r="AK71"/>
      <c r="AL71"/>
    </row>
    <row r="72" spans="1:44" ht="17" thickBot="1" x14ac:dyDescent="0.25">
      <c r="A72" s="34">
        <v>243230</v>
      </c>
      <c r="B72" s="35" t="s">
        <v>4</v>
      </c>
      <c r="C72" s="35" t="s">
        <v>5</v>
      </c>
      <c r="D72" s="36" t="s">
        <v>6</v>
      </c>
      <c r="E72" s="35">
        <v>1</v>
      </c>
      <c r="F72" s="35">
        <v>678.5</v>
      </c>
      <c r="G72" s="35">
        <v>734.2</v>
      </c>
      <c r="H72" s="37"/>
      <c r="I72" s="37"/>
      <c r="J72" s="37"/>
      <c r="K72" s="37"/>
      <c r="L72" s="37"/>
      <c r="M72" s="37"/>
      <c r="N72" s="38"/>
      <c r="O72" s="38"/>
      <c r="Q72" s="38"/>
      <c r="AL72" s="41"/>
    </row>
    <row r="73" spans="1:44" ht="17" thickBot="1" x14ac:dyDescent="0.25">
      <c r="A73" s="14">
        <v>11356</v>
      </c>
      <c r="B73" s="15" t="s">
        <v>4</v>
      </c>
      <c r="C73" s="15" t="s">
        <v>5</v>
      </c>
      <c r="D73" s="15" t="s">
        <v>20</v>
      </c>
      <c r="E73" s="15">
        <v>3</v>
      </c>
      <c r="F73" s="15">
        <v>861.1</v>
      </c>
      <c r="G73" s="15">
        <v>1002.2</v>
      </c>
      <c r="H73" s="17"/>
      <c r="I73" s="17"/>
      <c r="J73" s="17"/>
      <c r="K73" s="17"/>
      <c r="L73" s="17"/>
      <c r="M73" s="17"/>
      <c r="N73" s="16"/>
      <c r="O73" s="16"/>
      <c r="Q73" s="16"/>
    </row>
    <row r="74" spans="1:44" ht="17" thickBot="1" x14ac:dyDescent="0.25">
      <c r="A74" s="34">
        <v>21814</v>
      </c>
      <c r="B74" s="35" t="s">
        <v>4</v>
      </c>
      <c r="C74" s="35" t="s">
        <v>5</v>
      </c>
      <c r="D74" s="36" t="s">
        <v>25</v>
      </c>
      <c r="E74" s="35">
        <v>3</v>
      </c>
      <c r="F74" s="35">
        <v>724.1</v>
      </c>
      <c r="G74" s="35">
        <v>727.3</v>
      </c>
      <c r="H74" s="37"/>
      <c r="I74" s="37"/>
      <c r="J74" s="37"/>
      <c r="K74" s="37"/>
      <c r="L74" s="37"/>
      <c r="M74" s="37"/>
      <c r="N74" s="38"/>
      <c r="O74" s="38"/>
      <c r="Q74" s="38"/>
    </row>
    <row r="75" spans="1:44" ht="17" thickBot="1" x14ac:dyDescent="0.25">
      <c r="A75" s="14">
        <v>50446</v>
      </c>
      <c r="B75" s="15" t="s">
        <v>4</v>
      </c>
      <c r="C75" s="15" t="s">
        <v>11</v>
      </c>
      <c r="D75" s="15" t="s">
        <v>35</v>
      </c>
      <c r="E75" s="15">
        <v>5</v>
      </c>
      <c r="F75" s="15">
        <v>905.5</v>
      </c>
      <c r="G75" s="15"/>
      <c r="H75" s="17"/>
      <c r="I75" s="17"/>
      <c r="J75" s="17"/>
      <c r="K75" s="17"/>
      <c r="L75" s="17"/>
      <c r="M75" s="17"/>
      <c r="N75" s="16"/>
      <c r="O75" s="16"/>
      <c r="Q75" s="16"/>
    </row>
    <row r="76" spans="1:44" ht="17" thickBot="1" x14ac:dyDescent="0.25">
      <c r="A76" s="14">
        <v>42790</v>
      </c>
      <c r="B76" s="15" t="s">
        <v>4</v>
      </c>
      <c r="C76" s="15" t="s">
        <v>7</v>
      </c>
      <c r="D76" s="15" t="s">
        <v>51</v>
      </c>
      <c r="E76" s="15">
        <v>6</v>
      </c>
      <c r="F76" s="15">
        <v>437</v>
      </c>
      <c r="G76" s="15">
        <v>1069</v>
      </c>
      <c r="H76" s="17"/>
      <c r="I76" s="17"/>
      <c r="J76" s="17"/>
      <c r="K76" s="17"/>
      <c r="L76" s="17"/>
      <c r="M76" s="17"/>
      <c r="N76" s="16"/>
      <c r="O76" s="16"/>
      <c r="Q76" s="16"/>
    </row>
    <row r="77" spans="1:44" ht="17" thickBot="1" x14ac:dyDescent="0.25">
      <c r="A77" s="14">
        <v>202469</v>
      </c>
      <c r="B77" s="15" t="s">
        <v>55</v>
      </c>
      <c r="C77" s="15" t="s">
        <v>5</v>
      </c>
      <c r="D77" s="15" t="s">
        <v>57</v>
      </c>
      <c r="E77" s="15">
        <v>1</v>
      </c>
      <c r="F77" s="15">
        <v>784.2</v>
      </c>
      <c r="G77" s="15">
        <v>762.2</v>
      </c>
      <c r="H77" s="21"/>
      <c r="I77" s="25"/>
      <c r="J77" s="17"/>
      <c r="K77" s="17"/>
      <c r="L77" s="21"/>
      <c r="M77" s="17"/>
      <c r="N77" s="16"/>
      <c r="O77" s="16"/>
      <c r="Q77" s="16"/>
    </row>
    <row r="78" spans="1:44" ht="17" thickBot="1" x14ac:dyDescent="0.25">
      <c r="A78" s="14">
        <v>192357</v>
      </c>
      <c r="B78" s="15" t="s">
        <v>55</v>
      </c>
      <c r="C78" s="15" t="s">
        <v>11</v>
      </c>
      <c r="D78" s="15" t="s">
        <v>60</v>
      </c>
      <c r="E78" s="15">
        <v>1</v>
      </c>
      <c r="F78" s="15">
        <v>564</v>
      </c>
      <c r="G78" s="15">
        <v>581.6</v>
      </c>
      <c r="H78" s="17"/>
      <c r="I78" s="17"/>
      <c r="J78" s="17"/>
      <c r="K78" s="17"/>
      <c r="L78" s="17"/>
      <c r="M78" s="17"/>
      <c r="N78" s="16"/>
      <c r="O78" s="16"/>
      <c r="Q78" s="16"/>
    </row>
    <row r="79" spans="1:44" ht="17" thickBot="1" x14ac:dyDescent="0.25">
      <c r="A79" s="14">
        <v>687</v>
      </c>
      <c r="B79" s="15" t="s">
        <v>55</v>
      </c>
      <c r="C79" s="15" t="s">
        <v>7</v>
      </c>
      <c r="D79" s="15" t="s">
        <v>70</v>
      </c>
      <c r="E79" s="15">
        <v>3</v>
      </c>
      <c r="F79" s="15">
        <v>1168.7</v>
      </c>
      <c r="G79" s="15">
        <v>1271.7</v>
      </c>
      <c r="H79" s="17"/>
      <c r="I79" s="17"/>
      <c r="J79" s="17"/>
      <c r="K79" s="17"/>
      <c r="L79" s="17"/>
      <c r="M79" s="17"/>
      <c r="N79" s="16"/>
      <c r="O79" s="16"/>
      <c r="Q79" s="16"/>
    </row>
    <row r="80" spans="1:44" ht="17" thickBot="1" x14ac:dyDescent="0.25">
      <c r="A80" s="28"/>
      <c r="B80" s="29"/>
      <c r="C80" s="29"/>
      <c r="D80" s="29" t="s">
        <v>93</v>
      </c>
      <c r="E80" s="29"/>
      <c r="F80" s="29">
        <v>3.2</v>
      </c>
      <c r="G80" s="29"/>
      <c r="H80" s="11">
        <v>3.7</v>
      </c>
      <c r="I80" s="30">
        <v>44992</v>
      </c>
      <c r="J80" s="11"/>
      <c r="K80" s="11"/>
      <c r="L80" s="11"/>
      <c r="M80" s="11"/>
      <c r="N80" s="31"/>
      <c r="O80" s="31"/>
      <c r="P80" s="31">
        <v>32</v>
      </c>
    </row>
    <row r="81" spans="1:17" ht="17" thickBot="1" x14ac:dyDescent="0.25">
      <c r="A81" s="28"/>
      <c r="B81" s="29"/>
      <c r="C81" s="29"/>
      <c r="D81" s="29" t="s">
        <v>94</v>
      </c>
      <c r="E81" s="29"/>
      <c r="F81" s="29">
        <v>3.2</v>
      </c>
      <c r="G81" s="29"/>
      <c r="H81" s="11">
        <v>0.1</v>
      </c>
      <c r="I81" s="30">
        <v>44992</v>
      </c>
      <c r="J81" s="11"/>
      <c r="K81" s="11"/>
      <c r="L81" s="11"/>
      <c r="M81" s="11"/>
      <c r="N81" s="31"/>
      <c r="O81" s="31"/>
      <c r="P81" s="31">
        <v>33</v>
      </c>
    </row>
    <row r="82" spans="1:17" ht="17" thickBot="1" x14ac:dyDescent="0.25">
      <c r="A82" s="28"/>
      <c r="B82" s="29"/>
      <c r="C82" s="29"/>
      <c r="D82" s="29" t="s">
        <v>95</v>
      </c>
      <c r="E82" s="29"/>
      <c r="F82" s="29">
        <v>3.7</v>
      </c>
      <c r="G82" s="29"/>
      <c r="H82" s="11">
        <v>-0.1</v>
      </c>
      <c r="I82" s="30">
        <v>44992</v>
      </c>
      <c r="J82" s="11"/>
      <c r="K82" s="11"/>
      <c r="L82" s="11"/>
      <c r="M82" s="11"/>
      <c r="N82" s="31"/>
      <c r="O82" s="31"/>
      <c r="P82" s="31">
        <v>34</v>
      </c>
    </row>
    <row r="83" spans="1:17" ht="17" thickBot="1" x14ac:dyDescent="0.25">
      <c r="A83" s="28"/>
      <c r="B83" s="29"/>
      <c r="C83" s="29"/>
      <c r="D83" s="29" t="s">
        <v>96</v>
      </c>
      <c r="E83" s="29"/>
      <c r="F83" s="29">
        <v>5</v>
      </c>
      <c r="G83" s="29"/>
      <c r="H83" s="11">
        <v>-0.2</v>
      </c>
      <c r="I83" s="30">
        <v>44992</v>
      </c>
      <c r="J83" s="11"/>
      <c r="K83" s="11"/>
      <c r="L83" s="11"/>
      <c r="M83" s="11"/>
      <c r="N83" s="31"/>
      <c r="O83" s="31"/>
      <c r="P83" s="31">
        <v>35</v>
      </c>
    </row>
    <row r="84" spans="1:17" ht="17" thickBot="1" x14ac:dyDescent="0.25">
      <c r="A84" s="28"/>
      <c r="B84" s="29"/>
      <c r="C84" s="29"/>
      <c r="D84" s="29" t="s">
        <v>97</v>
      </c>
      <c r="E84" s="29"/>
      <c r="F84" s="29">
        <v>0.7</v>
      </c>
      <c r="G84" s="29"/>
      <c r="H84" s="11">
        <v>-2.7E-2</v>
      </c>
      <c r="I84" s="30">
        <v>45029</v>
      </c>
      <c r="J84" s="11"/>
      <c r="K84" s="11"/>
      <c r="L84" s="11"/>
      <c r="M84" s="11"/>
      <c r="N84" s="31"/>
      <c r="O84" s="31"/>
      <c r="P84" s="31">
        <v>36</v>
      </c>
    </row>
    <row r="85" spans="1:17" ht="17" thickBot="1" x14ac:dyDescent="0.25">
      <c r="A85" s="32"/>
      <c r="B85" s="31"/>
      <c r="C85" s="31"/>
      <c r="D85" s="29" t="s">
        <v>98</v>
      </c>
      <c r="E85" s="33"/>
      <c r="F85" s="33">
        <v>2.2000000000000002</v>
      </c>
      <c r="G85" s="31"/>
      <c r="H85" s="23">
        <v>6.0000000000000001E-3</v>
      </c>
      <c r="I85" s="30">
        <v>45029</v>
      </c>
      <c r="J85" s="31"/>
      <c r="K85" s="31"/>
      <c r="L85" s="31"/>
      <c r="M85" s="31"/>
      <c r="N85" s="31"/>
      <c r="O85" s="31"/>
      <c r="P85" s="31">
        <v>37</v>
      </c>
    </row>
    <row r="86" spans="1:17" ht="17" thickBot="1" x14ac:dyDescent="0.25">
      <c r="A86" s="31"/>
      <c r="B86" s="31"/>
      <c r="C86" s="31"/>
      <c r="D86" s="29" t="s">
        <v>99</v>
      </c>
      <c r="E86" s="32"/>
      <c r="F86" s="33">
        <v>2.6</v>
      </c>
      <c r="G86" s="31"/>
      <c r="H86" s="23">
        <v>1.0999999999999999E-2</v>
      </c>
      <c r="I86" s="30">
        <v>45029</v>
      </c>
      <c r="J86" s="31"/>
      <c r="K86" s="31"/>
      <c r="L86" s="31"/>
      <c r="M86" s="31"/>
      <c r="N86" s="31"/>
      <c r="O86" s="31"/>
      <c r="P86" s="31">
        <v>38</v>
      </c>
    </row>
    <row r="87" spans="1:17" x14ac:dyDescent="0.2">
      <c r="Q87" s="31"/>
    </row>
    <row r="88" spans="1:17" x14ac:dyDescent="0.2">
      <c r="Q88" s="31"/>
    </row>
    <row r="89" spans="1:17" x14ac:dyDescent="0.2">
      <c r="Q89" s="31"/>
    </row>
    <row r="90" spans="1:17" x14ac:dyDescent="0.2">
      <c r="Q90" s="31"/>
    </row>
    <row r="91" spans="1:17" x14ac:dyDescent="0.2">
      <c r="Q91" s="31"/>
    </row>
    <row r="92" spans="1:17" x14ac:dyDescent="0.2">
      <c r="Q92" s="31"/>
    </row>
    <row r="93" spans="1:17" x14ac:dyDescent="0.2">
      <c r="Q93" s="31"/>
    </row>
  </sheetData>
  <sortState xmlns:xlrd2="http://schemas.microsoft.com/office/spreadsheetml/2017/richdata2" ref="AN2:AR94">
    <sortCondition ref="AO1:AO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separate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2023-04-22T05:21:53Z</dcterms:created>
  <dcterms:modified xsi:type="dcterms:W3CDTF">2023-05-09T16:22:07Z</dcterms:modified>
</cp:coreProperties>
</file>