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ropbox\PC\Documents\EXCEL\"/>
    </mc:Choice>
  </mc:AlternateContent>
  <xr:revisionPtr revIDLastSave="0" documentId="13_ncr:1_{95015C2F-F6FF-4812-BD96-CB524CE94CF2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DATA" sheetId="1" r:id="rId1"/>
    <sheet name="MA-2" sheetId="2" r:id="rId2"/>
    <sheet name="MA-3" sheetId="3" r:id="rId3"/>
    <sheet name="MA-6" sheetId="4" r:id="rId4"/>
    <sheet name="Smooth" sheetId="6" r:id="rId5"/>
    <sheet name="Evalu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9" i="6" l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08" i="6"/>
  <c r="E110" i="6"/>
  <c r="E111" i="6"/>
  <c r="E112" i="6"/>
  <c r="E113" i="6"/>
  <c r="E114" i="6" s="1"/>
  <c r="E115" i="6" s="1"/>
  <c r="E116" i="6" s="1"/>
  <c r="E117" i="6" s="1"/>
  <c r="E118" i="6" s="1"/>
  <c r="E119" i="6" s="1"/>
  <c r="E120" i="6" s="1"/>
  <c r="E121" i="6" s="1"/>
  <c r="E122" i="6" s="1"/>
  <c r="E123" i="6" s="1"/>
  <c r="E124" i="6" s="1"/>
  <c r="E125" i="6" s="1"/>
  <c r="E126" i="6" s="1"/>
  <c r="E127" i="6" s="1"/>
  <c r="E128" i="6" s="1"/>
  <c r="E129" i="6" s="1"/>
  <c r="E130" i="6" s="1"/>
  <c r="E131" i="6" s="1"/>
  <c r="E132" i="6" s="1"/>
  <c r="E133" i="6" s="1"/>
  <c r="E134" i="6" s="1"/>
  <c r="E135" i="6" s="1"/>
  <c r="E136" i="6" s="1"/>
  <c r="E137" i="6" s="1"/>
  <c r="E138" i="6" s="1"/>
  <c r="E139" i="6" s="1"/>
  <c r="E140" i="6" s="1"/>
  <c r="E141" i="6" s="1"/>
  <c r="E142" i="6" s="1"/>
  <c r="E143" i="6" s="1"/>
  <c r="E144" i="6" s="1"/>
  <c r="E145" i="6" s="1"/>
  <c r="E146" i="6" s="1"/>
  <c r="E147" i="6" s="1"/>
  <c r="E148" i="6" s="1"/>
  <c r="E149" i="6" s="1"/>
  <c r="E150" i="6" s="1"/>
  <c r="E151" i="6" s="1"/>
  <c r="E152" i="6" s="1"/>
  <c r="E153" i="6" s="1"/>
  <c r="E154" i="6" s="1"/>
  <c r="E155" i="6" s="1"/>
  <c r="E156" i="6" s="1"/>
  <c r="E157" i="6" s="1"/>
  <c r="E158" i="6" s="1"/>
  <c r="E159" i="6" s="1"/>
  <c r="E160" i="6" s="1"/>
  <c r="E161" i="6" s="1"/>
  <c r="E162" i="6" s="1"/>
  <c r="E163" i="6" s="1"/>
  <c r="E164" i="6" s="1"/>
  <c r="E109" i="6"/>
  <c r="F6" i="5" l="1"/>
  <c r="C108" i="6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07" i="6"/>
  <c r="D107" i="6"/>
  <c r="E108" i="6"/>
  <c r="C106" i="6"/>
  <c r="F5" i="5"/>
  <c r="F107" i="6" l="1"/>
  <c r="G107" i="6" l="1"/>
  <c r="I107" i="6" s="1"/>
  <c r="J107" i="6"/>
  <c r="H107" i="6"/>
  <c r="F108" i="6"/>
  <c r="F109" i="6" l="1"/>
  <c r="G108" i="6"/>
  <c r="I108" i="6" s="1"/>
  <c r="J108" i="6"/>
  <c r="H108" i="6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3" i="1"/>
  <c r="G109" i="6" l="1"/>
  <c r="I109" i="6" s="1"/>
  <c r="J109" i="6"/>
  <c r="H109" i="6"/>
  <c r="F110" i="6"/>
  <c r="D8" i="4"/>
  <c r="G4" i="2"/>
  <c r="H4" i="2"/>
  <c r="E6" i="6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5" i="6"/>
  <c r="D5" i="6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4" i="6"/>
  <c r="C4" i="6"/>
  <c r="F4" i="6" s="1"/>
  <c r="G4" i="6" s="1"/>
  <c r="I4" i="6" s="1"/>
  <c r="C3" i="6"/>
  <c r="H2" i="2"/>
  <c r="G2" i="2"/>
  <c r="D2" i="5" s="1"/>
  <c r="F2" i="2"/>
  <c r="E2" i="2"/>
  <c r="B2" i="5" s="1"/>
  <c r="E2" i="3"/>
  <c r="F2" i="3"/>
  <c r="C3" i="5" s="1"/>
  <c r="G2" i="3"/>
  <c r="D3" i="5" s="1"/>
  <c r="H2" i="3"/>
  <c r="H2" i="4"/>
  <c r="E4" i="5" s="1"/>
  <c r="G2" i="4"/>
  <c r="D4" i="5" s="1"/>
  <c r="F2" i="4"/>
  <c r="C4" i="5" s="1"/>
  <c r="E2" i="4"/>
  <c r="B4" i="5" s="1"/>
  <c r="B3" i="5"/>
  <c r="E3" i="5"/>
  <c r="C2" i="5"/>
  <c r="E2" i="5"/>
  <c r="C9" i="4"/>
  <c r="C10" i="4"/>
  <c r="C11" i="4"/>
  <c r="D11" i="4" s="1"/>
  <c r="F11" i="4" s="1"/>
  <c r="C12" i="4"/>
  <c r="C13" i="4"/>
  <c r="C14" i="4"/>
  <c r="C15" i="4"/>
  <c r="D15" i="4" s="1"/>
  <c r="C16" i="4"/>
  <c r="C17" i="4"/>
  <c r="C18" i="4"/>
  <c r="C19" i="4"/>
  <c r="C20" i="4"/>
  <c r="D20" i="4" s="1"/>
  <c r="H20" i="4" s="1"/>
  <c r="C21" i="4"/>
  <c r="C22" i="4"/>
  <c r="C23" i="4"/>
  <c r="C24" i="4"/>
  <c r="D24" i="4" s="1"/>
  <c r="C25" i="4"/>
  <c r="C26" i="4"/>
  <c r="C27" i="4"/>
  <c r="D27" i="4" s="1"/>
  <c r="F27" i="4" s="1"/>
  <c r="C28" i="4"/>
  <c r="C29" i="4"/>
  <c r="C30" i="4"/>
  <c r="C31" i="4"/>
  <c r="D31" i="4" s="1"/>
  <c r="C32" i="4"/>
  <c r="C33" i="4"/>
  <c r="C34" i="4"/>
  <c r="C35" i="4"/>
  <c r="C36" i="4"/>
  <c r="D36" i="4" s="1"/>
  <c r="H36" i="4" s="1"/>
  <c r="C37" i="4"/>
  <c r="C38" i="4"/>
  <c r="C39" i="4"/>
  <c r="C40" i="4"/>
  <c r="D40" i="4" s="1"/>
  <c r="C41" i="4"/>
  <c r="C42" i="4"/>
  <c r="C43" i="4"/>
  <c r="D43" i="4" s="1"/>
  <c r="F43" i="4" s="1"/>
  <c r="C44" i="4"/>
  <c r="C45" i="4"/>
  <c r="C46" i="4"/>
  <c r="C47" i="4"/>
  <c r="D47" i="4" s="1"/>
  <c r="C48" i="4"/>
  <c r="C49" i="4"/>
  <c r="C50" i="4"/>
  <c r="C51" i="4"/>
  <c r="C52" i="4"/>
  <c r="D52" i="4" s="1"/>
  <c r="H52" i="4" s="1"/>
  <c r="C53" i="4"/>
  <c r="C54" i="4"/>
  <c r="C55" i="4"/>
  <c r="C56" i="4"/>
  <c r="D56" i="4" s="1"/>
  <c r="C57" i="4"/>
  <c r="C58" i="4"/>
  <c r="C59" i="4"/>
  <c r="D59" i="4" s="1"/>
  <c r="F59" i="4" s="1"/>
  <c r="C60" i="4"/>
  <c r="C61" i="4"/>
  <c r="C8" i="4"/>
  <c r="H8" i="4" s="1"/>
  <c r="D61" i="4"/>
  <c r="D60" i="4"/>
  <c r="H60" i="4" s="1"/>
  <c r="D58" i="4"/>
  <c r="H58" i="4" s="1"/>
  <c r="D57" i="4"/>
  <c r="F57" i="4" s="1"/>
  <c r="D55" i="4"/>
  <c r="D54" i="4"/>
  <c r="H54" i="4" s="1"/>
  <c r="D53" i="4"/>
  <c r="D51" i="4"/>
  <c r="F51" i="4" s="1"/>
  <c r="F50" i="4"/>
  <c r="D50" i="4"/>
  <c r="H50" i="4" s="1"/>
  <c r="D49" i="4"/>
  <c r="F49" i="4" s="1"/>
  <c r="D48" i="4"/>
  <c r="H48" i="4" s="1"/>
  <c r="D46" i="4"/>
  <c r="H46" i="4" s="1"/>
  <c r="D45" i="4"/>
  <c r="D44" i="4"/>
  <c r="H44" i="4" s="1"/>
  <c r="D42" i="4"/>
  <c r="H42" i="4" s="1"/>
  <c r="D41" i="4"/>
  <c r="F41" i="4" s="1"/>
  <c r="D39" i="4"/>
  <c r="D38" i="4"/>
  <c r="H38" i="4" s="1"/>
  <c r="D37" i="4"/>
  <c r="D35" i="4"/>
  <c r="F35" i="4" s="1"/>
  <c r="F34" i="4"/>
  <c r="D34" i="4"/>
  <c r="H34" i="4" s="1"/>
  <c r="D33" i="4"/>
  <c r="F33" i="4" s="1"/>
  <c r="D32" i="4"/>
  <c r="H32" i="4" s="1"/>
  <c r="D30" i="4"/>
  <c r="H30" i="4" s="1"/>
  <c r="D29" i="4"/>
  <c r="D28" i="4"/>
  <c r="H28" i="4" s="1"/>
  <c r="D26" i="4"/>
  <c r="H26" i="4" s="1"/>
  <c r="D25" i="4"/>
  <c r="F25" i="4" s="1"/>
  <c r="D23" i="4"/>
  <c r="D22" i="4"/>
  <c r="H22" i="4" s="1"/>
  <c r="D21" i="4"/>
  <c r="D19" i="4"/>
  <c r="F19" i="4" s="1"/>
  <c r="F18" i="4"/>
  <c r="D18" i="4"/>
  <c r="H18" i="4" s="1"/>
  <c r="D17" i="4"/>
  <c r="F17" i="4" s="1"/>
  <c r="D16" i="4"/>
  <c r="H16" i="4" s="1"/>
  <c r="D14" i="4"/>
  <c r="H14" i="4" s="1"/>
  <c r="D13" i="4"/>
  <c r="D12" i="4"/>
  <c r="H12" i="4" s="1"/>
  <c r="D10" i="4"/>
  <c r="H10" i="4" s="1"/>
  <c r="D9" i="4"/>
  <c r="F9" i="4" s="1"/>
  <c r="C6" i="3"/>
  <c r="C7" i="3"/>
  <c r="C8" i="3"/>
  <c r="D8" i="3" s="1"/>
  <c r="E8" i="3" s="1"/>
  <c r="G8" i="3" s="1"/>
  <c r="C9" i="3"/>
  <c r="D9" i="3" s="1"/>
  <c r="E9" i="3" s="1"/>
  <c r="G9" i="3" s="1"/>
  <c r="C10" i="3"/>
  <c r="C11" i="3"/>
  <c r="C12" i="3"/>
  <c r="C13" i="3"/>
  <c r="D13" i="3" s="1"/>
  <c r="E13" i="3" s="1"/>
  <c r="G13" i="3" s="1"/>
  <c r="C14" i="3"/>
  <c r="C15" i="3"/>
  <c r="C16" i="3"/>
  <c r="D16" i="3" s="1"/>
  <c r="E16" i="3" s="1"/>
  <c r="G16" i="3" s="1"/>
  <c r="C17" i="3"/>
  <c r="D17" i="3" s="1"/>
  <c r="E17" i="3" s="1"/>
  <c r="G17" i="3" s="1"/>
  <c r="C18" i="3"/>
  <c r="C19" i="3"/>
  <c r="C20" i="3"/>
  <c r="C21" i="3"/>
  <c r="D21" i="3" s="1"/>
  <c r="E21" i="3" s="1"/>
  <c r="G21" i="3" s="1"/>
  <c r="C22" i="3"/>
  <c r="C23" i="3"/>
  <c r="C24" i="3"/>
  <c r="D24" i="3" s="1"/>
  <c r="E24" i="3" s="1"/>
  <c r="G24" i="3" s="1"/>
  <c r="C25" i="3"/>
  <c r="C26" i="3"/>
  <c r="C27" i="3"/>
  <c r="C28" i="3"/>
  <c r="C29" i="3"/>
  <c r="D29" i="3" s="1"/>
  <c r="C30" i="3"/>
  <c r="C31" i="3"/>
  <c r="C32" i="3"/>
  <c r="C33" i="3"/>
  <c r="D33" i="3" s="1"/>
  <c r="C34" i="3"/>
  <c r="C35" i="3"/>
  <c r="C36" i="3"/>
  <c r="C37" i="3"/>
  <c r="D37" i="3" s="1"/>
  <c r="C38" i="3"/>
  <c r="C39" i="3"/>
  <c r="C40" i="3"/>
  <c r="C41" i="3"/>
  <c r="D41" i="3" s="1"/>
  <c r="C42" i="3"/>
  <c r="C43" i="3"/>
  <c r="C44" i="3"/>
  <c r="C45" i="3"/>
  <c r="D45" i="3" s="1"/>
  <c r="C46" i="3"/>
  <c r="C47" i="3"/>
  <c r="C48" i="3"/>
  <c r="C49" i="3"/>
  <c r="D49" i="3" s="1"/>
  <c r="C50" i="3"/>
  <c r="C51" i="3"/>
  <c r="C52" i="3"/>
  <c r="C53" i="3"/>
  <c r="D53" i="3" s="1"/>
  <c r="C54" i="3"/>
  <c r="C55" i="3"/>
  <c r="C56" i="3"/>
  <c r="C57" i="3"/>
  <c r="D57" i="3" s="1"/>
  <c r="C58" i="3"/>
  <c r="C59" i="3"/>
  <c r="C60" i="3"/>
  <c r="C61" i="3"/>
  <c r="D61" i="3" s="1"/>
  <c r="C5" i="3"/>
  <c r="D5" i="3" s="1"/>
  <c r="F5" i="3" s="1"/>
  <c r="D60" i="3"/>
  <c r="D59" i="3"/>
  <c r="D58" i="3"/>
  <c r="D56" i="3"/>
  <c r="D55" i="3"/>
  <c r="D54" i="3"/>
  <c r="D52" i="3"/>
  <c r="D51" i="3"/>
  <c r="D50" i="3"/>
  <c r="D48" i="3"/>
  <c r="D47" i="3"/>
  <c r="D46" i="3"/>
  <c r="D44" i="3"/>
  <c r="D43" i="3"/>
  <c r="D42" i="3"/>
  <c r="D40" i="3"/>
  <c r="D39" i="3"/>
  <c r="D38" i="3"/>
  <c r="D36" i="3"/>
  <c r="D35" i="3"/>
  <c r="D34" i="3"/>
  <c r="D32" i="3"/>
  <c r="D31" i="3"/>
  <c r="D30" i="3"/>
  <c r="D28" i="3"/>
  <c r="E28" i="3" s="1"/>
  <c r="G28" i="3" s="1"/>
  <c r="D27" i="3"/>
  <c r="D26" i="3"/>
  <c r="E26" i="3" s="1"/>
  <c r="G26" i="3" s="1"/>
  <c r="D25" i="3"/>
  <c r="D23" i="3"/>
  <c r="D22" i="3"/>
  <c r="D20" i="3"/>
  <c r="E20" i="3" s="1"/>
  <c r="G20" i="3" s="1"/>
  <c r="D19" i="3"/>
  <c r="D18" i="3"/>
  <c r="E18" i="3" s="1"/>
  <c r="G18" i="3" s="1"/>
  <c r="D15" i="3"/>
  <c r="D14" i="3"/>
  <c r="E14" i="3" s="1"/>
  <c r="G14" i="3" s="1"/>
  <c r="D12" i="3"/>
  <c r="E12" i="3" s="1"/>
  <c r="G12" i="3" s="1"/>
  <c r="D11" i="3"/>
  <c r="D10" i="3"/>
  <c r="E10" i="3" s="1"/>
  <c r="G10" i="3" s="1"/>
  <c r="D7" i="3"/>
  <c r="D6" i="3"/>
  <c r="H6" i="3" s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4" i="2"/>
  <c r="F111" i="6" l="1"/>
  <c r="G110" i="6"/>
  <c r="I110" i="6" s="1"/>
  <c r="J110" i="6"/>
  <c r="H110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F61" i="6" s="1"/>
  <c r="J61" i="6" s="1"/>
  <c r="J4" i="6"/>
  <c r="H4" i="6"/>
  <c r="H56" i="4"/>
  <c r="E56" i="4"/>
  <c r="G56" i="4" s="1"/>
  <c r="F56" i="4"/>
  <c r="H40" i="4"/>
  <c r="E40" i="4"/>
  <c r="G40" i="4" s="1"/>
  <c r="F40" i="4"/>
  <c r="H24" i="4"/>
  <c r="E24" i="4"/>
  <c r="G24" i="4" s="1"/>
  <c r="F24" i="4"/>
  <c r="E10" i="4"/>
  <c r="G10" i="4" s="1"/>
  <c r="E16" i="4"/>
  <c r="G16" i="4" s="1"/>
  <c r="E17" i="4"/>
  <c r="G17" i="4" s="1"/>
  <c r="E26" i="4"/>
  <c r="G26" i="4" s="1"/>
  <c r="E32" i="4"/>
  <c r="G32" i="4" s="1"/>
  <c r="E33" i="4"/>
  <c r="G33" i="4" s="1"/>
  <c r="E42" i="4"/>
  <c r="G42" i="4" s="1"/>
  <c r="E48" i="4"/>
  <c r="G48" i="4" s="1"/>
  <c r="E49" i="4"/>
  <c r="G49" i="4" s="1"/>
  <c r="E58" i="4"/>
  <c r="G58" i="4" s="1"/>
  <c r="F10" i="4"/>
  <c r="F16" i="4"/>
  <c r="F26" i="4"/>
  <c r="F32" i="4"/>
  <c r="F42" i="4"/>
  <c r="F48" i="4"/>
  <c r="F58" i="4"/>
  <c r="E9" i="4"/>
  <c r="G9" i="4" s="1"/>
  <c r="E18" i="4"/>
  <c r="G18" i="4" s="1"/>
  <c r="E25" i="4"/>
  <c r="G25" i="4" s="1"/>
  <c r="E34" i="4"/>
  <c r="G34" i="4" s="1"/>
  <c r="E41" i="4"/>
  <c r="G41" i="4" s="1"/>
  <c r="E50" i="4"/>
  <c r="G50" i="4" s="1"/>
  <c r="E57" i="4"/>
  <c r="G57" i="4" s="1"/>
  <c r="E8" i="4"/>
  <c r="G8" i="4" s="1"/>
  <c r="F8" i="4"/>
  <c r="F31" i="4"/>
  <c r="E31" i="4"/>
  <c r="G31" i="4" s="1"/>
  <c r="H31" i="4"/>
  <c r="F47" i="4"/>
  <c r="E47" i="4"/>
  <c r="G47" i="4" s="1"/>
  <c r="H47" i="4"/>
  <c r="F15" i="4"/>
  <c r="E15" i="4"/>
  <c r="G15" i="4" s="1"/>
  <c r="H15" i="4"/>
  <c r="F23" i="4"/>
  <c r="E23" i="4"/>
  <c r="G23" i="4" s="1"/>
  <c r="H23" i="4"/>
  <c r="F39" i="4"/>
  <c r="E39" i="4"/>
  <c r="G39" i="4" s="1"/>
  <c r="H39" i="4"/>
  <c r="F55" i="4"/>
  <c r="E55" i="4"/>
  <c r="G55" i="4" s="1"/>
  <c r="H55" i="4"/>
  <c r="F13" i="4"/>
  <c r="E13" i="4"/>
  <c r="G13" i="4" s="1"/>
  <c r="H13" i="4"/>
  <c r="F21" i="4"/>
  <c r="H21" i="4"/>
  <c r="E21" i="4"/>
  <c r="G21" i="4" s="1"/>
  <c r="F29" i="4"/>
  <c r="H29" i="4"/>
  <c r="E29" i="4"/>
  <c r="G29" i="4" s="1"/>
  <c r="F37" i="4"/>
  <c r="E37" i="4"/>
  <c r="G37" i="4" s="1"/>
  <c r="H37" i="4"/>
  <c r="F45" i="4"/>
  <c r="E45" i="4"/>
  <c r="G45" i="4" s="1"/>
  <c r="H45" i="4"/>
  <c r="F53" i="4"/>
  <c r="E53" i="4"/>
  <c r="G53" i="4" s="1"/>
  <c r="H53" i="4"/>
  <c r="F61" i="4"/>
  <c r="H61" i="4"/>
  <c r="E61" i="4"/>
  <c r="G61" i="4" s="1"/>
  <c r="E19" i="4"/>
  <c r="G19" i="4" s="1"/>
  <c r="E20" i="4"/>
  <c r="G20" i="4" s="1"/>
  <c r="E43" i="4"/>
  <c r="G43" i="4" s="1"/>
  <c r="E44" i="4"/>
  <c r="G44" i="4" s="1"/>
  <c r="E51" i="4"/>
  <c r="G51" i="4" s="1"/>
  <c r="E52" i="4"/>
  <c r="G52" i="4" s="1"/>
  <c r="E59" i="4"/>
  <c r="G59" i="4" s="1"/>
  <c r="H9" i="4"/>
  <c r="F12" i="4"/>
  <c r="E14" i="4"/>
  <c r="G14" i="4" s="1"/>
  <c r="H17" i="4"/>
  <c r="F20" i="4"/>
  <c r="E22" i="4"/>
  <c r="G22" i="4" s="1"/>
  <c r="H25" i="4"/>
  <c r="F28" i="4"/>
  <c r="E30" i="4"/>
  <c r="G30" i="4" s="1"/>
  <c r="H33" i="4"/>
  <c r="F36" i="4"/>
  <c r="E38" i="4"/>
  <c r="G38" i="4" s="1"/>
  <c r="H41" i="4"/>
  <c r="F44" i="4"/>
  <c r="E46" i="4"/>
  <c r="G46" i="4" s="1"/>
  <c r="H49" i="4"/>
  <c r="F52" i="4"/>
  <c r="E54" i="4"/>
  <c r="G54" i="4" s="1"/>
  <c r="H57" i="4"/>
  <c r="F60" i="4"/>
  <c r="E11" i="4"/>
  <c r="G11" i="4" s="1"/>
  <c r="E12" i="4"/>
  <c r="G12" i="4" s="1"/>
  <c r="E27" i="4"/>
  <c r="G27" i="4" s="1"/>
  <c r="E28" i="4"/>
  <c r="G28" i="4" s="1"/>
  <c r="E35" i="4"/>
  <c r="G35" i="4" s="1"/>
  <c r="E36" i="4"/>
  <c r="G36" i="4" s="1"/>
  <c r="E60" i="4"/>
  <c r="G60" i="4" s="1"/>
  <c r="H11" i="4"/>
  <c r="F14" i="4"/>
  <c r="H19" i="4"/>
  <c r="F22" i="4"/>
  <c r="H27" i="4"/>
  <c r="F30" i="4"/>
  <c r="H35" i="4"/>
  <c r="F38" i="4"/>
  <c r="H43" i="4"/>
  <c r="F46" i="4"/>
  <c r="H51" i="4"/>
  <c r="F54" i="4"/>
  <c r="H59" i="4"/>
  <c r="H5" i="3"/>
  <c r="F8" i="3"/>
  <c r="H8" i="3"/>
  <c r="F12" i="3"/>
  <c r="H12" i="3"/>
  <c r="F16" i="3"/>
  <c r="H16" i="3"/>
  <c r="F20" i="3"/>
  <c r="H20" i="3"/>
  <c r="F24" i="3"/>
  <c r="H24" i="3"/>
  <c r="F26" i="3"/>
  <c r="H26" i="3"/>
  <c r="F28" i="3"/>
  <c r="H28" i="3"/>
  <c r="F30" i="3"/>
  <c r="E30" i="3"/>
  <c r="G30" i="3" s="1"/>
  <c r="H30" i="3"/>
  <c r="F34" i="3"/>
  <c r="E34" i="3"/>
  <c r="G34" i="3" s="1"/>
  <c r="H34" i="3"/>
  <c r="F38" i="3"/>
  <c r="E38" i="3"/>
  <c r="G38" i="3" s="1"/>
  <c r="H38" i="3"/>
  <c r="F42" i="3"/>
  <c r="E42" i="3"/>
  <c r="G42" i="3" s="1"/>
  <c r="H42" i="3"/>
  <c r="F46" i="3"/>
  <c r="E46" i="3"/>
  <c r="G46" i="3" s="1"/>
  <c r="H46" i="3"/>
  <c r="F50" i="3"/>
  <c r="E50" i="3"/>
  <c r="G50" i="3" s="1"/>
  <c r="H50" i="3"/>
  <c r="F54" i="3"/>
  <c r="E54" i="3"/>
  <c r="G54" i="3" s="1"/>
  <c r="H54" i="3"/>
  <c r="F58" i="3"/>
  <c r="E58" i="3"/>
  <c r="G58" i="3" s="1"/>
  <c r="H58" i="3"/>
  <c r="H7" i="3"/>
  <c r="F7" i="3"/>
  <c r="H11" i="3"/>
  <c r="F11" i="3"/>
  <c r="H15" i="3"/>
  <c r="F15" i="3"/>
  <c r="H19" i="3"/>
  <c r="F19" i="3"/>
  <c r="H23" i="3"/>
  <c r="F23" i="3"/>
  <c r="H31" i="3"/>
  <c r="F31" i="3"/>
  <c r="E31" i="3"/>
  <c r="G31" i="3" s="1"/>
  <c r="H35" i="3"/>
  <c r="F35" i="3"/>
  <c r="E35" i="3"/>
  <c r="G35" i="3" s="1"/>
  <c r="H39" i="3"/>
  <c r="F39" i="3"/>
  <c r="E39" i="3"/>
  <c r="G39" i="3" s="1"/>
  <c r="H43" i="3"/>
  <c r="F43" i="3"/>
  <c r="E43" i="3"/>
  <c r="G43" i="3" s="1"/>
  <c r="H47" i="3"/>
  <c r="F47" i="3"/>
  <c r="E47" i="3"/>
  <c r="G47" i="3" s="1"/>
  <c r="H51" i="3"/>
  <c r="F51" i="3"/>
  <c r="E51" i="3"/>
  <c r="G51" i="3" s="1"/>
  <c r="H55" i="3"/>
  <c r="F55" i="3"/>
  <c r="E55" i="3"/>
  <c r="G55" i="3" s="1"/>
  <c r="H59" i="3"/>
  <c r="F59" i="3"/>
  <c r="E59" i="3"/>
  <c r="G59" i="3" s="1"/>
  <c r="E5" i="3"/>
  <c r="G5" i="3" s="1"/>
  <c r="E6" i="3"/>
  <c r="G6" i="3" s="1"/>
  <c r="E7" i="3"/>
  <c r="G7" i="3" s="1"/>
  <c r="F10" i="3"/>
  <c r="H10" i="3"/>
  <c r="E11" i="3"/>
  <c r="G11" i="3" s="1"/>
  <c r="F14" i="3"/>
  <c r="H14" i="3"/>
  <c r="E15" i="3"/>
  <c r="G15" i="3" s="1"/>
  <c r="F18" i="3"/>
  <c r="H18" i="3"/>
  <c r="E19" i="3"/>
  <c r="G19" i="3" s="1"/>
  <c r="F22" i="3"/>
  <c r="H22" i="3"/>
  <c r="E23" i="3"/>
  <c r="G23" i="3" s="1"/>
  <c r="H25" i="3"/>
  <c r="F25" i="3"/>
  <c r="E25" i="3"/>
  <c r="G25" i="3" s="1"/>
  <c r="H27" i="3"/>
  <c r="F27" i="3"/>
  <c r="E27" i="3"/>
  <c r="G27" i="3" s="1"/>
  <c r="H29" i="3"/>
  <c r="F29" i="3"/>
  <c r="E29" i="3"/>
  <c r="G29" i="3" s="1"/>
  <c r="F32" i="3"/>
  <c r="E32" i="3"/>
  <c r="G32" i="3" s="1"/>
  <c r="H32" i="3"/>
  <c r="F36" i="3"/>
  <c r="E36" i="3"/>
  <c r="G36" i="3" s="1"/>
  <c r="H36" i="3"/>
  <c r="F40" i="3"/>
  <c r="E40" i="3"/>
  <c r="G40" i="3" s="1"/>
  <c r="H40" i="3"/>
  <c r="F44" i="3"/>
  <c r="E44" i="3"/>
  <c r="G44" i="3" s="1"/>
  <c r="H44" i="3"/>
  <c r="F48" i="3"/>
  <c r="E48" i="3"/>
  <c r="G48" i="3" s="1"/>
  <c r="H48" i="3"/>
  <c r="F52" i="3"/>
  <c r="E52" i="3"/>
  <c r="G52" i="3" s="1"/>
  <c r="H52" i="3"/>
  <c r="F56" i="3"/>
  <c r="E56" i="3"/>
  <c r="G56" i="3" s="1"/>
  <c r="H56" i="3"/>
  <c r="F60" i="3"/>
  <c r="E60" i="3"/>
  <c r="G60" i="3" s="1"/>
  <c r="H60" i="3"/>
  <c r="F6" i="3"/>
  <c r="H9" i="3"/>
  <c r="F9" i="3"/>
  <c r="H13" i="3"/>
  <c r="F13" i="3"/>
  <c r="H17" i="3"/>
  <c r="F17" i="3"/>
  <c r="H21" i="3"/>
  <c r="F21" i="3"/>
  <c r="E22" i="3"/>
  <c r="G22" i="3" s="1"/>
  <c r="H33" i="3"/>
  <c r="F33" i="3"/>
  <c r="E33" i="3"/>
  <c r="G33" i="3" s="1"/>
  <c r="H37" i="3"/>
  <c r="F37" i="3"/>
  <c r="E37" i="3"/>
  <c r="G37" i="3" s="1"/>
  <c r="H41" i="3"/>
  <c r="F41" i="3"/>
  <c r="E41" i="3"/>
  <c r="G41" i="3" s="1"/>
  <c r="H45" i="3"/>
  <c r="F45" i="3"/>
  <c r="E45" i="3"/>
  <c r="G45" i="3" s="1"/>
  <c r="H49" i="3"/>
  <c r="F49" i="3"/>
  <c r="E49" i="3"/>
  <c r="G49" i="3" s="1"/>
  <c r="H53" i="3"/>
  <c r="F53" i="3"/>
  <c r="E53" i="3"/>
  <c r="G53" i="3" s="1"/>
  <c r="H57" i="3"/>
  <c r="F57" i="3"/>
  <c r="E57" i="3"/>
  <c r="G57" i="3" s="1"/>
  <c r="H61" i="3"/>
  <c r="F61" i="3"/>
  <c r="E61" i="3"/>
  <c r="G61" i="3" s="1"/>
  <c r="G111" i="6" l="1"/>
  <c r="J111" i="6"/>
  <c r="H111" i="6"/>
  <c r="F112" i="6"/>
  <c r="F8" i="6"/>
  <c r="J8" i="6" s="1"/>
  <c r="F6" i="6"/>
  <c r="J6" i="6" s="1"/>
  <c r="F7" i="6"/>
  <c r="J7" i="6" s="1"/>
  <c r="F9" i="6"/>
  <c r="H9" i="6" s="1"/>
  <c r="F23" i="6"/>
  <c r="J23" i="6" s="1"/>
  <c r="F17" i="6"/>
  <c r="J17" i="6" s="1"/>
  <c r="F16" i="6"/>
  <c r="H16" i="6" s="1"/>
  <c r="F15" i="6"/>
  <c r="G15" i="6" s="1"/>
  <c r="I15" i="6" s="1"/>
  <c r="F10" i="6"/>
  <c r="J10" i="6" s="1"/>
  <c r="F55" i="6"/>
  <c r="F50" i="6"/>
  <c r="J50" i="6" s="1"/>
  <c r="F32" i="6"/>
  <c r="H32" i="6" s="1"/>
  <c r="F48" i="6"/>
  <c r="H48" i="6" s="1"/>
  <c r="F46" i="6"/>
  <c r="J46" i="6" s="1"/>
  <c r="F33" i="6"/>
  <c r="J33" i="6" s="1"/>
  <c r="F49" i="6"/>
  <c r="H49" i="6" s="1"/>
  <c r="F54" i="6"/>
  <c r="J54" i="6" s="1"/>
  <c r="F11" i="6"/>
  <c r="G11" i="6" s="1"/>
  <c r="I11" i="6" s="1"/>
  <c r="F27" i="6"/>
  <c r="J27" i="6" s="1"/>
  <c r="F43" i="6"/>
  <c r="G43" i="6" s="1"/>
  <c r="I43" i="6" s="1"/>
  <c r="F59" i="6"/>
  <c r="G59" i="6" s="1"/>
  <c r="I59" i="6" s="1"/>
  <c r="F58" i="6"/>
  <c r="F20" i="6"/>
  <c r="H20" i="6" s="1"/>
  <c r="F36" i="6"/>
  <c r="J36" i="6" s="1"/>
  <c r="F52" i="6"/>
  <c r="J52" i="6" s="1"/>
  <c r="F14" i="6"/>
  <c r="F5" i="6"/>
  <c r="G5" i="6" s="1"/>
  <c r="I5" i="6" s="1"/>
  <c r="F21" i="6"/>
  <c r="J21" i="6" s="1"/>
  <c r="F37" i="6"/>
  <c r="G37" i="6" s="1"/>
  <c r="I37" i="6" s="1"/>
  <c r="F53" i="6"/>
  <c r="H53" i="6" s="1"/>
  <c r="F22" i="6"/>
  <c r="G61" i="6"/>
  <c r="I61" i="6" s="1"/>
  <c r="F31" i="6"/>
  <c r="G31" i="6" s="1"/>
  <c r="I31" i="6" s="1"/>
  <c r="F18" i="6"/>
  <c r="F24" i="6"/>
  <c r="J24" i="6" s="1"/>
  <c r="F40" i="6"/>
  <c r="H40" i="6" s="1"/>
  <c r="F56" i="6"/>
  <c r="J56" i="6" s="1"/>
  <c r="F26" i="6"/>
  <c r="F25" i="6"/>
  <c r="H25" i="6" s="1"/>
  <c r="F41" i="6"/>
  <c r="G41" i="6" s="1"/>
  <c r="I41" i="6" s="1"/>
  <c r="F57" i="6"/>
  <c r="H57" i="6" s="1"/>
  <c r="F30" i="6"/>
  <c r="H61" i="6"/>
  <c r="F39" i="6"/>
  <c r="J39" i="6" s="1"/>
  <c r="G10" i="6"/>
  <c r="I10" i="6" s="1"/>
  <c r="F47" i="6"/>
  <c r="G47" i="6" s="1"/>
  <c r="I47" i="6" s="1"/>
  <c r="F19" i="6"/>
  <c r="H19" i="6" s="1"/>
  <c r="F35" i="6"/>
  <c r="F51" i="6"/>
  <c r="F38" i="6"/>
  <c r="F12" i="6"/>
  <c r="F28" i="6"/>
  <c r="F44" i="6"/>
  <c r="F60" i="6"/>
  <c r="F34" i="6"/>
  <c r="F13" i="6"/>
  <c r="J13" i="6" s="1"/>
  <c r="F29" i="6"/>
  <c r="J29" i="6" s="1"/>
  <c r="F45" i="6"/>
  <c r="G45" i="6" s="1"/>
  <c r="I45" i="6" s="1"/>
  <c r="F42" i="6"/>
  <c r="F113" i="6" l="1"/>
  <c r="G112" i="6"/>
  <c r="I112" i="6" s="1"/>
  <c r="J112" i="6"/>
  <c r="H112" i="6"/>
  <c r="I111" i="6"/>
  <c r="G25" i="6"/>
  <c r="I25" i="6" s="1"/>
  <c r="G50" i="6"/>
  <c r="I50" i="6" s="1"/>
  <c r="G48" i="6"/>
  <c r="I48" i="6" s="1"/>
  <c r="G20" i="6"/>
  <c r="I20" i="6" s="1"/>
  <c r="J11" i="6"/>
  <c r="G6" i="6"/>
  <c r="I6" i="6" s="1"/>
  <c r="H17" i="6"/>
  <c r="G53" i="6"/>
  <c r="I53" i="6" s="1"/>
  <c r="H6" i="6"/>
  <c r="G17" i="6"/>
  <c r="I17" i="6" s="1"/>
  <c r="H8" i="6"/>
  <c r="H5" i="6"/>
  <c r="H33" i="6"/>
  <c r="J57" i="6"/>
  <c r="J20" i="6"/>
  <c r="H27" i="6"/>
  <c r="H24" i="6"/>
  <c r="G27" i="6"/>
  <c r="I27" i="6" s="1"/>
  <c r="J5" i="6"/>
  <c r="H10" i="6"/>
  <c r="H45" i="6"/>
  <c r="H15" i="6"/>
  <c r="H13" i="6"/>
  <c r="G36" i="6"/>
  <c r="I36" i="6" s="1"/>
  <c r="G56" i="6"/>
  <c r="I56" i="6" s="1"/>
  <c r="J49" i="6"/>
  <c r="H50" i="6"/>
  <c r="J25" i="6"/>
  <c r="G24" i="6"/>
  <c r="I24" i="6" s="1"/>
  <c r="J31" i="6"/>
  <c r="H23" i="6"/>
  <c r="G33" i="6"/>
  <c r="I33" i="6" s="1"/>
  <c r="H37" i="6"/>
  <c r="G52" i="6"/>
  <c r="I52" i="6" s="1"/>
  <c r="H59" i="6"/>
  <c r="J16" i="6"/>
  <c r="H7" i="6"/>
  <c r="G8" i="6"/>
  <c r="I8" i="6" s="1"/>
  <c r="G16" i="6"/>
  <c r="I16" i="6" s="1"/>
  <c r="G7" i="6"/>
  <c r="I7" i="6" s="1"/>
  <c r="J48" i="6"/>
  <c r="G57" i="6"/>
  <c r="I57" i="6" s="1"/>
  <c r="H56" i="6"/>
  <c r="G23" i="6"/>
  <c r="I23" i="6" s="1"/>
  <c r="J59" i="6"/>
  <c r="H29" i="6"/>
  <c r="J40" i="6"/>
  <c r="J37" i="6"/>
  <c r="H39" i="6"/>
  <c r="H54" i="6"/>
  <c r="G29" i="6"/>
  <c r="I29" i="6" s="1"/>
  <c r="J41" i="6"/>
  <c r="G9" i="6"/>
  <c r="I9" i="6" s="1"/>
  <c r="H31" i="6"/>
  <c r="G21" i="6"/>
  <c r="I21" i="6" s="1"/>
  <c r="H52" i="6"/>
  <c r="G54" i="6"/>
  <c r="I54" i="6" s="1"/>
  <c r="G39" i="6"/>
  <c r="I39" i="6" s="1"/>
  <c r="H41" i="6"/>
  <c r="J9" i="6"/>
  <c r="J43" i="6"/>
  <c r="G49" i="6"/>
  <c r="I49" i="6" s="1"/>
  <c r="G32" i="6"/>
  <c r="I32" i="6" s="1"/>
  <c r="J47" i="6"/>
  <c r="J15" i="6"/>
  <c r="H46" i="6"/>
  <c r="J60" i="6"/>
  <c r="H60" i="6"/>
  <c r="G60" i="6"/>
  <c r="I60" i="6" s="1"/>
  <c r="J38" i="6"/>
  <c r="G38" i="6"/>
  <c r="I38" i="6" s="1"/>
  <c r="H38" i="6"/>
  <c r="J30" i="6"/>
  <c r="G30" i="6"/>
  <c r="I30" i="6" s="1"/>
  <c r="H30" i="6"/>
  <c r="J26" i="6"/>
  <c r="G26" i="6"/>
  <c r="I26" i="6" s="1"/>
  <c r="H26" i="6"/>
  <c r="J18" i="6"/>
  <c r="H18" i="6"/>
  <c r="G18" i="6"/>
  <c r="I18" i="6" s="1"/>
  <c r="J14" i="6"/>
  <c r="H14" i="6"/>
  <c r="G14" i="6"/>
  <c r="I14" i="6" s="1"/>
  <c r="J58" i="6"/>
  <c r="G58" i="6"/>
  <c r="I58" i="6" s="1"/>
  <c r="H58" i="6"/>
  <c r="J55" i="6"/>
  <c r="H55" i="6"/>
  <c r="J45" i="6"/>
  <c r="G13" i="6"/>
  <c r="I13" i="6" s="1"/>
  <c r="G40" i="6"/>
  <c r="I40" i="6" s="1"/>
  <c r="J53" i="6"/>
  <c r="H21" i="6"/>
  <c r="H36" i="6"/>
  <c r="J32" i="6"/>
  <c r="G44" i="6"/>
  <c r="I44" i="6" s="1"/>
  <c r="J44" i="6"/>
  <c r="H44" i="6"/>
  <c r="J51" i="6"/>
  <c r="G51" i="6"/>
  <c r="I51" i="6" s="1"/>
  <c r="H51" i="6"/>
  <c r="J28" i="6"/>
  <c r="H28" i="6"/>
  <c r="J35" i="6"/>
  <c r="H35" i="6"/>
  <c r="G35" i="6"/>
  <c r="I35" i="6" s="1"/>
  <c r="G55" i="6"/>
  <c r="I55" i="6" s="1"/>
  <c r="H47" i="6"/>
  <c r="H43" i="6"/>
  <c r="H11" i="6"/>
  <c r="G46" i="6"/>
  <c r="I46" i="6" s="1"/>
  <c r="G28" i="6"/>
  <c r="I28" i="6" s="1"/>
  <c r="J42" i="6"/>
  <c r="H42" i="6"/>
  <c r="G42" i="6"/>
  <c r="I42" i="6" s="1"/>
  <c r="J34" i="6"/>
  <c r="H34" i="6"/>
  <c r="G34" i="6"/>
  <c r="I34" i="6" s="1"/>
  <c r="J12" i="6"/>
  <c r="G12" i="6"/>
  <c r="I12" i="6" s="1"/>
  <c r="H12" i="6"/>
  <c r="J19" i="6"/>
  <c r="G19" i="6"/>
  <c r="I19" i="6" s="1"/>
  <c r="J22" i="6"/>
  <c r="G22" i="6"/>
  <c r="I22" i="6" s="1"/>
  <c r="H22" i="6"/>
  <c r="F114" i="6" l="1"/>
  <c r="G113" i="6"/>
  <c r="J113" i="6"/>
  <c r="H113" i="6"/>
  <c r="I2" i="6"/>
  <c r="D5" i="5" s="1"/>
  <c r="J2" i="6"/>
  <c r="E5" i="5" s="1"/>
  <c r="H2" i="6"/>
  <c r="C5" i="5" s="1"/>
  <c r="G2" i="6"/>
  <c r="P1" i="6" s="1"/>
  <c r="I113" i="6" l="1"/>
  <c r="G114" i="6"/>
  <c r="J114" i="6"/>
  <c r="H114" i="6"/>
  <c r="F115" i="6"/>
  <c r="B5" i="5"/>
  <c r="M1" i="6"/>
  <c r="G115" i="6" l="1"/>
  <c r="I115" i="6" s="1"/>
  <c r="J115" i="6"/>
  <c r="H115" i="6"/>
  <c r="I114" i="6"/>
  <c r="F116" i="6"/>
  <c r="G116" i="6" l="1"/>
  <c r="J116" i="6"/>
  <c r="H116" i="6"/>
  <c r="F117" i="6"/>
  <c r="G117" i="6" l="1"/>
  <c r="I117" i="6" s="1"/>
  <c r="J117" i="6"/>
  <c r="H117" i="6"/>
  <c r="F118" i="6"/>
  <c r="I116" i="6"/>
  <c r="F119" i="6" l="1"/>
  <c r="G118" i="6"/>
  <c r="J118" i="6"/>
  <c r="H118" i="6"/>
  <c r="I118" i="6" l="1"/>
  <c r="G119" i="6"/>
  <c r="I119" i="6" s="1"/>
  <c r="J119" i="6"/>
  <c r="H119" i="6"/>
  <c r="F120" i="6"/>
  <c r="G120" i="6" l="1"/>
  <c r="I120" i="6" s="1"/>
  <c r="J120" i="6"/>
  <c r="H120" i="6"/>
  <c r="F121" i="6"/>
  <c r="F122" i="6" l="1"/>
  <c r="G121" i="6"/>
  <c r="I121" i="6" s="1"/>
  <c r="J121" i="6"/>
  <c r="H121" i="6"/>
  <c r="J122" i="6" l="1"/>
  <c r="G122" i="6"/>
  <c r="I122" i="6" s="1"/>
  <c r="H122" i="6"/>
  <c r="F123" i="6"/>
  <c r="J123" i="6" l="1"/>
  <c r="H123" i="6"/>
  <c r="G123" i="6"/>
  <c r="I123" i="6" s="1"/>
  <c r="F124" i="6"/>
  <c r="J124" i="6" l="1"/>
  <c r="H124" i="6"/>
  <c r="G124" i="6"/>
  <c r="I124" i="6" s="1"/>
  <c r="F125" i="6"/>
  <c r="J125" i="6" l="1"/>
  <c r="H125" i="6"/>
  <c r="G125" i="6"/>
  <c r="I125" i="6" s="1"/>
  <c r="F126" i="6"/>
  <c r="J126" i="6" l="1"/>
  <c r="H126" i="6"/>
  <c r="G126" i="6"/>
  <c r="I126" i="6" s="1"/>
  <c r="F127" i="6"/>
  <c r="J127" i="6" l="1"/>
  <c r="H127" i="6"/>
  <c r="G127" i="6"/>
  <c r="I127" i="6" s="1"/>
  <c r="F128" i="6"/>
  <c r="J128" i="6" l="1"/>
  <c r="H128" i="6"/>
  <c r="G128" i="6"/>
  <c r="I128" i="6" s="1"/>
  <c r="F129" i="6"/>
  <c r="J129" i="6" l="1"/>
  <c r="H129" i="6"/>
  <c r="G129" i="6"/>
  <c r="I129" i="6" s="1"/>
  <c r="F130" i="6"/>
  <c r="J130" i="6" l="1"/>
  <c r="H130" i="6"/>
  <c r="G130" i="6"/>
  <c r="I130" i="6" s="1"/>
  <c r="F131" i="6"/>
  <c r="J131" i="6" l="1"/>
  <c r="H131" i="6"/>
  <c r="G131" i="6"/>
  <c r="I131" i="6" s="1"/>
  <c r="F132" i="6"/>
  <c r="J132" i="6" l="1"/>
  <c r="H132" i="6"/>
  <c r="G132" i="6"/>
  <c r="I132" i="6" s="1"/>
  <c r="F133" i="6"/>
  <c r="J133" i="6" l="1"/>
  <c r="H133" i="6"/>
  <c r="G133" i="6"/>
  <c r="I133" i="6" s="1"/>
  <c r="F134" i="6"/>
  <c r="J134" i="6" l="1"/>
  <c r="H134" i="6"/>
  <c r="G134" i="6"/>
  <c r="I134" i="6" s="1"/>
  <c r="F135" i="6"/>
  <c r="J135" i="6" l="1"/>
  <c r="H135" i="6"/>
  <c r="G135" i="6"/>
  <c r="I135" i="6" s="1"/>
  <c r="F136" i="6"/>
  <c r="J136" i="6" l="1"/>
  <c r="H136" i="6"/>
  <c r="G136" i="6"/>
  <c r="I136" i="6" s="1"/>
  <c r="F137" i="6"/>
  <c r="J137" i="6" l="1"/>
  <c r="H137" i="6"/>
  <c r="G137" i="6"/>
  <c r="I137" i="6" s="1"/>
  <c r="F138" i="6"/>
  <c r="J138" i="6" l="1"/>
  <c r="H138" i="6"/>
  <c r="G138" i="6"/>
  <c r="I138" i="6" s="1"/>
  <c r="F139" i="6"/>
  <c r="J139" i="6" l="1"/>
  <c r="H139" i="6"/>
  <c r="G139" i="6"/>
  <c r="I139" i="6" s="1"/>
  <c r="F140" i="6"/>
  <c r="J140" i="6" l="1"/>
  <c r="H140" i="6"/>
  <c r="G140" i="6"/>
  <c r="I140" i="6" s="1"/>
  <c r="F141" i="6"/>
  <c r="J141" i="6" l="1"/>
  <c r="H141" i="6"/>
  <c r="G141" i="6"/>
  <c r="I141" i="6" s="1"/>
  <c r="F142" i="6"/>
  <c r="J142" i="6" l="1"/>
  <c r="H142" i="6"/>
  <c r="G142" i="6"/>
  <c r="I142" i="6" s="1"/>
  <c r="F143" i="6"/>
  <c r="J143" i="6" l="1"/>
  <c r="H143" i="6"/>
  <c r="G143" i="6"/>
  <c r="I143" i="6" s="1"/>
  <c r="F144" i="6"/>
  <c r="J144" i="6" l="1"/>
  <c r="H144" i="6"/>
  <c r="G144" i="6"/>
  <c r="I144" i="6" s="1"/>
  <c r="F145" i="6"/>
  <c r="J145" i="6" l="1"/>
  <c r="H145" i="6"/>
  <c r="G145" i="6"/>
  <c r="I145" i="6" s="1"/>
  <c r="F146" i="6"/>
  <c r="J146" i="6" l="1"/>
  <c r="H146" i="6"/>
  <c r="G146" i="6"/>
  <c r="I146" i="6" s="1"/>
  <c r="F147" i="6"/>
  <c r="J147" i="6" l="1"/>
  <c r="H147" i="6"/>
  <c r="G147" i="6"/>
  <c r="I147" i="6" s="1"/>
  <c r="F148" i="6"/>
  <c r="J148" i="6" l="1"/>
  <c r="H148" i="6"/>
  <c r="G148" i="6"/>
  <c r="I148" i="6" s="1"/>
  <c r="F149" i="6"/>
  <c r="J149" i="6" l="1"/>
  <c r="H149" i="6"/>
  <c r="G149" i="6"/>
  <c r="I149" i="6" s="1"/>
  <c r="F150" i="6"/>
  <c r="J150" i="6" l="1"/>
  <c r="H150" i="6"/>
  <c r="G150" i="6"/>
  <c r="I150" i="6" s="1"/>
  <c r="F151" i="6"/>
  <c r="J151" i="6" l="1"/>
  <c r="H151" i="6"/>
  <c r="G151" i="6"/>
  <c r="I151" i="6" s="1"/>
  <c r="F152" i="6"/>
  <c r="J152" i="6" l="1"/>
  <c r="H152" i="6"/>
  <c r="G152" i="6"/>
  <c r="I152" i="6" s="1"/>
  <c r="F153" i="6"/>
  <c r="J153" i="6" l="1"/>
  <c r="H153" i="6"/>
  <c r="G153" i="6"/>
  <c r="I153" i="6" s="1"/>
  <c r="F154" i="6"/>
  <c r="J154" i="6" l="1"/>
  <c r="H154" i="6"/>
  <c r="G154" i="6"/>
  <c r="I154" i="6" s="1"/>
  <c r="F155" i="6"/>
  <c r="J155" i="6" l="1"/>
  <c r="H155" i="6"/>
  <c r="G155" i="6"/>
  <c r="I155" i="6" s="1"/>
  <c r="F156" i="6"/>
  <c r="F157" i="6" l="1"/>
  <c r="J156" i="6"/>
  <c r="H156" i="6"/>
  <c r="G156" i="6"/>
  <c r="I156" i="6" s="1"/>
  <c r="F158" i="6" l="1"/>
  <c r="J157" i="6"/>
  <c r="H157" i="6"/>
  <c r="G157" i="6"/>
  <c r="I157" i="6" s="1"/>
  <c r="F159" i="6" l="1"/>
  <c r="J158" i="6"/>
  <c r="H158" i="6"/>
  <c r="G158" i="6"/>
  <c r="I158" i="6" s="1"/>
  <c r="F160" i="6" l="1"/>
  <c r="J159" i="6"/>
  <c r="H159" i="6"/>
  <c r="G159" i="6"/>
  <c r="I159" i="6" s="1"/>
  <c r="F161" i="6" l="1"/>
  <c r="J160" i="6"/>
  <c r="H160" i="6"/>
  <c r="G160" i="6"/>
  <c r="I160" i="6" s="1"/>
  <c r="F162" i="6" l="1"/>
  <c r="J161" i="6"/>
  <c r="H161" i="6"/>
  <c r="G161" i="6"/>
  <c r="I161" i="6" s="1"/>
  <c r="F163" i="6" l="1"/>
  <c r="F164" i="6"/>
  <c r="J162" i="6"/>
  <c r="H162" i="6"/>
  <c r="G162" i="6"/>
  <c r="I162" i="6" s="1"/>
  <c r="J164" i="6" l="1"/>
  <c r="H164" i="6"/>
  <c r="G164" i="6"/>
  <c r="J163" i="6"/>
  <c r="H163" i="6"/>
  <c r="G163" i="6"/>
  <c r="I163" i="6" s="1"/>
  <c r="G105" i="6" l="1"/>
  <c r="B6" i="5" s="1"/>
  <c r="H105" i="6"/>
  <c r="J105" i="6"/>
  <c r="E6" i="5" s="1"/>
  <c r="I164" i="6"/>
  <c r="I105" i="6" s="1"/>
  <c r="D6" i="5" s="1"/>
  <c r="P104" i="6" l="1"/>
  <c r="M104" i="6"/>
  <c r="C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2" authorId="0" shapeId="0" xr:uid="{0F880F22-58F8-4B5C-96A2-EEF164B2385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沒有前面的所以出不來</t>
        </r>
      </text>
    </comment>
    <comment ref="C3" authorId="0" shapeId="0" xr:uid="{0530DFF9-B413-4669-BDFA-40EB1561695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跟</t>
        </r>
        <r>
          <rPr>
            <sz val="9"/>
            <color indexed="81"/>
            <rFont val="Tahoma"/>
            <family val="2"/>
          </rPr>
          <t>naïve</t>
        </r>
        <r>
          <rPr>
            <sz val="9"/>
            <color indexed="81"/>
            <rFont val="MingLiU"/>
            <family val="3"/>
            <charset val="136"/>
          </rPr>
          <t>一樣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6F74088E-CE74-435D-8BFD-2E54E76A7FB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 xml:space="preserve">有正有負才好
</t>
        </r>
      </text>
    </comment>
    <comment ref="E1" authorId="0" shapeId="0" xr:uid="{0C10C2D7-0C9F-4CAF-92EE-605F8ABE754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誤差取絕對值</t>
        </r>
      </text>
    </comment>
    <comment ref="F1" authorId="0" shapeId="0" xr:uid="{99BF63B4-4DBA-47DC-ABFF-87CF2EF264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誤差的平方</t>
        </r>
      </text>
    </comment>
    <comment ref="F2" authorId="0" shapeId="0" xr:uid="{C027422A-45BE-4359-9CA5-F7305C6C969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平方的平均 再開根號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4B00D152-0974-4499-B8A2-DE1612BD381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 xml:space="preserve">有正有負才好
</t>
        </r>
      </text>
    </comment>
    <comment ref="E1" authorId="0" shapeId="0" xr:uid="{00CF6579-32F2-47B9-8B29-8ACBEF04370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誤差取絕對值</t>
        </r>
      </text>
    </comment>
    <comment ref="F1" authorId="0" shapeId="0" xr:uid="{500297F5-F327-4774-A857-9DF07C144E5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誤差的平方</t>
        </r>
      </text>
    </comment>
    <comment ref="F2" authorId="0" shapeId="0" xr:uid="{91F0A904-07BF-45CA-8333-C6714F4BE60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平方的平均 再開根號</t>
        </r>
      </text>
    </comment>
    <comment ref="C5" authorId="0" shapeId="0" xr:uid="{DC60F232-7FD9-49E5-AE0E-760D2DE4042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變成三個資料的平均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19BACF3D-B326-4641-A2B0-95A122F0901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 xml:space="preserve">有正有負才好
</t>
        </r>
      </text>
    </comment>
    <comment ref="E1" authorId="0" shapeId="0" xr:uid="{8E544648-9260-4A76-83D1-715DA1DD4B3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誤差取絕對值</t>
        </r>
      </text>
    </comment>
    <comment ref="F1" authorId="0" shapeId="0" xr:uid="{95D97E26-0F30-4EDE-A6DD-19676907029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誤差的平方</t>
        </r>
      </text>
    </comment>
    <comment ref="F2" authorId="0" shapeId="0" xr:uid="{2D2BC8DC-C184-4C4A-8B2A-3254C2D28EB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平方的平均 再開根號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272486C4-EB6D-4656-ACA6-F09C27882EE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最好方法就是往前推一段期間
時間點跟期間要相同，去掉其他變因</t>
        </r>
      </text>
    </comment>
    <comment ref="E1" authorId="0" shapeId="0" xr:uid="{30427038-6CDF-45FF-A435-1638D4EDA9F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起始值會影響準確但是影響不大，所以直接用naive就好</t>
        </r>
      </text>
    </comment>
    <comment ref="F1" authorId="0" shapeId="0" xr:uid="{E8641157-BBBC-4A26-8218-3F1EE728B01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 xml:space="preserve">有正有負才好
</t>
        </r>
      </text>
    </comment>
    <comment ref="G1" authorId="0" shapeId="0" xr:uid="{B79F2B74-7B2D-4109-B6B3-7B47D787BAD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誤差取絕對值</t>
        </r>
      </text>
    </comment>
    <comment ref="H1" authorId="0" shapeId="0" xr:uid="{FBDBA092-96D0-4C2F-B6B1-D8A5CD93F40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誤差的平方</t>
        </r>
      </text>
    </comment>
    <comment ref="M1" authorId="0" shapeId="0" xr:uid="{0BCF9BC6-5B79-4FF8-AB3E-0B9A8C311EC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RMSE
</t>
        </r>
      </text>
    </comment>
    <comment ref="P1" authorId="0" shapeId="0" xr:uid="{720AFAE4-22A5-4B9D-BFB4-E3C9F00F6DC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MAD</t>
        </r>
      </text>
    </comment>
    <comment ref="C2" authorId="0" shapeId="0" xr:uid="{FC95BC22-BEA0-4204-8FF8-68044A7550B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 xml:space="preserve">權重，非預測值
</t>
        </r>
      </text>
    </comment>
    <comment ref="H2" authorId="0" shapeId="0" xr:uid="{A830D418-DAE0-426A-AF25-333FFB25F2B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平方的平均 再開根號</t>
        </r>
      </text>
    </comment>
    <comment ref="L2" authorId="0" shapeId="0" xr:uid="{984D2BA8-8D62-488C-9F33-3DDCC013679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alpha
0 , 0.01</t>
        </r>
        <r>
          <rPr>
            <sz val="9"/>
            <color indexed="81"/>
            <rFont val="MingLiU"/>
            <family val="3"/>
            <charset val="136"/>
          </rPr>
          <t>框起來拉到</t>
        </r>
        <r>
          <rPr>
            <sz val="9"/>
            <color indexed="81"/>
            <rFont val="Tahoma"/>
            <family val="2"/>
          </rPr>
          <t>1</t>
        </r>
      </text>
    </comment>
    <comment ref="M2" authorId="0" shapeId="0" xr:uid="{9C9D3D38-872B-4ECC-9E43-AD13E9A7902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兩欄都框起來&gt;模擬分析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MingLiU"/>
            <family val="3"/>
            <charset val="136"/>
          </rPr>
          <t>運算列表</t>
        </r>
        <r>
          <rPr>
            <sz val="9"/>
            <color indexed="81"/>
            <rFont val="Tahoma"/>
            <family val="2"/>
          </rPr>
          <t>(table)&gt;column=</t>
        </r>
        <r>
          <rPr>
            <sz val="9"/>
            <color indexed="81"/>
            <rFont val="MingLiU"/>
            <family val="3"/>
            <charset val="136"/>
          </rPr>
          <t>預測的</t>
        </r>
        <r>
          <rPr>
            <sz val="9"/>
            <color indexed="81"/>
            <rFont val="Tahoma"/>
            <family val="2"/>
          </rPr>
          <t>C2</t>
        </r>
      </text>
    </comment>
    <comment ref="O2" authorId="0" shapeId="0" xr:uid="{46704C64-39AF-428B-B32C-645C1405478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alpha</t>
        </r>
      </text>
    </comment>
    <comment ref="P2" authorId="0" shapeId="0" xr:uid="{14F0A487-6501-49F8-A5CD-71C2909B128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兩欄都框起來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MingLiU"/>
            <family val="3"/>
            <charset val="136"/>
          </rPr>
          <t>模擬分析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MingLiU"/>
            <family val="3"/>
            <charset val="136"/>
          </rPr>
          <t>運算列表</t>
        </r>
        <r>
          <rPr>
            <sz val="9"/>
            <color indexed="81"/>
            <rFont val="Tahoma"/>
            <family val="2"/>
          </rPr>
          <t>(table)&gt;column=</t>
        </r>
        <r>
          <rPr>
            <sz val="9"/>
            <color indexed="81"/>
            <rFont val="MingLiU"/>
            <family val="3"/>
            <charset val="136"/>
          </rPr>
          <t>預測的</t>
        </r>
        <r>
          <rPr>
            <sz val="9"/>
            <color indexed="81"/>
            <rFont val="Tahoma"/>
            <family val="2"/>
          </rPr>
          <t>C2</t>
        </r>
      </text>
    </comment>
    <comment ref="C3" authorId="0" shapeId="0" xr:uid="{23915097-E5B4-49E9-9FA6-F00602533D8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Naïve</t>
        </r>
      </text>
    </comment>
    <comment ref="D4" authorId="0" shapeId="0" xr:uid="{D22CB437-8A4E-419A-B17C-31208AED5FE8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MingLiU"/>
            <family val="3"/>
            <charset val="136"/>
          </rPr>
          <t>移動平均起始值</t>
        </r>
      </text>
    </comment>
    <comment ref="D17" authorId="0" shapeId="0" xr:uid="{958A7A3F-715B-483A-BDF5-770A10CA8E7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後來會收斂到相同的值，
只是時長不定</t>
        </r>
      </text>
    </comment>
    <comment ref="D104" authorId="0" shapeId="0" xr:uid="{95FF47AD-93E6-49BD-87E5-F4B955768B4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最好方法就是往前推一段期間
時間點跟期間要相同，去掉其他變因</t>
        </r>
      </text>
    </comment>
    <comment ref="E104" authorId="0" shapeId="0" xr:uid="{97F0304A-EC4F-46AD-91FA-722A23B44A3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起始值會影響準確但是影響不大，所以直接用naive就好</t>
        </r>
      </text>
    </comment>
    <comment ref="F104" authorId="0" shapeId="0" xr:uid="{1F6EB923-D511-41EE-939D-7FF336CDF2D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 xml:space="preserve">有正有負才好
</t>
        </r>
      </text>
    </comment>
    <comment ref="G104" authorId="0" shapeId="0" xr:uid="{44717816-2294-47B1-A603-88537C76F59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誤差取絕對值</t>
        </r>
      </text>
    </comment>
    <comment ref="H104" authorId="0" shapeId="0" xr:uid="{E47AB3B2-FE56-49DC-9F65-68B7EBC1228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誤差的平方</t>
        </r>
      </text>
    </comment>
    <comment ref="M104" authorId="0" shapeId="0" xr:uid="{51EB13AA-02B1-4A54-8E42-F1CE674E2CF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RMSE
</t>
        </r>
      </text>
    </comment>
    <comment ref="P104" authorId="0" shapeId="0" xr:uid="{69381ABF-1098-49FF-95F5-D1E9BD2C272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MAD</t>
        </r>
      </text>
    </comment>
    <comment ref="C105" authorId="0" shapeId="0" xr:uid="{C74A264C-77E0-4E95-B8B1-BC4948E2E4F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 xml:space="preserve">權重，非預測值
</t>
        </r>
      </text>
    </comment>
    <comment ref="H105" authorId="0" shapeId="0" xr:uid="{ACFFB774-234E-406D-8416-F76E617BA19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平方的平均 再開根號</t>
        </r>
      </text>
    </comment>
    <comment ref="L105" authorId="0" shapeId="0" xr:uid="{F066DA4B-679D-4040-BCCE-EAD68C01C31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alpha
0 , 0.01</t>
        </r>
        <r>
          <rPr>
            <sz val="9"/>
            <color indexed="81"/>
            <rFont val="MingLiU"/>
            <family val="3"/>
            <charset val="136"/>
          </rPr>
          <t>框起來拉到</t>
        </r>
        <r>
          <rPr>
            <sz val="9"/>
            <color indexed="81"/>
            <rFont val="Tahoma"/>
            <family val="2"/>
          </rPr>
          <t>1</t>
        </r>
      </text>
    </comment>
    <comment ref="M105" authorId="0" shapeId="0" xr:uid="{73A718D1-F6B8-489A-8BD7-4BE05739456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兩欄都框起來&gt;模擬分析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MingLiU"/>
            <family val="3"/>
            <charset val="136"/>
          </rPr>
          <t>運算列表</t>
        </r>
        <r>
          <rPr>
            <sz val="9"/>
            <color indexed="81"/>
            <rFont val="Tahoma"/>
            <family val="2"/>
          </rPr>
          <t>(table)&gt;column=</t>
        </r>
        <r>
          <rPr>
            <sz val="9"/>
            <color indexed="81"/>
            <rFont val="MingLiU"/>
            <family val="3"/>
            <charset val="136"/>
          </rPr>
          <t>預測的</t>
        </r>
        <r>
          <rPr>
            <sz val="9"/>
            <color indexed="81"/>
            <rFont val="Tahoma"/>
            <family val="2"/>
          </rPr>
          <t>C2</t>
        </r>
      </text>
    </comment>
    <comment ref="O105" authorId="0" shapeId="0" xr:uid="{218238B8-6B04-4A83-8E0B-09D86C94F4F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alpha</t>
        </r>
      </text>
    </comment>
    <comment ref="P105" authorId="0" shapeId="0" xr:uid="{743FB68B-33C0-4DEC-8325-DA1B23074CC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兩欄都框起來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MingLiU"/>
            <family val="3"/>
            <charset val="136"/>
          </rPr>
          <t>模擬分析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MingLiU"/>
            <family val="3"/>
            <charset val="136"/>
          </rPr>
          <t>運算列表</t>
        </r>
        <r>
          <rPr>
            <sz val="9"/>
            <color indexed="81"/>
            <rFont val="Tahoma"/>
            <family val="2"/>
          </rPr>
          <t>(table)&gt;column=</t>
        </r>
        <r>
          <rPr>
            <sz val="9"/>
            <color indexed="81"/>
            <rFont val="MingLiU"/>
            <family val="3"/>
            <charset val="136"/>
          </rPr>
          <t>預測的</t>
        </r>
        <r>
          <rPr>
            <sz val="9"/>
            <color indexed="81"/>
            <rFont val="Tahoma"/>
            <family val="2"/>
          </rPr>
          <t>C2</t>
        </r>
      </text>
    </comment>
    <comment ref="C106" authorId="0" shapeId="0" xr:uid="{9FC86378-FF82-4CD0-848B-AB04E797610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Naïve</t>
        </r>
      </text>
    </comment>
    <comment ref="D107" authorId="0" shapeId="0" xr:uid="{03AAACD6-9B8A-4E0A-9367-A66D125AE93A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MingLiU"/>
            <family val="3"/>
            <charset val="136"/>
          </rPr>
          <t>移動平均起始值</t>
        </r>
      </text>
    </comment>
    <comment ref="D120" authorId="0" shapeId="0" xr:uid="{F24D2414-7CFE-463A-94BD-9E53C699BA2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後來會收斂到相同的值，
只是時長不定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9C9D21E0-B145-4A6D-8D7C-EC74A9C282B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選最小</t>
        </r>
      </text>
    </comment>
    <comment ref="C1" authorId="0" shapeId="0" xr:uid="{9FEF011E-86B6-474B-9BBF-0746152327A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選最小</t>
        </r>
      </text>
    </comment>
    <comment ref="D1" authorId="0" shapeId="0" xr:uid="{B39B885B-CC3D-46C7-B598-2E23549EBD6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選最小</t>
        </r>
      </text>
    </comment>
    <comment ref="E1" authorId="0" shapeId="0" xr:uid="{34338EF9-C899-4595-B019-9D59CDA83D1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選最小</t>
        </r>
      </text>
    </comment>
    <comment ref="F5" authorId="0" shapeId="0" xr:uid="{A427A0E5-3076-421B-AAF5-B0DA73E1612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以</t>
        </r>
        <r>
          <rPr>
            <sz val="9"/>
            <color indexed="81"/>
            <rFont val="Tahoma"/>
            <family val="2"/>
          </rPr>
          <t>RMSE</t>
        </r>
      </text>
    </comment>
    <comment ref="F6" authorId="0" shapeId="0" xr:uid="{0AEA80FC-FF45-4A12-8444-711D64A2795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以MAD</t>
        </r>
      </text>
    </comment>
  </commentList>
</comments>
</file>

<file path=xl/sharedStrings.xml><?xml version="1.0" encoding="utf-8"?>
<sst xmlns="http://schemas.openxmlformats.org/spreadsheetml/2006/main" count="423" uniqueCount="80">
  <si>
    <t>IPI</t>
    <phoneticPr fontId="3" type="noConversion"/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</si>
  <si>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</si>
  <si>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</si>
  <si>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</si>
  <si>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</si>
  <si>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</si>
  <si>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</si>
  <si>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</si>
  <si>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</si>
  <si>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</si>
  <si>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</si>
  <si>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</si>
  <si>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</si>
  <si>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</si>
  <si>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</si>
  <si>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</si>
  <si>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</si>
  <si>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</si>
  <si>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</si>
  <si>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</si>
  <si>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</si>
  <si>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</si>
  <si>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</si>
  <si>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</si>
  <si>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</si>
  <si>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</si>
  <si>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</si>
  <si>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</si>
  <si>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</si>
  <si>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</si>
  <si>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</si>
  <si>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</si>
  <si>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</si>
  <si>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</si>
  <si>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</si>
  <si>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</si>
  <si>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</si>
  <si>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</si>
  <si>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</si>
  <si>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</si>
  <si>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</si>
  <si>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</si>
  <si>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</si>
  <si>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</si>
  <si>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</si>
  <si>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</si>
  <si>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</si>
  <si>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</si>
  <si>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</si>
  <si>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</si>
  <si>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</si>
  <si>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</si>
  <si>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</si>
  <si>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</si>
  <si>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</si>
  <si>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</si>
  <si>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</si>
  <si>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</si>
  <si>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</si>
  <si>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</si>
  <si>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</si>
  <si>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Y/M</t>
    <phoneticPr fontId="3" type="noConversion"/>
  </si>
  <si>
    <r>
      <rPr>
        <sz val="12"/>
        <color theme="1"/>
        <rFont val="新細明體"/>
        <family val="2"/>
        <charset val="136"/>
      </rPr>
      <t>預測</t>
    </r>
    <phoneticPr fontId="3" type="noConversion"/>
  </si>
  <si>
    <r>
      <rPr>
        <sz val="12"/>
        <color theme="1"/>
        <rFont val="新細明體"/>
        <family val="2"/>
        <charset val="136"/>
      </rPr>
      <t>誤差</t>
    </r>
    <phoneticPr fontId="3" type="noConversion"/>
  </si>
  <si>
    <t>MAD</t>
    <phoneticPr fontId="3" type="noConversion"/>
  </si>
  <si>
    <t>RMSE</t>
    <phoneticPr fontId="3" type="noConversion"/>
  </si>
  <si>
    <t>MAPE</t>
    <phoneticPr fontId="3" type="noConversion"/>
  </si>
  <si>
    <t>MPE</t>
    <phoneticPr fontId="3" type="noConversion"/>
  </si>
  <si>
    <t>MA-2</t>
    <phoneticPr fontId="3" type="noConversion"/>
  </si>
  <si>
    <t>MA-3</t>
    <phoneticPr fontId="3" type="noConversion"/>
  </si>
  <si>
    <t>MA-6</t>
    <phoneticPr fontId="3" type="noConversion"/>
  </si>
  <si>
    <t>藍底各評斷方式最為偏好的（未變更平均項之前）</t>
    <phoneticPr fontId="3" type="noConversion"/>
  </si>
  <si>
    <t>橘底為變更平均項期間之後的偏好項</t>
    <phoneticPr fontId="3" type="noConversion"/>
  </si>
  <si>
    <t>把MA2,3,6的平均統一總共多少項（橫跨期間數一樣）</t>
    <phoneticPr fontId="3" type="noConversion"/>
  </si>
  <si>
    <t>Smooth</t>
    <phoneticPr fontId="3" type="noConversion"/>
  </si>
  <si>
    <r>
      <rPr>
        <sz val="12"/>
        <color theme="1"/>
        <rFont val="新細明體"/>
        <family val="2"/>
        <charset val="136"/>
      </rPr>
      <t>預測</t>
    </r>
    <phoneticPr fontId="3" type="noConversion"/>
  </si>
  <si>
    <r>
      <rPr>
        <sz val="12"/>
        <color theme="1"/>
        <rFont val="新細明體"/>
        <family val="2"/>
        <charset val="136"/>
      </rPr>
      <t>輸出在</t>
    </r>
    <r>
      <rPr>
        <sz val="12"/>
        <color theme="1"/>
        <rFont val="Times New Roman"/>
        <family val="1"/>
      </rPr>
      <t>C2</t>
    </r>
    <phoneticPr fontId="3" type="noConversion"/>
  </si>
  <si>
    <r>
      <t>&gt;</t>
    </r>
    <r>
      <rPr>
        <sz val="12"/>
        <color theme="1"/>
        <rFont val="新細明體"/>
        <family val="2"/>
        <charset val="136"/>
      </rPr>
      <t>阻尼因子</t>
    </r>
    <r>
      <rPr>
        <sz val="12"/>
        <color theme="1"/>
        <rFont val="Times New Roman"/>
        <family val="1"/>
      </rPr>
      <t>(Damping factor)=1-alpha=(1-0.53)=0.47</t>
    </r>
    <phoneticPr fontId="3" type="noConversion"/>
  </si>
  <si>
    <r>
      <t>資料</t>
    </r>
    <r>
      <rPr>
        <sz val="12"/>
        <color theme="1"/>
        <rFont val="Times New Roman"/>
        <family val="1"/>
      </rPr>
      <t>(Data)&gt;</t>
    </r>
    <r>
      <rPr>
        <sz val="12"/>
        <color theme="1"/>
        <rFont val="MingLiU"/>
        <family val="3"/>
        <charset val="136"/>
      </rPr>
      <t>資料分析</t>
    </r>
    <r>
      <rPr>
        <sz val="12"/>
        <color theme="1"/>
        <rFont val="Times New Roman"/>
        <family val="1"/>
      </rPr>
      <t>(Data Analysis)</t>
    </r>
    <phoneticPr fontId="3" type="noConversion"/>
  </si>
  <si>
    <r>
      <rPr>
        <sz val="12"/>
        <color theme="1"/>
        <rFont val="新細明體"/>
        <family val="2"/>
        <charset val="136"/>
      </rPr>
      <t>&gt;指數平滑</t>
    </r>
    <r>
      <rPr>
        <sz val="12"/>
        <color theme="1"/>
        <rFont val="Times New Roman"/>
        <family val="1"/>
      </rPr>
      <t>(Exponenal smoothing)&gt;</t>
    </r>
    <r>
      <rPr>
        <sz val="12"/>
        <color theme="1"/>
        <rFont val="新細明體"/>
        <family val="2"/>
        <charset val="136"/>
      </rPr>
      <t>範圍全部</t>
    </r>
    <r>
      <rPr>
        <sz val="12"/>
        <color theme="1"/>
        <rFont val="Times New Roman"/>
        <family val="1"/>
      </rPr>
      <t>IPI&gt;</t>
    </r>
    <r>
      <rPr>
        <sz val="12"/>
        <color theme="1"/>
        <rFont val="新細明體"/>
        <family val="2"/>
        <charset val="136"/>
      </rPr>
      <t>勾標記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</si>
</sst>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0.0000"/>
    <numFmt numFmtId="177" formatCode="_-* #,##0.0000_-;\-* #,##0.0000_-;_-* &quot;-&quot;??_-;_-@_-"/>
  </numFmts>
  <fonts count="1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MingLiU"/>
      <family val="3"/>
      <charset val="136"/>
    </font>
    <font>
      <sz val="12"/>
      <color rgb="FFFF0000"/>
      <name val="Times New Roman"/>
      <family val="1"/>
    </font>
    <font>
      <b/>
      <sz val="12"/>
      <color theme="1"/>
      <name val="新細明體"/>
      <scheme val="minor"/>
    </font>
    <font>
      <sz val="12"/>
      <color theme="1"/>
      <name val="新細明體"/>
      <scheme val="minor"/>
    </font>
    <font>
      <sz val="12"/>
      <color theme="1"/>
      <name val="MingLiU"/>
      <family val="3"/>
      <charset val="136"/>
    </font>
    <font>
      <sz val="12"/>
      <color theme="4" tint="0.39997558519241921"/>
      <name val="Times New Roman"/>
      <family val="1"/>
    </font>
    <font>
      <sz val="12"/>
      <color theme="1"/>
      <name val="Times New Roman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left" vertical="center"/>
    </xf>
    <xf numFmtId="43" fontId="2" fillId="0" borderId="0" xfId="1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3" fontId="2" fillId="0" borderId="0" xfId="0" applyNumberFormat="1" applyFont="1">
      <alignment vertical="center"/>
    </xf>
    <xf numFmtId="2" fontId="2" fillId="0" borderId="0" xfId="0" applyNumberFormat="1" applyFont="1">
      <alignment vertical="center"/>
    </xf>
    <xf numFmtId="2" fontId="8" fillId="0" borderId="0" xfId="0" applyNumberFormat="1" applyFont="1">
      <alignment vertical="center"/>
    </xf>
    <xf numFmtId="43" fontId="8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7" fontId="8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9" fillId="0" borderId="0" xfId="0" applyFont="1" applyAlignment="1">
      <alignment horizontal="center" vertical="center"/>
    </xf>
    <xf numFmtId="176" fontId="0" fillId="2" borderId="0" xfId="0" applyNumberFormat="1" applyFill="1">
      <alignment vertical="center"/>
    </xf>
    <xf numFmtId="0" fontId="10" fillId="0" borderId="0" xfId="0" applyFont="1" applyAlignment="1">
      <alignment horizontal="left" vertical="center"/>
    </xf>
    <xf numFmtId="176" fontId="0" fillId="3" borderId="0" xfId="0" applyNumberFormat="1" applyFill="1">
      <alignment vertical="center"/>
    </xf>
    <xf numFmtId="0" fontId="12" fillId="0" borderId="0" xfId="0" applyFont="1">
      <alignment vertical="center"/>
    </xf>
    <xf numFmtId="43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43" fontId="2" fillId="0" borderId="0" xfId="0" applyNumberFormat="1" applyFont="1" applyAlignment="1">
      <alignment horizontal="right"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2" fontId="0" fillId="0" borderId="0" xfId="0" applyNumberFormat="1">
      <alignment vertical="center"/>
    </xf>
    <xf numFmtId="2" fontId="2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>
      <selection activeCell="K5" sqref="K5"/>
    </sheetView>
  </sheetViews>
  <sheetFormatPr defaultRowHeight="15.5"/>
  <cols>
    <col min="1" max="1" width="11.7265625" style="5" customWidth="1"/>
    <col min="2" max="2" width="8.6328125" style="6" customWidth="1"/>
    <col min="3" max="3" width="8.7265625" style="25"/>
    <col min="4" max="16384" width="8.7265625" style="8"/>
  </cols>
  <sheetData>
    <row r="1" spans="1:5" ht="17">
      <c r="A1" s="1" t="s">
        <v>61</v>
      </c>
      <c r="B1" s="2" t="s">
        <v>0</v>
      </c>
      <c r="C1" s="7" t="s">
        <v>75</v>
      </c>
      <c r="E1" s="28" t="s">
        <v>78</v>
      </c>
    </row>
    <row r="2" spans="1:5" ht="17">
      <c r="A2" s="3" t="s">
        <v>1</v>
      </c>
      <c r="B2" s="4">
        <v>93.4</v>
      </c>
      <c r="C2" s="25" t="e">
        <v>#N/A</v>
      </c>
      <c r="E2" s="27" t="s">
        <v>79</v>
      </c>
    </row>
    <row r="3" spans="1:5" ht="17">
      <c r="A3" s="3" t="s">
        <v>2</v>
      </c>
      <c r="B3" s="4">
        <v>78.78</v>
      </c>
      <c r="C3" s="26">
        <f>B2</f>
        <v>93.4</v>
      </c>
      <c r="E3" s="8" t="s">
        <v>77</v>
      </c>
    </row>
    <row r="4" spans="1:5" ht="17">
      <c r="A4" s="3" t="s">
        <v>3</v>
      </c>
      <c r="B4" s="4">
        <v>100.25</v>
      </c>
      <c r="C4" s="26">
        <f t="shared" ref="C4:C35" si="0">0.53*B3+0.47*C3</f>
        <v>85.651399999999995</v>
      </c>
      <c r="E4" s="8" t="s">
        <v>76</v>
      </c>
    </row>
    <row r="5" spans="1:5">
      <c r="A5" s="3" t="s">
        <v>4</v>
      </c>
      <c r="B5" s="4">
        <v>93.95</v>
      </c>
      <c r="C5" s="26">
        <f t="shared" si="0"/>
        <v>93.388657999999992</v>
      </c>
    </row>
    <row r="6" spans="1:5">
      <c r="A6" s="3" t="s">
        <v>5</v>
      </c>
      <c r="B6" s="4">
        <v>100.46</v>
      </c>
      <c r="C6" s="26">
        <f t="shared" si="0"/>
        <v>93.686169259999986</v>
      </c>
    </row>
    <row r="7" spans="1:5">
      <c r="A7" s="3" t="s">
        <v>6</v>
      </c>
      <c r="B7" s="4">
        <v>102.05</v>
      </c>
      <c r="C7" s="26">
        <f t="shared" si="0"/>
        <v>97.276299552199987</v>
      </c>
    </row>
    <row r="8" spans="1:5">
      <c r="A8" s="3" t="s">
        <v>7</v>
      </c>
      <c r="B8" s="4">
        <v>102.06</v>
      </c>
      <c r="C8" s="26">
        <f t="shared" si="0"/>
        <v>99.806360789533983</v>
      </c>
    </row>
    <row r="9" spans="1:5">
      <c r="A9" s="3" t="s">
        <v>8</v>
      </c>
      <c r="B9" s="4">
        <v>105.48</v>
      </c>
      <c r="C9" s="26">
        <f t="shared" si="0"/>
        <v>101.00078957108099</v>
      </c>
    </row>
    <row r="10" spans="1:5">
      <c r="A10" s="3" t="s">
        <v>9</v>
      </c>
      <c r="B10" s="4">
        <v>104.38</v>
      </c>
      <c r="C10" s="26">
        <f t="shared" si="0"/>
        <v>103.37477109840806</v>
      </c>
    </row>
    <row r="11" spans="1:5">
      <c r="A11" s="3" t="s">
        <v>10</v>
      </c>
      <c r="B11" s="4">
        <v>104.71</v>
      </c>
      <c r="C11" s="26">
        <f t="shared" si="0"/>
        <v>103.90754241625179</v>
      </c>
    </row>
    <row r="12" spans="1:5">
      <c r="A12" s="3" t="s">
        <v>11</v>
      </c>
      <c r="B12" s="4">
        <v>107.29</v>
      </c>
      <c r="C12" s="26">
        <f t="shared" si="0"/>
        <v>104.33284493563833</v>
      </c>
    </row>
    <row r="13" spans="1:5">
      <c r="A13" s="3" t="s">
        <v>12</v>
      </c>
      <c r="B13" s="4">
        <v>107.2</v>
      </c>
      <c r="C13" s="26">
        <f t="shared" si="0"/>
        <v>105.90013711975001</v>
      </c>
    </row>
    <row r="14" spans="1:5">
      <c r="A14" s="3" t="s">
        <v>13</v>
      </c>
      <c r="B14" s="4">
        <v>99.26</v>
      </c>
      <c r="C14" s="26">
        <f t="shared" si="0"/>
        <v>106.58906444628251</v>
      </c>
    </row>
    <row r="15" spans="1:5">
      <c r="A15" s="3" t="s">
        <v>14</v>
      </c>
      <c r="B15" s="4">
        <v>92.09</v>
      </c>
      <c r="C15" s="26">
        <f t="shared" si="0"/>
        <v>102.70466028975278</v>
      </c>
    </row>
    <row r="16" spans="1:5">
      <c r="A16" s="3" t="s">
        <v>15</v>
      </c>
      <c r="B16" s="4">
        <v>108.82</v>
      </c>
      <c r="C16" s="26">
        <f t="shared" si="0"/>
        <v>97.078890336183804</v>
      </c>
    </row>
    <row r="17" spans="1:3">
      <c r="A17" s="3" t="s">
        <v>16</v>
      </c>
      <c r="B17" s="4">
        <v>94.85</v>
      </c>
      <c r="C17" s="26">
        <f t="shared" si="0"/>
        <v>103.30167845800639</v>
      </c>
    </row>
    <row r="18" spans="1:3">
      <c r="A18" s="3" t="s">
        <v>17</v>
      </c>
      <c r="B18" s="4">
        <v>103.78</v>
      </c>
      <c r="C18" s="26">
        <f t="shared" si="0"/>
        <v>98.822288875262998</v>
      </c>
    </row>
    <row r="19" spans="1:3">
      <c r="A19" s="3" t="s">
        <v>18</v>
      </c>
      <c r="B19" s="4">
        <v>107.42</v>
      </c>
      <c r="C19" s="26">
        <f t="shared" si="0"/>
        <v>101.44987577137361</v>
      </c>
    </row>
    <row r="20" spans="1:3">
      <c r="A20" s="3" t="s">
        <v>19</v>
      </c>
      <c r="B20" s="4">
        <v>104.38</v>
      </c>
      <c r="C20" s="26">
        <f t="shared" si="0"/>
        <v>104.61404161254561</v>
      </c>
    </row>
    <row r="21" spans="1:3">
      <c r="A21" s="3" t="s">
        <v>20</v>
      </c>
      <c r="B21" s="4">
        <v>111.48</v>
      </c>
      <c r="C21" s="26">
        <f t="shared" si="0"/>
        <v>104.48999955789643</v>
      </c>
    </row>
    <row r="22" spans="1:3">
      <c r="A22" s="3" t="s">
        <v>21</v>
      </c>
      <c r="B22" s="4">
        <v>109.73</v>
      </c>
      <c r="C22" s="26">
        <f t="shared" si="0"/>
        <v>108.19469979221131</v>
      </c>
    </row>
    <row r="23" spans="1:3">
      <c r="A23" s="3" t="s">
        <v>22</v>
      </c>
      <c r="B23" s="4">
        <v>107.51</v>
      </c>
      <c r="C23" s="26">
        <f t="shared" si="0"/>
        <v>109.00840890233931</v>
      </c>
    </row>
    <row r="24" spans="1:3">
      <c r="A24" s="3" t="s">
        <v>23</v>
      </c>
      <c r="B24" s="4">
        <v>109.02</v>
      </c>
      <c r="C24" s="26">
        <f t="shared" si="0"/>
        <v>108.21425218409948</v>
      </c>
    </row>
    <row r="25" spans="1:3">
      <c r="A25" s="3" t="s">
        <v>24</v>
      </c>
      <c r="B25" s="4">
        <v>111.67</v>
      </c>
      <c r="C25" s="26">
        <f t="shared" si="0"/>
        <v>108.64129852652675</v>
      </c>
    </row>
    <row r="26" spans="1:3">
      <c r="A26" s="3" t="s">
        <v>25</v>
      </c>
      <c r="B26" s="4">
        <v>108.57</v>
      </c>
      <c r="C26" s="26">
        <f t="shared" si="0"/>
        <v>110.24651030746757</v>
      </c>
    </row>
    <row r="27" spans="1:3">
      <c r="A27" s="3" t="s">
        <v>26</v>
      </c>
      <c r="B27" s="4">
        <v>87.73</v>
      </c>
      <c r="C27" s="26">
        <f t="shared" si="0"/>
        <v>109.35795984450976</v>
      </c>
    </row>
    <row r="28" spans="1:3">
      <c r="A28" s="3" t="s">
        <v>27</v>
      </c>
      <c r="B28" s="4">
        <v>115.2</v>
      </c>
      <c r="C28" s="26">
        <f t="shared" si="0"/>
        <v>97.895141126919583</v>
      </c>
    </row>
    <row r="29" spans="1:3">
      <c r="A29" s="3" t="s">
        <v>28</v>
      </c>
      <c r="B29" s="4">
        <v>102.74</v>
      </c>
      <c r="C29" s="26">
        <f t="shared" si="0"/>
        <v>107.06671632965221</v>
      </c>
    </row>
    <row r="30" spans="1:3">
      <c r="A30" s="3" t="s">
        <v>29</v>
      </c>
      <c r="B30" s="4">
        <v>111.42</v>
      </c>
      <c r="C30" s="26">
        <f t="shared" si="0"/>
        <v>104.77355667493654</v>
      </c>
    </row>
    <row r="31" spans="1:3">
      <c r="A31" s="3" t="s">
        <v>30</v>
      </c>
      <c r="B31" s="4">
        <v>107.44</v>
      </c>
      <c r="C31" s="26">
        <f t="shared" si="0"/>
        <v>108.29617163722017</v>
      </c>
    </row>
    <row r="32" spans="1:3">
      <c r="A32" s="3" t="s">
        <v>31</v>
      </c>
      <c r="B32" s="4">
        <v>109.26</v>
      </c>
      <c r="C32" s="26">
        <f t="shared" si="0"/>
        <v>107.84240066949349</v>
      </c>
    </row>
    <row r="33" spans="1:3">
      <c r="A33" s="3" t="s">
        <v>32</v>
      </c>
      <c r="B33" s="4">
        <v>112.72</v>
      </c>
      <c r="C33" s="26">
        <f t="shared" si="0"/>
        <v>108.59372831466194</v>
      </c>
    </row>
    <row r="34" spans="1:3">
      <c r="A34" s="3" t="s">
        <v>33</v>
      </c>
      <c r="B34" s="4">
        <v>111.55</v>
      </c>
      <c r="C34" s="26">
        <f t="shared" si="0"/>
        <v>110.78065230789112</v>
      </c>
    </row>
    <row r="35" spans="1:3">
      <c r="A35" s="3" t="s">
        <v>34</v>
      </c>
      <c r="B35" s="4">
        <v>116.95</v>
      </c>
      <c r="C35" s="26">
        <f t="shared" si="0"/>
        <v>111.18840658470883</v>
      </c>
    </row>
    <row r="36" spans="1:3">
      <c r="A36" s="3" t="s">
        <v>35</v>
      </c>
      <c r="B36" s="4">
        <v>111.84</v>
      </c>
      <c r="C36" s="26">
        <f t="shared" ref="C36:C61" si="1">0.53*B35+0.47*C35</f>
        <v>114.24205109481315</v>
      </c>
    </row>
    <row r="37" spans="1:3">
      <c r="A37" s="3" t="s">
        <v>36</v>
      </c>
      <c r="B37" s="4">
        <v>110.49</v>
      </c>
      <c r="C37" s="26">
        <f t="shared" si="1"/>
        <v>112.96896401456218</v>
      </c>
    </row>
    <row r="38" spans="1:3">
      <c r="A38" s="3" t="s">
        <v>37</v>
      </c>
      <c r="B38" s="4">
        <v>107.2</v>
      </c>
      <c r="C38" s="26">
        <f t="shared" si="1"/>
        <v>111.65511308684421</v>
      </c>
    </row>
    <row r="39" spans="1:3">
      <c r="A39" s="3" t="s">
        <v>38</v>
      </c>
      <c r="B39" s="4">
        <v>85.59</v>
      </c>
      <c r="C39" s="26">
        <f t="shared" si="1"/>
        <v>109.29390315081679</v>
      </c>
    </row>
    <row r="40" spans="1:3">
      <c r="A40" s="3" t="s">
        <v>39</v>
      </c>
      <c r="B40" s="4">
        <v>104.23</v>
      </c>
      <c r="C40" s="26">
        <f t="shared" si="1"/>
        <v>96.730834480883885</v>
      </c>
    </row>
    <row r="41" spans="1:3">
      <c r="A41" s="3" t="s">
        <v>40</v>
      </c>
      <c r="B41" s="4">
        <v>103.66</v>
      </c>
      <c r="C41" s="26">
        <f t="shared" si="1"/>
        <v>100.70539220601543</v>
      </c>
    </row>
    <row r="42" spans="1:3">
      <c r="A42" s="3" t="s">
        <v>41</v>
      </c>
      <c r="B42" s="4">
        <v>108.54</v>
      </c>
      <c r="C42" s="26">
        <f t="shared" si="1"/>
        <v>102.27133433682725</v>
      </c>
    </row>
    <row r="43" spans="1:3">
      <c r="A43" s="3" t="s">
        <v>42</v>
      </c>
      <c r="B43" s="4">
        <v>106.64</v>
      </c>
      <c r="C43" s="26">
        <f t="shared" si="1"/>
        <v>105.59372713830881</v>
      </c>
    </row>
    <row r="44" spans="1:3">
      <c r="A44" s="3" t="s">
        <v>43</v>
      </c>
      <c r="B44" s="4">
        <v>113.69</v>
      </c>
      <c r="C44" s="26">
        <f t="shared" si="1"/>
        <v>106.14825175500513</v>
      </c>
    </row>
    <row r="45" spans="1:3">
      <c r="A45" s="3" t="s">
        <v>44</v>
      </c>
      <c r="B45" s="4">
        <v>115.57</v>
      </c>
      <c r="C45" s="26">
        <f t="shared" si="1"/>
        <v>110.14537832485242</v>
      </c>
    </row>
    <row r="46" spans="1:3">
      <c r="A46" s="3" t="s">
        <v>45</v>
      </c>
      <c r="B46" s="4">
        <v>110.85</v>
      </c>
      <c r="C46" s="26">
        <f t="shared" si="1"/>
        <v>113.02042781268062</v>
      </c>
    </row>
    <row r="47" spans="1:3">
      <c r="A47" s="3" t="s">
        <v>46</v>
      </c>
      <c r="B47" s="4">
        <v>113.95</v>
      </c>
      <c r="C47" s="26">
        <f t="shared" si="1"/>
        <v>111.87010107195989</v>
      </c>
    </row>
    <row r="48" spans="1:3">
      <c r="A48" s="3" t="s">
        <v>47</v>
      </c>
      <c r="B48" s="4">
        <v>114.05</v>
      </c>
      <c r="C48" s="26">
        <f t="shared" si="1"/>
        <v>112.97244750382114</v>
      </c>
    </row>
    <row r="49" spans="1:3">
      <c r="A49" s="3" t="s">
        <v>48</v>
      </c>
      <c r="B49" s="4">
        <v>117.44</v>
      </c>
      <c r="C49" s="26">
        <f t="shared" si="1"/>
        <v>113.54355032679594</v>
      </c>
    </row>
    <row r="50" spans="1:3">
      <c r="A50" s="3" t="s">
        <v>49</v>
      </c>
      <c r="B50" s="4">
        <v>105.55</v>
      </c>
      <c r="C50" s="26">
        <f t="shared" si="1"/>
        <v>115.60866865359409</v>
      </c>
    </row>
    <row r="51" spans="1:3">
      <c r="A51" s="3" t="s">
        <v>50</v>
      </c>
      <c r="B51" s="4">
        <v>103.76</v>
      </c>
      <c r="C51" s="26">
        <f t="shared" si="1"/>
        <v>110.27757426718921</v>
      </c>
    </row>
    <row r="52" spans="1:3">
      <c r="A52" s="3" t="s">
        <v>51</v>
      </c>
      <c r="B52" s="4">
        <v>116.6</v>
      </c>
      <c r="C52" s="26">
        <f t="shared" si="1"/>
        <v>106.82325990557894</v>
      </c>
    </row>
    <row r="53" spans="1:3">
      <c r="A53" s="3" t="s">
        <v>52</v>
      </c>
      <c r="B53" s="4">
        <v>108.08</v>
      </c>
      <c r="C53" s="26">
        <f t="shared" si="1"/>
        <v>112.0049321556221</v>
      </c>
    </row>
    <row r="54" spans="1:3">
      <c r="A54" s="3" t="s">
        <v>53</v>
      </c>
      <c r="B54" s="4">
        <v>110.4</v>
      </c>
      <c r="C54" s="26">
        <f t="shared" si="1"/>
        <v>109.92471811314239</v>
      </c>
    </row>
    <row r="55" spans="1:3">
      <c r="A55" s="3" t="s">
        <v>54</v>
      </c>
      <c r="B55" s="4">
        <v>114.32</v>
      </c>
      <c r="C55" s="26">
        <f t="shared" si="1"/>
        <v>110.17661751317692</v>
      </c>
    </row>
    <row r="56" spans="1:3">
      <c r="A56" s="3" t="s">
        <v>55</v>
      </c>
      <c r="B56" s="4">
        <v>117.08</v>
      </c>
      <c r="C56" s="26">
        <f t="shared" si="1"/>
        <v>112.37261023119315</v>
      </c>
    </row>
    <row r="57" spans="1:3">
      <c r="A57" s="3" t="s">
        <v>56</v>
      </c>
      <c r="B57" s="4">
        <v>120.29</v>
      </c>
      <c r="C57" s="26">
        <f t="shared" si="1"/>
        <v>114.86752680866078</v>
      </c>
    </row>
    <row r="58" spans="1:3">
      <c r="A58" s="3" t="s">
        <v>57</v>
      </c>
      <c r="B58" s="4">
        <v>123.81</v>
      </c>
      <c r="C58" s="26">
        <f t="shared" si="1"/>
        <v>117.74143760007058</v>
      </c>
    </row>
    <row r="59" spans="1:3">
      <c r="A59" s="3" t="s">
        <v>58</v>
      </c>
      <c r="B59" s="4">
        <v>121.29</v>
      </c>
      <c r="C59" s="26">
        <f t="shared" si="1"/>
        <v>120.95777567203318</v>
      </c>
    </row>
    <row r="60" spans="1:3">
      <c r="A60" s="3" t="s">
        <v>59</v>
      </c>
      <c r="B60" s="4">
        <v>122.88</v>
      </c>
      <c r="C60" s="26">
        <f t="shared" si="1"/>
        <v>121.1338545658556</v>
      </c>
    </row>
    <row r="61" spans="1:3">
      <c r="A61" s="3" t="s">
        <v>60</v>
      </c>
      <c r="B61" s="4">
        <v>129.52000000000001</v>
      </c>
      <c r="C61" s="26">
        <f t="shared" si="1"/>
        <v>122.05931164595214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EA90-669B-44A2-BE38-5679A9600562}">
  <dimension ref="A1:H61"/>
  <sheetViews>
    <sheetView topLeftCell="A7" workbookViewId="0">
      <selection activeCell="K58" sqref="K58"/>
    </sheetView>
  </sheetViews>
  <sheetFormatPr defaultRowHeight="15.5"/>
  <cols>
    <col min="1" max="1" width="11.7265625" style="5" customWidth="1"/>
    <col min="2" max="2" width="8.6328125" style="6" customWidth="1"/>
    <col min="3" max="5" width="8.7265625" style="8"/>
    <col min="6" max="6" width="9.6328125" style="8" bestFit="1" customWidth="1"/>
    <col min="7" max="16384" width="8.7265625" style="8"/>
  </cols>
  <sheetData>
    <row r="1" spans="1:8" ht="17">
      <c r="A1" s="1" t="s">
        <v>61</v>
      </c>
      <c r="B1" s="2" t="s">
        <v>0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</row>
    <row r="2" spans="1:8">
      <c r="A2" s="3" t="s">
        <v>1</v>
      </c>
      <c r="B2" s="4">
        <v>93.4</v>
      </c>
      <c r="E2" s="11">
        <f>AVERAGE(E8:E61)</f>
        <v>4.9253703703703708</v>
      </c>
      <c r="F2" s="12">
        <f>SQRT(AVERAGE(F8:F61))</f>
        <v>7.0511537012405654</v>
      </c>
      <c r="G2" s="16">
        <f>AVERAGE(G8:G61)</f>
        <v>4.7112648364487704E-2</v>
      </c>
      <c r="H2" s="15">
        <f>AVERAGE(H8:H61)</f>
        <v>3.0278548465495414E-3</v>
      </c>
    </row>
    <row r="3" spans="1:8">
      <c r="A3" s="3" t="s">
        <v>2</v>
      </c>
      <c r="B3" s="4">
        <v>78.78</v>
      </c>
    </row>
    <row r="4" spans="1:8">
      <c r="A4" s="3" t="s">
        <v>3</v>
      </c>
      <c r="B4" s="4">
        <v>100.25</v>
      </c>
      <c r="C4" s="9">
        <f>AVERAGE(B2:B3)</f>
        <v>86.09</v>
      </c>
      <c r="D4" s="9">
        <f>B4-C4</f>
        <v>14.159999999999997</v>
      </c>
      <c r="E4" s="10">
        <f>ABS(D4)</f>
        <v>14.159999999999997</v>
      </c>
      <c r="F4" s="9">
        <f>D4^2</f>
        <v>200.5055999999999</v>
      </c>
      <c r="G4" s="14">
        <f>E4/B4</f>
        <v>0.14124688279301742</v>
      </c>
      <c r="H4" s="13">
        <f>D4/B4</f>
        <v>0.14124688279301742</v>
      </c>
    </row>
    <row r="5" spans="1:8">
      <c r="A5" s="3" t="s">
        <v>4</v>
      </c>
      <c r="B5" s="4">
        <v>93.95</v>
      </c>
      <c r="C5" s="9">
        <f t="shared" ref="C5:C61" si="0">AVERAGE(B3:B4)</f>
        <v>89.515000000000001</v>
      </c>
      <c r="D5" s="9">
        <f t="shared" ref="D5:D61" si="1">B5-C5</f>
        <v>4.4350000000000023</v>
      </c>
      <c r="E5" s="10">
        <f t="shared" ref="E5:E61" si="2">ABS(D5)</f>
        <v>4.4350000000000023</v>
      </c>
      <c r="F5" s="9">
        <f t="shared" ref="F5:F61" si="3">D5^2</f>
        <v>19.669225000000019</v>
      </c>
      <c r="G5" s="14">
        <f t="shared" ref="G5:G61" si="4">E5/B5</f>
        <v>4.7205960617349677E-2</v>
      </c>
      <c r="H5" s="13">
        <f t="shared" ref="H5:H61" si="5">D5/B5</f>
        <v>4.7205960617349677E-2</v>
      </c>
    </row>
    <row r="6" spans="1:8">
      <c r="A6" s="3" t="s">
        <v>5</v>
      </c>
      <c r="B6" s="4">
        <v>100.46</v>
      </c>
      <c r="C6" s="9">
        <f t="shared" si="0"/>
        <v>97.1</v>
      </c>
      <c r="D6" s="9">
        <f t="shared" si="1"/>
        <v>3.3599999999999994</v>
      </c>
      <c r="E6" s="10">
        <f t="shared" si="2"/>
        <v>3.3599999999999994</v>
      </c>
      <c r="F6" s="9">
        <f t="shared" si="3"/>
        <v>11.289599999999997</v>
      </c>
      <c r="G6" s="14">
        <f t="shared" si="4"/>
        <v>3.3446147720485764E-2</v>
      </c>
      <c r="H6" s="13">
        <f t="shared" si="5"/>
        <v>3.3446147720485764E-2</v>
      </c>
    </row>
    <row r="7" spans="1:8">
      <c r="A7" s="3" t="s">
        <v>6</v>
      </c>
      <c r="B7" s="4">
        <v>102.05</v>
      </c>
      <c r="C7" s="9">
        <f t="shared" si="0"/>
        <v>97.204999999999998</v>
      </c>
      <c r="D7" s="9">
        <f t="shared" si="1"/>
        <v>4.8449999999999989</v>
      </c>
      <c r="E7" s="10">
        <f t="shared" si="2"/>
        <v>4.8449999999999989</v>
      </c>
      <c r="F7" s="9">
        <f t="shared" si="3"/>
        <v>23.47402499999999</v>
      </c>
      <c r="G7" s="14">
        <f t="shared" si="4"/>
        <v>4.747672709456148E-2</v>
      </c>
      <c r="H7" s="13">
        <f t="shared" si="5"/>
        <v>4.747672709456148E-2</v>
      </c>
    </row>
    <row r="8" spans="1:8">
      <c r="A8" s="3" t="s">
        <v>7</v>
      </c>
      <c r="B8" s="4">
        <v>102.06</v>
      </c>
      <c r="C8" s="9">
        <f t="shared" si="0"/>
        <v>101.255</v>
      </c>
      <c r="D8" s="9">
        <f t="shared" si="1"/>
        <v>0.80500000000000682</v>
      </c>
      <c r="E8" s="10">
        <f t="shared" si="2"/>
        <v>0.80500000000000682</v>
      </c>
      <c r="F8" s="9">
        <f t="shared" si="3"/>
        <v>0.64802500000001095</v>
      </c>
      <c r="G8" s="14">
        <f t="shared" si="4"/>
        <v>7.8875171467764731E-3</v>
      </c>
      <c r="H8" s="13">
        <f t="shared" si="5"/>
        <v>7.8875171467764731E-3</v>
      </c>
    </row>
    <row r="9" spans="1:8">
      <c r="A9" s="3" t="s">
        <v>8</v>
      </c>
      <c r="B9" s="4">
        <v>105.48</v>
      </c>
      <c r="C9" s="9">
        <f t="shared" si="0"/>
        <v>102.05500000000001</v>
      </c>
      <c r="D9" s="9">
        <f t="shared" si="1"/>
        <v>3.4249999999999972</v>
      </c>
      <c r="E9" s="10">
        <f t="shared" si="2"/>
        <v>3.4249999999999972</v>
      </c>
      <c r="F9" s="9">
        <f t="shared" si="3"/>
        <v>11.73062499999998</v>
      </c>
      <c r="G9" s="14">
        <f t="shared" si="4"/>
        <v>3.2470610542282868E-2</v>
      </c>
      <c r="H9" s="13">
        <f t="shared" si="5"/>
        <v>3.2470610542282868E-2</v>
      </c>
    </row>
    <row r="10" spans="1:8">
      <c r="A10" s="3" t="s">
        <v>9</v>
      </c>
      <c r="B10" s="4">
        <v>104.38</v>
      </c>
      <c r="C10" s="9">
        <f t="shared" si="0"/>
        <v>103.77000000000001</v>
      </c>
      <c r="D10" s="9">
        <f t="shared" si="1"/>
        <v>0.60999999999998522</v>
      </c>
      <c r="E10" s="10">
        <f t="shared" si="2"/>
        <v>0.60999999999998522</v>
      </c>
      <c r="F10" s="9">
        <f t="shared" si="3"/>
        <v>0.37209999999998195</v>
      </c>
      <c r="G10" s="14">
        <f t="shared" si="4"/>
        <v>5.8440314236442347E-3</v>
      </c>
      <c r="H10" s="13">
        <f t="shared" si="5"/>
        <v>5.8440314236442347E-3</v>
      </c>
    </row>
    <row r="11" spans="1:8">
      <c r="A11" s="3" t="s">
        <v>10</v>
      </c>
      <c r="B11" s="4">
        <v>104.71</v>
      </c>
      <c r="C11" s="9">
        <f t="shared" si="0"/>
        <v>104.93</v>
      </c>
      <c r="D11" s="9">
        <f t="shared" si="1"/>
        <v>-0.22000000000001307</v>
      </c>
      <c r="E11" s="10">
        <f t="shared" si="2"/>
        <v>0.22000000000001307</v>
      </c>
      <c r="F11" s="9">
        <f t="shared" si="3"/>
        <v>4.8400000000005751E-2</v>
      </c>
      <c r="G11" s="14">
        <f t="shared" si="4"/>
        <v>2.1010409702990457E-3</v>
      </c>
      <c r="H11" s="13">
        <f t="shared" si="5"/>
        <v>-2.1010409702990457E-3</v>
      </c>
    </row>
    <row r="12" spans="1:8">
      <c r="A12" s="3" t="s">
        <v>11</v>
      </c>
      <c r="B12" s="4">
        <v>107.29</v>
      </c>
      <c r="C12" s="9">
        <f t="shared" si="0"/>
        <v>104.54499999999999</v>
      </c>
      <c r="D12" s="9">
        <f t="shared" si="1"/>
        <v>2.7450000000000188</v>
      </c>
      <c r="E12" s="10">
        <f t="shared" si="2"/>
        <v>2.7450000000000188</v>
      </c>
      <c r="F12" s="9">
        <f t="shared" si="3"/>
        <v>7.5350250000001031</v>
      </c>
      <c r="G12" s="14">
        <f t="shared" si="4"/>
        <v>2.5584863454189755E-2</v>
      </c>
      <c r="H12" s="13">
        <f t="shared" si="5"/>
        <v>2.5584863454189755E-2</v>
      </c>
    </row>
    <row r="13" spans="1:8">
      <c r="A13" s="3" t="s">
        <v>12</v>
      </c>
      <c r="B13" s="4">
        <v>107.2</v>
      </c>
      <c r="C13" s="9">
        <f t="shared" si="0"/>
        <v>106</v>
      </c>
      <c r="D13" s="9">
        <f t="shared" si="1"/>
        <v>1.2000000000000028</v>
      </c>
      <c r="E13" s="10">
        <f t="shared" si="2"/>
        <v>1.2000000000000028</v>
      </c>
      <c r="F13" s="9">
        <f t="shared" si="3"/>
        <v>1.4400000000000068</v>
      </c>
      <c r="G13" s="14">
        <f t="shared" si="4"/>
        <v>1.1194029850746294E-2</v>
      </c>
      <c r="H13" s="13">
        <f t="shared" si="5"/>
        <v>1.1194029850746294E-2</v>
      </c>
    </row>
    <row r="14" spans="1:8">
      <c r="A14" s="3" t="s">
        <v>13</v>
      </c>
      <c r="B14" s="4">
        <v>99.26</v>
      </c>
      <c r="C14" s="9">
        <f t="shared" si="0"/>
        <v>107.245</v>
      </c>
      <c r="D14" s="9">
        <f t="shared" si="1"/>
        <v>-7.9849999999999994</v>
      </c>
      <c r="E14" s="10">
        <f t="shared" si="2"/>
        <v>7.9849999999999994</v>
      </c>
      <c r="F14" s="9">
        <f t="shared" si="3"/>
        <v>63.760224999999991</v>
      </c>
      <c r="G14" s="14">
        <f t="shared" si="4"/>
        <v>8.0445295184364288E-2</v>
      </c>
      <c r="H14" s="13">
        <f t="shared" si="5"/>
        <v>-8.0445295184364288E-2</v>
      </c>
    </row>
    <row r="15" spans="1:8">
      <c r="A15" s="3" t="s">
        <v>14</v>
      </c>
      <c r="B15" s="4">
        <v>92.09</v>
      </c>
      <c r="C15" s="9">
        <f t="shared" si="0"/>
        <v>103.23</v>
      </c>
      <c r="D15" s="9">
        <f t="shared" si="1"/>
        <v>-11.14</v>
      </c>
      <c r="E15" s="10">
        <f t="shared" si="2"/>
        <v>11.14</v>
      </c>
      <c r="F15" s="9">
        <f t="shared" si="3"/>
        <v>124.09960000000001</v>
      </c>
      <c r="G15" s="14">
        <f t="shared" si="4"/>
        <v>0.12096861765664024</v>
      </c>
      <c r="H15" s="13">
        <f t="shared" si="5"/>
        <v>-0.12096861765664024</v>
      </c>
    </row>
    <row r="16" spans="1:8">
      <c r="A16" s="3" t="s">
        <v>15</v>
      </c>
      <c r="B16" s="4">
        <v>108.82</v>
      </c>
      <c r="C16" s="9">
        <f t="shared" si="0"/>
        <v>95.675000000000011</v>
      </c>
      <c r="D16" s="9">
        <f t="shared" si="1"/>
        <v>13.144999999999982</v>
      </c>
      <c r="E16" s="10">
        <f t="shared" si="2"/>
        <v>13.144999999999982</v>
      </c>
      <c r="F16" s="9">
        <f t="shared" si="3"/>
        <v>172.79102499999954</v>
      </c>
      <c r="G16" s="14">
        <f t="shared" si="4"/>
        <v>0.12079580959382451</v>
      </c>
      <c r="H16" s="13">
        <f t="shared" si="5"/>
        <v>0.12079580959382451</v>
      </c>
    </row>
    <row r="17" spans="1:8">
      <c r="A17" s="3" t="s">
        <v>16</v>
      </c>
      <c r="B17" s="4">
        <v>94.85</v>
      </c>
      <c r="C17" s="9">
        <f t="shared" si="0"/>
        <v>100.455</v>
      </c>
      <c r="D17" s="9">
        <f t="shared" si="1"/>
        <v>-5.605000000000004</v>
      </c>
      <c r="E17" s="10">
        <f t="shared" si="2"/>
        <v>5.605000000000004</v>
      </c>
      <c r="F17" s="9">
        <f t="shared" si="3"/>
        <v>31.416025000000044</v>
      </c>
      <c r="G17" s="14">
        <f t="shared" si="4"/>
        <v>5.9093305218766518E-2</v>
      </c>
      <c r="H17" s="13">
        <f t="shared" si="5"/>
        <v>-5.9093305218766518E-2</v>
      </c>
    </row>
    <row r="18" spans="1:8">
      <c r="A18" s="3" t="s">
        <v>17</v>
      </c>
      <c r="B18" s="4">
        <v>103.78</v>
      </c>
      <c r="C18" s="9">
        <f t="shared" si="0"/>
        <v>101.83499999999999</v>
      </c>
      <c r="D18" s="9">
        <f t="shared" si="1"/>
        <v>1.9450000000000074</v>
      </c>
      <c r="E18" s="10">
        <f t="shared" si="2"/>
        <v>1.9450000000000074</v>
      </c>
      <c r="F18" s="9">
        <f t="shared" si="3"/>
        <v>3.7830250000000287</v>
      </c>
      <c r="G18" s="14">
        <f t="shared" si="4"/>
        <v>1.8741568703025704E-2</v>
      </c>
      <c r="H18" s="13">
        <f t="shared" si="5"/>
        <v>1.8741568703025704E-2</v>
      </c>
    </row>
    <row r="19" spans="1:8">
      <c r="A19" s="3" t="s">
        <v>18</v>
      </c>
      <c r="B19" s="4">
        <v>107.42</v>
      </c>
      <c r="C19" s="9">
        <f t="shared" si="0"/>
        <v>99.314999999999998</v>
      </c>
      <c r="D19" s="9">
        <f t="shared" si="1"/>
        <v>8.105000000000004</v>
      </c>
      <c r="E19" s="10">
        <f t="shared" si="2"/>
        <v>8.105000000000004</v>
      </c>
      <c r="F19" s="9">
        <f t="shared" si="3"/>
        <v>65.691025000000067</v>
      </c>
      <c r="G19" s="14">
        <f t="shared" si="4"/>
        <v>7.5451498789797095E-2</v>
      </c>
      <c r="H19" s="13">
        <f t="shared" si="5"/>
        <v>7.5451498789797095E-2</v>
      </c>
    </row>
    <row r="20" spans="1:8">
      <c r="A20" s="3" t="s">
        <v>19</v>
      </c>
      <c r="B20" s="4">
        <v>104.38</v>
      </c>
      <c r="C20" s="9">
        <f t="shared" si="0"/>
        <v>105.6</v>
      </c>
      <c r="D20" s="9">
        <f t="shared" si="1"/>
        <v>-1.2199999999999989</v>
      </c>
      <c r="E20" s="10">
        <f t="shared" si="2"/>
        <v>1.2199999999999989</v>
      </c>
      <c r="F20" s="9">
        <f t="shared" si="3"/>
        <v>1.4883999999999973</v>
      </c>
      <c r="G20" s="14">
        <f t="shared" si="4"/>
        <v>1.1688062847288742E-2</v>
      </c>
      <c r="H20" s="13">
        <f t="shared" si="5"/>
        <v>-1.1688062847288742E-2</v>
      </c>
    </row>
    <row r="21" spans="1:8">
      <c r="A21" s="3" t="s">
        <v>20</v>
      </c>
      <c r="B21" s="4">
        <v>111.48</v>
      </c>
      <c r="C21" s="9">
        <f t="shared" si="0"/>
        <v>105.9</v>
      </c>
      <c r="D21" s="9">
        <f t="shared" si="1"/>
        <v>5.5799999999999983</v>
      </c>
      <c r="E21" s="10">
        <f t="shared" si="2"/>
        <v>5.5799999999999983</v>
      </c>
      <c r="F21" s="9">
        <f t="shared" si="3"/>
        <v>31.136399999999981</v>
      </c>
      <c r="G21" s="14">
        <f t="shared" si="4"/>
        <v>5.0053821313240023E-2</v>
      </c>
      <c r="H21" s="13">
        <f t="shared" si="5"/>
        <v>5.0053821313240023E-2</v>
      </c>
    </row>
    <row r="22" spans="1:8">
      <c r="A22" s="3" t="s">
        <v>21</v>
      </c>
      <c r="B22" s="4">
        <v>109.73</v>
      </c>
      <c r="C22" s="9">
        <f t="shared" si="0"/>
        <v>107.93</v>
      </c>
      <c r="D22" s="9">
        <f t="shared" si="1"/>
        <v>1.7999999999999972</v>
      </c>
      <c r="E22" s="10">
        <f t="shared" si="2"/>
        <v>1.7999999999999972</v>
      </c>
      <c r="F22" s="9">
        <f t="shared" si="3"/>
        <v>3.2399999999999896</v>
      </c>
      <c r="G22" s="14">
        <f t="shared" si="4"/>
        <v>1.6403900483003709E-2</v>
      </c>
      <c r="H22" s="13">
        <f t="shared" si="5"/>
        <v>1.6403900483003709E-2</v>
      </c>
    </row>
    <row r="23" spans="1:8">
      <c r="A23" s="3" t="s">
        <v>22</v>
      </c>
      <c r="B23" s="4">
        <v>107.51</v>
      </c>
      <c r="C23" s="9">
        <f t="shared" si="0"/>
        <v>110.605</v>
      </c>
      <c r="D23" s="9">
        <f t="shared" si="1"/>
        <v>-3.0949999999999989</v>
      </c>
      <c r="E23" s="10">
        <f t="shared" si="2"/>
        <v>3.0949999999999989</v>
      </c>
      <c r="F23" s="9">
        <f t="shared" si="3"/>
        <v>9.5790249999999926</v>
      </c>
      <c r="G23" s="14">
        <f t="shared" si="4"/>
        <v>2.8788019719095885E-2</v>
      </c>
      <c r="H23" s="13">
        <f t="shared" si="5"/>
        <v>-2.8788019719095885E-2</v>
      </c>
    </row>
    <row r="24" spans="1:8">
      <c r="A24" s="3" t="s">
        <v>23</v>
      </c>
      <c r="B24" s="4">
        <v>109.02</v>
      </c>
      <c r="C24" s="9">
        <f t="shared" si="0"/>
        <v>108.62</v>
      </c>
      <c r="D24" s="9">
        <f t="shared" si="1"/>
        <v>0.39999999999999147</v>
      </c>
      <c r="E24" s="10">
        <f t="shared" si="2"/>
        <v>0.39999999999999147</v>
      </c>
      <c r="F24" s="9">
        <f t="shared" si="3"/>
        <v>0.15999999999999318</v>
      </c>
      <c r="G24" s="14">
        <f t="shared" si="4"/>
        <v>3.6690515501742018E-3</v>
      </c>
      <c r="H24" s="13">
        <f t="shared" si="5"/>
        <v>3.6690515501742018E-3</v>
      </c>
    </row>
    <row r="25" spans="1:8">
      <c r="A25" s="3" t="s">
        <v>24</v>
      </c>
      <c r="B25" s="4">
        <v>111.67</v>
      </c>
      <c r="C25" s="9">
        <f t="shared" si="0"/>
        <v>108.265</v>
      </c>
      <c r="D25" s="9">
        <f t="shared" si="1"/>
        <v>3.4050000000000011</v>
      </c>
      <c r="E25" s="10">
        <f t="shared" si="2"/>
        <v>3.4050000000000011</v>
      </c>
      <c r="F25" s="9">
        <f t="shared" si="3"/>
        <v>11.594025000000007</v>
      </c>
      <c r="G25" s="14">
        <f t="shared" si="4"/>
        <v>3.0491627115608499E-2</v>
      </c>
      <c r="H25" s="13">
        <f t="shared" si="5"/>
        <v>3.0491627115608499E-2</v>
      </c>
    </row>
    <row r="26" spans="1:8">
      <c r="A26" s="3" t="s">
        <v>25</v>
      </c>
      <c r="B26" s="4">
        <v>108.57</v>
      </c>
      <c r="C26" s="9">
        <f t="shared" si="0"/>
        <v>110.345</v>
      </c>
      <c r="D26" s="9">
        <f t="shared" si="1"/>
        <v>-1.7750000000000057</v>
      </c>
      <c r="E26" s="10">
        <f t="shared" si="2"/>
        <v>1.7750000000000057</v>
      </c>
      <c r="F26" s="9">
        <f t="shared" si="3"/>
        <v>3.1506250000000202</v>
      </c>
      <c r="G26" s="14">
        <f t="shared" si="4"/>
        <v>1.6348899327622787E-2</v>
      </c>
      <c r="H26" s="13">
        <f t="shared" si="5"/>
        <v>-1.6348899327622787E-2</v>
      </c>
    </row>
    <row r="27" spans="1:8">
      <c r="A27" s="3" t="s">
        <v>26</v>
      </c>
      <c r="B27" s="4">
        <v>87.73</v>
      </c>
      <c r="C27" s="9">
        <f t="shared" si="0"/>
        <v>110.12</v>
      </c>
      <c r="D27" s="9">
        <f t="shared" si="1"/>
        <v>-22.39</v>
      </c>
      <c r="E27" s="10">
        <f t="shared" si="2"/>
        <v>22.39</v>
      </c>
      <c r="F27" s="9">
        <f t="shared" si="3"/>
        <v>501.31210000000004</v>
      </c>
      <c r="G27" s="14">
        <f t="shared" si="4"/>
        <v>0.25521486378661801</v>
      </c>
      <c r="H27" s="13">
        <f t="shared" si="5"/>
        <v>-0.25521486378661801</v>
      </c>
    </row>
    <row r="28" spans="1:8">
      <c r="A28" s="3" t="s">
        <v>27</v>
      </c>
      <c r="B28" s="4">
        <v>115.2</v>
      </c>
      <c r="C28" s="9">
        <f t="shared" si="0"/>
        <v>98.15</v>
      </c>
      <c r="D28" s="9">
        <f t="shared" si="1"/>
        <v>17.049999999999997</v>
      </c>
      <c r="E28" s="10">
        <f t="shared" si="2"/>
        <v>17.049999999999997</v>
      </c>
      <c r="F28" s="9">
        <f t="shared" si="3"/>
        <v>290.70249999999993</v>
      </c>
      <c r="G28" s="14">
        <f t="shared" si="4"/>
        <v>0.14800347222222218</v>
      </c>
      <c r="H28" s="13">
        <f t="shared" si="5"/>
        <v>0.14800347222222218</v>
      </c>
    </row>
    <row r="29" spans="1:8">
      <c r="A29" s="3" t="s">
        <v>28</v>
      </c>
      <c r="B29" s="4">
        <v>102.74</v>
      </c>
      <c r="C29" s="9">
        <f t="shared" si="0"/>
        <v>101.465</v>
      </c>
      <c r="D29" s="9">
        <f t="shared" si="1"/>
        <v>1.2749999999999915</v>
      </c>
      <c r="E29" s="10">
        <f t="shared" si="2"/>
        <v>1.2749999999999915</v>
      </c>
      <c r="F29" s="9">
        <f t="shared" si="3"/>
        <v>1.6256249999999783</v>
      </c>
      <c r="G29" s="14">
        <f t="shared" si="4"/>
        <v>1.2409966906754832E-2</v>
      </c>
      <c r="H29" s="13">
        <f t="shared" si="5"/>
        <v>1.2409966906754832E-2</v>
      </c>
    </row>
    <row r="30" spans="1:8">
      <c r="A30" s="3" t="s">
        <v>29</v>
      </c>
      <c r="B30" s="4">
        <v>111.42</v>
      </c>
      <c r="C30" s="9">
        <f t="shared" si="0"/>
        <v>108.97</v>
      </c>
      <c r="D30" s="9">
        <f t="shared" si="1"/>
        <v>2.4500000000000028</v>
      </c>
      <c r="E30" s="10">
        <f t="shared" si="2"/>
        <v>2.4500000000000028</v>
      </c>
      <c r="F30" s="9">
        <f t="shared" si="3"/>
        <v>6.0025000000000137</v>
      </c>
      <c r="G30" s="14">
        <f t="shared" si="4"/>
        <v>2.1988870938790189E-2</v>
      </c>
      <c r="H30" s="13">
        <f t="shared" si="5"/>
        <v>2.1988870938790189E-2</v>
      </c>
    </row>
    <row r="31" spans="1:8">
      <c r="A31" s="3" t="s">
        <v>30</v>
      </c>
      <c r="B31" s="4">
        <v>107.44</v>
      </c>
      <c r="C31" s="9">
        <f t="shared" si="0"/>
        <v>107.08</v>
      </c>
      <c r="D31" s="9">
        <f t="shared" si="1"/>
        <v>0.35999999999999943</v>
      </c>
      <c r="E31" s="10">
        <f t="shared" si="2"/>
        <v>0.35999999999999943</v>
      </c>
      <c r="F31" s="9">
        <f t="shared" si="3"/>
        <v>0.1295999999999996</v>
      </c>
      <c r="G31" s="14">
        <f t="shared" si="4"/>
        <v>3.3507073715562121E-3</v>
      </c>
      <c r="H31" s="13">
        <f t="shared" si="5"/>
        <v>3.3507073715562121E-3</v>
      </c>
    </row>
    <row r="32" spans="1:8">
      <c r="A32" s="3" t="s">
        <v>31</v>
      </c>
      <c r="B32" s="4">
        <v>109.26</v>
      </c>
      <c r="C32" s="9">
        <f t="shared" si="0"/>
        <v>109.43</v>
      </c>
      <c r="D32" s="9">
        <f t="shared" si="1"/>
        <v>-0.17000000000000171</v>
      </c>
      <c r="E32" s="10">
        <f t="shared" si="2"/>
        <v>0.17000000000000171</v>
      </c>
      <c r="F32" s="9">
        <f t="shared" si="3"/>
        <v>2.8900000000000581E-2</v>
      </c>
      <c r="G32" s="14">
        <f t="shared" si="4"/>
        <v>1.5559216547684578E-3</v>
      </c>
      <c r="H32" s="13">
        <f t="shared" si="5"/>
        <v>-1.5559216547684578E-3</v>
      </c>
    </row>
    <row r="33" spans="1:8">
      <c r="A33" s="3" t="s">
        <v>32</v>
      </c>
      <c r="B33" s="4">
        <v>112.72</v>
      </c>
      <c r="C33" s="9">
        <f t="shared" si="0"/>
        <v>108.35</v>
      </c>
      <c r="D33" s="9">
        <f t="shared" si="1"/>
        <v>4.3700000000000045</v>
      </c>
      <c r="E33" s="10">
        <f t="shared" si="2"/>
        <v>4.3700000000000045</v>
      </c>
      <c r="F33" s="9">
        <f t="shared" si="3"/>
        <v>19.096900000000041</v>
      </c>
      <c r="G33" s="14">
        <f t="shared" si="4"/>
        <v>3.8768630234208699E-2</v>
      </c>
      <c r="H33" s="13">
        <f t="shared" si="5"/>
        <v>3.8768630234208699E-2</v>
      </c>
    </row>
    <row r="34" spans="1:8">
      <c r="A34" s="3" t="s">
        <v>33</v>
      </c>
      <c r="B34" s="4">
        <v>111.55</v>
      </c>
      <c r="C34" s="9">
        <f t="shared" si="0"/>
        <v>110.99000000000001</v>
      </c>
      <c r="D34" s="9">
        <f t="shared" si="1"/>
        <v>0.55999999999998806</v>
      </c>
      <c r="E34" s="10">
        <f t="shared" si="2"/>
        <v>0.55999999999998806</v>
      </c>
      <c r="F34" s="9">
        <f t="shared" si="3"/>
        <v>0.31359999999998661</v>
      </c>
      <c r="G34" s="14">
        <f t="shared" si="4"/>
        <v>5.0201703272074235E-3</v>
      </c>
      <c r="H34" s="13">
        <f t="shared" si="5"/>
        <v>5.0201703272074235E-3</v>
      </c>
    </row>
    <row r="35" spans="1:8">
      <c r="A35" s="3" t="s">
        <v>34</v>
      </c>
      <c r="B35" s="4">
        <v>116.95</v>
      </c>
      <c r="C35" s="9">
        <f t="shared" si="0"/>
        <v>112.13499999999999</v>
      </c>
      <c r="D35" s="9">
        <f t="shared" si="1"/>
        <v>4.8150000000000119</v>
      </c>
      <c r="E35" s="10">
        <f t="shared" si="2"/>
        <v>4.8150000000000119</v>
      </c>
      <c r="F35" s="9">
        <f t="shared" si="3"/>
        <v>23.184225000000115</v>
      </c>
      <c r="G35" s="14">
        <f t="shared" si="4"/>
        <v>4.1171440786661066E-2</v>
      </c>
      <c r="H35" s="13">
        <f t="shared" si="5"/>
        <v>4.1171440786661066E-2</v>
      </c>
    </row>
    <row r="36" spans="1:8">
      <c r="A36" s="3" t="s">
        <v>35</v>
      </c>
      <c r="B36" s="4">
        <v>111.84</v>
      </c>
      <c r="C36" s="9">
        <f t="shared" si="0"/>
        <v>114.25</v>
      </c>
      <c r="D36" s="9">
        <f t="shared" si="1"/>
        <v>-2.4099999999999966</v>
      </c>
      <c r="E36" s="10">
        <f t="shared" si="2"/>
        <v>2.4099999999999966</v>
      </c>
      <c r="F36" s="9">
        <f t="shared" si="3"/>
        <v>5.8080999999999836</v>
      </c>
      <c r="G36" s="14">
        <f t="shared" si="4"/>
        <v>2.1548640915593675E-2</v>
      </c>
      <c r="H36" s="13">
        <f t="shared" si="5"/>
        <v>-2.1548640915593675E-2</v>
      </c>
    </row>
    <row r="37" spans="1:8">
      <c r="A37" s="3" t="s">
        <v>36</v>
      </c>
      <c r="B37" s="4">
        <v>110.49</v>
      </c>
      <c r="C37" s="9">
        <f t="shared" si="0"/>
        <v>114.39500000000001</v>
      </c>
      <c r="D37" s="9">
        <f t="shared" si="1"/>
        <v>-3.9050000000000153</v>
      </c>
      <c r="E37" s="10">
        <f t="shared" si="2"/>
        <v>3.9050000000000153</v>
      </c>
      <c r="F37" s="9">
        <f t="shared" si="3"/>
        <v>15.24902500000012</v>
      </c>
      <c r="G37" s="14">
        <f t="shared" si="4"/>
        <v>3.5342564938003578E-2</v>
      </c>
      <c r="H37" s="13">
        <f t="shared" si="5"/>
        <v>-3.5342564938003578E-2</v>
      </c>
    </row>
    <row r="38" spans="1:8">
      <c r="A38" s="3" t="s">
        <v>37</v>
      </c>
      <c r="B38" s="4">
        <v>107.2</v>
      </c>
      <c r="C38" s="9">
        <f t="shared" si="0"/>
        <v>111.16499999999999</v>
      </c>
      <c r="D38" s="9">
        <f t="shared" si="1"/>
        <v>-3.9649999999999892</v>
      </c>
      <c r="E38" s="10">
        <f t="shared" si="2"/>
        <v>3.9649999999999892</v>
      </c>
      <c r="F38" s="9">
        <f t="shared" si="3"/>
        <v>15.721224999999915</v>
      </c>
      <c r="G38" s="14">
        <f t="shared" si="4"/>
        <v>3.6986940298507361E-2</v>
      </c>
      <c r="H38" s="13">
        <f t="shared" si="5"/>
        <v>-3.6986940298507361E-2</v>
      </c>
    </row>
    <row r="39" spans="1:8">
      <c r="A39" s="3" t="s">
        <v>38</v>
      </c>
      <c r="B39" s="4">
        <v>85.59</v>
      </c>
      <c r="C39" s="9">
        <f t="shared" si="0"/>
        <v>108.845</v>
      </c>
      <c r="D39" s="9">
        <f t="shared" si="1"/>
        <v>-23.254999999999995</v>
      </c>
      <c r="E39" s="10">
        <f t="shared" si="2"/>
        <v>23.254999999999995</v>
      </c>
      <c r="F39" s="9">
        <f t="shared" si="3"/>
        <v>540.79502499999978</v>
      </c>
      <c r="G39" s="14">
        <f t="shared" si="4"/>
        <v>0.27170230167075587</v>
      </c>
      <c r="H39" s="13">
        <f t="shared" si="5"/>
        <v>-0.27170230167075587</v>
      </c>
    </row>
    <row r="40" spans="1:8">
      <c r="A40" s="3" t="s">
        <v>39</v>
      </c>
      <c r="B40" s="4">
        <v>104.23</v>
      </c>
      <c r="C40" s="9">
        <f t="shared" si="0"/>
        <v>96.39500000000001</v>
      </c>
      <c r="D40" s="9">
        <f t="shared" si="1"/>
        <v>7.8349999999999937</v>
      </c>
      <c r="E40" s="10">
        <f t="shared" si="2"/>
        <v>7.8349999999999937</v>
      </c>
      <c r="F40" s="9">
        <f t="shared" si="3"/>
        <v>61.387224999999901</v>
      </c>
      <c r="G40" s="14">
        <f t="shared" si="4"/>
        <v>7.5170296459752414E-2</v>
      </c>
      <c r="H40" s="13">
        <f t="shared" si="5"/>
        <v>7.5170296459752414E-2</v>
      </c>
    </row>
    <row r="41" spans="1:8">
      <c r="A41" s="3" t="s">
        <v>40</v>
      </c>
      <c r="B41" s="4">
        <v>103.66</v>
      </c>
      <c r="C41" s="9">
        <f t="shared" si="0"/>
        <v>94.91</v>
      </c>
      <c r="D41" s="9">
        <f t="shared" si="1"/>
        <v>8.75</v>
      </c>
      <c r="E41" s="10">
        <f t="shared" si="2"/>
        <v>8.75</v>
      </c>
      <c r="F41" s="9">
        <f t="shared" si="3"/>
        <v>76.5625</v>
      </c>
      <c r="G41" s="14">
        <f t="shared" si="4"/>
        <v>8.4410573027204325E-2</v>
      </c>
      <c r="H41" s="13">
        <f t="shared" si="5"/>
        <v>8.4410573027204325E-2</v>
      </c>
    </row>
    <row r="42" spans="1:8">
      <c r="A42" s="3" t="s">
        <v>41</v>
      </c>
      <c r="B42" s="4">
        <v>108.54</v>
      </c>
      <c r="C42" s="9">
        <f t="shared" si="0"/>
        <v>103.94499999999999</v>
      </c>
      <c r="D42" s="9">
        <f t="shared" si="1"/>
        <v>4.5950000000000131</v>
      </c>
      <c r="E42" s="10">
        <f t="shared" si="2"/>
        <v>4.5950000000000131</v>
      </c>
      <c r="F42" s="9">
        <f t="shared" si="3"/>
        <v>21.114025000000119</v>
      </c>
      <c r="G42" s="14">
        <f t="shared" si="4"/>
        <v>4.2334623180394444E-2</v>
      </c>
      <c r="H42" s="13">
        <f t="shared" si="5"/>
        <v>4.2334623180394444E-2</v>
      </c>
    </row>
    <row r="43" spans="1:8">
      <c r="A43" s="3" t="s">
        <v>42</v>
      </c>
      <c r="B43" s="4">
        <v>106.64</v>
      </c>
      <c r="C43" s="9">
        <f t="shared" si="0"/>
        <v>106.1</v>
      </c>
      <c r="D43" s="9">
        <f t="shared" si="1"/>
        <v>0.54000000000000625</v>
      </c>
      <c r="E43" s="10">
        <f t="shared" si="2"/>
        <v>0.54000000000000625</v>
      </c>
      <c r="F43" s="9">
        <f t="shared" si="3"/>
        <v>0.29160000000000674</v>
      </c>
      <c r="G43" s="14">
        <f t="shared" si="4"/>
        <v>5.06376594148543E-3</v>
      </c>
      <c r="H43" s="13">
        <f t="shared" si="5"/>
        <v>5.06376594148543E-3</v>
      </c>
    </row>
    <row r="44" spans="1:8">
      <c r="A44" s="3" t="s">
        <v>43</v>
      </c>
      <c r="B44" s="4">
        <v>113.69</v>
      </c>
      <c r="C44" s="9">
        <f t="shared" si="0"/>
        <v>107.59</v>
      </c>
      <c r="D44" s="9">
        <f t="shared" si="1"/>
        <v>6.0999999999999943</v>
      </c>
      <c r="E44" s="10">
        <f t="shared" si="2"/>
        <v>6.0999999999999943</v>
      </c>
      <c r="F44" s="9">
        <f t="shared" si="3"/>
        <v>37.20999999999993</v>
      </c>
      <c r="G44" s="14">
        <f t="shared" si="4"/>
        <v>5.3654674993403068E-2</v>
      </c>
      <c r="H44" s="13">
        <f t="shared" si="5"/>
        <v>5.3654674993403068E-2</v>
      </c>
    </row>
    <row r="45" spans="1:8">
      <c r="A45" s="3" t="s">
        <v>44</v>
      </c>
      <c r="B45" s="4">
        <v>115.57</v>
      </c>
      <c r="C45" s="9">
        <f t="shared" si="0"/>
        <v>110.16499999999999</v>
      </c>
      <c r="D45" s="9">
        <f t="shared" si="1"/>
        <v>5.4050000000000011</v>
      </c>
      <c r="E45" s="10">
        <f t="shared" si="2"/>
        <v>5.4050000000000011</v>
      </c>
      <c r="F45" s="9">
        <f t="shared" si="3"/>
        <v>29.214025000000014</v>
      </c>
      <c r="G45" s="14">
        <f t="shared" si="4"/>
        <v>4.6768192437483785E-2</v>
      </c>
      <c r="H45" s="13">
        <f t="shared" si="5"/>
        <v>4.6768192437483785E-2</v>
      </c>
    </row>
    <row r="46" spans="1:8">
      <c r="A46" s="3" t="s">
        <v>45</v>
      </c>
      <c r="B46" s="4">
        <v>110.85</v>
      </c>
      <c r="C46" s="9">
        <f t="shared" si="0"/>
        <v>114.63</v>
      </c>
      <c r="D46" s="9">
        <f t="shared" si="1"/>
        <v>-3.7800000000000011</v>
      </c>
      <c r="E46" s="10">
        <f t="shared" si="2"/>
        <v>3.7800000000000011</v>
      </c>
      <c r="F46" s="9">
        <f t="shared" si="3"/>
        <v>14.288400000000008</v>
      </c>
      <c r="G46" s="14">
        <f t="shared" si="4"/>
        <v>3.4100135317997306E-2</v>
      </c>
      <c r="H46" s="13">
        <f t="shared" si="5"/>
        <v>-3.4100135317997306E-2</v>
      </c>
    </row>
    <row r="47" spans="1:8">
      <c r="A47" s="3" t="s">
        <v>46</v>
      </c>
      <c r="B47" s="4">
        <v>113.95</v>
      </c>
      <c r="C47" s="9">
        <f t="shared" si="0"/>
        <v>113.21</v>
      </c>
      <c r="D47" s="9">
        <f t="shared" si="1"/>
        <v>0.74000000000000909</v>
      </c>
      <c r="E47" s="10">
        <f t="shared" si="2"/>
        <v>0.74000000000000909</v>
      </c>
      <c r="F47" s="9">
        <f t="shared" si="3"/>
        <v>0.54760000000001341</v>
      </c>
      <c r="G47" s="14">
        <f t="shared" si="4"/>
        <v>6.4940763492760782E-3</v>
      </c>
      <c r="H47" s="13">
        <f t="shared" si="5"/>
        <v>6.4940763492760782E-3</v>
      </c>
    </row>
    <row r="48" spans="1:8">
      <c r="A48" s="3" t="s">
        <v>47</v>
      </c>
      <c r="B48" s="4">
        <v>114.05</v>
      </c>
      <c r="C48" s="9">
        <f t="shared" si="0"/>
        <v>112.4</v>
      </c>
      <c r="D48" s="9">
        <f t="shared" si="1"/>
        <v>1.6499999999999915</v>
      </c>
      <c r="E48" s="10">
        <f t="shared" si="2"/>
        <v>1.6499999999999915</v>
      </c>
      <c r="F48" s="9">
        <f t="shared" si="3"/>
        <v>2.7224999999999717</v>
      </c>
      <c r="G48" s="14">
        <f t="shared" si="4"/>
        <v>1.4467338886453235E-2</v>
      </c>
      <c r="H48" s="13">
        <f t="shared" si="5"/>
        <v>1.4467338886453235E-2</v>
      </c>
    </row>
    <row r="49" spans="1:8">
      <c r="A49" s="3" t="s">
        <v>48</v>
      </c>
      <c r="B49" s="4">
        <v>117.44</v>
      </c>
      <c r="C49" s="9">
        <f t="shared" si="0"/>
        <v>114</v>
      </c>
      <c r="D49" s="9">
        <f t="shared" si="1"/>
        <v>3.4399999999999977</v>
      </c>
      <c r="E49" s="10">
        <f t="shared" si="2"/>
        <v>3.4399999999999977</v>
      </c>
      <c r="F49" s="9">
        <f t="shared" si="3"/>
        <v>11.833599999999985</v>
      </c>
      <c r="G49" s="14">
        <f t="shared" si="4"/>
        <v>2.9291553133514968E-2</v>
      </c>
      <c r="H49" s="13">
        <f t="shared" si="5"/>
        <v>2.9291553133514968E-2</v>
      </c>
    </row>
    <row r="50" spans="1:8">
      <c r="A50" s="3" t="s">
        <v>49</v>
      </c>
      <c r="B50" s="4">
        <v>105.55</v>
      </c>
      <c r="C50" s="9">
        <f t="shared" si="0"/>
        <v>115.745</v>
      </c>
      <c r="D50" s="9">
        <f t="shared" si="1"/>
        <v>-10.195000000000007</v>
      </c>
      <c r="E50" s="10">
        <f t="shared" si="2"/>
        <v>10.195000000000007</v>
      </c>
      <c r="F50" s="9">
        <f t="shared" si="3"/>
        <v>103.93802500000015</v>
      </c>
      <c r="G50" s="14">
        <f t="shared" si="4"/>
        <v>9.6589294173377624E-2</v>
      </c>
      <c r="H50" s="13">
        <f t="shared" si="5"/>
        <v>-9.6589294173377624E-2</v>
      </c>
    </row>
    <row r="51" spans="1:8">
      <c r="A51" s="3" t="s">
        <v>50</v>
      </c>
      <c r="B51" s="4">
        <v>103.76</v>
      </c>
      <c r="C51" s="9">
        <f t="shared" si="0"/>
        <v>111.495</v>
      </c>
      <c r="D51" s="9">
        <f t="shared" si="1"/>
        <v>-7.7349999999999994</v>
      </c>
      <c r="E51" s="10">
        <f t="shared" si="2"/>
        <v>7.7349999999999994</v>
      </c>
      <c r="F51" s="9">
        <f t="shared" si="3"/>
        <v>59.830224999999992</v>
      </c>
      <c r="G51" s="14">
        <f t="shared" si="4"/>
        <v>7.4547031611410935E-2</v>
      </c>
      <c r="H51" s="13">
        <f t="shared" si="5"/>
        <v>-7.4547031611410935E-2</v>
      </c>
    </row>
    <row r="52" spans="1:8">
      <c r="A52" s="3" t="s">
        <v>51</v>
      </c>
      <c r="B52" s="4">
        <v>116.6</v>
      </c>
      <c r="C52" s="9">
        <f t="shared" si="0"/>
        <v>104.655</v>
      </c>
      <c r="D52" s="9">
        <f t="shared" si="1"/>
        <v>11.944999999999993</v>
      </c>
      <c r="E52" s="10">
        <f t="shared" si="2"/>
        <v>11.944999999999993</v>
      </c>
      <c r="F52" s="9">
        <f t="shared" si="3"/>
        <v>142.68302499999984</v>
      </c>
      <c r="G52" s="14">
        <f t="shared" si="4"/>
        <v>0.10244425385934815</v>
      </c>
      <c r="H52" s="13">
        <f t="shared" si="5"/>
        <v>0.10244425385934815</v>
      </c>
    </row>
    <row r="53" spans="1:8">
      <c r="A53" s="3" t="s">
        <v>52</v>
      </c>
      <c r="B53" s="4">
        <v>108.08</v>
      </c>
      <c r="C53" s="9">
        <f t="shared" si="0"/>
        <v>110.18</v>
      </c>
      <c r="D53" s="9">
        <f t="shared" si="1"/>
        <v>-2.1000000000000085</v>
      </c>
      <c r="E53" s="10">
        <f t="shared" si="2"/>
        <v>2.1000000000000085</v>
      </c>
      <c r="F53" s="9">
        <f t="shared" si="3"/>
        <v>4.4100000000000357</v>
      </c>
      <c r="G53" s="14">
        <f t="shared" si="4"/>
        <v>1.9430051813471582E-2</v>
      </c>
      <c r="H53" s="13">
        <f t="shared" si="5"/>
        <v>-1.9430051813471582E-2</v>
      </c>
    </row>
    <row r="54" spans="1:8">
      <c r="A54" s="3" t="s">
        <v>53</v>
      </c>
      <c r="B54" s="4">
        <v>110.4</v>
      </c>
      <c r="C54" s="9">
        <f t="shared" si="0"/>
        <v>112.34</v>
      </c>
      <c r="D54" s="9">
        <f t="shared" si="1"/>
        <v>-1.9399999999999977</v>
      </c>
      <c r="E54" s="10">
        <f t="shared" si="2"/>
        <v>1.9399999999999977</v>
      </c>
      <c r="F54" s="9">
        <f t="shared" si="3"/>
        <v>3.7635999999999914</v>
      </c>
      <c r="G54" s="14">
        <f t="shared" si="4"/>
        <v>1.7572463768115922E-2</v>
      </c>
      <c r="H54" s="13">
        <f t="shared" si="5"/>
        <v>-1.7572463768115922E-2</v>
      </c>
    </row>
    <row r="55" spans="1:8">
      <c r="A55" s="3" t="s">
        <v>54</v>
      </c>
      <c r="B55" s="4">
        <v>114.32</v>
      </c>
      <c r="C55" s="9">
        <f t="shared" si="0"/>
        <v>109.24000000000001</v>
      </c>
      <c r="D55" s="9">
        <f t="shared" si="1"/>
        <v>5.0799999999999841</v>
      </c>
      <c r="E55" s="10">
        <f t="shared" si="2"/>
        <v>5.0799999999999841</v>
      </c>
      <c r="F55" s="9">
        <f t="shared" si="3"/>
        <v>25.806399999999837</v>
      </c>
      <c r="G55" s="14">
        <f t="shared" si="4"/>
        <v>4.4436668999300072E-2</v>
      </c>
      <c r="H55" s="13">
        <f t="shared" si="5"/>
        <v>4.4436668999300072E-2</v>
      </c>
    </row>
    <row r="56" spans="1:8">
      <c r="A56" s="3" t="s">
        <v>55</v>
      </c>
      <c r="B56" s="4">
        <v>117.08</v>
      </c>
      <c r="C56" s="9">
        <f t="shared" si="0"/>
        <v>112.36</v>
      </c>
      <c r="D56" s="9">
        <f t="shared" si="1"/>
        <v>4.7199999999999989</v>
      </c>
      <c r="E56" s="10">
        <f t="shared" si="2"/>
        <v>4.7199999999999989</v>
      </c>
      <c r="F56" s="9">
        <f t="shared" si="3"/>
        <v>22.278399999999991</v>
      </c>
      <c r="G56" s="14">
        <f t="shared" si="4"/>
        <v>4.0314314998291759E-2</v>
      </c>
      <c r="H56" s="13">
        <f t="shared" si="5"/>
        <v>4.0314314998291759E-2</v>
      </c>
    </row>
    <row r="57" spans="1:8">
      <c r="A57" s="3" t="s">
        <v>56</v>
      </c>
      <c r="B57" s="4">
        <v>120.29</v>
      </c>
      <c r="C57" s="9">
        <f t="shared" si="0"/>
        <v>115.69999999999999</v>
      </c>
      <c r="D57" s="9">
        <f t="shared" si="1"/>
        <v>4.5900000000000176</v>
      </c>
      <c r="E57" s="10">
        <f t="shared" si="2"/>
        <v>4.5900000000000176</v>
      </c>
      <c r="F57" s="9">
        <f t="shared" si="3"/>
        <v>21.068100000000161</v>
      </c>
      <c r="G57" s="14">
        <f t="shared" si="4"/>
        <v>3.8157785352065987E-2</v>
      </c>
      <c r="H57" s="13">
        <f t="shared" si="5"/>
        <v>3.8157785352065987E-2</v>
      </c>
    </row>
    <row r="58" spans="1:8">
      <c r="A58" s="3" t="s">
        <v>57</v>
      </c>
      <c r="B58" s="4">
        <v>123.81</v>
      </c>
      <c r="C58" s="9">
        <f t="shared" si="0"/>
        <v>118.685</v>
      </c>
      <c r="D58" s="9">
        <f t="shared" si="1"/>
        <v>5.125</v>
      </c>
      <c r="E58" s="10">
        <f t="shared" si="2"/>
        <v>5.125</v>
      </c>
      <c r="F58" s="9">
        <f t="shared" si="3"/>
        <v>26.265625</v>
      </c>
      <c r="G58" s="14">
        <f t="shared" si="4"/>
        <v>4.1394071561263228E-2</v>
      </c>
      <c r="H58" s="13">
        <f t="shared" si="5"/>
        <v>4.1394071561263228E-2</v>
      </c>
    </row>
    <row r="59" spans="1:8">
      <c r="A59" s="3" t="s">
        <v>58</v>
      </c>
      <c r="B59" s="4">
        <v>121.29</v>
      </c>
      <c r="C59" s="9">
        <f t="shared" si="0"/>
        <v>122.05000000000001</v>
      </c>
      <c r="D59" s="9">
        <f t="shared" si="1"/>
        <v>-0.76000000000000512</v>
      </c>
      <c r="E59" s="10">
        <f t="shared" si="2"/>
        <v>0.76000000000000512</v>
      </c>
      <c r="F59" s="9">
        <f t="shared" si="3"/>
        <v>0.57760000000000777</v>
      </c>
      <c r="G59" s="14">
        <f t="shared" si="4"/>
        <v>6.2659741116333177E-3</v>
      </c>
      <c r="H59" s="13">
        <f t="shared" si="5"/>
        <v>-6.2659741116333177E-3</v>
      </c>
    </row>
    <row r="60" spans="1:8">
      <c r="A60" s="3" t="s">
        <v>59</v>
      </c>
      <c r="B60" s="4">
        <v>122.88</v>
      </c>
      <c r="C60" s="9">
        <f t="shared" si="0"/>
        <v>122.55000000000001</v>
      </c>
      <c r="D60" s="9">
        <f t="shared" si="1"/>
        <v>0.32999999999998408</v>
      </c>
      <c r="E60" s="10">
        <f t="shared" si="2"/>
        <v>0.32999999999998408</v>
      </c>
      <c r="F60" s="9">
        <f t="shared" si="3"/>
        <v>0.10889999999998949</v>
      </c>
      <c r="G60" s="14">
        <f t="shared" si="4"/>
        <v>2.6855468749998708E-3</v>
      </c>
      <c r="H60" s="13">
        <f t="shared" si="5"/>
        <v>2.6855468749998708E-3</v>
      </c>
    </row>
    <row r="61" spans="1:8">
      <c r="A61" s="3" t="s">
        <v>60</v>
      </c>
      <c r="B61" s="4">
        <v>129.52000000000001</v>
      </c>
      <c r="C61" s="9">
        <f t="shared" si="0"/>
        <v>122.08500000000001</v>
      </c>
      <c r="D61" s="9">
        <f t="shared" si="1"/>
        <v>7.4350000000000023</v>
      </c>
      <c r="E61" s="10">
        <f t="shared" si="2"/>
        <v>7.4350000000000023</v>
      </c>
      <c r="F61" s="9">
        <f t="shared" si="3"/>
        <v>55.279225000000032</v>
      </c>
      <c r="G61" s="14">
        <f t="shared" si="4"/>
        <v>5.7404261890055604E-2</v>
      </c>
      <c r="H61" s="13">
        <f t="shared" si="5"/>
        <v>5.7404261890055604E-2</v>
      </c>
    </row>
  </sheetData>
  <phoneticPr fontId="3" type="noConversion"/>
  <pageMargins left="0.7" right="0.7" top="0.75" bottom="0.75" header="0.3" footer="0.3"/>
  <ignoredErrors>
    <ignoredError sqref="C4 C5:C61" formulaRange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5360-8DFB-4B1D-985F-03B57BFD2414}">
  <dimension ref="A1:H61"/>
  <sheetViews>
    <sheetView workbookViewId="0">
      <selection activeCell="C1" sqref="C1:H61"/>
    </sheetView>
  </sheetViews>
  <sheetFormatPr defaultRowHeight="15.5"/>
  <cols>
    <col min="1" max="1" width="11.7265625" style="5" customWidth="1"/>
    <col min="2" max="2" width="8.6328125" style="6" customWidth="1"/>
    <col min="3" max="5" width="8.7265625" style="8"/>
    <col min="6" max="6" width="9.6328125" style="8" bestFit="1" customWidth="1"/>
    <col min="7" max="16384" width="8.7265625" style="8"/>
  </cols>
  <sheetData>
    <row r="1" spans="1:8" ht="17">
      <c r="A1" s="1" t="s">
        <v>61</v>
      </c>
      <c r="B1" s="2" t="s">
        <v>0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</row>
    <row r="2" spans="1:8">
      <c r="A2" s="3" t="s">
        <v>1</v>
      </c>
      <c r="B2" s="4">
        <v>93.4</v>
      </c>
      <c r="E2" s="11">
        <f>AVERAGE(E8:E61)</f>
        <v>4.9382098765432101</v>
      </c>
      <c r="F2" s="12">
        <f>SQRT(AVERAGE(F8:F61))</f>
        <v>6.8840588354097259</v>
      </c>
      <c r="G2" s="16">
        <f>AVERAGE(G8:G61)</f>
        <v>4.7276307662744099E-2</v>
      </c>
      <c r="H2" s="15">
        <f>AVERAGE(H8:H61)</f>
        <v>5.0834732755025589E-3</v>
      </c>
    </row>
    <row r="3" spans="1:8">
      <c r="A3" s="3" t="s">
        <v>2</v>
      </c>
      <c r="B3" s="4">
        <v>78.78</v>
      </c>
    </row>
    <row r="4" spans="1:8">
      <c r="A4" s="3" t="s">
        <v>3</v>
      </c>
      <c r="B4" s="4">
        <v>100.25</v>
      </c>
      <c r="C4" s="9"/>
      <c r="D4" s="9"/>
      <c r="E4" s="10"/>
      <c r="F4" s="9"/>
      <c r="G4" s="14"/>
      <c r="H4" s="13"/>
    </row>
    <row r="5" spans="1:8">
      <c r="A5" s="3" t="s">
        <v>4</v>
      </c>
      <c r="B5" s="4">
        <v>93.95</v>
      </c>
      <c r="C5" s="9">
        <f>AVERAGE(B2:B4)</f>
        <v>90.81</v>
      </c>
      <c r="D5" s="9">
        <f t="shared" ref="D5:D61" si="0">B5-C5</f>
        <v>3.1400000000000006</v>
      </c>
      <c r="E5" s="10">
        <f t="shared" ref="E5:E61" si="1">ABS(D5)</f>
        <v>3.1400000000000006</v>
      </c>
      <c r="F5" s="9">
        <f t="shared" ref="F5:F61" si="2">D5^2</f>
        <v>9.8596000000000039</v>
      </c>
      <c r="G5" s="14">
        <f t="shared" ref="G5:G61" si="3">E5/B5</f>
        <v>3.3422032996274623E-2</v>
      </c>
      <c r="H5" s="13">
        <f t="shared" ref="H5:H61" si="4">D5/B5</f>
        <v>3.3422032996274623E-2</v>
      </c>
    </row>
    <row r="6" spans="1:8">
      <c r="A6" s="3" t="s">
        <v>5</v>
      </c>
      <c r="B6" s="4">
        <v>100.46</v>
      </c>
      <c r="C6" s="9">
        <f t="shared" ref="C6:C61" si="5">AVERAGE(B3:B5)</f>
        <v>90.993333333333339</v>
      </c>
      <c r="D6" s="9">
        <f t="shared" si="0"/>
        <v>9.4666666666666544</v>
      </c>
      <c r="E6" s="10">
        <f t="shared" si="1"/>
        <v>9.4666666666666544</v>
      </c>
      <c r="F6" s="9">
        <f t="shared" si="2"/>
        <v>89.617777777777547</v>
      </c>
      <c r="G6" s="14">
        <f t="shared" si="3"/>
        <v>9.4233193974384385E-2</v>
      </c>
      <c r="H6" s="13">
        <f t="shared" si="4"/>
        <v>9.4233193974384385E-2</v>
      </c>
    </row>
    <row r="7" spans="1:8">
      <c r="A7" s="3" t="s">
        <v>6</v>
      </c>
      <c r="B7" s="4">
        <v>102.05</v>
      </c>
      <c r="C7" s="9">
        <f t="shared" si="5"/>
        <v>98.219999999999985</v>
      </c>
      <c r="D7" s="9">
        <f t="shared" si="0"/>
        <v>3.8300000000000125</v>
      </c>
      <c r="E7" s="10">
        <f t="shared" si="1"/>
        <v>3.8300000000000125</v>
      </c>
      <c r="F7" s="9">
        <f t="shared" si="2"/>
        <v>14.668900000000097</v>
      </c>
      <c r="G7" s="14">
        <f t="shared" si="3"/>
        <v>3.7530622243998162E-2</v>
      </c>
      <c r="H7" s="13">
        <f t="shared" si="4"/>
        <v>3.7530622243998162E-2</v>
      </c>
    </row>
    <row r="8" spans="1:8">
      <c r="A8" s="3" t="s">
        <v>7</v>
      </c>
      <c r="B8" s="4">
        <v>102.06</v>
      </c>
      <c r="C8" s="9">
        <f t="shared" si="5"/>
        <v>98.82</v>
      </c>
      <c r="D8" s="9">
        <f t="shared" si="0"/>
        <v>3.2400000000000091</v>
      </c>
      <c r="E8" s="10">
        <f t="shared" si="1"/>
        <v>3.2400000000000091</v>
      </c>
      <c r="F8" s="9">
        <f t="shared" si="2"/>
        <v>10.497600000000059</v>
      </c>
      <c r="G8" s="14">
        <f t="shared" si="3"/>
        <v>3.1746031746031834E-2</v>
      </c>
      <c r="H8" s="13">
        <f t="shared" si="4"/>
        <v>3.1746031746031834E-2</v>
      </c>
    </row>
    <row r="9" spans="1:8">
      <c r="A9" s="3" t="s">
        <v>8</v>
      </c>
      <c r="B9" s="4">
        <v>105.48</v>
      </c>
      <c r="C9" s="9">
        <f t="shared" si="5"/>
        <v>101.52333333333333</v>
      </c>
      <c r="D9" s="9">
        <f t="shared" si="0"/>
        <v>3.9566666666666777</v>
      </c>
      <c r="E9" s="10">
        <f t="shared" si="1"/>
        <v>3.9566666666666777</v>
      </c>
      <c r="F9" s="9">
        <f t="shared" si="2"/>
        <v>15.655211111111198</v>
      </c>
      <c r="G9" s="14">
        <f t="shared" si="3"/>
        <v>3.7511060548603314E-2</v>
      </c>
      <c r="H9" s="13">
        <f t="shared" si="4"/>
        <v>3.7511060548603314E-2</v>
      </c>
    </row>
    <row r="10" spans="1:8">
      <c r="A10" s="3" t="s">
        <v>9</v>
      </c>
      <c r="B10" s="4">
        <v>104.38</v>
      </c>
      <c r="C10" s="9">
        <f t="shared" si="5"/>
        <v>103.19666666666667</v>
      </c>
      <c r="D10" s="9">
        <f t="shared" si="0"/>
        <v>1.1833333333333229</v>
      </c>
      <c r="E10" s="10">
        <f t="shared" si="1"/>
        <v>1.1833333333333229</v>
      </c>
      <c r="F10" s="9">
        <f t="shared" si="2"/>
        <v>1.4002777777777531</v>
      </c>
      <c r="G10" s="14">
        <f t="shared" si="3"/>
        <v>1.1336782269911123E-2</v>
      </c>
      <c r="H10" s="13">
        <f t="shared" si="4"/>
        <v>1.1336782269911123E-2</v>
      </c>
    </row>
    <row r="11" spans="1:8">
      <c r="A11" s="3" t="s">
        <v>10</v>
      </c>
      <c r="B11" s="4">
        <v>104.71</v>
      </c>
      <c r="C11" s="9">
        <f t="shared" si="5"/>
        <v>103.97333333333334</v>
      </c>
      <c r="D11" s="9">
        <f t="shared" si="0"/>
        <v>0.73666666666665037</v>
      </c>
      <c r="E11" s="10">
        <f t="shared" si="1"/>
        <v>0.73666666666665037</v>
      </c>
      <c r="F11" s="9">
        <f t="shared" si="2"/>
        <v>0.54267777777775372</v>
      </c>
      <c r="G11" s="14">
        <f t="shared" si="3"/>
        <v>7.0353038550916855E-3</v>
      </c>
      <c r="H11" s="13">
        <f t="shared" si="4"/>
        <v>7.0353038550916855E-3</v>
      </c>
    </row>
    <row r="12" spans="1:8">
      <c r="A12" s="3" t="s">
        <v>11</v>
      </c>
      <c r="B12" s="4">
        <v>107.29</v>
      </c>
      <c r="C12" s="9">
        <f t="shared" si="5"/>
        <v>104.85666666666667</v>
      </c>
      <c r="D12" s="9">
        <f t="shared" si="0"/>
        <v>2.4333333333333371</v>
      </c>
      <c r="E12" s="10">
        <f t="shared" si="1"/>
        <v>2.4333333333333371</v>
      </c>
      <c r="F12" s="9">
        <f t="shared" si="2"/>
        <v>5.9211111111111299</v>
      </c>
      <c r="G12" s="14">
        <f t="shared" si="3"/>
        <v>2.2679963960605246E-2</v>
      </c>
      <c r="H12" s="13">
        <f t="shared" si="4"/>
        <v>2.2679963960605246E-2</v>
      </c>
    </row>
    <row r="13" spans="1:8">
      <c r="A13" s="3" t="s">
        <v>12</v>
      </c>
      <c r="B13" s="4">
        <v>107.2</v>
      </c>
      <c r="C13" s="9">
        <f t="shared" si="5"/>
        <v>105.46</v>
      </c>
      <c r="D13" s="9">
        <f t="shared" si="0"/>
        <v>1.7400000000000091</v>
      </c>
      <c r="E13" s="10">
        <f t="shared" si="1"/>
        <v>1.7400000000000091</v>
      </c>
      <c r="F13" s="9">
        <f t="shared" si="2"/>
        <v>3.0276000000000316</v>
      </c>
      <c r="G13" s="14">
        <f t="shared" si="3"/>
        <v>1.6231343283582174E-2</v>
      </c>
      <c r="H13" s="13">
        <f t="shared" si="4"/>
        <v>1.6231343283582174E-2</v>
      </c>
    </row>
    <row r="14" spans="1:8">
      <c r="A14" s="3" t="s">
        <v>13</v>
      </c>
      <c r="B14" s="4">
        <v>99.26</v>
      </c>
      <c r="C14" s="9">
        <f t="shared" si="5"/>
        <v>106.39999999999999</v>
      </c>
      <c r="D14" s="9">
        <f t="shared" si="0"/>
        <v>-7.1399999999999864</v>
      </c>
      <c r="E14" s="10">
        <f t="shared" si="1"/>
        <v>7.1399999999999864</v>
      </c>
      <c r="F14" s="9">
        <f t="shared" si="2"/>
        <v>50.979599999999806</v>
      </c>
      <c r="G14" s="14">
        <f t="shared" si="3"/>
        <v>7.1932299012693796E-2</v>
      </c>
      <c r="H14" s="13">
        <f t="shared" si="4"/>
        <v>-7.1932299012693796E-2</v>
      </c>
    </row>
    <row r="15" spans="1:8">
      <c r="A15" s="3" t="s">
        <v>14</v>
      </c>
      <c r="B15" s="4">
        <v>92.09</v>
      </c>
      <c r="C15" s="9">
        <f t="shared" si="5"/>
        <v>104.58333333333333</v>
      </c>
      <c r="D15" s="9">
        <f t="shared" si="0"/>
        <v>-12.493333333333325</v>
      </c>
      <c r="E15" s="10">
        <f t="shared" si="1"/>
        <v>12.493333333333325</v>
      </c>
      <c r="F15" s="9">
        <f t="shared" si="2"/>
        <v>156.08337777777757</v>
      </c>
      <c r="G15" s="14">
        <f t="shared" si="3"/>
        <v>0.13566438628877539</v>
      </c>
      <c r="H15" s="13">
        <f t="shared" si="4"/>
        <v>-0.13566438628877539</v>
      </c>
    </row>
    <row r="16" spans="1:8">
      <c r="A16" s="3" t="s">
        <v>15</v>
      </c>
      <c r="B16" s="4">
        <v>108.82</v>
      </c>
      <c r="C16" s="9">
        <f t="shared" si="5"/>
        <v>99.516666666666666</v>
      </c>
      <c r="D16" s="9">
        <f t="shared" si="0"/>
        <v>9.3033333333333275</v>
      </c>
      <c r="E16" s="10">
        <f t="shared" si="1"/>
        <v>9.3033333333333275</v>
      </c>
      <c r="F16" s="9">
        <f t="shared" si="2"/>
        <v>86.552011111111</v>
      </c>
      <c r="G16" s="14">
        <f t="shared" si="3"/>
        <v>8.5492862831587288E-2</v>
      </c>
      <c r="H16" s="13">
        <f t="shared" si="4"/>
        <v>8.5492862831587288E-2</v>
      </c>
    </row>
    <row r="17" spans="1:8">
      <c r="A17" s="3" t="s">
        <v>16</v>
      </c>
      <c r="B17" s="4">
        <v>94.85</v>
      </c>
      <c r="C17" s="9">
        <f t="shared" si="5"/>
        <v>100.05666666666667</v>
      </c>
      <c r="D17" s="9">
        <f t="shared" si="0"/>
        <v>-5.2066666666666777</v>
      </c>
      <c r="E17" s="10">
        <f t="shared" si="1"/>
        <v>5.2066666666666777</v>
      </c>
      <c r="F17" s="9">
        <f t="shared" si="2"/>
        <v>27.109377777777894</v>
      </c>
      <c r="G17" s="14">
        <f t="shared" si="3"/>
        <v>5.4893691794060916E-2</v>
      </c>
      <c r="H17" s="13">
        <f t="shared" si="4"/>
        <v>-5.4893691794060916E-2</v>
      </c>
    </row>
    <row r="18" spans="1:8">
      <c r="A18" s="3" t="s">
        <v>17</v>
      </c>
      <c r="B18" s="4">
        <v>103.78</v>
      </c>
      <c r="C18" s="9">
        <f t="shared" si="5"/>
        <v>98.586666666666659</v>
      </c>
      <c r="D18" s="9">
        <f t="shared" si="0"/>
        <v>5.1933333333333422</v>
      </c>
      <c r="E18" s="10">
        <f t="shared" si="1"/>
        <v>5.1933333333333422</v>
      </c>
      <c r="F18" s="9">
        <f t="shared" si="2"/>
        <v>26.970711111111203</v>
      </c>
      <c r="G18" s="14">
        <f t="shared" si="3"/>
        <v>5.0041754994539819E-2</v>
      </c>
      <c r="H18" s="13">
        <f t="shared" si="4"/>
        <v>5.0041754994539819E-2</v>
      </c>
    </row>
    <row r="19" spans="1:8">
      <c r="A19" s="3" t="s">
        <v>18</v>
      </c>
      <c r="B19" s="4">
        <v>107.42</v>
      </c>
      <c r="C19" s="9">
        <f t="shared" si="5"/>
        <v>102.48333333333333</v>
      </c>
      <c r="D19" s="9">
        <f t="shared" si="0"/>
        <v>4.9366666666666674</v>
      </c>
      <c r="E19" s="10">
        <f t="shared" si="1"/>
        <v>4.9366666666666674</v>
      </c>
      <c r="F19" s="9">
        <f t="shared" si="2"/>
        <v>24.370677777777786</v>
      </c>
      <c r="G19" s="14">
        <f t="shared" si="3"/>
        <v>4.5956680940855213E-2</v>
      </c>
      <c r="H19" s="13">
        <f t="shared" si="4"/>
        <v>4.5956680940855213E-2</v>
      </c>
    </row>
    <row r="20" spans="1:8">
      <c r="A20" s="3" t="s">
        <v>19</v>
      </c>
      <c r="B20" s="4">
        <v>104.38</v>
      </c>
      <c r="C20" s="9">
        <f t="shared" si="5"/>
        <v>102.01666666666667</v>
      </c>
      <c r="D20" s="9">
        <f t="shared" si="0"/>
        <v>2.3633333333333297</v>
      </c>
      <c r="E20" s="10">
        <f t="shared" si="1"/>
        <v>2.3633333333333297</v>
      </c>
      <c r="F20" s="9">
        <f t="shared" si="2"/>
        <v>5.5853444444444271</v>
      </c>
      <c r="G20" s="14">
        <f t="shared" si="3"/>
        <v>2.2641629941878998E-2</v>
      </c>
      <c r="H20" s="13">
        <f t="shared" si="4"/>
        <v>2.2641629941878998E-2</v>
      </c>
    </row>
    <row r="21" spans="1:8">
      <c r="A21" s="3" t="s">
        <v>20</v>
      </c>
      <c r="B21" s="4">
        <v>111.48</v>
      </c>
      <c r="C21" s="9">
        <f t="shared" si="5"/>
        <v>105.19333333333333</v>
      </c>
      <c r="D21" s="9">
        <f t="shared" si="0"/>
        <v>6.286666666666676</v>
      </c>
      <c r="E21" s="10">
        <f t="shared" si="1"/>
        <v>6.286666666666676</v>
      </c>
      <c r="F21" s="9">
        <f t="shared" si="2"/>
        <v>39.522177777777891</v>
      </c>
      <c r="G21" s="14">
        <f t="shared" si="3"/>
        <v>5.6392775983734086E-2</v>
      </c>
      <c r="H21" s="13">
        <f t="shared" si="4"/>
        <v>5.6392775983734086E-2</v>
      </c>
    </row>
    <row r="22" spans="1:8">
      <c r="A22" s="3" t="s">
        <v>21</v>
      </c>
      <c r="B22" s="4">
        <v>109.73</v>
      </c>
      <c r="C22" s="9">
        <f t="shared" si="5"/>
        <v>107.76</v>
      </c>
      <c r="D22" s="9">
        <f t="shared" si="0"/>
        <v>1.9699999999999989</v>
      </c>
      <c r="E22" s="10">
        <f t="shared" si="1"/>
        <v>1.9699999999999989</v>
      </c>
      <c r="F22" s="9">
        <f t="shared" si="2"/>
        <v>3.8808999999999956</v>
      </c>
      <c r="G22" s="14">
        <f t="shared" si="3"/>
        <v>1.7953157750842968E-2</v>
      </c>
      <c r="H22" s="13">
        <f t="shared" si="4"/>
        <v>1.7953157750842968E-2</v>
      </c>
    </row>
    <row r="23" spans="1:8">
      <c r="A23" s="3" t="s">
        <v>22</v>
      </c>
      <c r="B23" s="4">
        <v>107.51</v>
      </c>
      <c r="C23" s="9">
        <f t="shared" si="5"/>
        <v>108.53000000000002</v>
      </c>
      <c r="D23" s="9">
        <f t="shared" si="0"/>
        <v>-1.0200000000000102</v>
      </c>
      <c r="E23" s="10">
        <f t="shared" si="1"/>
        <v>1.0200000000000102</v>
      </c>
      <c r="F23" s="9">
        <f t="shared" si="2"/>
        <v>1.0404000000000209</v>
      </c>
      <c r="G23" s="14">
        <f t="shared" si="3"/>
        <v>9.4874895358572249E-3</v>
      </c>
      <c r="H23" s="13">
        <f t="shared" si="4"/>
        <v>-9.4874895358572249E-3</v>
      </c>
    </row>
    <row r="24" spans="1:8">
      <c r="A24" s="3" t="s">
        <v>23</v>
      </c>
      <c r="B24" s="4">
        <v>109.02</v>
      </c>
      <c r="C24" s="9">
        <f t="shared" si="5"/>
        <v>109.57333333333334</v>
      </c>
      <c r="D24" s="9">
        <f t="shared" si="0"/>
        <v>-0.55333333333334167</v>
      </c>
      <c r="E24" s="10">
        <f t="shared" si="1"/>
        <v>0.55333333333334167</v>
      </c>
      <c r="F24" s="9">
        <f t="shared" si="2"/>
        <v>0.30617777777778699</v>
      </c>
      <c r="G24" s="14">
        <f t="shared" si="3"/>
        <v>5.0755213110744973E-3</v>
      </c>
      <c r="H24" s="13">
        <f t="shared" si="4"/>
        <v>-5.0755213110744973E-3</v>
      </c>
    </row>
    <row r="25" spans="1:8">
      <c r="A25" s="3" t="s">
        <v>24</v>
      </c>
      <c r="B25" s="4">
        <v>111.67</v>
      </c>
      <c r="C25" s="9">
        <f t="shared" si="5"/>
        <v>108.75333333333333</v>
      </c>
      <c r="D25" s="9">
        <f t="shared" si="0"/>
        <v>2.9166666666666714</v>
      </c>
      <c r="E25" s="10">
        <f t="shared" si="1"/>
        <v>2.9166666666666714</v>
      </c>
      <c r="F25" s="9">
        <f t="shared" si="2"/>
        <v>8.5069444444444713</v>
      </c>
      <c r="G25" s="14">
        <f t="shared" si="3"/>
        <v>2.6118623324676918E-2</v>
      </c>
      <c r="H25" s="13">
        <f t="shared" si="4"/>
        <v>2.6118623324676918E-2</v>
      </c>
    </row>
    <row r="26" spans="1:8">
      <c r="A26" s="3" t="s">
        <v>25</v>
      </c>
      <c r="B26" s="4">
        <v>108.57</v>
      </c>
      <c r="C26" s="9">
        <f t="shared" si="5"/>
        <v>109.39999999999999</v>
      </c>
      <c r="D26" s="9">
        <f t="shared" si="0"/>
        <v>-0.82999999999999829</v>
      </c>
      <c r="E26" s="10">
        <f t="shared" si="1"/>
        <v>0.82999999999999829</v>
      </c>
      <c r="F26" s="9">
        <f t="shared" si="2"/>
        <v>0.68889999999999718</v>
      </c>
      <c r="G26" s="14">
        <f t="shared" si="3"/>
        <v>7.6448374320714592E-3</v>
      </c>
      <c r="H26" s="13">
        <f t="shared" si="4"/>
        <v>-7.6448374320714592E-3</v>
      </c>
    </row>
    <row r="27" spans="1:8">
      <c r="A27" s="3" t="s">
        <v>26</v>
      </c>
      <c r="B27" s="4">
        <v>87.73</v>
      </c>
      <c r="C27" s="9">
        <f t="shared" si="5"/>
        <v>109.75333333333333</v>
      </c>
      <c r="D27" s="9">
        <f t="shared" si="0"/>
        <v>-22.023333333333326</v>
      </c>
      <c r="E27" s="10">
        <f t="shared" si="1"/>
        <v>22.023333333333326</v>
      </c>
      <c r="F27" s="9">
        <f t="shared" si="2"/>
        <v>485.02721111111083</v>
      </c>
      <c r="G27" s="14">
        <f t="shared" si="3"/>
        <v>0.25103537368441042</v>
      </c>
      <c r="H27" s="13">
        <f t="shared" si="4"/>
        <v>-0.25103537368441042</v>
      </c>
    </row>
    <row r="28" spans="1:8">
      <c r="A28" s="3" t="s">
        <v>27</v>
      </c>
      <c r="B28" s="4">
        <v>115.2</v>
      </c>
      <c r="C28" s="9">
        <f t="shared" si="5"/>
        <v>102.65666666666668</v>
      </c>
      <c r="D28" s="9">
        <f t="shared" si="0"/>
        <v>12.543333333333322</v>
      </c>
      <c r="E28" s="10">
        <f t="shared" si="1"/>
        <v>12.543333333333322</v>
      </c>
      <c r="F28" s="9">
        <f t="shared" si="2"/>
        <v>157.33521111111082</v>
      </c>
      <c r="G28" s="14">
        <f t="shared" si="3"/>
        <v>0.10888310185185175</v>
      </c>
      <c r="H28" s="13">
        <f t="shared" si="4"/>
        <v>0.10888310185185175</v>
      </c>
    </row>
    <row r="29" spans="1:8">
      <c r="A29" s="3" t="s">
        <v>28</v>
      </c>
      <c r="B29" s="4">
        <v>102.74</v>
      </c>
      <c r="C29" s="9">
        <f t="shared" si="5"/>
        <v>103.83333333333333</v>
      </c>
      <c r="D29" s="9">
        <f t="shared" si="0"/>
        <v>-1.0933333333333337</v>
      </c>
      <c r="E29" s="10">
        <f t="shared" si="1"/>
        <v>1.0933333333333337</v>
      </c>
      <c r="F29" s="9">
        <f t="shared" si="2"/>
        <v>1.1953777777777785</v>
      </c>
      <c r="G29" s="14">
        <f t="shared" si="3"/>
        <v>1.0641749399779382E-2</v>
      </c>
      <c r="H29" s="13">
        <f t="shared" si="4"/>
        <v>-1.0641749399779382E-2</v>
      </c>
    </row>
    <row r="30" spans="1:8">
      <c r="A30" s="3" t="s">
        <v>29</v>
      </c>
      <c r="B30" s="4">
        <v>111.42</v>
      </c>
      <c r="C30" s="9">
        <f t="shared" si="5"/>
        <v>101.89</v>
      </c>
      <c r="D30" s="9">
        <f t="shared" si="0"/>
        <v>9.5300000000000011</v>
      </c>
      <c r="E30" s="10">
        <f t="shared" si="1"/>
        <v>9.5300000000000011</v>
      </c>
      <c r="F30" s="9">
        <f t="shared" si="2"/>
        <v>90.820900000000023</v>
      </c>
      <c r="G30" s="14">
        <f t="shared" si="3"/>
        <v>8.5532220427212355E-2</v>
      </c>
      <c r="H30" s="13">
        <f t="shared" si="4"/>
        <v>8.5532220427212355E-2</v>
      </c>
    </row>
    <row r="31" spans="1:8">
      <c r="A31" s="3" t="s">
        <v>30</v>
      </c>
      <c r="B31" s="4">
        <v>107.44</v>
      </c>
      <c r="C31" s="9">
        <f t="shared" si="5"/>
        <v>109.78666666666668</v>
      </c>
      <c r="D31" s="9">
        <f t="shared" si="0"/>
        <v>-2.3466666666666782</v>
      </c>
      <c r="E31" s="10">
        <f t="shared" si="1"/>
        <v>2.3466666666666782</v>
      </c>
      <c r="F31" s="9">
        <f t="shared" si="2"/>
        <v>5.5068444444444991</v>
      </c>
      <c r="G31" s="14">
        <f t="shared" si="3"/>
        <v>2.184164805162582E-2</v>
      </c>
      <c r="H31" s="13">
        <f t="shared" si="4"/>
        <v>-2.184164805162582E-2</v>
      </c>
    </row>
    <row r="32" spans="1:8">
      <c r="A32" s="3" t="s">
        <v>31</v>
      </c>
      <c r="B32" s="4">
        <v>109.26</v>
      </c>
      <c r="C32" s="9">
        <f t="shared" si="5"/>
        <v>107.2</v>
      </c>
      <c r="D32" s="9">
        <f t="shared" si="0"/>
        <v>2.0600000000000023</v>
      </c>
      <c r="E32" s="10">
        <f t="shared" si="1"/>
        <v>2.0600000000000023</v>
      </c>
      <c r="F32" s="9">
        <f t="shared" si="2"/>
        <v>4.2436000000000096</v>
      </c>
      <c r="G32" s="14">
        <f t="shared" si="3"/>
        <v>1.8854109463664673E-2</v>
      </c>
      <c r="H32" s="13">
        <f t="shared" si="4"/>
        <v>1.8854109463664673E-2</v>
      </c>
    </row>
    <row r="33" spans="1:8">
      <c r="A33" s="3" t="s">
        <v>32</v>
      </c>
      <c r="B33" s="4">
        <v>112.72</v>
      </c>
      <c r="C33" s="9">
        <f t="shared" si="5"/>
        <v>109.37333333333333</v>
      </c>
      <c r="D33" s="9">
        <f t="shared" si="0"/>
        <v>3.346666666666664</v>
      </c>
      <c r="E33" s="10">
        <f t="shared" si="1"/>
        <v>3.346666666666664</v>
      </c>
      <c r="F33" s="9">
        <f t="shared" si="2"/>
        <v>11.20017777777776</v>
      </c>
      <c r="G33" s="14">
        <f t="shared" si="3"/>
        <v>2.9690087532528959E-2</v>
      </c>
      <c r="H33" s="13">
        <f t="shared" si="4"/>
        <v>2.9690087532528959E-2</v>
      </c>
    </row>
    <row r="34" spans="1:8">
      <c r="A34" s="3" t="s">
        <v>33</v>
      </c>
      <c r="B34" s="4">
        <v>111.55</v>
      </c>
      <c r="C34" s="9">
        <f t="shared" si="5"/>
        <v>109.80666666666666</v>
      </c>
      <c r="D34" s="9">
        <f t="shared" si="0"/>
        <v>1.7433333333333394</v>
      </c>
      <c r="E34" s="10">
        <f t="shared" si="1"/>
        <v>1.7433333333333394</v>
      </c>
      <c r="F34" s="9">
        <f t="shared" si="2"/>
        <v>3.0392111111111322</v>
      </c>
      <c r="G34" s="14">
        <f t="shared" si="3"/>
        <v>1.5628268340056831E-2</v>
      </c>
      <c r="H34" s="13">
        <f t="shared" si="4"/>
        <v>1.5628268340056831E-2</v>
      </c>
    </row>
    <row r="35" spans="1:8">
      <c r="A35" s="3" t="s">
        <v>34</v>
      </c>
      <c r="B35" s="4">
        <v>116.95</v>
      </c>
      <c r="C35" s="9">
        <f t="shared" si="5"/>
        <v>111.17666666666668</v>
      </c>
      <c r="D35" s="9">
        <f t="shared" si="0"/>
        <v>5.7733333333333263</v>
      </c>
      <c r="E35" s="10">
        <f t="shared" si="1"/>
        <v>5.7733333333333263</v>
      </c>
      <c r="F35" s="9">
        <f t="shared" si="2"/>
        <v>33.331377777777696</v>
      </c>
      <c r="G35" s="14">
        <f t="shared" si="3"/>
        <v>4.9365825851503432E-2</v>
      </c>
      <c r="H35" s="13">
        <f t="shared" si="4"/>
        <v>4.9365825851503432E-2</v>
      </c>
    </row>
    <row r="36" spans="1:8">
      <c r="A36" s="3" t="s">
        <v>35</v>
      </c>
      <c r="B36" s="4">
        <v>111.84</v>
      </c>
      <c r="C36" s="9">
        <f t="shared" si="5"/>
        <v>113.74</v>
      </c>
      <c r="D36" s="9">
        <f t="shared" si="0"/>
        <v>-1.8999999999999915</v>
      </c>
      <c r="E36" s="10">
        <f t="shared" si="1"/>
        <v>1.8999999999999915</v>
      </c>
      <c r="F36" s="9">
        <f t="shared" si="2"/>
        <v>3.6099999999999675</v>
      </c>
      <c r="G36" s="14">
        <f t="shared" si="3"/>
        <v>1.6988555078683756E-2</v>
      </c>
      <c r="H36" s="13">
        <f t="shared" si="4"/>
        <v>-1.6988555078683756E-2</v>
      </c>
    </row>
    <row r="37" spans="1:8">
      <c r="A37" s="3" t="s">
        <v>36</v>
      </c>
      <c r="B37" s="4">
        <v>110.49</v>
      </c>
      <c r="C37" s="9">
        <f t="shared" si="5"/>
        <v>113.44666666666667</v>
      </c>
      <c r="D37" s="9">
        <f t="shared" si="0"/>
        <v>-2.9566666666666777</v>
      </c>
      <c r="E37" s="10">
        <f t="shared" si="1"/>
        <v>2.9566666666666777</v>
      </c>
      <c r="F37" s="9">
        <f t="shared" si="2"/>
        <v>8.7418777777778427</v>
      </c>
      <c r="G37" s="14">
        <f t="shared" si="3"/>
        <v>2.675958608622208E-2</v>
      </c>
      <c r="H37" s="13">
        <f t="shared" si="4"/>
        <v>-2.675958608622208E-2</v>
      </c>
    </row>
    <row r="38" spans="1:8">
      <c r="A38" s="3" t="s">
        <v>37</v>
      </c>
      <c r="B38" s="4">
        <v>107.2</v>
      </c>
      <c r="C38" s="9">
        <f t="shared" si="5"/>
        <v>113.09333333333335</v>
      </c>
      <c r="D38" s="9">
        <f t="shared" si="0"/>
        <v>-5.8933333333333451</v>
      </c>
      <c r="E38" s="10">
        <f t="shared" si="1"/>
        <v>5.8933333333333451</v>
      </c>
      <c r="F38" s="9">
        <f t="shared" si="2"/>
        <v>34.731377777777915</v>
      </c>
      <c r="G38" s="14">
        <f t="shared" si="3"/>
        <v>5.4975124378109558E-2</v>
      </c>
      <c r="H38" s="13">
        <f t="shared" si="4"/>
        <v>-5.4975124378109558E-2</v>
      </c>
    </row>
    <row r="39" spans="1:8">
      <c r="A39" s="3" t="s">
        <v>38</v>
      </c>
      <c r="B39" s="4">
        <v>85.59</v>
      </c>
      <c r="C39" s="9">
        <f t="shared" si="5"/>
        <v>109.84333333333332</v>
      </c>
      <c r="D39" s="9">
        <f t="shared" si="0"/>
        <v>-24.253333333333316</v>
      </c>
      <c r="E39" s="10">
        <f t="shared" si="1"/>
        <v>24.253333333333316</v>
      </c>
      <c r="F39" s="9">
        <f t="shared" si="2"/>
        <v>588.22417777777696</v>
      </c>
      <c r="G39" s="14">
        <f t="shared" si="3"/>
        <v>0.28336643688904445</v>
      </c>
      <c r="H39" s="13">
        <f t="shared" si="4"/>
        <v>-0.28336643688904445</v>
      </c>
    </row>
    <row r="40" spans="1:8">
      <c r="A40" s="3" t="s">
        <v>39</v>
      </c>
      <c r="B40" s="4">
        <v>104.23</v>
      </c>
      <c r="C40" s="9">
        <f t="shared" si="5"/>
        <v>101.09333333333332</v>
      </c>
      <c r="D40" s="9">
        <f t="shared" si="0"/>
        <v>3.1366666666666845</v>
      </c>
      <c r="E40" s="10">
        <f t="shared" si="1"/>
        <v>3.1366666666666845</v>
      </c>
      <c r="F40" s="9">
        <f t="shared" si="2"/>
        <v>9.8386777777778889</v>
      </c>
      <c r="G40" s="14">
        <f t="shared" si="3"/>
        <v>3.0093703028558808E-2</v>
      </c>
      <c r="H40" s="13">
        <f t="shared" si="4"/>
        <v>3.0093703028558808E-2</v>
      </c>
    </row>
    <row r="41" spans="1:8">
      <c r="A41" s="3" t="s">
        <v>40</v>
      </c>
      <c r="B41" s="4">
        <v>103.66</v>
      </c>
      <c r="C41" s="9">
        <f t="shared" si="5"/>
        <v>99.006666666666675</v>
      </c>
      <c r="D41" s="9">
        <f t="shared" si="0"/>
        <v>4.6533333333333218</v>
      </c>
      <c r="E41" s="10">
        <f t="shared" si="1"/>
        <v>4.6533333333333218</v>
      </c>
      <c r="F41" s="9">
        <f t="shared" si="2"/>
        <v>21.653511111111005</v>
      </c>
      <c r="G41" s="14">
        <f t="shared" si="3"/>
        <v>4.4890346646086453E-2</v>
      </c>
      <c r="H41" s="13">
        <f t="shared" si="4"/>
        <v>4.4890346646086453E-2</v>
      </c>
    </row>
    <row r="42" spans="1:8">
      <c r="A42" s="3" t="s">
        <v>41</v>
      </c>
      <c r="B42" s="4">
        <v>108.54</v>
      </c>
      <c r="C42" s="9">
        <f t="shared" si="5"/>
        <v>97.826666666666668</v>
      </c>
      <c r="D42" s="9">
        <f t="shared" si="0"/>
        <v>10.713333333333338</v>
      </c>
      <c r="E42" s="10">
        <f t="shared" si="1"/>
        <v>10.713333333333338</v>
      </c>
      <c r="F42" s="9">
        <f t="shared" si="2"/>
        <v>114.77551111111121</v>
      </c>
      <c r="G42" s="14">
        <f t="shared" si="3"/>
        <v>9.8704010810146833E-2</v>
      </c>
      <c r="H42" s="13">
        <f t="shared" si="4"/>
        <v>9.8704010810146833E-2</v>
      </c>
    </row>
    <row r="43" spans="1:8">
      <c r="A43" s="3" t="s">
        <v>42</v>
      </c>
      <c r="B43" s="4">
        <v>106.64</v>
      </c>
      <c r="C43" s="9">
        <f t="shared" si="5"/>
        <v>105.47666666666667</v>
      </c>
      <c r="D43" s="9">
        <f t="shared" si="0"/>
        <v>1.1633333333333269</v>
      </c>
      <c r="E43" s="10">
        <f t="shared" si="1"/>
        <v>1.1633333333333269</v>
      </c>
      <c r="F43" s="9">
        <f t="shared" si="2"/>
        <v>1.3533444444444294</v>
      </c>
      <c r="G43" s="14">
        <f t="shared" si="3"/>
        <v>1.0908977244311018E-2</v>
      </c>
      <c r="H43" s="13">
        <f t="shared" si="4"/>
        <v>1.0908977244311018E-2</v>
      </c>
    </row>
    <row r="44" spans="1:8">
      <c r="A44" s="3" t="s">
        <v>43</v>
      </c>
      <c r="B44" s="4">
        <v>113.69</v>
      </c>
      <c r="C44" s="9">
        <f t="shared" si="5"/>
        <v>106.27999999999999</v>
      </c>
      <c r="D44" s="9">
        <f t="shared" si="0"/>
        <v>7.4100000000000108</v>
      </c>
      <c r="E44" s="10">
        <f t="shared" si="1"/>
        <v>7.4100000000000108</v>
      </c>
      <c r="F44" s="9">
        <f t="shared" si="2"/>
        <v>54.908100000000161</v>
      </c>
      <c r="G44" s="14">
        <f t="shared" si="3"/>
        <v>6.5177236344445513E-2</v>
      </c>
      <c r="H44" s="13">
        <f t="shared" si="4"/>
        <v>6.5177236344445513E-2</v>
      </c>
    </row>
    <row r="45" spans="1:8">
      <c r="A45" s="3" t="s">
        <v>44</v>
      </c>
      <c r="B45" s="4">
        <v>115.57</v>
      </c>
      <c r="C45" s="9">
        <f t="shared" si="5"/>
        <v>109.62333333333333</v>
      </c>
      <c r="D45" s="9">
        <f t="shared" si="0"/>
        <v>5.9466666666666583</v>
      </c>
      <c r="E45" s="10">
        <f t="shared" si="1"/>
        <v>5.9466666666666583</v>
      </c>
      <c r="F45" s="9">
        <f t="shared" si="2"/>
        <v>35.362844444444349</v>
      </c>
      <c r="G45" s="14">
        <f t="shared" si="3"/>
        <v>5.1455106573216738E-2</v>
      </c>
      <c r="H45" s="13">
        <f t="shared" si="4"/>
        <v>5.1455106573216738E-2</v>
      </c>
    </row>
    <row r="46" spans="1:8">
      <c r="A46" s="3" t="s">
        <v>45</v>
      </c>
      <c r="B46" s="4">
        <v>110.85</v>
      </c>
      <c r="C46" s="9">
        <f t="shared" si="5"/>
        <v>111.96666666666665</v>
      </c>
      <c r="D46" s="9">
        <f t="shared" si="0"/>
        <v>-1.11666666666666</v>
      </c>
      <c r="E46" s="10">
        <f t="shared" si="1"/>
        <v>1.11666666666666</v>
      </c>
      <c r="F46" s="9">
        <f t="shared" si="2"/>
        <v>1.2469444444444295</v>
      </c>
      <c r="G46" s="14">
        <f t="shared" si="3"/>
        <v>1.0073673131859811E-2</v>
      </c>
      <c r="H46" s="13">
        <f t="shared" si="4"/>
        <v>-1.0073673131859811E-2</v>
      </c>
    </row>
    <row r="47" spans="1:8">
      <c r="A47" s="3" t="s">
        <v>46</v>
      </c>
      <c r="B47" s="4">
        <v>113.95</v>
      </c>
      <c r="C47" s="9">
        <f t="shared" si="5"/>
        <v>113.37</v>
      </c>
      <c r="D47" s="9">
        <f t="shared" si="0"/>
        <v>0.57999999999999829</v>
      </c>
      <c r="E47" s="10">
        <f t="shared" si="1"/>
        <v>0.57999999999999829</v>
      </c>
      <c r="F47" s="9">
        <f t="shared" si="2"/>
        <v>0.33639999999999803</v>
      </c>
      <c r="G47" s="14">
        <f t="shared" si="3"/>
        <v>5.0899517332163077E-3</v>
      </c>
      <c r="H47" s="13">
        <f t="shared" si="4"/>
        <v>5.0899517332163077E-3</v>
      </c>
    </row>
    <row r="48" spans="1:8">
      <c r="A48" s="3" t="s">
        <v>47</v>
      </c>
      <c r="B48" s="4">
        <v>114.05</v>
      </c>
      <c r="C48" s="9">
        <f t="shared" si="5"/>
        <v>113.45666666666666</v>
      </c>
      <c r="D48" s="9">
        <f t="shared" si="0"/>
        <v>0.59333333333333371</v>
      </c>
      <c r="E48" s="10">
        <f t="shared" si="1"/>
        <v>0.59333333333333371</v>
      </c>
      <c r="F48" s="9">
        <f t="shared" si="2"/>
        <v>0.35204444444444488</v>
      </c>
      <c r="G48" s="14">
        <f t="shared" si="3"/>
        <v>5.2023966096741226E-3</v>
      </c>
      <c r="H48" s="13">
        <f t="shared" si="4"/>
        <v>5.2023966096741226E-3</v>
      </c>
    </row>
    <row r="49" spans="1:8">
      <c r="A49" s="3" t="s">
        <v>48</v>
      </c>
      <c r="B49" s="4">
        <v>117.44</v>
      </c>
      <c r="C49" s="9">
        <f t="shared" si="5"/>
        <v>112.95</v>
      </c>
      <c r="D49" s="9">
        <f t="shared" si="0"/>
        <v>4.4899999999999949</v>
      </c>
      <c r="E49" s="10">
        <f t="shared" si="1"/>
        <v>4.4899999999999949</v>
      </c>
      <c r="F49" s="9">
        <f t="shared" si="2"/>
        <v>20.160099999999954</v>
      </c>
      <c r="G49" s="14">
        <f t="shared" si="3"/>
        <v>3.8232288828337832E-2</v>
      </c>
      <c r="H49" s="13">
        <f t="shared" si="4"/>
        <v>3.8232288828337832E-2</v>
      </c>
    </row>
    <row r="50" spans="1:8">
      <c r="A50" s="3" t="s">
        <v>49</v>
      </c>
      <c r="B50" s="4">
        <v>105.55</v>
      </c>
      <c r="C50" s="9">
        <f t="shared" si="5"/>
        <v>115.14666666666666</v>
      </c>
      <c r="D50" s="9">
        <f t="shared" si="0"/>
        <v>-9.596666666666664</v>
      </c>
      <c r="E50" s="10">
        <f t="shared" si="1"/>
        <v>9.596666666666664</v>
      </c>
      <c r="F50" s="9">
        <f t="shared" si="2"/>
        <v>92.096011111111054</v>
      </c>
      <c r="G50" s="14">
        <f t="shared" si="3"/>
        <v>9.0920574767092976E-2</v>
      </c>
      <c r="H50" s="13">
        <f t="shared" si="4"/>
        <v>-9.0920574767092976E-2</v>
      </c>
    </row>
    <row r="51" spans="1:8">
      <c r="A51" s="3" t="s">
        <v>50</v>
      </c>
      <c r="B51" s="4">
        <v>103.76</v>
      </c>
      <c r="C51" s="9">
        <f t="shared" si="5"/>
        <v>112.34666666666668</v>
      </c>
      <c r="D51" s="9">
        <f t="shared" si="0"/>
        <v>-8.5866666666666731</v>
      </c>
      <c r="E51" s="10">
        <f t="shared" si="1"/>
        <v>8.5866666666666731</v>
      </c>
      <c r="F51" s="9">
        <f t="shared" si="2"/>
        <v>73.730844444444557</v>
      </c>
      <c r="G51" s="14">
        <f t="shared" si="3"/>
        <v>8.2755075815985665E-2</v>
      </c>
      <c r="H51" s="13">
        <f t="shared" si="4"/>
        <v>-8.2755075815985665E-2</v>
      </c>
    </row>
    <row r="52" spans="1:8">
      <c r="A52" s="3" t="s">
        <v>51</v>
      </c>
      <c r="B52" s="4">
        <v>116.6</v>
      </c>
      <c r="C52" s="9">
        <f t="shared" si="5"/>
        <v>108.91666666666667</v>
      </c>
      <c r="D52" s="9">
        <f t="shared" si="0"/>
        <v>7.6833333333333229</v>
      </c>
      <c r="E52" s="10">
        <f t="shared" si="1"/>
        <v>7.6833333333333229</v>
      </c>
      <c r="F52" s="9">
        <f t="shared" si="2"/>
        <v>59.03361111111095</v>
      </c>
      <c r="G52" s="14">
        <f t="shared" si="3"/>
        <v>6.5894797026872412E-2</v>
      </c>
      <c r="H52" s="13">
        <f t="shared" si="4"/>
        <v>6.5894797026872412E-2</v>
      </c>
    </row>
    <row r="53" spans="1:8">
      <c r="A53" s="3" t="s">
        <v>52</v>
      </c>
      <c r="B53" s="4">
        <v>108.08</v>
      </c>
      <c r="C53" s="9">
        <f t="shared" si="5"/>
        <v>108.63666666666666</v>
      </c>
      <c r="D53" s="9">
        <f t="shared" si="0"/>
        <v>-0.55666666666665776</v>
      </c>
      <c r="E53" s="10">
        <f t="shared" si="1"/>
        <v>0.55666666666665776</v>
      </c>
      <c r="F53" s="9">
        <f t="shared" si="2"/>
        <v>0.30987777777776787</v>
      </c>
      <c r="G53" s="14">
        <f t="shared" si="3"/>
        <v>5.1505057981741098E-3</v>
      </c>
      <c r="H53" s="13">
        <f t="shared" si="4"/>
        <v>-5.1505057981741098E-3</v>
      </c>
    </row>
    <row r="54" spans="1:8">
      <c r="A54" s="3" t="s">
        <v>53</v>
      </c>
      <c r="B54" s="4">
        <v>110.4</v>
      </c>
      <c r="C54" s="9">
        <f t="shared" si="5"/>
        <v>109.48</v>
      </c>
      <c r="D54" s="9">
        <f t="shared" si="0"/>
        <v>0.92000000000000171</v>
      </c>
      <c r="E54" s="10">
        <f t="shared" si="1"/>
        <v>0.92000000000000171</v>
      </c>
      <c r="F54" s="9">
        <f t="shared" si="2"/>
        <v>0.84640000000000315</v>
      </c>
      <c r="G54" s="14">
        <f t="shared" si="3"/>
        <v>8.3333333333333488E-3</v>
      </c>
      <c r="H54" s="13">
        <f t="shared" si="4"/>
        <v>8.3333333333333488E-3</v>
      </c>
    </row>
    <row r="55" spans="1:8">
      <c r="A55" s="3" t="s">
        <v>54</v>
      </c>
      <c r="B55" s="4">
        <v>114.32</v>
      </c>
      <c r="C55" s="9">
        <f t="shared" si="5"/>
        <v>111.69333333333334</v>
      </c>
      <c r="D55" s="9">
        <f t="shared" si="0"/>
        <v>2.6266666666666509</v>
      </c>
      <c r="E55" s="10">
        <f t="shared" si="1"/>
        <v>2.6266666666666509</v>
      </c>
      <c r="F55" s="9">
        <f t="shared" si="2"/>
        <v>6.899377777777695</v>
      </c>
      <c r="G55" s="14">
        <f t="shared" si="3"/>
        <v>2.2976440401212835E-2</v>
      </c>
      <c r="H55" s="13">
        <f t="shared" si="4"/>
        <v>2.2976440401212835E-2</v>
      </c>
    </row>
    <row r="56" spans="1:8">
      <c r="A56" s="3" t="s">
        <v>55</v>
      </c>
      <c r="B56" s="4">
        <v>117.08</v>
      </c>
      <c r="C56" s="9">
        <f t="shared" si="5"/>
        <v>110.93333333333334</v>
      </c>
      <c r="D56" s="9">
        <f t="shared" si="0"/>
        <v>6.1466666666666612</v>
      </c>
      <c r="E56" s="10">
        <f t="shared" si="1"/>
        <v>6.1466666666666612</v>
      </c>
      <c r="F56" s="9">
        <f t="shared" si="2"/>
        <v>37.781511111111044</v>
      </c>
      <c r="G56" s="14">
        <f t="shared" si="3"/>
        <v>5.249971529438556E-2</v>
      </c>
      <c r="H56" s="13">
        <f t="shared" si="4"/>
        <v>5.249971529438556E-2</v>
      </c>
    </row>
    <row r="57" spans="1:8">
      <c r="A57" s="3" t="s">
        <v>56</v>
      </c>
      <c r="B57" s="4">
        <v>120.29</v>
      </c>
      <c r="C57" s="9">
        <f t="shared" si="5"/>
        <v>113.93333333333334</v>
      </c>
      <c r="D57" s="9">
        <f t="shared" si="0"/>
        <v>6.3566666666666691</v>
      </c>
      <c r="E57" s="10">
        <f t="shared" si="1"/>
        <v>6.3566666666666691</v>
      </c>
      <c r="F57" s="9">
        <f t="shared" si="2"/>
        <v>40.407211111111145</v>
      </c>
      <c r="G57" s="14">
        <f t="shared" si="3"/>
        <v>5.2844514645163099E-2</v>
      </c>
      <c r="H57" s="13">
        <f t="shared" si="4"/>
        <v>5.2844514645163099E-2</v>
      </c>
    </row>
    <row r="58" spans="1:8">
      <c r="A58" s="3" t="s">
        <v>57</v>
      </c>
      <c r="B58" s="4">
        <v>123.81</v>
      </c>
      <c r="C58" s="9">
        <f t="shared" si="5"/>
        <v>117.23</v>
      </c>
      <c r="D58" s="9">
        <f t="shared" si="0"/>
        <v>6.5799999999999983</v>
      </c>
      <c r="E58" s="10">
        <f t="shared" si="1"/>
        <v>6.5799999999999983</v>
      </c>
      <c r="F58" s="9">
        <f t="shared" si="2"/>
        <v>43.296399999999977</v>
      </c>
      <c r="G58" s="14">
        <f t="shared" si="3"/>
        <v>5.3145949438655991E-2</v>
      </c>
      <c r="H58" s="13">
        <f t="shared" si="4"/>
        <v>5.3145949438655991E-2</v>
      </c>
    </row>
    <row r="59" spans="1:8">
      <c r="A59" s="3" t="s">
        <v>58</v>
      </c>
      <c r="B59" s="4">
        <v>121.29</v>
      </c>
      <c r="C59" s="9">
        <f t="shared" si="5"/>
        <v>120.39333333333333</v>
      </c>
      <c r="D59" s="9">
        <f t="shared" si="0"/>
        <v>0.89666666666667538</v>
      </c>
      <c r="E59" s="10">
        <f t="shared" si="1"/>
        <v>0.89666666666667538</v>
      </c>
      <c r="F59" s="9">
        <f t="shared" si="2"/>
        <v>0.80401111111112677</v>
      </c>
      <c r="G59" s="14">
        <f t="shared" si="3"/>
        <v>7.3927501580235413E-3</v>
      </c>
      <c r="H59" s="13">
        <f t="shared" si="4"/>
        <v>7.3927501580235413E-3</v>
      </c>
    </row>
    <row r="60" spans="1:8">
      <c r="A60" s="3" t="s">
        <v>59</v>
      </c>
      <c r="B60" s="4">
        <v>122.88</v>
      </c>
      <c r="C60" s="9">
        <f t="shared" si="5"/>
        <v>121.79666666666668</v>
      </c>
      <c r="D60" s="9">
        <f t="shared" si="0"/>
        <v>1.0833333333333144</v>
      </c>
      <c r="E60" s="10">
        <f t="shared" si="1"/>
        <v>1.0833333333333144</v>
      </c>
      <c r="F60" s="9">
        <f t="shared" si="2"/>
        <v>1.1736111111110701</v>
      </c>
      <c r="G60" s="14">
        <f t="shared" si="3"/>
        <v>8.8161892361109575E-3</v>
      </c>
      <c r="H60" s="13">
        <f t="shared" si="4"/>
        <v>8.8161892361109575E-3</v>
      </c>
    </row>
    <row r="61" spans="1:8">
      <c r="A61" s="3" t="s">
        <v>60</v>
      </c>
      <c r="B61" s="4">
        <v>129.52000000000001</v>
      </c>
      <c r="C61" s="9">
        <f t="shared" si="5"/>
        <v>122.66000000000001</v>
      </c>
      <c r="D61" s="9">
        <f t="shared" si="0"/>
        <v>6.8599999999999994</v>
      </c>
      <c r="E61" s="10">
        <f t="shared" si="1"/>
        <v>6.8599999999999994</v>
      </c>
      <c r="F61" s="9">
        <f t="shared" si="2"/>
        <v>47.059599999999989</v>
      </c>
      <c r="G61" s="14">
        <f t="shared" si="3"/>
        <v>5.2964793082149464E-2</v>
      </c>
      <c r="H61" s="13">
        <f t="shared" si="4"/>
        <v>5.2964793082149464E-2</v>
      </c>
    </row>
  </sheetData>
  <phoneticPr fontId="3" type="noConversion"/>
  <pageMargins left="0.7" right="0.7" top="0.75" bottom="0.75" header="0.3" footer="0.3"/>
  <ignoredErrors>
    <ignoredError sqref="C5:C61" formulaRange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2E8E-430F-4DBA-860C-11F43638F961}">
  <dimension ref="A1:H61"/>
  <sheetViews>
    <sheetView topLeftCell="A52" workbookViewId="0">
      <selection activeCell="C1" sqref="C1:H61"/>
    </sheetView>
  </sheetViews>
  <sheetFormatPr defaultRowHeight="15.5"/>
  <cols>
    <col min="1" max="1" width="11.7265625" style="5" customWidth="1"/>
    <col min="2" max="2" width="8.6328125" style="6" customWidth="1"/>
    <col min="3" max="5" width="8.7265625" style="8"/>
    <col min="6" max="6" width="9.6328125" style="8" bestFit="1" customWidth="1"/>
    <col min="7" max="16384" width="8.7265625" style="8"/>
  </cols>
  <sheetData>
    <row r="1" spans="1:8" ht="17">
      <c r="A1" s="1" t="s">
        <v>61</v>
      </c>
      <c r="B1" s="2" t="s">
        <v>0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</row>
    <row r="2" spans="1:8">
      <c r="A2" s="3" t="s">
        <v>1</v>
      </c>
      <c r="B2" s="4">
        <v>93.4</v>
      </c>
      <c r="E2" s="11">
        <f>AVERAGE(E8:E61)</f>
        <v>5.9255555555555537</v>
      </c>
      <c r="F2" s="12">
        <f>SQRT(AVERAGE(F8:F61))</f>
        <v>7.5637182962495739</v>
      </c>
      <c r="G2" s="16">
        <f>AVERAGE(G8:G61)</f>
        <v>5.6141142137636546E-2</v>
      </c>
      <c r="H2" s="15">
        <f>AVERAGE(H8:H61)</f>
        <v>1.1631126941612209E-2</v>
      </c>
    </row>
    <row r="3" spans="1:8">
      <c r="A3" s="3" t="s">
        <v>2</v>
      </c>
      <c r="B3" s="4">
        <v>78.78</v>
      </c>
    </row>
    <row r="4" spans="1:8">
      <c r="A4" s="3" t="s">
        <v>3</v>
      </c>
      <c r="B4" s="4">
        <v>100.25</v>
      </c>
      <c r="C4" s="9"/>
      <c r="D4" s="9"/>
      <c r="E4" s="10"/>
      <c r="F4" s="9"/>
      <c r="G4" s="14"/>
      <c r="H4" s="13"/>
    </row>
    <row r="5" spans="1:8">
      <c r="A5" s="3" t="s">
        <v>4</v>
      </c>
      <c r="B5" s="4">
        <v>93.95</v>
      </c>
      <c r="C5" s="9"/>
      <c r="D5" s="9"/>
      <c r="E5" s="10"/>
      <c r="F5" s="9"/>
      <c r="G5" s="14"/>
      <c r="H5" s="13"/>
    </row>
    <row r="6" spans="1:8">
      <c r="A6" s="3" t="s">
        <v>5</v>
      </c>
      <c r="B6" s="4">
        <v>100.46</v>
      </c>
      <c r="C6" s="9"/>
      <c r="D6" s="9"/>
      <c r="E6" s="10"/>
      <c r="F6" s="9"/>
      <c r="G6" s="14"/>
      <c r="H6" s="13"/>
    </row>
    <row r="7" spans="1:8">
      <c r="A7" s="3" t="s">
        <v>6</v>
      </c>
      <c r="B7" s="4">
        <v>102.05</v>
      </c>
      <c r="C7" s="9"/>
      <c r="D7" s="9"/>
      <c r="E7" s="10"/>
      <c r="F7" s="9"/>
      <c r="G7" s="14"/>
      <c r="H7" s="13"/>
    </row>
    <row r="8" spans="1:8">
      <c r="A8" s="3" t="s">
        <v>7</v>
      </c>
      <c r="B8" s="4">
        <v>102.06</v>
      </c>
      <c r="C8" s="9">
        <f>AVERAGE(B2:B7)</f>
        <v>94.814999999999998</v>
      </c>
      <c r="D8" s="9">
        <f>B8-C8</f>
        <v>7.2450000000000045</v>
      </c>
      <c r="E8" s="10">
        <f t="shared" ref="E8:E61" si="0">ABS(D8)</f>
        <v>7.2450000000000045</v>
      </c>
      <c r="F8" s="9">
        <f t="shared" ref="F8:F61" si="1">D8^2</f>
        <v>52.490025000000067</v>
      </c>
      <c r="G8" s="14">
        <f t="shared" ref="G8:G61" si="2">E8/B8</f>
        <v>7.0987654320987692E-2</v>
      </c>
      <c r="H8" s="13">
        <f t="shared" ref="H8:H61" si="3">D8/B8</f>
        <v>7.0987654320987692E-2</v>
      </c>
    </row>
    <row r="9" spans="1:8">
      <c r="A9" s="3" t="s">
        <v>8</v>
      </c>
      <c r="B9" s="4">
        <v>105.48</v>
      </c>
      <c r="C9" s="9">
        <f t="shared" ref="C9:C61" si="4">AVERAGE(B3:B8)</f>
        <v>96.258333333333326</v>
      </c>
      <c r="D9" s="9">
        <f t="shared" ref="D9:D61" si="5">B9-C9</f>
        <v>9.2216666666666782</v>
      </c>
      <c r="E9" s="10">
        <f t="shared" si="0"/>
        <v>9.2216666666666782</v>
      </c>
      <c r="F9" s="9">
        <f t="shared" si="1"/>
        <v>85.039136111111318</v>
      </c>
      <c r="G9" s="14">
        <f t="shared" si="2"/>
        <v>8.742573631652141E-2</v>
      </c>
      <c r="H9" s="13">
        <f t="shared" si="3"/>
        <v>8.742573631652141E-2</v>
      </c>
    </row>
    <row r="10" spans="1:8">
      <c r="A10" s="3" t="s">
        <v>9</v>
      </c>
      <c r="B10" s="4">
        <v>104.38</v>
      </c>
      <c r="C10" s="9">
        <f t="shared" si="4"/>
        <v>100.70833333333333</v>
      </c>
      <c r="D10" s="9">
        <f t="shared" si="5"/>
        <v>3.6716666666666669</v>
      </c>
      <c r="E10" s="10">
        <f t="shared" si="0"/>
        <v>3.6716666666666669</v>
      </c>
      <c r="F10" s="9">
        <f t="shared" si="1"/>
        <v>13.481136111111113</v>
      </c>
      <c r="G10" s="14">
        <f t="shared" si="2"/>
        <v>3.51759596346682E-2</v>
      </c>
      <c r="H10" s="13">
        <f t="shared" si="3"/>
        <v>3.51759596346682E-2</v>
      </c>
    </row>
    <row r="11" spans="1:8">
      <c r="A11" s="3" t="s">
        <v>10</v>
      </c>
      <c r="B11" s="4">
        <v>104.71</v>
      </c>
      <c r="C11" s="9">
        <f t="shared" si="4"/>
        <v>101.39666666666666</v>
      </c>
      <c r="D11" s="9">
        <f t="shared" si="5"/>
        <v>3.3133333333333326</v>
      </c>
      <c r="E11" s="10">
        <f t="shared" si="0"/>
        <v>3.3133333333333326</v>
      </c>
      <c r="F11" s="9">
        <f t="shared" si="1"/>
        <v>10.978177777777773</v>
      </c>
      <c r="G11" s="14">
        <f t="shared" si="2"/>
        <v>3.1642950370865557E-2</v>
      </c>
      <c r="H11" s="13">
        <f t="shared" si="3"/>
        <v>3.1642950370865557E-2</v>
      </c>
    </row>
    <row r="12" spans="1:8">
      <c r="A12" s="3" t="s">
        <v>11</v>
      </c>
      <c r="B12" s="4">
        <v>107.29</v>
      </c>
      <c r="C12" s="9">
        <f t="shared" si="4"/>
        <v>103.19000000000001</v>
      </c>
      <c r="D12" s="9">
        <f t="shared" si="5"/>
        <v>4.0999999999999943</v>
      </c>
      <c r="E12" s="10">
        <f t="shared" si="0"/>
        <v>4.0999999999999943</v>
      </c>
      <c r="F12" s="9">
        <f t="shared" si="1"/>
        <v>16.809999999999953</v>
      </c>
      <c r="G12" s="14">
        <f t="shared" si="2"/>
        <v>3.8214185851430646E-2</v>
      </c>
      <c r="H12" s="13">
        <f t="shared" si="3"/>
        <v>3.8214185851430646E-2</v>
      </c>
    </row>
    <row r="13" spans="1:8">
      <c r="A13" s="3" t="s">
        <v>12</v>
      </c>
      <c r="B13" s="4">
        <v>107.2</v>
      </c>
      <c r="C13" s="9">
        <f t="shared" si="4"/>
        <v>104.32833333333333</v>
      </c>
      <c r="D13" s="9">
        <f t="shared" si="5"/>
        <v>2.8716666666666697</v>
      </c>
      <c r="E13" s="10">
        <f t="shared" si="0"/>
        <v>2.8716666666666697</v>
      </c>
      <c r="F13" s="9">
        <f t="shared" si="1"/>
        <v>8.2464694444444611</v>
      </c>
      <c r="G13" s="14">
        <f t="shared" si="2"/>
        <v>2.6787935323383111E-2</v>
      </c>
      <c r="H13" s="13">
        <f t="shared" si="3"/>
        <v>2.6787935323383111E-2</v>
      </c>
    </row>
    <row r="14" spans="1:8">
      <c r="A14" s="3" t="s">
        <v>13</v>
      </c>
      <c r="B14" s="4">
        <v>99.26</v>
      </c>
      <c r="C14" s="9">
        <f t="shared" si="4"/>
        <v>105.18666666666667</v>
      </c>
      <c r="D14" s="9">
        <f t="shared" si="5"/>
        <v>-5.9266666666666623</v>
      </c>
      <c r="E14" s="10">
        <f t="shared" si="0"/>
        <v>5.9266666666666623</v>
      </c>
      <c r="F14" s="9">
        <f t="shared" si="1"/>
        <v>35.125377777777729</v>
      </c>
      <c r="G14" s="14">
        <f t="shared" si="2"/>
        <v>5.9708509637987732E-2</v>
      </c>
      <c r="H14" s="13">
        <f t="shared" si="3"/>
        <v>-5.9708509637987732E-2</v>
      </c>
    </row>
    <row r="15" spans="1:8">
      <c r="A15" s="3" t="s">
        <v>14</v>
      </c>
      <c r="B15" s="4">
        <v>92.09</v>
      </c>
      <c r="C15" s="9">
        <f t="shared" si="4"/>
        <v>104.72000000000001</v>
      </c>
      <c r="D15" s="9">
        <f t="shared" si="5"/>
        <v>-12.63000000000001</v>
      </c>
      <c r="E15" s="10">
        <f t="shared" si="0"/>
        <v>12.63000000000001</v>
      </c>
      <c r="F15" s="9">
        <f t="shared" si="1"/>
        <v>159.51690000000025</v>
      </c>
      <c r="G15" s="14">
        <f t="shared" si="2"/>
        <v>0.13714844174177446</v>
      </c>
      <c r="H15" s="13">
        <f t="shared" si="3"/>
        <v>-0.13714844174177446</v>
      </c>
    </row>
    <row r="16" spans="1:8">
      <c r="A16" s="3" t="s">
        <v>15</v>
      </c>
      <c r="B16" s="4">
        <v>108.82</v>
      </c>
      <c r="C16" s="9">
        <f t="shared" si="4"/>
        <v>102.48833333333334</v>
      </c>
      <c r="D16" s="9">
        <f t="shared" si="5"/>
        <v>6.3316666666666492</v>
      </c>
      <c r="E16" s="10">
        <f t="shared" si="0"/>
        <v>6.3316666666666492</v>
      </c>
      <c r="F16" s="9">
        <f t="shared" si="1"/>
        <v>40.090002777777556</v>
      </c>
      <c r="G16" s="14">
        <f t="shared" si="2"/>
        <v>5.8184769956502937E-2</v>
      </c>
      <c r="H16" s="13">
        <f t="shared" si="3"/>
        <v>5.8184769956502937E-2</v>
      </c>
    </row>
    <row r="17" spans="1:8">
      <c r="A17" s="3" t="s">
        <v>16</v>
      </c>
      <c r="B17" s="4">
        <v>94.85</v>
      </c>
      <c r="C17" s="9">
        <f t="shared" si="4"/>
        <v>103.22833333333331</v>
      </c>
      <c r="D17" s="9">
        <f t="shared" si="5"/>
        <v>-8.3783333333333161</v>
      </c>
      <c r="E17" s="10">
        <f t="shared" si="0"/>
        <v>8.3783333333333161</v>
      </c>
      <c r="F17" s="9">
        <f t="shared" si="1"/>
        <v>70.196469444444162</v>
      </c>
      <c r="G17" s="14">
        <f t="shared" si="2"/>
        <v>8.833245475311878E-2</v>
      </c>
      <c r="H17" s="13">
        <f t="shared" si="3"/>
        <v>-8.833245475311878E-2</v>
      </c>
    </row>
    <row r="18" spans="1:8">
      <c r="A18" s="3" t="s">
        <v>17</v>
      </c>
      <c r="B18" s="4">
        <v>103.78</v>
      </c>
      <c r="C18" s="9">
        <f t="shared" si="4"/>
        <v>101.58500000000002</v>
      </c>
      <c r="D18" s="9">
        <f t="shared" si="5"/>
        <v>2.194999999999979</v>
      </c>
      <c r="E18" s="10">
        <f t="shared" si="0"/>
        <v>2.194999999999979</v>
      </c>
      <c r="F18" s="9">
        <f t="shared" si="1"/>
        <v>4.8180249999999081</v>
      </c>
      <c r="G18" s="14">
        <f t="shared" si="2"/>
        <v>2.1150510695702243E-2</v>
      </c>
      <c r="H18" s="13">
        <f t="shared" si="3"/>
        <v>2.1150510695702243E-2</v>
      </c>
    </row>
    <row r="19" spans="1:8">
      <c r="A19" s="3" t="s">
        <v>18</v>
      </c>
      <c r="B19" s="4">
        <v>107.42</v>
      </c>
      <c r="C19" s="9">
        <f t="shared" si="4"/>
        <v>101</v>
      </c>
      <c r="D19" s="9">
        <f t="shared" si="5"/>
        <v>6.4200000000000017</v>
      </c>
      <c r="E19" s="10">
        <f t="shared" si="0"/>
        <v>6.4200000000000017</v>
      </c>
      <c r="F19" s="9">
        <f t="shared" si="1"/>
        <v>41.216400000000021</v>
      </c>
      <c r="G19" s="14">
        <f t="shared" si="2"/>
        <v>5.9765406814373499E-2</v>
      </c>
      <c r="H19" s="13">
        <f t="shared" si="3"/>
        <v>5.9765406814373499E-2</v>
      </c>
    </row>
    <row r="20" spans="1:8">
      <c r="A20" s="3" t="s">
        <v>19</v>
      </c>
      <c r="B20" s="4">
        <v>104.38</v>
      </c>
      <c r="C20" s="9">
        <f t="shared" si="4"/>
        <v>101.03666666666665</v>
      </c>
      <c r="D20" s="9">
        <f t="shared" si="5"/>
        <v>3.3433333333333479</v>
      </c>
      <c r="E20" s="10">
        <f t="shared" si="0"/>
        <v>3.3433333333333479</v>
      </c>
      <c r="F20" s="9">
        <f t="shared" si="1"/>
        <v>11.177877777777875</v>
      </c>
      <c r="G20" s="14">
        <f t="shared" si="2"/>
        <v>3.2030401737242267E-2</v>
      </c>
      <c r="H20" s="13">
        <f t="shared" si="3"/>
        <v>3.2030401737242267E-2</v>
      </c>
    </row>
    <row r="21" spans="1:8">
      <c r="A21" s="3" t="s">
        <v>20</v>
      </c>
      <c r="B21" s="4">
        <v>111.48</v>
      </c>
      <c r="C21" s="9">
        <f t="shared" si="4"/>
        <v>101.88999999999999</v>
      </c>
      <c r="D21" s="9">
        <f t="shared" si="5"/>
        <v>9.5900000000000176</v>
      </c>
      <c r="E21" s="10">
        <f t="shared" si="0"/>
        <v>9.5900000000000176</v>
      </c>
      <c r="F21" s="9">
        <f t="shared" si="1"/>
        <v>91.968100000000334</v>
      </c>
      <c r="G21" s="14">
        <f t="shared" si="2"/>
        <v>8.6024398995335635E-2</v>
      </c>
      <c r="H21" s="13">
        <f t="shared" si="3"/>
        <v>8.6024398995335635E-2</v>
      </c>
    </row>
    <row r="22" spans="1:8">
      <c r="A22" s="3" t="s">
        <v>21</v>
      </c>
      <c r="B22" s="4">
        <v>109.73</v>
      </c>
      <c r="C22" s="9">
        <f t="shared" si="4"/>
        <v>105.12166666666667</v>
      </c>
      <c r="D22" s="9">
        <f t="shared" si="5"/>
        <v>4.6083333333333343</v>
      </c>
      <c r="E22" s="10">
        <f t="shared" si="0"/>
        <v>4.6083333333333343</v>
      </c>
      <c r="F22" s="9">
        <f t="shared" si="1"/>
        <v>21.236736111111121</v>
      </c>
      <c r="G22" s="14">
        <f t="shared" si="2"/>
        <v>4.1997022995838275E-2</v>
      </c>
      <c r="H22" s="13">
        <f t="shared" si="3"/>
        <v>4.1997022995838275E-2</v>
      </c>
    </row>
    <row r="23" spans="1:8">
      <c r="A23" s="3" t="s">
        <v>22</v>
      </c>
      <c r="B23" s="4">
        <v>107.51</v>
      </c>
      <c r="C23" s="9">
        <f t="shared" si="4"/>
        <v>105.27333333333333</v>
      </c>
      <c r="D23" s="9">
        <f t="shared" si="5"/>
        <v>2.2366666666666788</v>
      </c>
      <c r="E23" s="10">
        <f t="shared" si="0"/>
        <v>2.2366666666666788</v>
      </c>
      <c r="F23" s="9">
        <f t="shared" si="1"/>
        <v>5.0026777777778317</v>
      </c>
      <c r="G23" s="14">
        <f t="shared" si="2"/>
        <v>2.0804266269804472E-2</v>
      </c>
      <c r="H23" s="13">
        <f t="shared" si="3"/>
        <v>2.0804266269804472E-2</v>
      </c>
    </row>
    <row r="24" spans="1:8">
      <c r="A24" s="3" t="s">
        <v>23</v>
      </c>
      <c r="B24" s="4">
        <v>109.02</v>
      </c>
      <c r="C24" s="9">
        <f t="shared" si="4"/>
        <v>107.38333333333333</v>
      </c>
      <c r="D24" s="9">
        <f t="shared" si="5"/>
        <v>1.6366666666666703</v>
      </c>
      <c r="E24" s="10">
        <f t="shared" si="0"/>
        <v>1.6366666666666703</v>
      </c>
      <c r="F24" s="9">
        <f t="shared" si="1"/>
        <v>2.6786777777777897</v>
      </c>
      <c r="G24" s="14">
        <f t="shared" si="2"/>
        <v>1.5012535926129795E-2</v>
      </c>
      <c r="H24" s="13">
        <f t="shared" si="3"/>
        <v>1.5012535926129795E-2</v>
      </c>
    </row>
    <row r="25" spans="1:8">
      <c r="A25" s="3" t="s">
        <v>24</v>
      </c>
      <c r="B25" s="4">
        <v>111.67</v>
      </c>
      <c r="C25" s="9">
        <f t="shared" si="4"/>
        <v>108.25666666666667</v>
      </c>
      <c r="D25" s="9">
        <f t="shared" si="5"/>
        <v>3.4133333333333269</v>
      </c>
      <c r="E25" s="10">
        <f t="shared" si="0"/>
        <v>3.4133333333333269</v>
      </c>
      <c r="F25" s="9">
        <f t="shared" si="1"/>
        <v>11.650844444444401</v>
      </c>
      <c r="G25" s="14">
        <f t="shared" si="2"/>
        <v>3.0566251753678938E-2</v>
      </c>
      <c r="H25" s="13">
        <f t="shared" si="3"/>
        <v>3.0566251753678938E-2</v>
      </c>
    </row>
    <row r="26" spans="1:8">
      <c r="A26" s="3" t="s">
        <v>25</v>
      </c>
      <c r="B26" s="4">
        <v>108.57</v>
      </c>
      <c r="C26" s="9">
        <f t="shared" si="4"/>
        <v>108.96499999999999</v>
      </c>
      <c r="D26" s="9">
        <f t="shared" si="5"/>
        <v>-0.39499999999999602</v>
      </c>
      <c r="E26" s="10">
        <f t="shared" si="0"/>
        <v>0.39499999999999602</v>
      </c>
      <c r="F26" s="9">
        <f t="shared" si="1"/>
        <v>0.15602499999999686</v>
      </c>
      <c r="G26" s="14">
        <f t="shared" si="2"/>
        <v>3.6382057658653037E-3</v>
      </c>
      <c r="H26" s="13">
        <f t="shared" si="3"/>
        <v>-3.6382057658653037E-3</v>
      </c>
    </row>
    <row r="27" spans="1:8">
      <c r="A27" s="3" t="s">
        <v>26</v>
      </c>
      <c r="B27" s="4">
        <v>87.73</v>
      </c>
      <c r="C27" s="9">
        <f t="shared" si="4"/>
        <v>109.66333333333334</v>
      </c>
      <c r="D27" s="9">
        <f t="shared" si="5"/>
        <v>-21.933333333333337</v>
      </c>
      <c r="E27" s="10">
        <f t="shared" si="0"/>
        <v>21.933333333333337</v>
      </c>
      <c r="F27" s="9">
        <f t="shared" si="1"/>
        <v>481.07111111111129</v>
      </c>
      <c r="G27" s="14">
        <f t="shared" si="2"/>
        <v>0.25000949884114143</v>
      </c>
      <c r="H27" s="13">
        <f t="shared" si="3"/>
        <v>-0.25000949884114143</v>
      </c>
    </row>
    <row r="28" spans="1:8">
      <c r="A28" s="3" t="s">
        <v>27</v>
      </c>
      <c r="B28" s="4">
        <v>115.2</v>
      </c>
      <c r="C28" s="9">
        <f t="shared" si="4"/>
        <v>105.705</v>
      </c>
      <c r="D28" s="9">
        <f t="shared" si="5"/>
        <v>9.4950000000000045</v>
      </c>
      <c r="E28" s="10">
        <f t="shared" si="0"/>
        <v>9.4950000000000045</v>
      </c>
      <c r="F28" s="9">
        <f t="shared" si="1"/>
        <v>90.15502500000008</v>
      </c>
      <c r="G28" s="14">
        <f t="shared" si="2"/>
        <v>8.2421875000000033E-2</v>
      </c>
      <c r="H28" s="13">
        <f t="shared" si="3"/>
        <v>8.2421875000000033E-2</v>
      </c>
    </row>
    <row r="29" spans="1:8">
      <c r="A29" s="3" t="s">
        <v>28</v>
      </c>
      <c r="B29" s="4">
        <v>102.74</v>
      </c>
      <c r="C29" s="9">
        <f t="shared" si="4"/>
        <v>106.61666666666667</v>
      </c>
      <c r="D29" s="9">
        <f t="shared" si="5"/>
        <v>-3.8766666666666794</v>
      </c>
      <c r="E29" s="10">
        <f t="shared" si="0"/>
        <v>3.8766666666666794</v>
      </c>
      <c r="F29" s="9">
        <f t="shared" si="1"/>
        <v>15.028544444444544</v>
      </c>
      <c r="G29" s="14">
        <f t="shared" si="2"/>
        <v>3.77327882681203E-2</v>
      </c>
      <c r="H29" s="13">
        <f t="shared" si="3"/>
        <v>-3.77327882681203E-2</v>
      </c>
    </row>
    <row r="30" spans="1:8">
      <c r="A30" s="3" t="s">
        <v>29</v>
      </c>
      <c r="B30" s="4">
        <v>111.42</v>
      </c>
      <c r="C30" s="9">
        <f t="shared" si="4"/>
        <v>105.82166666666667</v>
      </c>
      <c r="D30" s="9">
        <f t="shared" si="5"/>
        <v>5.5983333333333292</v>
      </c>
      <c r="E30" s="10">
        <f t="shared" si="0"/>
        <v>5.5983333333333292</v>
      </c>
      <c r="F30" s="9">
        <f t="shared" si="1"/>
        <v>31.341336111111065</v>
      </c>
      <c r="G30" s="14">
        <f t="shared" si="2"/>
        <v>5.0245318015915717E-2</v>
      </c>
      <c r="H30" s="13">
        <f t="shared" si="3"/>
        <v>5.0245318015915717E-2</v>
      </c>
    </row>
    <row r="31" spans="1:8">
      <c r="A31" s="3" t="s">
        <v>30</v>
      </c>
      <c r="B31" s="4">
        <v>107.44</v>
      </c>
      <c r="C31" s="9">
        <f t="shared" si="4"/>
        <v>106.22166666666665</v>
      </c>
      <c r="D31" s="9">
        <f t="shared" si="5"/>
        <v>1.2183333333333479</v>
      </c>
      <c r="E31" s="10">
        <f t="shared" si="0"/>
        <v>1.2183333333333479</v>
      </c>
      <c r="F31" s="9">
        <f t="shared" si="1"/>
        <v>1.4843361111111466</v>
      </c>
      <c r="G31" s="14">
        <f t="shared" si="2"/>
        <v>1.133966244725752E-2</v>
      </c>
      <c r="H31" s="13">
        <f t="shared" si="3"/>
        <v>1.133966244725752E-2</v>
      </c>
    </row>
    <row r="32" spans="1:8">
      <c r="A32" s="3" t="s">
        <v>31</v>
      </c>
      <c r="B32" s="4">
        <v>109.26</v>
      </c>
      <c r="C32" s="9">
        <f t="shared" si="4"/>
        <v>105.51666666666665</v>
      </c>
      <c r="D32" s="9">
        <f t="shared" si="5"/>
        <v>3.7433333333333536</v>
      </c>
      <c r="E32" s="10">
        <f t="shared" si="0"/>
        <v>3.7433333333333536</v>
      </c>
      <c r="F32" s="9">
        <f t="shared" si="1"/>
        <v>14.012544444444597</v>
      </c>
      <c r="G32" s="14">
        <f t="shared" si="2"/>
        <v>3.4260784672646469E-2</v>
      </c>
      <c r="H32" s="13">
        <f t="shared" si="3"/>
        <v>3.4260784672646469E-2</v>
      </c>
    </row>
    <row r="33" spans="1:8">
      <c r="A33" s="3" t="s">
        <v>32</v>
      </c>
      <c r="B33" s="4">
        <v>112.72</v>
      </c>
      <c r="C33" s="9">
        <f t="shared" si="4"/>
        <v>105.63166666666666</v>
      </c>
      <c r="D33" s="9">
        <f t="shared" si="5"/>
        <v>7.0883333333333383</v>
      </c>
      <c r="E33" s="10">
        <f t="shared" si="0"/>
        <v>7.0883333333333383</v>
      </c>
      <c r="F33" s="9">
        <f t="shared" si="1"/>
        <v>50.244469444444512</v>
      </c>
      <c r="G33" s="14">
        <f t="shared" si="2"/>
        <v>6.2884433404305703E-2</v>
      </c>
      <c r="H33" s="13">
        <f t="shared" si="3"/>
        <v>6.2884433404305703E-2</v>
      </c>
    </row>
    <row r="34" spans="1:8">
      <c r="A34" s="3" t="s">
        <v>33</v>
      </c>
      <c r="B34" s="4">
        <v>111.55</v>
      </c>
      <c r="C34" s="9">
        <f t="shared" si="4"/>
        <v>109.79666666666668</v>
      </c>
      <c r="D34" s="9">
        <f t="shared" si="5"/>
        <v>1.7533333333333161</v>
      </c>
      <c r="E34" s="10">
        <f t="shared" si="0"/>
        <v>1.7533333333333161</v>
      </c>
      <c r="F34" s="9">
        <f t="shared" si="1"/>
        <v>3.0741777777777175</v>
      </c>
      <c r="G34" s="14">
        <f t="shared" si="2"/>
        <v>1.5717914238756757E-2</v>
      </c>
      <c r="H34" s="13">
        <f t="shared" si="3"/>
        <v>1.5717914238756757E-2</v>
      </c>
    </row>
    <row r="35" spans="1:8">
      <c r="A35" s="3" t="s">
        <v>34</v>
      </c>
      <c r="B35" s="4">
        <v>116.95</v>
      </c>
      <c r="C35" s="9">
        <f t="shared" si="4"/>
        <v>109.18833333333333</v>
      </c>
      <c r="D35" s="9">
        <f t="shared" si="5"/>
        <v>7.7616666666666703</v>
      </c>
      <c r="E35" s="10">
        <f t="shared" si="0"/>
        <v>7.7616666666666703</v>
      </c>
      <c r="F35" s="9">
        <f t="shared" si="1"/>
        <v>60.2434694444445</v>
      </c>
      <c r="G35" s="14">
        <f t="shared" si="2"/>
        <v>6.6367393472994182E-2</v>
      </c>
      <c r="H35" s="13">
        <f t="shared" si="3"/>
        <v>6.6367393472994182E-2</v>
      </c>
    </row>
    <row r="36" spans="1:8">
      <c r="A36" s="3" t="s">
        <v>35</v>
      </c>
      <c r="B36" s="4">
        <v>111.84</v>
      </c>
      <c r="C36" s="9">
        <f t="shared" si="4"/>
        <v>111.55666666666667</v>
      </c>
      <c r="D36" s="9">
        <f t="shared" si="5"/>
        <v>0.28333333333333144</v>
      </c>
      <c r="E36" s="10">
        <f t="shared" si="0"/>
        <v>0.28333333333333144</v>
      </c>
      <c r="F36" s="9">
        <f t="shared" si="1"/>
        <v>8.0277777777776699E-2</v>
      </c>
      <c r="G36" s="14">
        <f t="shared" si="2"/>
        <v>2.533381020505467E-3</v>
      </c>
      <c r="H36" s="13">
        <f t="shared" si="3"/>
        <v>2.533381020505467E-3</v>
      </c>
    </row>
    <row r="37" spans="1:8">
      <c r="A37" s="3" t="s">
        <v>36</v>
      </c>
      <c r="B37" s="4">
        <v>110.49</v>
      </c>
      <c r="C37" s="9">
        <f t="shared" si="4"/>
        <v>111.62666666666667</v>
      </c>
      <c r="D37" s="9">
        <f t="shared" si="5"/>
        <v>-1.1366666666666703</v>
      </c>
      <c r="E37" s="10">
        <f t="shared" si="0"/>
        <v>1.1366666666666703</v>
      </c>
      <c r="F37" s="9">
        <f t="shared" si="1"/>
        <v>1.2920111111111192</v>
      </c>
      <c r="G37" s="14">
        <f t="shared" si="2"/>
        <v>1.0287507165052678E-2</v>
      </c>
      <c r="H37" s="13">
        <f t="shared" si="3"/>
        <v>-1.0287507165052678E-2</v>
      </c>
    </row>
    <row r="38" spans="1:8">
      <c r="A38" s="3" t="s">
        <v>37</v>
      </c>
      <c r="B38" s="4">
        <v>107.2</v>
      </c>
      <c r="C38" s="9">
        <f t="shared" si="4"/>
        <v>112.13500000000001</v>
      </c>
      <c r="D38" s="9">
        <f t="shared" si="5"/>
        <v>-4.9350000000000023</v>
      </c>
      <c r="E38" s="10">
        <f t="shared" si="0"/>
        <v>4.9350000000000023</v>
      </c>
      <c r="F38" s="9">
        <f t="shared" si="1"/>
        <v>24.354225000000021</v>
      </c>
      <c r="G38" s="14">
        <f t="shared" si="2"/>
        <v>4.6035447761194052E-2</v>
      </c>
      <c r="H38" s="13">
        <f t="shared" si="3"/>
        <v>-4.6035447761194052E-2</v>
      </c>
    </row>
    <row r="39" spans="1:8">
      <c r="A39" s="3" t="s">
        <v>38</v>
      </c>
      <c r="B39" s="4">
        <v>85.59</v>
      </c>
      <c r="C39" s="9">
        <f t="shared" si="4"/>
        <v>111.79166666666667</v>
      </c>
      <c r="D39" s="9">
        <f t="shared" si="5"/>
        <v>-26.201666666666668</v>
      </c>
      <c r="E39" s="10">
        <f t="shared" si="0"/>
        <v>26.201666666666668</v>
      </c>
      <c r="F39" s="9">
        <f t="shared" si="1"/>
        <v>686.52733611111114</v>
      </c>
      <c r="G39" s="14">
        <f t="shared" si="2"/>
        <v>0.30612999961054643</v>
      </c>
      <c r="H39" s="13">
        <f t="shared" si="3"/>
        <v>-0.30612999961054643</v>
      </c>
    </row>
    <row r="40" spans="1:8">
      <c r="A40" s="3" t="s">
        <v>39</v>
      </c>
      <c r="B40" s="4">
        <v>104.23</v>
      </c>
      <c r="C40" s="9">
        <f t="shared" si="4"/>
        <v>107.27000000000002</v>
      </c>
      <c r="D40" s="9">
        <f t="shared" si="5"/>
        <v>-3.0400000000000205</v>
      </c>
      <c r="E40" s="10">
        <f t="shared" si="0"/>
        <v>3.0400000000000205</v>
      </c>
      <c r="F40" s="9">
        <f t="shared" si="1"/>
        <v>9.2416000000001244</v>
      </c>
      <c r="G40" s="14">
        <f t="shared" si="2"/>
        <v>2.9166266909719085E-2</v>
      </c>
      <c r="H40" s="13">
        <f t="shared" si="3"/>
        <v>-2.9166266909719085E-2</v>
      </c>
    </row>
    <row r="41" spans="1:8">
      <c r="A41" s="3" t="s">
        <v>40</v>
      </c>
      <c r="B41" s="4">
        <v>103.66</v>
      </c>
      <c r="C41" s="9">
        <f t="shared" si="4"/>
        <v>106.05000000000001</v>
      </c>
      <c r="D41" s="9">
        <f t="shared" si="5"/>
        <v>-2.3900000000000148</v>
      </c>
      <c r="E41" s="10">
        <f t="shared" si="0"/>
        <v>2.3900000000000148</v>
      </c>
      <c r="F41" s="9">
        <f t="shared" si="1"/>
        <v>5.7121000000000706</v>
      </c>
      <c r="G41" s="14">
        <f t="shared" si="2"/>
        <v>2.3056145089716523E-2</v>
      </c>
      <c r="H41" s="13">
        <f t="shared" si="3"/>
        <v>-2.3056145089716523E-2</v>
      </c>
    </row>
    <row r="42" spans="1:8">
      <c r="A42" s="3" t="s">
        <v>41</v>
      </c>
      <c r="B42" s="4">
        <v>108.54</v>
      </c>
      <c r="C42" s="9">
        <f t="shared" si="4"/>
        <v>103.83499999999999</v>
      </c>
      <c r="D42" s="9">
        <f t="shared" si="5"/>
        <v>4.7050000000000125</v>
      </c>
      <c r="E42" s="10">
        <f t="shared" si="0"/>
        <v>4.7050000000000125</v>
      </c>
      <c r="F42" s="9">
        <f t="shared" si="1"/>
        <v>22.137025000000119</v>
      </c>
      <c r="G42" s="14">
        <f t="shared" si="2"/>
        <v>4.3348074442601921E-2</v>
      </c>
      <c r="H42" s="13">
        <f t="shared" si="3"/>
        <v>4.3348074442601921E-2</v>
      </c>
    </row>
    <row r="43" spans="1:8">
      <c r="A43" s="3" t="s">
        <v>42</v>
      </c>
      <c r="B43" s="4">
        <v>106.64</v>
      </c>
      <c r="C43" s="9">
        <f t="shared" si="4"/>
        <v>103.28499999999998</v>
      </c>
      <c r="D43" s="9">
        <f t="shared" si="5"/>
        <v>3.3550000000000182</v>
      </c>
      <c r="E43" s="10">
        <f t="shared" si="0"/>
        <v>3.3550000000000182</v>
      </c>
      <c r="F43" s="9">
        <f t="shared" si="1"/>
        <v>11.256025000000122</v>
      </c>
      <c r="G43" s="14">
        <f t="shared" si="2"/>
        <v>3.1460990247562062E-2</v>
      </c>
      <c r="H43" s="13">
        <f t="shared" si="3"/>
        <v>3.1460990247562062E-2</v>
      </c>
    </row>
    <row r="44" spans="1:8">
      <c r="A44" s="3" t="s">
        <v>43</v>
      </c>
      <c r="B44" s="4">
        <v>113.69</v>
      </c>
      <c r="C44" s="9">
        <f t="shared" si="4"/>
        <v>102.64333333333336</v>
      </c>
      <c r="D44" s="9">
        <f t="shared" si="5"/>
        <v>11.046666666666638</v>
      </c>
      <c r="E44" s="10">
        <f t="shared" si="0"/>
        <v>11.046666666666638</v>
      </c>
      <c r="F44" s="9">
        <f t="shared" si="1"/>
        <v>122.02884444444382</v>
      </c>
      <c r="G44" s="14">
        <f t="shared" si="2"/>
        <v>9.7164804878763639E-2</v>
      </c>
      <c r="H44" s="13">
        <f t="shared" si="3"/>
        <v>9.7164804878763639E-2</v>
      </c>
    </row>
    <row r="45" spans="1:8">
      <c r="A45" s="3" t="s">
        <v>44</v>
      </c>
      <c r="B45" s="4">
        <v>115.57</v>
      </c>
      <c r="C45" s="9">
        <f t="shared" si="4"/>
        <v>103.72500000000001</v>
      </c>
      <c r="D45" s="9">
        <f t="shared" si="5"/>
        <v>11.844999999999985</v>
      </c>
      <c r="E45" s="10">
        <f t="shared" si="0"/>
        <v>11.844999999999985</v>
      </c>
      <c r="F45" s="9">
        <f t="shared" si="1"/>
        <v>140.30402499999963</v>
      </c>
      <c r="G45" s="14">
        <f t="shared" si="2"/>
        <v>0.10249199619278347</v>
      </c>
      <c r="H45" s="13">
        <f t="shared" si="3"/>
        <v>0.10249199619278347</v>
      </c>
    </row>
    <row r="46" spans="1:8">
      <c r="A46" s="3" t="s">
        <v>45</v>
      </c>
      <c r="B46" s="4">
        <v>110.85</v>
      </c>
      <c r="C46" s="9">
        <f t="shared" si="4"/>
        <v>108.72166666666665</v>
      </c>
      <c r="D46" s="9">
        <f t="shared" si="5"/>
        <v>2.1283333333333445</v>
      </c>
      <c r="E46" s="10">
        <f t="shared" si="0"/>
        <v>2.1283333333333445</v>
      </c>
      <c r="F46" s="9">
        <f t="shared" si="1"/>
        <v>4.5298027777778254</v>
      </c>
      <c r="G46" s="14">
        <f t="shared" si="2"/>
        <v>1.9200120282664362E-2</v>
      </c>
      <c r="H46" s="13">
        <f t="shared" si="3"/>
        <v>1.9200120282664362E-2</v>
      </c>
    </row>
    <row r="47" spans="1:8">
      <c r="A47" s="3" t="s">
        <v>46</v>
      </c>
      <c r="B47" s="4">
        <v>113.95</v>
      </c>
      <c r="C47" s="9">
        <f t="shared" si="4"/>
        <v>109.82499999999999</v>
      </c>
      <c r="D47" s="9">
        <f t="shared" si="5"/>
        <v>4.1250000000000142</v>
      </c>
      <c r="E47" s="10">
        <f t="shared" si="0"/>
        <v>4.1250000000000142</v>
      </c>
      <c r="F47" s="9">
        <f t="shared" si="1"/>
        <v>17.015625000000117</v>
      </c>
      <c r="G47" s="14">
        <f t="shared" si="2"/>
        <v>3.6200087757788629E-2</v>
      </c>
      <c r="H47" s="13">
        <f t="shared" si="3"/>
        <v>3.6200087757788629E-2</v>
      </c>
    </row>
    <row r="48" spans="1:8">
      <c r="A48" s="3" t="s">
        <v>47</v>
      </c>
      <c r="B48" s="4">
        <v>114.05</v>
      </c>
      <c r="C48" s="9">
        <f t="shared" si="4"/>
        <v>111.54</v>
      </c>
      <c r="D48" s="9">
        <f t="shared" si="5"/>
        <v>2.5099999999999909</v>
      </c>
      <c r="E48" s="10">
        <f t="shared" si="0"/>
        <v>2.5099999999999909</v>
      </c>
      <c r="F48" s="9">
        <f t="shared" si="1"/>
        <v>6.3000999999999543</v>
      </c>
      <c r="G48" s="14">
        <f t="shared" si="2"/>
        <v>2.200789127575617E-2</v>
      </c>
      <c r="H48" s="13">
        <f t="shared" si="3"/>
        <v>2.200789127575617E-2</v>
      </c>
    </row>
    <row r="49" spans="1:8">
      <c r="A49" s="3" t="s">
        <v>48</v>
      </c>
      <c r="B49" s="4">
        <v>117.44</v>
      </c>
      <c r="C49" s="9">
        <f t="shared" si="4"/>
        <v>112.45833333333333</v>
      </c>
      <c r="D49" s="9">
        <f t="shared" si="5"/>
        <v>4.9816666666666691</v>
      </c>
      <c r="E49" s="10">
        <f t="shared" si="0"/>
        <v>4.9816666666666691</v>
      </c>
      <c r="F49" s="9">
        <f t="shared" si="1"/>
        <v>24.817002777777802</v>
      </c>
      <c r="G49" s="14">
        <f t="shared" si="2"/>
        <v>4.2418823796548613E-2</v>
      </c>
      <c r="H49" s="13">
        <f t="shared" si="3"/>
        <v>4.2418823796548613E-2</v>
      </c>
    </row>
    <row r="50" spans="1:8">
      <c r="A50" s="3" t="s">
        <v>49</v>
      </c>
      <c r="B50" s="4">
        <v>105.55</v>
      </c>
      <c r="C50" s="9">
        <f t="shared" si="4"/>
        <v>114.25833333333333</v>
      </c>
      <c r="D50" s="9">
        <f t="shared" si="5"/>
        <v>-8.7083333333333286</v>
      </c>
      <c r="E50" s="10">
        <f t="shared" si="0"/>
        <v>8.7083333333333286</v>
      </c>
      <c r="F50" s="9">
        <f t="shared" si="1"/>
        <v>75.835069444444358</v>
      </c>
      <c r="G50" s="14">
        <f t="shared" si="2"/>
        <v>8.2504342333807004E-2</v>
      </c>
      <c r="H50" s="13">
        <f t="shared" si="3"/>
        <v>-8.2504342333807004E-2</v>
      </c>
    </row>
    <row r="51" spans="1:8">
      <c r="A51" s="3" t="s">
        <v>50</v>
      </c>
      <c r="B51" s="4">
        <v>103.76</v>
      </c>
      <c r="C51" s="9">
        <f t="shared" si="4"/>
        <v>112.90166666666666</v>
      </c>
      <c r="D51" s="9">
        <f t="shared" si="5"/>
        <v>-9.1416666666666515</v>
      </c>
      <c r="E51" s="10">
        <f t="shared" si="0"/>
        <v>9.1416666666666515</v>
      </c>
      <c r="F51" s="9">
        <f t="shared" si="1"/>
        <v>83.570069444444172</v>
      </c>
      <c r="G51" s="14">
        <f t="shared" si="2"/>
        <v>8.8103957851451919E-2</v>
      </c>
      <c r="H51" s="13">
        <f t="shared" si="3"/>
        <v>-8.8103957851451919E-2</v>
      </c>
    </row>
    <row r="52" spans="1:8">
      <c r="A52" s="3" t="s">
        <v>51</v>
      </c>
      <c r="B52" s="4">
        <v>116.6</v>
      </c>
      <c r="C52" s="9">
        <f t="shared" si="4"/>
        <v>110.93333333333334</v>
      </c>
      <c r="D52" s="9">
        <f t="shared" si="5"/>
        <v>5.6666666666666572</v>
      </c>
      <c r="E52" s="10">
        <f t="shared" si="0"/>
        <v>5.6666666666666572</v>
      </c>
      <c r="F52" s="9">
        <f t="shared" si="1"/>
        <v>32.111111111111001</v>
      </c>
      <c r="G52" s="14">
        <f t="shared" si="2"/>
        <v>4.8599199542595693E-2</v>
      </c>
      <c r="H52" s="13">
        <f t="shared" si="3"/>
        <v>4.8599199542595693E-2</v>
      </c>
    </row>
    <row r="53" spans="1:8">
      <c r="A53" s="3" t="s">
        <v>52</v>
      </c>
      <c r="B53" s="4">
        <v>108.08</v>
      </c>
      <c r="C53" s="9">
        <f t="shared" si="4"/>
        <v>111.89166666666667</v>
      </c>
      <c r="D53" s="9">
        <f t="shared" si="5"/>
        <v>-3.8116666666666674</v>
      </c>
      <c r="E53" s="10">
        <f t="shared" si="0"/>
        <v>3.8116666666666674</v>
      </c>
      <c r="F53" s="9">
        <f t="shared" si="1"/>
        <v>14.528802777777784</v>
      </c>
      <c r="G53" s="14">
        <f t="shared" si="2"/>
        <v>3.5267086109055032E-2</v>
      </c>
      <c r="H53" s="13">
        <f t="shared" si="3"/>
        <v>-3.5267086109055032E-2</v>
      </c>
    </row>
    <row r="54" spans="1:8">
      <c r="A54" s="3" t="s">
        <v>53</v>
      </c>
      <c r="B54" s="4">
        <v>110.4</v>
      </c>
      <c r="C54" s="9">
        <f t="shared" si="4"/>
        <v>110.91333333333334</v>
      </c>
      <c r="D54" s="9">
        <f t="shared" si="5"/>
        <v>-0.51333333333333542</v>
      </c>
      <c r="E54" s="10">
        <f t="shared" si="0"/>
        <v>0.51333333333333542</v>
      </c>
      <c r="F54" s="9">
        <f t="shared" si="1"/>
        <v>0.26351111111111325</v>
      </c>
      <c r="G54" s="14">
        <f t="shared" si="2"/>
        <v>4.6497584541062989E-3</v>
      </c>
      <c r="H54" s="13">
        <f t="shared" si="3"/>
        <v>-4.6497584541062989E-3</v>
      </c>
    </row>
    <row r="55" spans="1:8">
      <c r="A55" s="3" t="s">
        <v>54</v>
      </c>
      <c r="B55" s="4">
        <v>114.32</v>
      </c>
      <c r="C55" s="9">
        <f t="shared" si="4"/>
        <v>110.30500000000001</v>
      </c>
      <c r="D55" s="9">
        <f t="shared" si="5"/>
        <v>4.0149999999999864</v>
      </c>
      <c r="E55" s="10">
        <f t="shared" si="0"/>
        <v>4.0149999999999864</v>
      </c>
      <c r="F55" s="9">
        <f t="shared" si="1"/>
        <v>16.120224999999891</v>
      </c>
      <c r="G55" s="14">
        <f t="shared" si="2"/>
        <v>3.5120713785864122E-2</v>
      </c>
      <c r="H55" s="13">
        <f t="shared" si="3"/>
        <v>3.5120713785864122E-2</v>
      </c>
    </row>
    <row r="56" spans="1:8">
      <c r="A56" s="3" t="s">
        <v>55</v>
      </c>
      <c r="B56" s="4">
        <v>117.08</v>
      </c>
      <c r="C56" s="9">
        <f t="shared" si="4"/>
        <v>109.78500000000001</v>
      </c>
      <c r="D56" s="9">
        <f t="shared" si="5"/>
        <v>7.2949999999999875</v>
      </c>
      <c r="E56" s="10">
        <f t="shared" si="0"/>
        <v>7.2949999999999875</v>
      </c>
      <c r="F56" s="9">
        <f t="shared" si="1"/>
        <v>53.217024999999815</v>
      </c>
      <c r="G56" s="14">
        <f t="shared" si="2"/>
        <v>6.2307823710283462E-2</v>
      </c>
      <c r="H56" s="13">
        <f t="shared" si="3"/>
        <v>6.2307823710283462E-2</v>
      </c>
    </row>
    <row r="57" spans="1:8">
      <c r="A57" s="3" t="s">
        <v>56</v>
      </c>
      <c r="B57" s="4">
        <v>120.29</v>
      </c>
      <c r="C57" s="9">
        <f t="shared" si="4"/>
        <v>111.70666666666669</v>
      </c>
      <c r="D57" s="9">
        <f t="shared" si="5"/>
        <v>8.5833333333333144</v>
      </c>
      <c r="E57" s="10">
        <f t="shared" si="0"/>
        <v>8.5833333333333144</v>
      </c>
      <c r="F57" s="9">
        <f t="shared" si="1"/>
        <v>73.673611111110787</v>
      </c>
      <c r="G57" s="14">
        <f t="shared" si="2"/>
        <v>7.1355335716462825E-2</v>
      </c>
      <c r="H57" s="13">
        <f t="shared" si="3"/>
        <v>7.1355335716462825E-2</v>
      </c>
    </row>
    <row r="58" spans="1:8">
      <c r="A58" s="3" t="s">
        <v>57</v>
      </c>
      <c r="B58" s="4">
        <v>123.81</v>
      </c>
      <c r="C58" s="9">
        <f t="shared" si="4"/>
        <v>114.46166666666666</v>
      </c>
      <c r="D58" s="9">
        <f t="shared" si="5"/>
        <v>9.3483333333333434</v>
      </c>
      <c r="E58" s="10">
        <f t="shared" si="0"/>
        <v>9.3483333333333434</v>
      </c>
      <c r="F58" s="9">
        <f t="shared" si="1"/>
        <v>87.391336111111301</v>
      </c>
      <c r="G58" s="14">
        <f t="shared" si="2"/>
        <v>7.5505478825081518E-2</v>
      </c>
      <c r="H58" s="13">
        <f t="shared" si="3"/>
        <v>7.5505478825081518E-2</v>
      </c>
    </row>
    <row r="59" spans="1:8">
      <c r="A59" s="3" t="s">
        <v>58</v>
      </c>
      <c r="B59" s="4">
        <v>121.29</v>
      </c>
      <c r="C59" s="9">
        <f t="shared" si="4"/>
        <v>115.66333333333334</v>
      </c>
      <c r="D59" s="9">
        <f t="shared" si="5"/>
        <v>5.6266666666666652</v>
      </c>
      <c r="E59" s="10">
        <f t="shared" si="0"/>
        <v>5.6266666666666652</v>
      </c>
      <c r="F59" s="9">
        <f t="shared" si="1"/>
        <v>31.65937777777776</v>
      </c>
      <c r="G59" s="14">
        <f t="shared" si="2"/>
        <v>4.6390194300162134E-2</v>
      </c>
      <c r="H59" s="13">
        <f t="shared" si="3"/>
        <v>4.6390194300162134E-2</v>
      </c>
    </row>
    <row r="60" spans="1:8">
      <c r="A60" s="3" t="s">
        <v>59</v>
      </c>
      <c r="B60" s="4">
        <v>122.88</v>
      </c>
      <c r="C60" s="9">
        <f t="shared" si="4"/>
        <v>117.86500000000001</v>
      </c>
      <c r="D60" s="9">
        <f t="shared" si="5"/>
        <v>5.0149999999999864</v>
      </c>
      <c r="E60" s="10">
        <f t="shared" si="0"/>
        <v>5.0149999999999864</v>
      </c>
      <c r="F60" s="9">
        <f t="shared" si="1"/>
        <v>25.150224999999864</v>
      </c>
      <c r="G60" s="14">
        <f t="shared" si="2"/>
        <v>4.081217447916656E-2</v>
      </c>
      <c r="H60" s="13">
        <f t="shared" si="3"/>
        <v>4.081217447916656E-2</v>
      </c>
    </row>
    <row r="61" spans="1:8">
      <c r="A61" s="3" t="s">
        <v>60</v>
      </c>
      <c r="B61" s="4">
        <v>129.52000000000001</v>
      </c>
      <c r="C61" s="9">
        <f t="shared" si="4"/>
        <v>119.94499999999999</v>
      </c>
      <c r="D61" s="9">
        <f t="shared" si="5"/>
        <v>9.5750000000000171</v>
      </c>
      <c r="E61" s="10">
        <f t="shared" si="0"/>
        <v>9.5750000000000171</v>
      </c>
      <c r="F61" s="9">
        <f t="shared" si="1"/>
        <v>91.680625000000333</v>
      </c>
      <c r="G61" s="14">
        <f t="shared" si="2"/>
        <v>7.3926806670784564E-2</v>
      </c>
      <c r="H61" s="13">
        <f t="shared" si="3"/>
        <v>7.3926806670784564E-2</v>
      </c>
    </row>
  </sheetData>
  <phoneticPr fontId="3" type="noConversion"/>
  <pageMargins left="0.7" right="0.7" top="0.75" bottom="0.75" header="0.3" footer="0.3"/>
  <ignoredErrors>
    <ignoredError sqref="C8:C61" formulaRange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5F2C-5D7F-4290-85A8-16D1E21635D6}">
  <dimension ref="A1:P205"/>
  <sheetViews>
    <sheetView tabSelected="1" topLeftCell="A97" workbookViewId="0">
      <selection activeCell="E108" sqref="E108"/>
    </sheetView>
  </sheetViews>
  <sheetFormatPr defaultRowHeight="15.5"/>
  <cols>
    <col min="1" max="1" width="11.7265625" style="5" customWidth="1"/>
    <col min="2" max="2" width="8.6328125" style="6" customWidth="1"/>
    <col min="3" max="3" width="8.7265625" style="8"/>
    <col min="4" max="4" width="9.7265625" style="8" customWidth="1"/>
    <col min="5" max="7" width="8.7265625" style="8"/>
    <col min="8" max="8" width="10.36328125" style="8" bestFit="1" customWidth="1"/>
    <col min="9" max="11" width="8.7265625" style="8"/>
    <col min="12" max="12" width="8.7265625" style="10"/>
    <col min="13" max="16384" width="8.7265625" style="8"/>
  </cols>
  <sheetData>
    <row r="1" spans="1:16" s="7" customFormat="1" ht="17">
      <c r="A1" s="1" t="s">
        <v>61</v>
      </c>
      <c r="B1" s="2" t="s">
        <v>0</v>
      </c>
      <c r="C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L1" s="24" t="s">
        <v>65</v>
      </c>
      <c r="M1" s="23">
        <f>H2</f>
        <v>6.9238369267709396</v>
      </c>
      <c r="O1" s="7" t="s">
        <v>64</v>
      </c>
      <c r="P1" s="24">
        <f>G2</f>
        <v>5.1390522731074606</v>
      </c>
    </row>
    <row r="2" spans="1:16">
      <c r="A2" s="3" t="s">
        <v>1</v>
      </c>
      <c r="B2" s="4">
        <v>93.4</v>
      </c>
      <c r="C2" s="22">
        <v>0.39</v>
      </c>
      <c r="G2" s="15">
        <f>AVERAGE(G8:G61)</f>
        <v>5.1390522731074606</v>
      </c>
      <c r="H2" s="15">
        <f>SQRT(AVERAGE(H8:H61))</f>
        <v>6.9238369267709396</v>
      </c>
      <c r="I2" s="15">
        <f>AVERAGE(I8:I61)</f>
        <v>4.7854213777571798E-2</v>
      </c>
      <c r="J2" s="15">
        <f>AVERAGE(J8:J61)</f>
        <v>7.4811549056124681E-3</v>
      </c>
      <c r="L2" s="10">
        <v>0</v>
      </c>
      <c r="M2" s="10">
        <f t="dataTable" ref="M2:M102" dt2D="0" dtr="0" r1="C2"/>
        <v>17.648770547883828</v>
      </c>
      <c r="O2" s="10">
        <v>0</v>
      </c>
      <c r="P2" s="10">
        <f t="dataTable" ref="P2:P102" dt2D="0" dtr="0" r1="C2" ca="1"/>
        <v>16.259444444444433</v>
      </c>
    </row>
    <row r="3" spans="1:16">
      <c r="A3" s="3" t="s">
        <v>2</v>
      </c>
      <c r="B3" s="4">
        <v>78.78</v>
      </c>
      <c r="C3" s="9">
        <f>B2</f>
        <v>93.4</v>
      </c>
      <c r="L3" s="10">
        <v>0.01</v>
      </c>
      <c r="M3" s="10">
        <v>14.553496580397207</v>
      </c>
      <c r="O3" s="10">
        <v>0.01</v>
      </c>
      <c r="P3" s="10">
        <v>13.488867116859481</v>
      </c>
    </row>
    <row r="4" spans="1:16">
      <c r="A4" s="3" t="s">
        <v>3</v>
      </c>
      <c r="B4" s="4">
        <v>100.25</v>
      </c>
      <c r="C4" s="9">
        <f>B3*C$2+C3*(1-C$2)</f>
        <v>87.6982</v>
      </c>
      <c r="D4" s="9">
        <f>AVERAGE(B2:B3)</f>
        <v>86.09</v>
      </c>
      <c r="F4" s="9">
        <f>B4-C4</f>
        <v>12.5518</v>
      </c>
      <c r="G4" s="10">
        <f>ABS(F4)</f>
        <v>12.5518</v>
      </c>
      <c r="H4" s="9">
        <f>F4^2</f>
        <v>157.54768324</v>
      </c>
      <c r="I4" s="14">
        <f>G4/B4</f>
        <v>0.12520498753117207</v>
      </c>
      <c r="J4" s="13">
        <f>F4/B4</f>
        <v>0.12520498753117207</v>
      </c>
      <c r="L4" s="10">
        <v>0.02</v>
      </c>
      <c r="M4" s="10">
        <v>12.476596171672496</v>
      </c>
      <c r="O4" s="10">
        <v>0.02</v>
      </c>
      <c r="P4" s="10">
        <v>11.490878702327267</v>
      </c>
    </row>
    <row r="5" spans="1:16">
      <c r="A5" s="3" t="s">
        <v>4</v>
      </c>
      <c r="B5" s="4">
        <v>93.95</v>
      </c>
      <c r="C5" s="9">
        <f t="shared" ref="C5:C61" si="0">B4*C$2+C4*(1-C$2)</f>
        <v>92.593401999999998</v>
      </c>
      <c r="D5" s="9">
        <f>B4*C$2+D4*(1-C$2)</f>
        <v>91.612400000000008</v>
      </c>
      <c r="E5" s="9">
        <f>AVERAGE(B2:B4)</f>
        <v>90.81</v>
      </c>
      <c r="F5" s="9">
        <f t="shared" ref="F5:F61" si="1">B5-C5</f>
        <v>1.3565980000000053</v>
      </c>
      <c r="G5" s="10">
        <f t="shared" ref="G5:G61" si="2">ABS(F5)</f>
        <v>1.3565980000000053</v>
      </c>
      <c r="H5" s="9">
        <f t="shared" ref="H5:H61" si="3">F5^2</f>
        <v>1.8403581336040145</v>
      </c>
      <c r="I5" s="14">
        <f t="shared" ref="I5:I61" si="4">G5/D5</f>
        <v>1.4808017255306108E-2</v>
      </c>
      <c r="J5" s="13">
        <f t="shared" ref="J5:J61" si="5">F5/B5</f>
        <v>1.4439574241617938E-2</v>
      </c>
      <c r="L5" s="10">
        <v>0.03</v>
      </c>
      <c r="M5" s="10">
        <v>11.06602367392669</v>
      </c>
      <c r="O5" s="10">
        <v>0.03</v>
      </c>
      <c r="P5" s="10">
        <v>10.049471352479236</v>
      </c>
    </row>
    <row r="6" spans="1:16">
      <c r="A6" s="3" t="s">
        <v>5</v>
      </c>
      <c r="B6" s="4">
        <v>100.46</v>
      </c>
      <c r="C6" s="9">
        <f t="shared" si="0"/>
        <v>93.122475219999998</v>
      </c>
      <c r="D6" s="9">
        <f t="shared" ref="D6:D61" si="6">B5*C$2+D5*(1-C$2)</f>
        <v>92.52406400000001</v>
      </c>
      <c r="E6" s="9">
        <f>B5*C$2+E5*(1-C$2)</f>
        <v>92.034600000000012</v>
      </c>
      <c r="F6" s="9">
        <f t="shared" si="1"/>
        <v>7.3375247799999954</v>
      </c>
      <c r="G6" s="10">
        <f t="shared" si="2"/>
        <v>7.3375247799999954</v>
      </c>
      <c r="H6" s="9">
        <f t="shared" si="3"/>
        <v>53.839269897113979</v>
      </c>
      <c r="I6" s="14">
        <f t="shared" si="4"/>
        <v>7.930396118354674E-2</v>
      </c>
      <c r="J6" s="13">
        <f t="shared" si="5"/>
        <v>7.3039267171013292E-2</v>
      </c>
      <c r="L6" s="10">
        <v>0.04</v>
      </c>
      <c r="M6" s="10">
        <v>10.091887489036452</v>
      </c>
      <c r="O6" s="10">
        <v>0.04</v>
      </c>
      <c r="P6" s="10">
        <v>9.0315722580213738</v>
      </c>
    </row>
    <row r="7" spans="1:16">
      <c r="A7" s="3" t="s">
        <v>6</v>
      </c>
      <c r="B7" s="4">
        <v>102.05</v>
      </c>
      <c r="C7" s="9">
        <f t="shared" si="0"/>
        <v>95.984109884199995</v>
      </c>
      <c r="D7" s="9">
        <f t="shared" si="6"/>
        <v>95.619079040000003</v>
      </c>
      <c r="E7" s="9">
        <f t="shared" ref="E7:E61" si="7">B6*C$2+E6*(1-C$2)</f>
        <v>95.320506000000009</v>
      </c>
      <c r="F7" s="9">
        <f t="shared" si="1"/>
        <v>6.065890115800002</v>
      </c>
      <c r="G7" s="10">
        <f t="shared" si="2"/>
        <v>6.065890115800002</v>
      </c>
      <c r="H7" s="9">
        <f t="shared" si="3"/>
        <v>36.795022896960162</v>
      </c>
      <c r="I7" s="14">
        <f t="shared" si="4"/>
        <v>6.3438072994433242E-2</v>
      </c>
      <c r="J7" s="13">
        <f t="shared" si="5"/>
        <v>5.9440373501224913E-2</v>
      </c>
      <c r="L7" s="10">
        <v>0.05</v>
      </c>
      <c r="M7" s="10">
        <v>9.4050531065474772</v>
      </c>
      <c r="O7" s="10">
        <v>0.05</v>
      </c>
      <c r="P7" s="10">
        <v>8.3072972268904426</v>
      </c>
    </row>
    <row r="8" spans="1:16">
      <c r="A8" s="3" t="s">
        <v>7</v>
      </c>
      <c r="B8" s="4">
        <v>102.06</v>
      </c>
      <c r="C8" s="9">
        <f t="shared" si="0"/>
        <v>98.349807029361997</v>
      </c>
      <c r="D8" s="9">
        <f t="shared" si="6"/>
        <v>98.127138214400006</v>
      </c>
      <c r="E8" s="9">
        <f t="shared" si="7"/>
        <v>97.945008660000013</v>
      </c>
      <c r="F8" s="9">
        <f t="shared" si="1"/>
        <v>3.7101929706380048</v>
      </c>
      <c r="G8" s="10">
        <f t="shared" si="2"/>
        <v>3.7101929706380048</v>
      </c>
      <c r="H8" s="9">
        <f t="shared" si="3"/>
        <v>13.765531879371663</v>
      </c>
      <c r="I8" s="14">
        <f t="shared" si="4"/>
        <v>3.7810059868774809E-2</v>
      </c>
      <c r="J8" s="13">
        <f t="shared" si="5"/>
        <v>3.6353056737585779E-2</v>
      </c>
      <c r="L8" s="10">
        <v>0.06</v>
      </c>
      <c r="M8" s="10">
        <v>8.9092480062397144</v>
      </c>
      <c r="O8" s="10">
        <v>0.06</v>
      </c>
      <c r="P8" s="10">
        <v>7.7788404410280911</v>
      </c>
    </row>
    <row r="9" spans="1:16">
      <c r="A9" s="3" t="s">
        <v>8</v>
      </c>
      <c r="B9" s="4">
        <v>105.48</v>
      </c>
      <c r="C9" s="9">
        <f t="shared" si="0"/>
        <v>99.796782287910816</v>
      </c>
      <c r="D9" s="9">
        <f t="shared" si="6"/>
        <v>99.660954310784007</v>
      </c>
      <c r="E9" s="9">
        <f t="shared" si="7"/>
        <v>99.549855282600021</v>
      </c>
      <c r="F9" s="9">
        <f t="shared" si="1"/>
        <v>5.6832177120891885</v>
      </c>
      <c r="G9" s="10">
        <f t="shared" si="2"/>
        <v>5.6832177120891885</v>
      </c>
      <c r="H9" s="9">
        <f t="shared" si="3"/>
        <v>32.298963563004271</v>
      </c>
      <c r="I9" s="14">
        <f t="shared" si="4"/>
        <v>5.7025519687144165E-2</v>
      </c>
      <c r="J9" s="13">
        <f t="shared" si="5"/>
        <v>5.3879576337591849E-2</v>
      </c>
      <c r="L9" s="10">
        <v>7.0000000000000007E-2</v>
      </c>
      <c r="M9" s="10">
        <v>8.5423483431584764</v>
      </c>
      <c r="O9" s="10">
        <v>7.0000000000000007E-2</v>
      </c>
      <c r="P9" s="10">
        <v>7.3918014405077583</v>
      </c>
    </row>
    <row r="10" spans="1:16">
      <c r="A10" s="3" t="s">
        <v>9</v>
      </c>
      <c r="B10" s="4">
        <v>104.38</v>
      </c>
      <c r="C10" s="9">
        <f t="shared" si="0"/>
        <v>102.01323719562561</v>
      </c>
      <c r="D10" s="9">
        <f t="shared" si="6"/>
        <v>101.93038212957825</v>
      </c>
      <c r="E10" s="9">
        <f t="shared" si="7"/>
        <v>101.86261172238602</v>
      </c>
      <c r="F10" s="9">
        <f t="shared" si="1"/>
        <v>2.3667628043743889</v>
      </c>
      <c r="G10" s="10">
        <f t="shared" si="2"/>
        <v>2.3667628043743889</v>
      </c>
      <c r="H10" s="9">
        <f t="shared" si="3"/>
        <v>5.6015661721701218</v>
      </c>
      <c r="I10" s="14">
        <f t="shared" si="4"/>
        <v>2.3219404802835519E-2</v>
      </c>
      <c r="J10" s="13">
        <f t="shared" si="5"/>
        <v>2.2674485575535436E-2</v>
      </c>
      <c r="L10" s="10">
        <v>0.08</v>
      </c>
      <c r="M10" s="10">
        <v>8.2640633163679436</v>
      </c>
      <c r="O10" s="10">
        <v>0.08</v>
      </c>
      <c r="P10" s="10">
        <v>7.0977177188416016</v>
      </c>
    </row>
    <row r="11" spans="1:16">
      <c r="A11" s="3" t="s">
        <v>10</v>
      </c>
      <c r="B11" s="4">
        <v>104.71</v>
      </c>
      <c r="C11" s="9">
        <f t="shared" si="0"/>
        <v>102.93627468933161</v>
      </c>
      <c r="D11" s="9">
        <f t="shared" si="6"/>
        <v>102.88573309904274</v>
      </c>
      <c r="E11" s="9">
        <f t="shared" si="7"/>
        <v>102.84439315065546</v>
      </c>
      <c r="F11" s="9">
        <f t="shared" si="1"/>
        <v>1.7737253106683823</v>
      </c>
      <c r="G11" s="10">
        <f t="shared" si="2"/>
        <v>1.7737253106683823</v>
      </c>
      <c r="H11" s="9">
        <f t="shared" si="3"/>
        <v>3.1461014777056495</v>
      </c>
      <c r="I11" s="14">
        <f t="shared" si="4"/>
        <v>1.7239759656092545E-2</v>
      </c>
      <c r="J11" s="13">
        <f t="shared" si="5"/>
        <v>1.693940703532024E-2</v>
      </c>
      <c r="L11" s="10">
        <v>0.09</v>
      </c>
      <c r="M11" s="10">
        <v>8.0479981822849282</v>
      </c>
      <c r="O11" s="10">
        <v>0.09</v>
      </c>
      <c r="P11" s="10">
        <v>6.8641594813627931</v>
      </c>
    </row>
    <row r="12" spans="1:16">
      <c r="A12" s="3" t="s">
        <v>11</v>
      </c>
      <c r="B12" s="4">
        <v>107.29</v>
      </c>
      <c r="C12" s="9">
        <f t="shared" si="0"/>
        <v>103.62802756049228</v>
      </c>
      <c r="D12" s="9">
        <f t="shared" si="6"/>
        <v>103.59719719041607</v>
      </c>
      <c r="E12" s="9">
        <f t="shared" si="7"/>
        <v>103.57197982189983</v>
      </c>
      <c r="F12" s="9">
        <f t="shared" si="1"/>
        <v>3.6619724395077213</v>
      </c>
      <c r="G12" s="10">
        <f t="shared" si="2"/>
        <v>3.6619724395077213</v>
      </c>
      <c r="H12" s="9">
        <f t="shared" si="3"/>
        <v>13.410042147714131</v>
      </c>
      <c r="I12" s="14">
        <f t="shared" si="4"/>
        <v>3.5348180634432222E-2</v>
      </c>
      <c r="J12" s="13">
        <f t="shared" si="5"/>
        <v>3.4131535460040274E-2</v>
      </c>
      <c r="L12" s="10">
        <v>0.1</v>
      </c>
      <c r="M12" s="10">
        <v>7.876616553924455</v>
      </c>
      <c r="O12" s="10">
        <v>0.1</v>
      </c>
      <c r="P12" s="10">
        <v>6.6785885489848269</v>
      </c>
    </row>
    <row r="13" spans="1:16">
      <c r="A13" s="3" t="s">
        <v>12</v>
      </c>
      <c r="B13" s="4">
        <v>107.2</v>
      </c>
      <c r="C13" s="9">
        <f t="shared" si="0"/>
        <v>105.05619681190029</v>
      </c>
      <c r="D13" s="9">
        <f t="shared" si="6"/>
        <v>105.03739028615381</v>
      </c>
      <c r="E13" s="9">
        <f t="shared" si="7"/>
        <v>105.02200769135891</v>
      </c>
      <c r="F13" s="9">
        <f t="shared" si="1"/>
        <v>2.1438031880997102</v>
      </c>
      <c r="G13" s="10">
        <f t="shared" si="2"/>
        <v>2.1438031880997102</v>
      </c>
      <c r="H13" s="9">
        <f t="shared" si="3"/>
        <v>4.5958921093064813</v>
      </c>
      <c r="I13" s="14">
        <f t="shared" si="4"/>
        <v>2.0409905294289377E-2</v>
      </c>
      <c r="J13" s="13">
        <f t="shared" si="5"/>
        <v>1.999816406809431E-2</v>
      </c>
      <c r="L13" s="10">
        <v>0.11</v>
      </c>
      <c r="M13" s="10">
        <v>7.7380670707446582</v>
      </c>
      <c r="O13" s="10">
        <v>0.11</v>
      </c>
      <c r="P13" s="10">
        <v>6.5229773765745067</v>
      </c>
    </row>
    <row r="14" spans="1:16">
      <c r="A14" s="3" t="s">
        <v>13</v>
      </c>
      <c r="B14" s="4">
        <v>99.26</v>
      </c>
      <c r="C14" s="9">
        <f t="shared" si="0"/>
        <v>105.89228005525916</v>
      </c>
      <c r="D14" s="9">
        <f t="shared" si="6"/>
        <v>105.88080807455381</v>
      </c>
      <c r="E14" s="9">
        <f t="shared" si="7"/>
        <v>105.87142469172892</v>
      </c>
      <c r="F14" s="9">
        <f t="shared" si="1"/>
        <v>-6.6322800552591588</v>
      </c>
      <c r="G14" s="10">
        <f t="shared" si="2"/>
        <v>6.6322800552591588</v>
      </c>
      <c r="H14" s="9">
        <f t="shared" si="3"/>
        <v>43.987138731388427</v>
      </c>
      <c r="I14" s="14">
        <f t="shared" si="4"/>
        <v>6.263911445206552E-2</v>
      </c>
      <c r="J14" s="13">
        <f t="shared" si="5"/>
        <v>-6.6817248189191603E-2</v>
      </c>
      <c r="L14" s="10">
        <v>0.12</v>
      </c>
      <c r="M14" s="10">
        <v>7.6241860441462501</v>
      </c>
      <c r="O14" s="10">
        <v>0.12</v>
      </c>
      <c r="P14" s="10">
        <v>6.3874059050827272</v>
      </c>
    </row>
    <row r="15" spans="1:16">
      <c r="A15" s="3" t="s">
        <v>14</v>
      </c>
      <c r="B15" s="4">
        <v>92.09</v>
      </c>
      <c r="C15" s="9">
        <f t="shared" si="0"/>
        <v>103.3056908337081</v>
      </c>
      <c r="D15" s="9">
        <f t="shared" si="6"/>
        <v>103.29869292547784</v>
      </c>
      <c r="E15" s="9">
        <f t="shared" si="7"/>
        <v>103.29296906195464</v>
      </c>
      <c r="F15" s="9">
        <f t="shared" si="1"/>
        <v>-11.215690833708095</v>
      </c>
      <c r="G15" s="10">
        <f t="shared" si="2"/>
        <v>11.215690833708095</v>
      </c>
      <c r="H15" s="9">
        <f t="shared" si="3"/>
        <v>125.79172087732378</v>
      </c>
      <c r="I15" s="14">
        <f t="shared" si="4"/>
        <v>0.10857534123688636</v>
      </c>
      <c r="J15" s="13">
        <f t="shared" si="5"/>
        <v>-0.12179054005546851</v>
      </c>
      <c r="L15" s="10">
        <v>0.13</v>
      </c>
      <c r="M15" s="10">
        <v>7.5292347589622057</v>
      </c>
      <c r="O15" s="10">
        <v>0.13</v>
      </c>
      <c r="P15" s="10">
        <v>6.2676711425441836</v>
      </c>
    </row>
    <row r="16" spans="1:16">
      <c r="A16" s="3" t="s">
        <v>15</v>
      </c>
      <c r="B16" s="4">
        <v>108.82</v>
      </c>
      <c r="C16" s="9">
        <f t="shared" si="0"/>
        <v>98.93157140856195</v>
      </c>
      <c r="D16" s="9">
        <f t="shared" si="6"/>
        <v>98.927302684541473</v>
      </c>
      <c r="E16" s="9">
        <f t="shared" si="7"/>
        <v>98.923811127792334</v>
      </c>
      <c r="F16" s="9">
        <f t="shared" si="1"/>
        <v>9.8884285914380428</v>
      </c>
      <c r="G16" s="10">
        <f t="shared" si="2"/>
        <v>9.8884285914380428</v>
      </c>
      <c r="H16" s="9">
        <f t="shared" si="3"/>
        <v>97.78102000796936</v>
      </c>
      <c r="I16" s="14">
        <f t="shared" si="4"/>
        <v>9.9956516786575883E-2</v>
      </c>
      <c r="J16" s="13">
        <f t="shared" si="5"/>
        <v>9.0869588232292256E-2</v>
      </c>
      <c r="L16" s="10">
        <v>0.14000000000000001</v>
      </c>
      <c r="M16" s="10">
        <v>7.4490947078227601</v>
      </c>
      <c r="O16" s="10">
        <v>0.14000000000000001</v>
      </c>
      <c r="P16" s="10">
        <v>6.1605904066638226</v>
      </c>
    </row>
    <row r="17" spans="1:16">
      <c r="A17" s="3" t="s">
        <v>16</v>
      </c>
      <c r="B17" s="4">
        <v>94.85</v>
      </c>
      <c r="C17" s="9">
        <f t="shared" si="0"/>
        <v>102.78805855922278</v>
      </c>
      <c r="D17" s="9">
        <f t="shared" si="6"/>
        <v>102.7854546375703</v>
      </c>
      <c r="E17" s="9">
        <f t="shared" si="7"/>
        <v>102.78332478795332</v>
      </c>
      <c r="F17" s="9">
        <f t="shared" si="1"/>
        <v>-7.9380585592227817</v>
      </c>
      <c r="G17" s="10">
        <f t="shared" si="2"/>
        <v>7.9380585592227817</v>
      </c>
      <c r="H17" s="9">
        <f t="shared" si="3"/>
        <v>63.012773689650068</v>
      </c>
      <c r="I17" s="14">
        <f t="shared" si="4"/>
        <v>7.7229395805204229E-2</v>
      </c>
      <c r="J17" s="13">
        <f t="shared" si="5"/>
        <v>-8.3690654288063077E-2</v>
      </c>
      <c r="L17" s="10">
        <v>0.15</v>
      </c>
      <c r="M17" s="10">
        <v>7.3807491024102641</v>
      </c>
      <c r="O17" s="10">
        <v>0.15</v>
      </c>
      <c r="P17" s="10">
        <v>6.0637201692399065</v>
      </c>
    </row>
    <row r="18" spans="1:16">
      <c r="A18" s="3" t="s">
        <v>17</v>
      </c>
      <c r="B18" s="4">
        <v>103.78</v>
      </c>
      <c r="C18" s="9">
        <f t="shared" si="0"/>
        <v>99.692215721125891</v>
      </c>
      <c r="D18" s="9">
        <f t="shared" si="6"/>
        <v>99.690627328917884</v>
      </c>
      <c r="E18" s="9">
        <f t="shared" si="7"/>
        <v>99.689328120651524</v>
      </c>
      <c r="F18" s="9">
        <f t="shared" si="1"/>
        <v>4.0877842788741106</v>
      </c>
      <c r="G18" s="10">
        <f t="shared" si="2"/>
        <v>4.0877842788741106</v>
      </c>
      <c r="H18" s="9">
        <f t="shared" si="3"/>
        <v>16.709980310610334</v>
      </c>
      <c r="I18" s="14">
        <f t="shared" si="4"/>
        <v>4.1004700124786367E-2</v>
      </c>
      <c r="J18" s="13">
        <f t="shared" si="5"/>
        <v>3.9388940825535852E-2</v>
      </c>
      <c r="L18" s="10">
        <v>0.16</v>
      </c>
      <c r="M18" s="10">
        <v>7.3219444975660837</v>
      </c>
      <c r="O18" s="10">
        <v>0.16</v>
      </c>
      <c r="P18" s="10">
        <v>5.975160801579964</v>
      </c>
    </row>
    <row r="19" spans="1:16">
      <c r="A19" s="3" t="s">
        <v>18</v>
      </c>
      <c r="B19" s="4">
        <v>107.42</v>
      </c>
      <c r="C19" s="9">
        <f t="shared" si="0"/>
        <v>101.28645158988679</v>
      </c>
      <c r="D19" s="9">
        <f t="shared" si="6"/>
        <v>101.28548267063991</v>
      </c>
      <c r="E19" s="9">
        <f t="shared" si="7"/>
        <v>101.28469015359744</v>
      </c>
      <c r="F19" s="9">
        <f t="shared" si="1"/>
        <v>6.1335484101132067</v>
      </c>
      <c r="G19" s="10">
        <f t="shared" si="2"/>
        <v>6.1335484101132067</v>
      </c>
      <c r="H19" s="9">
        <f t="shared" si="3"/>
        <v>37.620416099202245</v>
      </c>
      <c r="I19" s="14">
        <f t="shared" si="4"/>
        <v>6.0557033924183164E-2</v>
      </c>
      <c r="J19" s="13">
        <f t="shared" si="5"/>
        <v>5.7098756377892447E-2</v>
      </c>
      <c r="L19" s="10">
        <v>0.17</v>
      </c>
      <c r="M19" s="10">
        <v>7.2709667333077315</v>
      </c>
      <c r="O19" s="10">
        <v>0.17</v>
      </c>
      <c r="P19" s="10">
        <v>5.8934191975510357</v>
      </c>
    </row>
    <row r="20" spans="1:16">
      <c r="A20" s="3" t="s">
        <v>19</v>
      </c>
      <c r="B20" s="4">
        <v>104.38</v>
      </c>
      <c r="C20" s="9">
        <f t="shared" si="0"/>
        <v>103.67853546983093</v>
      </c>
      <c r="D20" s="9">
        <f t="shared" si="6"/>
        <v>103.67794442909033</v>
      </c>
      <c r="E20" s="9">
        <f t="shared" si="7"/>
        <v>103.67746099369444</v>
      </c>
      <c r="F20" s="9">
        <f t="shared" si="1"/>
        <v>0.70146453016906207</v>
      </c>
      <c r="G20" s="10">
        <f t="shared" si="2"/>
        <v>0.70146453016906207</v>
      </c>
      <c r="H20" s="9">
        <f t="shared" si="3"/>
        <v>0.49205248708530297</v>
      </c>
      <c r="I20" s="14">
        <f t="shared" si="4"/>
        <v>6.7658028333000267E-3</v>
      </c>
      <c r="J20" s="13">
        <f t="shared" si="5"/>
        <v>6.720296322753996E-3</v>
      </c>
      <c r="L20" s="10">
        <v>0.18</v>
      </c>
      <c r="M20" s="10">
        <v>7.2264902022448112</v>
      </c>
      <c r="O20" s="10">
        <v>0.18</v>
      </c>
      <c r="P20" s="10">
        <v>5.8178915657232233</v>
      </c>
    </row>
    <row r="21" spans="1:16">
      <c r="A21" s="3" t="s">
        <v>20</v>
      </c>
      <c r="B21" s="4">
        <v>111.48</v>
      </c>
      <c r="C21" s="9">
        <f t="shared" si="0"/>
        <v>103.95210663659687</v>
      </c>
      <c r="D21" s="9">
        <f t="shared" si="6"/>
        <v>103.9517461017451</v>
      </c>
      <c r="E21" s="9">
        <f t="shared" si="7"/>
        <v>103.95145120615361</v>
      </c>
      <c r="F21" s="9">
        <f t="shared" si="1"/>
        <v>7.5278933634031375</v>
      </c>
      <c r="G21" s="10">
        <f t="shared" si="2"/>
        <v>7.5278933634031375</v>
      </c>
      <c r="H21" s="9">
        <f t="shared" si="3"/>
        <v>56.669178490768999</v>
      </c>
      <c r="I21" s="14">
        <f t="shared" si="4"/>
        <v>7.2417190145464633E-2</v>
      </c>
      <c r="J21" s="13">
        <f t="shared" si="5"/>
        <v>6.7526851124893594E-2</v>
      </c>
      <c r="L21" s="10">
        <v>0.19</v>
      </c>
      <c r="M21" s="10">
        <v>7.1874747128077257</v>
      </c>
      <c r="O21" s="10">
        <v>0.19</v>
      </c>
      <c r="P21" s="10">
        <v>5.7528678445147996</v>
      </c>
    </row>
    <row r="22" spans="1:16">
      <c r="A22" s="3" t="s">
        <v>21</v>
      </c>
      <c r="B22" s="4">
        <v>109.73</v>
      </c>
      <c r="C22" s="9">
        <f t="shared" si="0"/>
        <v>106.88798504832408</v>
      </c>
      <c r="D22" s="9">
        <f t="shared" si="6"/>
        <v>106.88776512206451</v>
      </c>
      <c r="E22" s="9">
        <f t="shared" si="7"/>
        <v>106.8875852357537</v>
      </c>
      <c r="F22" s="9">
        <f t="shared" si="1"/>
        <v>2.842014951675921</v>
      </c>
      <c r="G22" s="10">
        <f t="shared" si="2"/>
        <v>2.842014951675921</v>
      </c>
      <c r="H22" s="9">
        <f t="shared" si="3"/>
        <v>8.0770489855494869</v>
      </c>
      <c r="I22" s="14">
        <f t="shared" si="4"/>
        <v>2.6588777007643252E-2</v>
      </c>
      <c r="J22" s="13">
        <f t="shared" si="5"/>
        <v>2.5900072465833601E-2</v>
      </c>
      <c r="L22" s="10">
        <v>0.2</v>
      </c>
      <c r="M22" s="10">
        <v>7.153093654432972</v>
      </c>
      <c r="O22" s="10">
        <v>0.2</v>
      </c>
      <c r="P22" s="10">
        <v>5.691314503611518</v>
      </c>
    </row>
    <row r="23" spans="1:16">
      <c r="A23" s="3" t="s">
        <v>22</v>
      </c>
      <c r="B23" s="4">
        <v>107.51</v>
      </c>
      <c r="C23" s="9">
        <f t="shared" si="0"/>
        <v>107.99637087947769</v>
      </c>
      <c r="D23" s="9">
        <f t="shared" si="6"/>
        <v>107.99623672445935</v>
      </c>
      <c r="E23" s="9">
        <f t="shared" si="7"/>
        <v>107.99612699380977</v>
      </c>
      <c r="F23" s="9">
        <f t="shared" si="1"/>
        <v>-0.48637087947768975</v>
      </c>
      <c r="G23" s="10">
        <f t="shared" si="2"/>
        <v>0.48637087947768975</v>
      </c>
      <c r="H23" s="9">
        <f t="shared" si="3"/>
        <v>0.2365566324039014</v>
      </c>
      <c r="I23" s="14">
        <f t="shared" si="4"/>
        <v>4.5035909975142206E-3</v>
      </c>
      <c r="J23" s="13">
        <f t="shared" si="5"/>
        <v>-4.5239594407747163E-3</v>
      </c>
      <c r="L23" s="10">
        <v>0.21</v>
      </c>
      <c r="M23" s="10">
        <v>7.1226830420697818</v>
      </c>
      <c r="O23" s="10">
        <v>0.21</v>
      </c>
      <c r="P23" s="10">
        <v>5.6326729391263477</v>
      </c>
    </row>
    <row r="24" spans="1:16">
      <c r="A24" s="3" t="s">
        <v>23</v>
      </c>
      <c r="B24" s="4">
        <v>109.02</v>
      </c>
      <c r="C24" s="9">
        <f t="shared" si="0"/>
        <v>107.8066862364814</v>
      </c>
      <c r="D24" s="9">
        <f t="shared" si="6"/>
        <v>107.8066044019202</v>
      </c>
      <c r="E24" s="9">
        <f t="shared" si="7"/>
        <v>107.80653746622397</v>
      </c>
      <c r="F24" s="9">
        <f t="shared" si="1"/>
        <v>1.2133137635185989</v>
      </c>
      <c r="G24" s="10">
        <f t="shared" si="2"/>
        <v>1.2133137635185989</v>
      </c>
      <c r="H24" s="9">
        <f t="shared" si="3"/>
        <v>1.4721302887436665</v>
      </c>
      <c r="I24" s="14">
        <f t="shared" si="4"/>
        <v>1.1254540204189827E-2</v>
      </c>
      <c r="J24" s="13">
        <f t="shared" si="5"/>
        <v>1.1129276862214262E-2</v>
      </c>
      <c r="L24" s="10">
        <v>0.22</v>
      </c>
      <c r="M24" s="10">
        <v>7.0957046991359016</v>
      </c>
      <c r="O24" s="10">
        <v>0.22</v>
      </c>
      <c r="P24" s="10">
        <v>5.5764896999257534</v>
      </c>
    </row>
    <row r="25" spans="1:16">
      <c r="A25" s="3" t="s">
        <v>24</v>
      </c>
      <c r="B25" s="4">
        <v>111.67</v>
      </c>
      <c r="C25" s="9">
        <f t="shared" si="0"/>
        <v>108.27987860425364</v>
      </c>
      <c r="D25" s="9">
        <f t="shared" si="6"/>
        <v>108.27982868517131</v>
      </c>
      <c r="E25" s="9">
        <f t="shared" si="7"/>
        <v>108.27978785439663</v>
      </c>
      <c r="F25" s="9">
        <f t="shared" si="1"/>
        <v>3.3901213957463625</v>
      </c>
      <c r="G25" s="10">
        <f t="shared" si="2"/>
        <v>3.3901213957463625</v>
      </c>
      <c r="H25" s="9">
        <f t="shared" si="3"/>
        <v>11.492923077897265</v>
      </c>
      <c r="I25" s="14">
        <f t="shared" si="4"/>
        <v>3.130889138736357E-2</v>
      </c>
      <c r="J25" s="13">
        <f t="shared" si="5"/>
        <v>3.0358389860717851E-2</v>
      </c>
      <c r="L25" s="10">
        <v>0.23</v>
      </c>
      <c r="M25" s="10">
        <v>7.0717191671161075</v>
      </c>
      <c r="O25" s="10">
        <v>0.23</v>
      </c>
      <c r="P25" s="10">
        <v>5.5223965327684814</v>
      </c>
    </row>
    <row r="26" spans="1:16">
      <c r="A26" s="3" t="s">
        <v>25</v>
      </c>
      <c r="B26" s="4">
        <v>108.57</v>
      </c>
      <c r="C26" s="9">
        <f t="shared" si="0"/>
        <v>109.60202594859473</v>
      </c>
      <c r="D26" s="9">
        <f t="shared" si="6"/>
        <v>109.6019954979545</v>
      </c>
      <c r="E26" s="9">
        <f t="shared" si="7"/>
        <v>109.60197059118195</v>
      </c>
      <c r="F26" s="9">
        <f t="shared" si="1"/>
        <v>-1.0320259485947361</v>
      </c>
      <c r="G26" s="10">
        <f t="shared" si="2"/>
        <v>1.0320259485947361</v>
      </c>
      <c r="H26" s="9">
        <f t="shared" si="3"/>
        <v>1.0650775585728649</v>
      </c>
      <c r="I26" s="14">
        <f t="shared" si="4"/>
        <v>9.4161237111234589E-3</v>
      </c>
      <c r="J26" s="13">
        <f t="shared" si="5"/>
        <v>-9.5056272321519392E-3</v>
      </c>
      <c r="L26" s="10">
        <v>0.24</v>
      </c>
      <c r="M26" s="10">
        <v>7.0503654175052475</v>
      </c>
      <c r="O26" s="10">
        <v>0.24</v>
      </c>
      <c r="P26" s="10">
        <v>5.4701306721429708</v>
      </c>
    </row>
    <row r="27" spans="1:16">
      <c r="A27" s="3" t="s">
        <v>26</v>
      </c>
      <c r="B27" s="4">
        <v>87.73</v>
      </c>
      <c r="C27" s="9">
        <f t="shared" si="0"/>
        <v>109.19953582864278</v>
      </c>
      <c r="D27" s="9">
        <f t="shared" si="6"/>
        <v>109.19951725375225</v>
      </c>
      <c r="E27" s="9">
        <f t="shared" si="7"/>
        <v>109.199502060621</v>
      </c>
      <c r="F27" s="9">
        <f t="shared" si="1"/>
        <v>-21.469535828642776</v>
      </c>
      <c r="G27" s="10">
        <f t="shared" si="2"/>
        <v>21.469535828642776</v>
      </c>
      <c r="H27" s="9">
        <f t="shared" si="3"/>
        <v>460.94096869737587</v>
      </c>
      <c r="I27" s="14">
        <f t="shared" si="4"/>
        <v>0.19660834011521286</v>
      </c>
      <c r="J27" s="13">
        <f t="shared" si="5"/>
        <v>-0.24472285225855209</v>
      </c>
      <c r="L27" s="10">
        <v>0.25</v>
      </c>
      <c r="M27" s="10">
        <v>7.0313454016511017</v>
      </c>
      <c r="O27" s="10">
        <v>0.25</v>
      </c>
      <c r="P27" s="10">
        <v>5.4250896330015603</v>
      </c>
    </row>
    <row r="28" spans="1:16">
      <c r="A28" s="3" t="s">
        <v>27</v>
      </c>
      <c r="B28" s="4">
        <v>115.2</v>
      </c>
      <c r="C28" s="9">
        <f t="shared" si="0"/>
        <v>100.8264168554721</v>
      </c>
      <c r="D28" s="9">
        <f t="shared" si="6"/>
        <v>100.82640552478887</v>
      </c>
      <c r="E28" s="9">
        <f t="shared" si="7"/>
        <v>100.8263962569788</v>
      </c>
      <c r="F28" s="9">
        <f t="shared" si="1"/>
        <v>14.373583144527899</v>
      </c>
      <c r="G28" s="10">
        <f t="shared" si="2"/>
        <v>14.373583144527899</v>
      </c>
      <c r="H28" s="9">
        <f t="shared" si="3"/>
        <v>206.59989241265652</v>
      </c>
      <c r="I28" s="14">
        <f t="shared" si="4"/>
        <v>0.1425577265173264</v>
      </c>
      <c r="J28" s="13">
        <f t="shared" si="5"/>
        <v>0.12477068701847134</v>
      </c>
      <c r="L28" s="10">
        <v>0.26</v>
      </c>
      <c r="M28" s="10">
        <v>7.014412100242696</v>
      </c>
      <c r="O28" s="10">
        <v>0.26</v>
      </c>
      <c r="P28" s="10">
        <v>5.3844821735034412</v>
      </c>
    </row>
    <row r="29" spans="1:16">
      <c r="A29" s="3" t="s">
        <v>28</v>
      </c>
      <c r="B29" s="4">
        <v>102.74</v>
      </c>
      <c r="C29" s="9">
        <f t="shared" si="0"/>
        <v>106.43211428183798</v>
      </c>
      <c r="D29" s="9">
        <f t="shared" si="6"/>
        <v>106.43210737012122</v>
      </c>
      <c r="E29" s="9">
        <f t="shared" si="7"/>
        <v>106.43210171675707</v>
      </c>
      <c r="F29" s="9">
        <f t="shared" si="1"/>
        <v>-3.6921142818379877</v>
      </c>
      <c r="G29" s="10">
        <f t="shared" si="2"/>
        <v>3.6921142818379877</v>
      </c>
      <c r="H29" s="9">
        <f t="shared" si="3"/>
        <v>13.63170787015204</v>
      </c>
      <c r="I29" s="14">
        <f t="shared" si="4"/>
        <v>3.4689854152737357E-2</v>
      </c>
      <c r="J29" s="13">
        <f t="shared" si="5"/>
        <v>-3.5936483179267939E-2</v>
      </c>
      <c r="L29" s="10">
        <v>0.27</v>
      </c>
      <c r="M29" s="10">
        <v>6.9993601474498863</v>
      </c>
      <c r="O29" s="10">
        <v>0.27</v>
      </c>
      <c r="P29" s="10">
        <v>5.346636457603303</v>
      </c>
    </row>
    <row r="30" spans="1:16">
      <c r="A30" s="3" t="s">
        <v>29</v>
      </c>
      <c r="B30" s="4">
        <v>111.42</v>
      </c>
      <c r="C30" s="9">
        <f t="shared" si="0"/>
        <v>104.99218971192116</v>
      </c>
      <c r="D30" s="9">
        <f t="shared" si="6"/>
        <v>104.99218549577392</v>
      </c>
      <c r="E30" s="9">
        <f t="shared" si="7"/>
        <v>104.9921820472218</v>
      </c>
      <c r="F30" s="9">
        <f t="shared" si="1"/>
        <v>6.4278102880788452</v>
      </c>
      <c r="G30" s="10">
        <f t="shared" si="2"/>
        <v>6.4278102880788452</v>
      </c>
      <c r="H30" s="9">
        <f t="shared" si="3"/>
        <v>41.316745099532248</v>
      </c>
      <c r="I30" s="14">
        <f t="shared" si="4"/>
        <v>6.122179720068379E-2</v>
      </c>
      <c r="J30" s="13">
        <f t="shared" si="5"/>
        <v>5.76899146300381E-2</v>
      </c>
      <c r="L30" s="10">
        <v>0.28000000000000003</v>
      </c>
      <c r="M30" s="10">
        <v>6.9860183807690737</v>
      </c>
      <c r="O30" s="10">
        <v>0.28000000000000003</v>
      </c>
      <c r="P30" s="10">
        <v>5.315100808160226</v>
      </c>
    </row>
    <row r="31" spans="1:16">
      <c r="A31" s="3" t="s">
        <v>30</v>
      </c>
      <c r="B31" s="4">
        <v>107.44</v>
      </c>
      <c r="C31" s="9">
        <f t="shared" si="0"/>
        <v>107.49903572427191</v>
      </c>
      <c r="D31" s="9">
        <f t="shared" si="6"/>
        <v>107.4990331524221</v>
      </c>
      <c r="E31" s="9">
        <f t="shared" si="7"/>
        <v>107.49903104880529</v>
      </c>
      <c r="F31" s="9">
        <f t="shared" si="1"/>
        <v>-5.9035724271907952E-2</v>
      </c>
      <c r="G31" s="10">
        <f t="shared" si="2"/>
        <v>5.9035724271907952E-2</v>
      </c>
      <c r="H31" s="9">
        <f t="shared" si="3"/>
        <v>3.4852167403087416E-3</v>
      </c>
      <c r="I31" s="14">
        <f t="shared" si="4"/>
        <v>5.4917446734801438E-4</v>
      </c>
      <c r="J31" s="13">
        <f t="shared" si="5"/>
        <v>-5.4947621250845075E-4</v>
      </c>
      <c r="L31" s="10">
        <v>0.28999999999999998</v>
      </c>
      <c r="M31" s="10">
        <v>6.9742438543477299</v>
      </c>
      <c r="O31" s="10">
        <v>0.28999999999999998</v>
      </c>
      <c r="P31" s="10">
        <v>5.2918138161084576</v>
      </c>
    </row>
    <row r="32" spans="1:16">
      <c r="A32" s="3" t="s">
        <v>31</v>
      </c>
      <c r="B32" s="4">
        <v>109.26</v>
      </c>
      <c r="C32" s="9">
        <f t="shared" si="0"/>
        <v>107.47601179180586</v>
      </c>
      <c r="D32" s="9">
        <f t="shared" si="6"/>
        <v>107.47601022297748</v>
      </c>
      <c r="E32" s="9">
        <f t="shared" si="7"/>
        <v>107.47600893977123</v>
      </c>
      <c r="F32" s="9">
        <f t="shared" si="1"/>
        <v>1.7839882081941454</v>
      </c>
      <c r="G32" s="10">
        <f t="shared" si="2"/>
        <v>1.7839882081941454</v>
      </c>
      <c r="H32" s="9">
        <f t="shared" si="3"/>
        <v>3.1826139269757574</v>
      </c>
      <c r="I32" s="14">
        <f t="shared" si="4"/>
        <v>1.6598943378089259E-2</v>
      </c>
      <c r="J32" s="13">
        <f t="shared" si="5"/>
        <v>1.6327916970475427E-2</v>
      </c>
      <c r="L32" s="10">
        <v>0.3</v>
      </c>
      <c r="M32" s="10">
        <v>6.9639169814903106</v>
      </c>
      <c r="O32" s="10">
        <v>0.3</v>
      </c>
      <c r="P32" s="10">
        <v>5.2704465402891776</v>
      </c>
    </row>
    <row r="33" spans="1:16">
      <c r="A33" s="3" t="s">
        <v>32</v>
      </c>
      <c r="B33" s="4">
        <v>112.72</v>
      </c>
      <c r="C33" s="9">
        <f t="shared" si="0"/>
        <v>108.17176719300157</v>
      </c>
      <c r="D33" s="9">
        <f t="shared" si="6"/>
        <v>108.17176623601627</v>
      </c>
      <c r="E33" s="9">
        <f t="shared" si="7"/>
        <v>108.17176545326045</v>
      </c>
      <c r="F33" s="9">
        <f t="shared" si="1"/>
        <v>4.5482328069984277</v>
      </c>
      <c r="G33" s="10">
        <f t="shared" si="2"/>
        <v>4.5482328069984277</v>
      </c>
      <c r="H33" s="9">
        <f t="shared" si="3"/>
        <v>20.686421666656798</v>
      </c>
      <c r="I33" s="14">
        <f t="shared" si="4"/>
        <v>4.2046394962940652E-2</v>
      </c>
      <c r="J33" s="13">
        <f t="shared" si="5"/>
        <v>4.0349829728516924E-2</v>
      </c>
      <c r="L33" s="10">
        <v>0.31</v>
      </c>
      <c r="M33" s="10">
        <v>6.954937560857922</v>
      </c>
      <c r="O33" s="10">
        <v>0.31</v>
      </c>
      <c r="P33" s="10">
        <v>5.2496001862271537</v>
      </c>
    </row>
    <row r="34" spans="1:16">
      <c r="A34" s="3" t="s">
        <v>33</v>
      </c>
      <c r="B34" s="4">
        <v>111.55</v>
      </c>
      <c r="C34" s="9">
        <f t="shared" si="0"/>
        <v>109.94557798773096</v>
      </c>
      <c r="D34" s="9">
        <f t="shared" si="6"/>
        <v>109.94557740396993</v>
      </c>
      <c r="E34" s="9">
        <f t="shared" si="7"/>
        <v>109.94557692648888</v>
      </c>
      <c r="F34" s="9">
        <f t="shared" si="1"/>
        <v>1.6044220122690405</v>
      </c>
      <c r="G34" s="10">
        <f t="shared" si="2"/>
        <v>1.6044220122690405</v>
      </c>
      <c r="H34" s="9">
        <f t="shared" si="3"/>
        <v>2.5741699934534372</v>
      </c>
      <c r="I34" s="14">
        <f t="shared" si="4"/>
        <v>1.4592874494386962E-2</v>
      </c>
      <c r="J34" s="13">
        <f t="shared" si="5"/>
        <v>1.4382985318413631E-2</v>
      </c>
      <c r="L34" s="10">
        <v>0.32</v>
      </c>
      <c r="M34" s="10">
        <v>6.9472215033507885</v>
      </c>
      <c r="O34" s="10">
        <v>0.32</v>
      </c>
      <c r="P34" s="10">
        <v>5.2292276468113297</v>
      </c>
    </row>
    <row r="35" spans="1:16">
      <c r="A35" s="3" t="s">
        <v>34</v>
      </c>
      <c r="B35" s="4">
        <v>116.95</v>
      </c>
      <c r="C35" s="9">
        <f t="shared" si="0"/>
        <v>110.57130257251589</v>
      </c>
      <c r="D35" s="9">
        <f t="shared" si="6"/>
        <v>110.57130221642166</v>
      </c>
      <c r="E35" s="9">
        <f t="shared" si="7"/>
        <v>110.57130192515822</v>
      </c>
      <c r="F35" s="9">
        <f t="shared" si="1"/>
        <v>6.3786974274841128</v>
      </c>
      <c r="G35" s="10">
        <f t="shared" si="2"/>
        <v>6.3786974274841128</v>
      </c>
      <c r="H35" s="9">
        <f t="shared" si="3"/>
        <v>40.687780871392441</v>
      </c>
      <c r="I35" s="14">
        <f t="shared" si="4"/>
        <v>5.7688543949668443E-2</v>
      </c>
      <c r="J35" s="13">
        <f t="shared" si="5"/>
        <v>5.4542090016965479E-2</v>
      </c>
      <c r="L35" s="10">
        <v>0.33</v>
      </c>
      <c r="M35" s="10">
        <v>6.9406981212065295</v>
      </c>
      <c r="O35" s="10">
        <v>0.33</v>
      </c>
      <c r="P35" s="10">
        <v>5.2092945966974309</v>
      </c>
    </row>
    <row r="36" spans="1:16">
      <c r="A36" s="3" t="s">
        <v>35</v>
      </c>
      <c r="B36" s="4">
        <v>111.84</v>
      </c>
      <c r="C36" s="9">
        <f t="shared" si="0"/>
        <v>113.0589945692347</v>
      </c>
      <c r="D36" s="9">
        <f t="shared" si="6"/>
        <v>113.05899435201721</v>
      </c>
      <c r="E36" s="9">
        <f t="shared" si="7"/>
        <v>113.05899417434652</v>
      </c>
      <c r="F36" s="9">
        <f t="shared" si="1"/>
        <v>-1.2189945692346953</v>
      </c>
      <c r="G36" s="10">
        <f t="shared" si="2"/>
        <v>1.2189945692346953</v>
      </c>
      <c r="H36" s="9">
        <f t="shared" si="3"/>
        <v>1.4859477598236803</v>
      </c>
      <c r="I36" s="14">
        <f t="shared" si="4"/>
        <v>1.0781933593352768E-2</v>
      </c>
      <c r="J36" s="13">
        <f t="shared" si="5"/>
        <v>-1.0899450726347418E-2</v>
      </c>
      <c r="L36" s="10">
        <v>0.34</v>
      </c>
      <c r="M36" s="10">
        <v>6.9353078730343016</v>
      </c>
      <c r="O36" s="10">
        <v>0.34</v>
      </c>
      <c r="P36" s="10">
        <v>5.1897772498225043</v>
      </c>
    </row>
    <row r="37" spans="1:16">
      <c r="A37" s="3" t="s">
        <v>36</v>
      </c>
      <c r="B37" s="4">
        <v>110.49</v>
      </c>
      <c r="C37" s="9">
        <f t="shared" si="0"/>
        <v>112.58358668723318</v>
      </c>
      <c r="D37" s="9">
        <f t="shared" si="6"/>
        <v>112.58358655473049</v>
      </c>
      <c r="E37" s="9">
        <f t="shared" si="7"/>
        <v>112.58358644635138</v>
      </c>
      <c r="F37" s="9">
        <f t="shared" si="1"/>
        <v>-2.0935866872331843</v>
      </c>
      <c r="G37" s="10">
        <f t="shared" si="2"/>
        <v>2.0935866872331843</v>
      </c>
      <c r="H37" s="9">
        <f t="shared" si="3"/>
        <v>4.3831052169600193</v>
      </c>
      <c r="I37" s="14">
        <f t="shared" si="4"/>
        <v>1.8595842887057297E-2</v>
      </c>
      <c r="J37" s="13">
        <f t="shared" si="5"/>
        <v>-1.8948200626601363E-2</v>
      </c>
      <c r="L37" s="10">
        <v>0.35</v>
      </c>
      <c r="M37" s="10">
        <v>6.9310004820761941</v>
      </c>
      <c r="O37" s="10">
        <v>0.35</v>
      </c>
      <c r="P37" s="10">
        <v>5.1755679244524355</v>
      </c>
    </row>
    <row r="38" spans="1:16">
      <c r="A38" s="3" t="s">
        <v>37</v>
      </c>
      <c r="B38" s="4">
        <v>107.2</v>
      </c>
      <c r="C38" s="9">
        <f t="shared" si="0"/>
        <v>111.76708787921224</v>
      </c>
      <c r="D38" s="9">
        <f t="shared" si="6"/>
        <v>111.76708779838559</v>
      </c>
      <c r="E38" s="9">
        <f t="shared" si="7"/>
        <v>111.76708773227433</v>
      </c>
      <c r="F38" s="9">
        <f t="shared" si="1"/>
        <v>-4.567087879212238</v>
      </c>
      <c r="G38" s="10">
        <f t="shared" si="2"/>
        <v>4.567087879212238</v>
      </c>
      <c r="H38" s="9">
        <f t="shared" si="3"/>
        <v>20.858291696447338</v>
      </c>
      <c r="I38" s="14">
        <f t="shared" si="4"/>
        <v>4.0862547008925526E-2</v>
      </c>
      <c r="J38" s="13">
        <f t="shared" si="5"/>
        <v>-4.2603431709069384E-2</v>
      </c>
      <c r="L38" s="10">
        <v>0.36</v>
      </c>
      <c r="M38" s="10">
        <v>6.9277333624804731</v>
      </c>
      <c r="O38" s="10">
        <v>0.36</v>
      </c>
      <c r="P38" s="10">
        <v>5.165527955528062</v>
      </c>
    </row>
    <row r="39" spans="1:16">
      <c r="A39" s="3" t="s">
        <v>38</v>
      </c>
      <c r="B39" s="4">
        <v>85.59</v>
      </c>
      <c r="C39" s="9">
        <f t="shared" si="0"/>
        <v>109.98592360631946</v>
      </c>
      <c r="D39" s="9">
        <f t="shared" si="6"/>
        <v>109.98592355701521</v>
      </c>
      <c r="E39" s="9">
        <f t="shared" si="7"/>
        <v>109.98592351668734</v>
      </c>
      <c r="F39" s="9">
        <f t="shared" si="1"/>
        <v>-24.395923606319457</v>
      </c>
      <c r="G39" s="10">
        <f t="shared" si="2"/>
        <v>24.395923606319457</v>
      </c>
      <c r="H39" s="9">
        <f t="shared" si="3"/>
        <v>595.16108860537497</v>
      </c>
      <c r="I39" s="14">
        <f t="shared" si="4"/>
        <v>0.22180950813831135</v>
      </c>
      <c r="J39" s="13">
        <f t="shared" si="5"/>
        <v>-0.28503240572870026</v>
      </c>
      <c r="L39" s="10">
        <v>0.37</v>
      </c>
      <c r="M39" s="10">
        <v>6.9254703015265928</v>
      </c>
      <c r="O39" s="10">
        <v>0.37</v>
      </c>
      <c r="P39" s="10">
        <v>5.1557330029055555</v>
      </c>
    </row>
    <row r="40" spans="1:16">
      <c r="A40" s="3" t="s">
        <v>39</v>
      </c>
      <c r="B40" s="4">
        <v>104.23</v>
      </c>
      <c r="C40" s="9">
        <f t="shared" si="0"/>
        <v>100.47151339985487</v>
      </c>
      <c r="D40" s="9">
        <f t="shared" si="6"/>
        <v>100.47151336977927</v>
      </c>
      <c r="E40" s="9">
        <f t="shared" si="7"/>
        <v>100.47151334517929</v>
      </c>
      <c r="F40" s="9">
        <f t="shared" si="1"/>
        <v>3.7584866001451331</v>
      </c>
      <c r="G40" s="10">
        <f t="shared" si="2"/>
        <v>3.7584866001451331</v>
      </c>
      <c r="H40" s="9">
        <f t="shared" si="3"/>
        <v>14.126221523470521</v>
      </c>
      <c r="I40" s="14">
        <f t="shared" si="4"/>
        <v>3.7408480016741186E-2</v>
      </c>
      <c r="J40" s="13">
        <f t="shared" si="5"/>
        <v>3.6059547156721987E-2</v>
      </c>
      <c r="L40" s="10">
        <v>0.38</v>
      </c>
      <c r="M40" s="13">
        <v>6.9241803557650341</v>
      </c>
      <c r="O40" s="10">
        <v>0.38</v>
      </c>
      <c r="P40" s="10">
        <v>5.1465289638584473</v>
      </c>
    </row>
    <row r="41" spans="1:16">
      <c r="A41" s="3" t="s">
        <v>40</v>
      </c>
      <c r="B41" s="4">
        <v>103.66</v>
      </c>
      <c r="C41" s="9">
        <f t="shared" si="0"/>
        <v>101.93732317391147</v>
      </c>
      <c r="D41" s="9">
        <f t="shared" si="6"/>
        <v>101.93732315556537</v>
      </c>
      <c r="E41" s="9">
        <f t="shared" si="7"/>
        <v>101.93732314055937</v>
      </c>
      <c r="F41" s="9">
        <f t="shared" si="1"/>
        <v>1.7226768260885308</v>
      </c>
      <c r="G41" s="10">
        <f t="shared" si="2"/>
        <v>1.7226768260885308</v>
      </c>
      <c r="H41" s="9">
        <f t="shared" si="3"/>
        <v>2.9676154471424541</v>
      </c>
      <c r="I41" s="14">
        <f t="shared" si="4"/>
        <v>1.6899372798514375E-2</v>
      </c>
      <c r="J41" s="13">
        <f t="shared" si="5"/>
        <v>1.6618530060664969E-2</v>
      </c>
      <c r="L41" s="30">
        <v>0.39</v>
      </c>
      <c r="M41" s="31">
        <v>6.9238369267709396</v>
      </c>
      <c r="O41" s="10">
        <v>0.39</v>
      </c>
      <c r="P41" s="10">
        <v>5.1390522731074606</v>
      </c>
    </row>
    <row r="42" spans="1:16">
      <c r="A42" s="3" t="s">
        <v>41</v>
      </c>
      <c r="B42" s="4">
        <v>108.54</v>
      </c>
      <c r="C42" s="9">
        <f t="shared" si="0"/>
        <v>102.609167136086</v>
      </c>
      <c r="D42" s="9">
        <f t="shared" si="6"/>
        <v>102.60916712489487</v>
      </c>
      <c r="E42" s="9">
        <f t="shared" si="7"/>
        <v>102.60916711574122</v>
      </c>
      <c r="F42" s="9">
        <f t="shared" si="1"/>
        <v>5.9308328639140058</v>
      </c>
      <c r="G42" s="10">
        <f t="shared" si="2"/>
        <v>5.9308328639140058</v>
      </c>
      <c r="H42" s="9">
        <f t="shared" si="3"/>
        <v>35.174778459682408</v>
      </c>
      <c r="I42" s="14">
        <f t="shared" si="4"/>
        <v>5.7800224191421945E-2</v>
      </c>
      <c r="J42" s="13">
        <f t="shared" si="5"/>
        <v>5.4641909562502353E-2</v>
      </c>
      <c r="L42" s="10">
        <v>0.4</v>
      </c>
      <c r="M42" s="13">
        <v>6.9244169882570477</v>
      </c>
      <c r="O42" s="10">
        <v>0.4</v>
      </c>
      <c r="P42" s="10">
        <v>5.1318612563611437</v>
      </c>
    </row>
    <row r="43" spans="1:16">
      <c r="A43" s="3" t="s">
        <v>42</v>
      </c>
      <c r="B43" s="4">
        <v>106.64</v>
      </c>
      <c r="C43" s="9">
        <f t="shared" si="0"/>
        <v>104.92219195301246</v>
      </c>
      <c r="D43" s="9">
        <f t="shared" si="6"/>
        <v>104.92219194618588</v>
      </c>
      <c r="E43" s="9">
        <f t="shared" si="7"/>
        <v>104.92219194060215</v>
      </c>
      <c r="F43" s="9">
        <f t="shared" si="1"/>
        <v>1.7178080469875425</v>
      </c>
      <c r="G43" s="10">
        <f t="shared" si="2"/>
        <v>1.7178080469875425</v>
      </c>
      <c r="H43" s="9">
        <f t="shared" si="3"/>
        <v>2.950864486295155</v>
      </c>
      <c r="I43" s="14">
        <f t="shared" si="4"/>
        <v>1.6372208920955433E-2</v>
      </c>
      <c r="J43" s="13">
        <f t="shared" si="5"/>
        <v>1.6108477559898186E-2</v>
      </c>
      <c r="L43" s="10">
        <v>0.41</v>
      </c>
      <c r="M43" s="10">
        <v>6.9259004410761964</v>
      </c>
      <c r="O43" s="10">
        <v>0.41</v>
      </c>
      <c r="P43" s="10">
        <v>5.1249604676430911</v>
      </c>
    </row>
    <row r="44" spans="1:16">
      <c r="A44" s="3" t="s">
        <v>43</v>
      </c>
      <c r="B44" s="4">
        <v>113.69</v>
      </c>
      <c r="C44" s="9">
        <f t="shared" si="0"/>
        <v>105.59213709133761</v>
      </c>
      <c r="D44" s="9">
        <f t="shared" si="6"/>
        <v>105.59213708717338</v>
      </c>
      <c r="E44" s="9">
        <f t="shared" si="7"/>
        <v>105.59213708376731</v>
      </c>
      <c r="F44" s="9">
        <f t="shared" si="1"/>
        <v>8.0978629086623926</v>
      </c>
      <c r="G44" s="10">
        <f t="shared" si="2"/>
        <v>8.0978629086623926</v>
      </c>
      <c r="H44" s="9">
        <f t="shared" si="3"/>
        <v>65.575383687490145</v>
      </c>
      <c r="I44" s="14">
        <f t="shared" si="4"/>
        <v>7.6690018140053967E-2</v>
      </c>
      <c r="J44" s="13">
        <f t="shared" si="5"/>
        <v>7.1227574181215517E-2</v>
      </c>
      <c r="L44" s="10">
        <v>0.42</v>
      </c>
      <c r="M44" s="10">
        <v>6.9282695764749782</v>
      </c>
      <c r="O44" s="10">
        <v>0.42</v>
      </c>
      <c r="P44" s="10">
        <v>5.1183557741073962</v>
      </c>
    </row>
    <row r="45" spans="1:16">
      <c r="A45" s="3" t="s">
        <v>44</v>
      </c>
      <c r="B45" s="4">
        <v>115.57</v>
      </c>
      <c r="C45" s="9">
        <f t="shared" si="0"/>
        <v>108.75030362571594</v>
      </c>
      <c r="D45" s="9">
        <f t="shared" si="6"/>
        <v>108.75030362317577</v>
      </c>
      <c r="E45" s="9">
        <f t="shared" si="7"/>
        <v>108.75030362109806</v>
      </c>
      <c r="F45" s="9">
        <f t="shared" si="1"/>
        <v>6.8196963742840495</v>
      </c>
      <c r="G45" s="10">
        <f t="shared" si="2"/>
        <v>6.8196963742840495</v>
      </c>
      <c r="H45" s="9">
        <f t="shared" si="3"/>
        <v>46.508258637423012</v>
      </c>
      <c r="I45" s="14">
        <f t="shared" si="4"/>
        <v>6.2709676636072437E-2</v>
      </c>
      <c r="J45" s="13">
        <f t="shared" si="5"/>
        <v>5.9009227085610884E-2</v>
      </c>
      <c r="L45" s="10">
        <v>0.43</v>
      </c>
      <c r="M45" s="10">
        <v>6.9315086310630543</v>
      </c>
      <c r="O45" s="10">
        <v>0.43</v>
      </c>
      <c r="P45" s="10">
        <v>5.11205393989614</v>
      </c>
    </row>
    <row r="46" spans="1:16">
      <c r="A46" s="3" t="s">
        <v>45</v>
      </c>
      <c r="B46" s="4">
        <v>110.85</v>
      </c>
      <c r="C46" s="9">
        <f t="shared" si="0"/>
        <v>111.40998521168672</v>
      </c>
      <c r="D46" s="9">
        <f t="shared" si="6"/>
        <v>111.40998521013722</v>
      </c>
      <c r="E46" s="9">
        <f t="shared" si="7"/>
        <v>111.40998520886981</v>
      </c>
      <c r="F46" s="9">
        <f t="shared" si="1"/>
        <v>-0.55998521168672255</v>
      </c>
      <c r="G46" s="10">
        <f t="shared" si="2"/>
        <v>0.55998521168672255</v>
      </c>
      <c r="H46" s="9">
        <f t="shared" si="3"/>
        <v>0.31358343730782345</v>
      </c>
      <c r="I46" s="14">
        <f t="shared" si="4"/>
        <v>5.0263467016039903E-3</v>
      </c>
      <c r="J46" s="13">
        <f t="shared" si="5"/>
        <v>-5.0517384906334922E-3</v>
      </c>
      <c r="L46" s="10">
        <v>0.44</v>
      </c>
      <c r="M46" s="10">
        <v>6.9356034195028311</v>
      </c>
      <c r="O46" s="10">
        <v>0.44</v>
      </c>
      <c r="P46" s="10">
        <v>5.1060622769069672</v>
      </c>
    </row>
    <row r="47" spans="1:16">
      <c r="A47" s="3" t="s">
        <v>46</v>
      </c>
      <c r="B47" s="4">
        <v>113.95</v>
      </c>
      <c r="C47" s="9">
        <f t="shared" si="0"/>
        <v>111.19159097912889</v>
      </c>
      <c r="D47" s="9">
        <f t="shared" si="6"/>
        <v>111.1915909781837</v>
      </c>
      <c r="E47" s="9">
        <f t="shared" si="7"/>
        <v>111.19159097741058</v>
      </c>
      <c r="F47" s="9">
        <f t="shared" si="1"/>
        <v>2.7584090208711132</v>
      </c>
      <c r="G47" s="10">
        <f t="shared" si="2"/>
        <v>2.7584090208711132</v>
      </c>
      <c r="H47" s="9">
        <f t="shared" si="3"/>
        <v>7.6088203264231336</v>
      </c>
      <c r="I47" s="14">
        <f t="shared" si="4"/>
        <v>2.4807712495204116E-2</v>
      </c>
      <c r="J47" s="13">
        <f t="shared" si="5"/>
        <v>2.420718754603873E-2</v>
      </c>
      <c r="L47" s="10">
        <v>0.45</v>
      </c>
      <c r="M47" s="10">
        <v>6.9405410330239672</v>
      </c>
      <c r="O47" s="10">
        <v>0.45</v>
      </c>
      <c r="P47" s="10">
        <v>5.1003883545701383</v>
      </c>
    </row>
    <row r="48" spans="1:16">
      <c r="A48" s="3" t="s">
        <v>47</v>
      </c>
      <c r="B48" s="4">
        <v>114.05</v>
      </c>
      <c r="C48" s="9">
        <f t="shared" si="0"/>
        <v>112.26737049726862</v>
      </c>
      <c r="D48" s="9">
        <f t="shared" si="6"/>
        <v>112.26737049669205</v>
      </c>
      <c r="E48" s="9">
        <f t="shared" si="7"/>
        <v>112.26737049622045</v>
      </c>
      <c r="F48" s="9">
        <f t="shared" si="1"/>
        <v>1.7826295027313819</v>
      </c>
      <c r="G48" s="10">
        <f t="shared" si="2"/>
        <v>1.7826295027313819</v>
      </c>
      <c r="H48" s="9">
        <f t="shared" si="3"/>
        <v>3.177767944008334</v>
      </c>
      <c r="I48" s="14">
        <f t="shared" si="4"/>
        <v>1.587842927864697E-2</v>
      </c>
      <c r="J48" s="13">
        <f t="shared" si="5"/>
        <v>1.5630245530305849E-2</v>
      </c>
      <c r="L48" s="10">
        <v>0.46</v>
      </c>
      <c r="M48" s="10">
        <v>6.9463095936189649</v>
      </c>
      <c r="O48" s="10">
        <v>0.46</v>
      </c>
      <c r="P48" s="10">
        <v>5.0950397614799554</v>
      </c>
    </row>
    <row r="49" spans="1:16">
      <c r="A49" s="3" t="s">
        <v>48</v>
      </c>
      <c r="B49" s="4">
        <v>117.44</v>
      </c>
      <c r="C49" s="9">
        <f t="shared" si="0"/>
        <v>112.96259600333386</v>
      </c>
      <c r="D49" s="9">
        <f t="shared" si="6"/>
        <v>112.96259600298215</v>
      </c>
      <c r="E49" s="9">
        <f t="shared" si="7"/>
        <v>112.96259600269447</v>
      </c>
      <c r="F49" s="9">
        <f t="shared" si="1"/>
        <v>4.4774039966661405</v>
      </c>
      <c r="G49" s="10">
        <f t="shared" si="2"/>
        <v>4.4774039966661405</v>
      </c>
      <c r="H49" s="9">
        <f t="shared" si="3"/>
        <v>20.04714654936193</v>
      </c>
      <c r="I49" s="14">
        <f t="shared" si="4"/>
        <v>3.9636164138330703E-2</v>
      </c>
      <c r="J49" s="13">
        <f t="shared" si="5"/>
        <v>3.8125034031557738E-2</v>
      </c>
      <c r="L49" s="10">
        <v>0.47</v>
      </c>
      <c r="M49" s="10">
        <v>6.952898055249416</v>
      </c>
      <c r="O49" s="10">
        <v>0.47</v>
      </c>
      <c r="P49" s="10">
        <v>5.0900239123994586</v>
      </c>
    </row>
    <row r="50" spans="1:16">
      <c r="A50" s="3" t="s">
        <v>49</v>
      </c>
      <c r="B50" s="4">
        <v>105.55</v>
      </c>
      <c r="C50" s="9">
        <f t="shared" si="0"/>
        <v>114.70878356203366</v>
      </c>
      <c r="D50" s="9">
        <f t="shared" si="6"/>
        <v>114.7087835618191</v>
      </c>
      <c r="E50" s="9">
        <f t="shared" si="7"/>
        <v>114.70878356164363</v>
      </c>
      <c r="F50" s="9">
        <f t="shared" si="1"/>
        <v>-9.158783562033662</v>
      </c>
      <c r="G50" s="10">
        <f t="shared" si="2"/>
        <v>9.158783562033662</v>
      </c>
      <c r="H50" s="9">
        <f t="shared" si="3"/>
        <v>83.883316336178012</v>
      </c>
      <c r="I50" s="14">
        <f t="shared" si="4"/>
        <v>7.9843785956441524E-2</v>
      </c>
      <c r="J50" s="13">
        <f t="shared" si="5"/>
        <v>-8.6771990166117127E-2</v>
      </c>
      <c r="L50" s="10">
        <v>0.48</v>
      </c>
      <c r="M50" s="10">
        <v>6.9602960446401738</v>
      </c>
      <c r="O50" s="10">
        <v>0.48</v>
      </c>
      <c r="P50" s="10">
        <v>5.0853478947738431</v>
      </c>
    </row>
    <row r="51" spans="1:16">
      <c r="A51" s="3" t="s">
        <v>50</v>
      </c>
      <c r="B51" s="4">
        <v>103.76</v>
      </c>
      <c r="C51" s="9">
        <f t="shared" si="0"/>
        <v>111.13685797284052</v>
      </c>
      <c r="D51" s="9">
        <f t="shared" si="6"/>
        <v>111.13685797270963</v>
      </c>
      <c r="E51" s="9">
        <f t="shared" si="7"/>
        <v>111.1368579726026</v>
      </c>
      <c r="F51" s="9">
        <f t="shared" si="1"/>
        <v>-7.3768579728405115</v>
      </c>
      <c r="G51" s="10">
        <f t="shared" si="2"/>
        <v>7.3768579728405115</v>
      </c>
      <c r="H51" s="9">
        <f t="shared" si="3"/>
        <v>54.418033551460617</v>
      </c>
      <c r="I51" s="14">
        <f t="shared" si="4"/>
        <v>6.6376340913398377E-2</v>
      </c>
      <c r="J51" s="13">
        <f t="shared" si="5"/>
        <v>-7.1095392953358816E-2</v>
      </c>
      <c r="L51" s="10">
        <v>0.49</v>
      </c>
      <c r="M51" s="10">
        <v>6.9684937353021157</v>
      </c>
      <c r="O51" s="10">
        <v>0.49</v>
      </c>
      <c r="P51" s="13">
        <v>5.0810183494576346</v>
      </c>
    </row>
    <row r="52" spans="1:16">
      <c r="A52" s="3" t="s">
        <v>51</v>
      </c>
      <c r="B52" s="4">
        <v>116.6</v>
      </c>
      <c r="C52" s="9">
        <f t="shared" si="0"/>
        <v>108.25988336343272</v>
      </c>
      <c r="D52" s="9">
        <f t="shared" si="6"/>
        <v>108.25988336335288</v>
      </c>
      <c r="E52" s="9">
        <f t="shared" si="7"/>
        <v>108.25988336328757</v>
      </c>
      <c r="F52" s="9">
        <f t="shared" si="1"/>
        <v>8.3401166365672736</v>
      </c>
      <c r="G52" s="10">
        <f t="shared" si="2"/>
        <v>8.3401166365672736</v>
      </c>
      <c r="H52" s="9">
        <f t="shared" si="3"/>
        <v>69.557545511546209</v>
      </c>
      <c r="I52" s="14">
        <f t="shared" si="4"/>
        <v>7.7037923720786966E-2</v>
      </c>
      <c r="J52" s="13">
        <f t="shared" si="5"/>
        <v>7.1527586934539228E-2</v>
      </c>
      <c r="L52" s="10">
        <v>0.5</v>
      </c>
      <c r="M52" s="10">
        <v>6.9774817493347081</v>
      </c>
      <c r="O52" s="10">
        <v>0.5</v>
      </c>
      <c r="P52" s="13">
        <v>5.0779679397708231</v>
      </c>
    </row>
    <row r="53" spans="1:16">
      <c r="A53" s="3" t="s">
        <v>52</v>
      </c>
      <c r="B53" s="4">
        <v>108.08</v>
      </c>
      <c r="C53" s="9">
        <f t="shared" si="0"/>
        <v>111.51252885169396</v>
      </c>
      <c r="D53" s="9">
        <f t="shared" si="6"/>
        <v>111.51252885164524</v>
      </c>
      <c r="E53" s="9">
        <f t="shared" si="7"/>
        <v>111.51252885160542</v>
      </c>
      <c r="F53" s="9">
        <f t="shared" si="1"/>
        <v>-3.4325288516939594</v>
      </c>
      <c r="G53" s="10">
        <f t="shared" si="2"/>
        <v>3.4325288516939594</v>
      </c>
      <c r="H53" s="9">
        <f t="shared" si="3"/>
        <v>11.782254317711452</v>
      </c>
      <c r="I53" s="14">
        <f t="shared" si="4"/>
        <v>3.0781553311023457E-2</v>
      </c>
      <c r="J53" s="13">
        <f t="shared" si="5"/>
        <v>-3.1759149256975941E-2</v>
      </c>
      <c r="L53" s="10">
        <v>0.51</v>
      </c>
      <c r="M53" s="10">
        <v>6.9872510823428993</v>
      </c>
      <c r="O53" s="10">
        <v>0.51</v>
      </c>
      <c r="P53" s="13">
        <v>5.0769195201716464</v>
      </c>
    </row>
    <row r="54" spans="1:16">
      <c r="A54" s="3" t="s">
        <v>53</v>
      </c>
      <c r="B54" s="4">
        <v>110.4</v>
      </c>
      <c r="C54" s="9">
        <f t="shared" si="0"/>
        <v>110.17384259953332</v>
      </c>
      <c r="D54" s="9">
        <f t="shared" si="6"/>
        <v>110.1738425995036</v>
      </c>
      <c r="E54" s="9">
        <f t="shared" si="7"/>
        <v>110.17384259947931</v>
      </c>
      <c r="F54" s="9">
        <f t="shared" si="1"/>
        <v>0.22615740046668975</v>
      </c>
      <c r="G54" s="10">
        <f t="shared" si="2"/>
        <v>0.22615740046668975</v>
      </c>
      <c r="H54" s="9">
        <f t="shared" si="3"/>
        <v>5.1147169785850682E-2</v>
      </c>
      <c r="I54" s="14">
        <f t="shared" si="4"/>
        <v>2.0527322559566307E-3</v>
      </c>
      <c r="J54" s="13">
        <f t="shared" si="5"/>
        <v>2.0485271781403055E-3</v>
      </c>
      <c r="L54" s="10">
        <v>0.52</v>
      </c>
      <c r="M54" s="10">
        <v>6.997793047478396</v>
      </c>
      <c r="O54" s="10">
        <v>0.52</v>
      </c>
      <c r="P54" s="13">
        <v>5.0762448808820277</v>
      </c>
    </row>
    <row r="55" spans="1:16">
      <c r="A55" s="3" t="s">
        <v>54</v>
      </c>
      <c r="B55" s="4">
        <v>114.32</v>
      </c>
      <c r="C55" s="9">
        <f t="shared" si="0"/>
        <v>110.26204398571534</v>
      </c>
      <c r="D55" s="9">
        <f t="shared" si="6"/>
        <v>110.2620439856972</v>
      </c>
      <c r="E55" s="9">
        <f t="shared" si="7"/>
        <v>110.2620439856824</v>
      </c>
      <c r="F55" s="9">
        <f t="shared" si="1"/>
        <v>4.057956014284656</v>
      </c>
      <c r="G55" s="10">
        <f t="shared" si="2"/>
        <v>4.057956014284656</v>
      </c>
      <c r="H55" s="9">
        <f t="shared" si="3"/>
        <v>16.467007013869011</v>
      </c>
      <c r="I55" s="14">
        <f t="shared" si="4"/>
        <v>3.680283683849575E-2</v>
      </c>
      <c r="J55" s="13">
        <f t="shared" si="5"/>
        <v>3.5496466185135203E-2</v>
      </c>
      <c r="L55" s="10">
        <v>0.53</v>
      </c>
      <c r="M55" s="10">
        <v>7.009099235199777</v>
      </c>
      <c r="O55" s="30">
        <v>0.53</v>
      </c>
      <c r="P55" s="31">
        <v>5.0759459298321516</v>
      </c>
    </row>
    <row r="56" spans="1:16">
      <c r="A56" s="3" t="s">
        <v>55</v>
      </c>
      <c r="B56" s="4">
        <v>117.08</v>
      </c>
      <c r="C56" s="9">
        <f t="shared" si="0"/>
        <v>111.84464683128635</v>
      </c>
      <c r="D56" s="9">
        <f t="shared" si="6"/>
        <v>111.8446468312753</v>
      </c>
      <c r="E56" s="9">
        <f t="shared" si="7"/>
        <v>111.84464683126626</v>
      </c>
      <c r="F56" s="9">
        <f t="shared" si="1"/>
        <v>5.2353531687136439</v>
      </c>
      <c r="G56" s="10">
        <f t="shared" si="2"/>
        <v>5.2353531687136439</v>
      </c>
      <c r="H56" s="9">
        <f t="shared" si="3"/>
        <v>27.408922801159992</v>
      </c>
      <c r="I56" s="14">
        <f t="shared" si="4"/>
        <v>4.6809152847623582E-2</v>
      </c>
      <c r="J56" s="13">
        <f t="shared" si="5"/>
        <v>4.4716033214158214E-2</v>
      </c>
      <c r="L56" s="10">
        <v>0.54</v>
      </c>
      <c r="M56" s="10">
        <v>7.0211614858516054</v>
      </c>
      <c r="O56" s="10">
        <v>0.54</v>
      </c>
      <c r="P56" s="13">
        <v>5.0760239597385048</v>
      </c>
    </row>
    <row r="57" spans="1:16">
      <c r="A57" s="3" t="s">
        <v>56</v>
      </c>
      <c r="B57" s="4">
        <v>120.29</v>
      </c>
      <c r="C57" s="9">
        <f t="shared" si="0"/>
        <v>113.88643456708468</v>
      </c>
      <c r="D57" s="9">
        <f t="shared" si="6"/>
        <v>113.88643456707794</v>
      </c>
      <c r="E57" s="9">
        <f t="shared" si="7"/>
        <v>113.88643456707243</v>
      </c>
      <c r="F57" s="9">
        <f t="shared" si="1"/>
        <v>6.4035654329153289</v>
      </c>
      <c r="G57" s="10">
        <f t="shared" si="2"/>
        <v>6.4035654329153289</v>
      </c>
      <c r="H57" s="9">
        <f t="shared" si="3"/>
        <v>41.005650253628083</v>
      </c>
      <c r="I57" s="14">
        <f t="shared" si="4"/>
        <v>5.6227639905117012E-2</v>
      </c>
      <c r="J57" s="13">
        <f t="shared" si="5"/>
        <v>5.3234395485205158E-2</v>
      </c>
      <c r="L57" s="10">
        <v>0.55000000000000004</v>
      </c>
      <c r="M57" s="10">
        <v>7.0339718726013647</v>
      </c>
      <c r="O57" s="10">
        <v>0.55000000000000004</v>
      </c>
      <c r="P57" s="13">
        <v>5.0764796603909152</v>
      </c>
    </row>
    <row r="58" spans="1:16">
      <c r="A58" s="3" t="s">
        <v>57</v>
      </c>
      <c r="B58" s="4">
        <v>123.81</v>
      </c>
      <c r="C58" s="9">
        <f t="shared" si="0"/>
        <v>116.38382508592167</v>
      </c>
      <c r="D58" s="9">
        <f t="shared" si="6"/>
        <v>116.38382508591755</v>
      </c>
      <c r="E58" s="9">
        <f t="shared" si="7"/>
        <v>116.3838250859142</v>
      </c>
      <c r="F58" s="9">
        <f t="shared" si="1"/>
        <v>7.4261749140783309</v>
      </c>
      <c r="G58" s="10">
        <f t="shared" si="2"/>
        <v>7.4261749140783309</v>
      </c>
      <c r="H58" s="9">
        <f t="shared" si="3"/>
        <v>55.148073854486306</v>
      </c>
      <c r="I58" s="14">
        <f t="shared" si="4"/>
        <v>6.3807620247883556E-2</v>
      </c>
      <c r="J58" s="13">
        <f t="shared" si="5"/>
        <v>5.9980412842890969E-2</v>
      </c>
      <c r="L58" s="10">
        <v>0.56000000000000005</v>
      </c>
      <c r="M58" s="10">
        <v>7.0475226926529055</v>
      </c>
      <c r="O58" s="10">
        <v>0.56000000000000005</v>
      </c>
      <c r="P58" s="13">
        <v>5.0773131380518279</v>
      </c>
    </row>
    <row r="59" spans="1:16">
      <c r="A59" s="3" t="s">
        <v>58</v>
      </c>
      <c r="B59" s="4">
        <v>121.29</v>
      </c>
      <c r="C59" s="9">
        <f t="shared" si="0"/>
        <v>119.28003330241222</v>
      </c>
      <c r="D59" s="9">
        <f t="shared" si="6"/>
        <v>119.28003330240972</v>
      </c>
      <c r="E59" s="9">
        <f t="shared" si="7"/>
        <v>119.28003330240767</v>
      </c>
      <c r="F59" s="9">
        <f t="shared" si="1"/>
        <v>2.0099666975877852</v>
      </c>
      <c r="G59" s="10">
        <f t="shared" si="2"/>
        <v>2.0099666975877852</v>
      </c>
      <c r="H59" s="9">
        <f t="shared" si="3"/>
        <v>4.0399661254119472</v>
      </c>
      <c r="I59" s="14">
        <f t="shared" si="4"/>
        <v>1.6850822739895892E-2</v>
      </c>
      <c r="J59" s="13">
        <f t="shared" si="5"/>
        <v>1.6571578016223804E-2</v>
      </c>
      <c r="L59" s="10">
        <v>0.56999999999999995</v>
      </c>
      <c r="M59" s="10">
        <v>7.0618064649841923</v>
      </c>
      <c r="O59" s="10">
        <v>0.56999999999999995</v>
      </c>
      <c r="P59" s="13">
        <v>5.0804317626056603</v>
      </c>
    </row>
    <row r="60" spans="1:16">
      <c r="A60" s="3" t="s">
        <v>59</v>
      </c>
      <c r="B60" s="4">
        <v>122.88</v>
      </c>
      <c r="C60" s="9">
        <f t="shared" si="0"/>
        <v>120.06392031447146</v>
      </c>
      <c r="D60" s="9">
        <f t="shared" si="6"/>
        <v>120.06392031446993</v>
      </c>
      <c r="E60" s="9">
        <f t="shared" si="7"/>
        <v>120.06392031446867</v>
      </c>
      <c r="F60" s="9">
        <f t="shared" si="1"/>
        <v>2.8160796855285355</v>
      </c>
      <c r="G60" s="10">
        <f t="shared" si="2"/>
        <v>2.8160796855285355</v>
      </c>
      <c r="H60" s="9">
        <f t="shared" si="3"/>
        <v>7.9303047952464958</v>
      </c>
      <c r="I60" s="14">
        <f t="shared" si="4"/>
        <v>2.3454837041408397E-2</v>
      </c>
      <c r="J60" s="13">
        <f t="shared" si="5"/>
        <v>2.2917315149158006E-2</v>
      </c>
      <c r="L60" s="10">
        <v>0.57999999999999996</v>
      </c>
      <c r="M60" s="10">
        <v>7.0768159331419955</v>
      </c>
      <c r="O60" s="10">
        <v>0.57999999999999996</v>
      </c>
      <c r="P60" s="10">
        <v>5.0853578199331979</v>
      </c>
    </row>
    <row r="61" spans="1:16">
      <c r="A61" s="3" t="s">
        <v>60</v>
      </c>
      <c r="B61" s="4">
        <v>129.52000000000001</v>
      </c>
      <c r="C61" s="9">
        <f t="shared" si="0"/>
        <v>121.16219139182758</v>
      </c>
      <c r="D61" s="9">
        <f t="shared" si="6"/>
        <v>121.16219139182667</v>
      </c>
      <c r="E61" s="9">
        <f t="shared" si="7"/>
        <v>121.1621913918259</v>
      </c>
      <c r="F61" s="9">
        <f t="shared" si="1"/>
        <v>8.3578086081724337</v>
      </c>
      <c r="G61" s="10">
        <f t="shared" si="2"/>
        <v>8.3578086081724337</v>
      </c>
      <c r="H61" s="9">
        <f t="shared" si="3"/>
        <v>69.852964730841236</v>
      </c>
      <c r="I61" s="14">
        <f t="shared" si="4"/>
        <v>6.8980335467390963E-2</v>
      </c>
      <c r="J61" s="13">
        <f t="shared" si="5"/>
        <v>6.4529096727705626E-2</v>
      </c>
      <c r="L61" s="10">
        <v>0.59</v>
      </c>
      <c r="M61" s="10">
        <v>7.0925440718719042</v>
      </c>
      <c r="O61" s="10">
        <v>0.59</v>
      </c>
      <c r="P61" s="10">
        <v>5.0905771511347142</v>
      </c>
    </row>
    <row r="62" spans="1:16">
      <c r="L62" s="10">
        <v>0.6</v>
      </c>
      <c r="M62" s="10">
        <v>7.108984096574086</v>
      </c>
      <c r="O62" s="10">
        <v>0.6</v>
      </c>
      <c r="P62" s="10">
        <v>5.0960898415248206</v>
      </c>
    </row>
    <row r="63" spans="1:16">
      <c r="L63" s="10">
        <v>0.61</v>
      </c>
      <c r="M63" s="10">
        <v>7.1261294747572235</v>
      </c>
      <c r="O63" s="10">
        <v>0.61</v>
      </c>
      <c r="P63" s="10">
        <v>5.1018955322775303</v>
      </c>
    </row>
    <row r="64" spans="1:16">
      <c r="L64" s="10">
        <v>0.62</v>
      </c>
      <c r="M64" s="10">
        <v>7.1439739388190171</v>
      </c>
      <c r="O64" s="10">
        <v>0.62</v>
      </c>
      <c r="P64" s="10">
        <v>5.1079934521374994</v>
      </c>
    </row>
    <row r="65" spans="12:16">
      <c r="L65" s="10">
        <v>0.63</v>
      </c>
      <c r="M65" s="10">
        <v>7.1625114996147161</v>
      </c>
      <c r="O65" s="10">
        <v>0.63</v>
      </c>
      <c r="P65" s="10">
        <v>5.1143824492241148</v>
      </c>
    </row>
    <row r="66" spans="12:16">
      <c r="L66" s="10">
        <v>0.64</v>
      </c>
      <c r="M66" s="10">
        <v>7.1817364603881844</v>
      </c>
      <c r="O66" s="10">
        <v>0.64</v>
      </c>
      <c r="P66" s="10">
        <v>5.1210610224728264</v>
      </c>
    </row>
    <row r="67" spans="12:16">
      <c r="L67" s="10">
        <v>0.65</v>
      </c>
      <c r="M67" s="10">
        <v>7.201643430735472</v>
      </c>
      <c r="O67" s="10">
        <v>0.65</v>
      </c>
      <c r="P67" s="10">
        <v>5.1280273523480808</v>
      </c>
    </row>
    <row r="68" spans="12:16">
      <c r="L68" s="10">
        <v>0.66</v>
      </c>
      <c r="M68" s="10">
        <v>7.2222273403511945</v>
      </c>
      <c r="O68" s="10">
        <v>0.66</v>
      </c>
      <c r="P68" s="10">
        <v>5.1352793305410849</v>
      </c>
    </row>
    <row r="69" spans="12:16">
      <c r="L69" s="10">
        <v>0.67</v>
      </c>
      <c r="M69" s="10">
        <v>7.2434834523749689</v>
      </c>
      <c r="O69" s="10">
        <v>0.67</v>
      </c>
      <c r="P69" s="10">
        <v>5.1428145884337875</v>
      </c>
    </row>
    <row r="70" spans="12:16">
      <c r="L70" s="10">
        <v>0.68</v>
      </c>
      <c r="M70" s="10">
        <v>7.2654073762106526</v>
      </c>
      <c r="O70" s="10">
        <v>0.68</v>
      </c>
      <c r="P70" s="10">
        <v>5.1516015794174788</v>
      </c>
    </row>
    <row r="71" spans="12:16">
      <c r="L71" s="10">
        <v>0.69</v>
      </c>
      <c r="M71" s="10">
        <v>7.2879950797366977</v>
      </c>
      <c r="O71" s="10">
        <v>0.69</v>
      </c>
      <c r="P71" s="10">
        <v>5.1623468290930923</v>
      </c>
    </row>
    <row r="72" spans="12:16">
      <c r="L72" s="10">
        <v>0.7</v>
      </c>
      <c r="M72" s="10">
        <v>7.3112429008628883</v>
      </c>
      <c r="O72" s="10">
        <v>0.7</v>
      </c>
      <c r="P72" s="10">
        <v>5.1740971371355426</v>
      </c>
    </row>
    <row r="73" spans="12:16">
      <c r="L73" s="10">
        <v>0.71</v>
      </c>
      <c r="M73" s="10">
        <v>7.3351475584184378</v>
      </c>
      <c r="O73" s="10">
        <v>0.71</v>
      </c>
      <c r="P73" s="10">
        <v>5.1878253181908844</v>
      </c>
    </row>
    <row r="74" spans="12:16">
      <c r="L74" s="10">
        <v>0.72</v>
      </c>
      <c r="M74" s="10">
        <v>7.3597061623797506</v>
      </c>
      <c r="O74" s="10">
        <v>0.72</v>
      </c>
      <c r="P74" s="10">
        <v>5.2024766847304376</v>
      </c>
    </row>
    <row r="75" spans="12:16">
      <c r="L75" s="10">
        <v>0.73</v>
      </c>
      <c r="M75" s="10">
        <v>7.3849162234643764</v>
      </c>
      <c r="O75" s="10">
        <v>0.73</v>
      </c>
      <c r="P75" s="10">
        <v>5.2173188666394203</v>
      </c>
    </row>
    <row r="76" spans="12:16">
      <c r="L76" s="10">
        <v>0.74</v>
      </c>
      <c r="M76" s="10">
        <v>7.4107756621312237</v>
      </c>
      <c r="O76" s="10">
        <v>0.74</v>
      </c>
      <c r="P76" s="10">
        <v>5.2329748257559094</v>
      </c>
    </row>
    <row r="77" spans="12:16">
      <c r="L77" s="10">
        <v>0.75</v>
      </c>
      <c r="M77" s="10">
        <v>7.4372828170371008</v>
      </c>
      <c r="O77" s="10">
        <v>0.75</v>
      </c>
      <c r="P77" s="10">
        <v>5.2506529035436591</v>
      </c>
    </row>
    <row r="78" spans="12:16">
      <c r="L78" s="10">
        <v>0.76</v>
      </c>
      <c r="M78" s="10">
        <v>7.464436453006468</v>
      </c>
      <c r="O78" s="10">
        <v>0.76</v>
      </c>
      <c r="P78" s="10">
        <v>5.2685021537294068</v>
      </c>
    </row>
    <row r="79" spans="12:16">
      <c r="L79" s="10">
        <v>0.77</v>
      </c>
      <c r="M79" s="10">
        <v>7.4922357685755818</v>
      </c>
      <c r="O79" s="10">
        <v>0.77</v>
      </c>
      <c r="P79" s="10">
        <v>5.286521818631515</v>
      </c>
    </row>
    <row r="80" spans="12:16">
      <c r="L80" s="10">
        <v>0.78</v>
      </c>
      <c r="M80" s="10">
        <v>7.5206804031745138</v>
      </c>
      <c r="O80" s="10">
        <v>0.78</v>
      </c>
      <c r="P80" s="10">
        <v>5.304711174299884</v>
      </c>
    </row>
    <row r="81" spans="12:16">
      <c r="L81" s="10">
        <v>0.79</v>
      </c>
      <c r="M81" s="10">
        <v>7.5497704440111173</v>
      </c>
      <c r="O81" s="10">
        <v>0.79</v>
      </c>
      <c r="P81" s="10">
        <v>5.3230695400722183</v>
      </c>
    </row>
    <row r="82" spans="12:16">
      <c r="L82" s="10">
        <v>0.8</v>
      </c>
      <c r="M82" s="10">
        <v>7.5795064327204775</v>
      </c>
      <c r="O82" s="10">
        <v>0.8</v>
      </c>
      <c r="P82" s="10">
        <v>5.3415962874025595</v>
      </c>
    </row>
    <row r="83" spans="12:16">
      <c r="L83" s="10">
        <v>0.81</v>
      </c>
      <c r="M83" s="10">
        <v>7.6098893718417058</v>
      </c>
      <c r="O83" s="10">
        <v>0.81</v>
      </c>
      <c r="P83" s="10">
        <v>5.3602908479593339</v>
      </c>
    </row>
    <row r="84" spans="12:16">
      <c r="L84" s="10">
        <v>0.82</v>
      </c>
      <c r="M84" s="10">
        <v>7.6409207311816933</v>
      </c>
      <c r="O84" s="10">
        <v>0.82</v>
      </c>
      <c r="P84" s="10">
        <v>5.3791527209861272</v>
      </c>
    </row>
    <row r="85" spans="12:16">
      <c r="L85" s="10">
        <v>0.83</v>
      </c>
      <c r="M85" s="10">
        <v>7.6726024541227735</v>
      </c>
      <c r="O85" s="10">
        <v>0.83</v>
      </c>
      <c r="P85" s="10">
        <v>5.3981814799138474</v>
      </c>
    </row>
    <row r="86" spans="12:16">
      <c r="L86" s="10">
        <v>0.84</v>
      </c>
      <c r="M86" s="10">
        <v>7.7049369639279943</v>
      </c>
      <c r="O86" s="10">
        <v>0.84</v>
      </c>
      <c r="P86" s="10">
        <v>5.4173767782077968</v>
      </c>
    </row>
    <row r="87" spans="12:16">
      <c r="L87" s="10">
        <v>0.85</v>
      </c>
      <c r="M87" s="10">
        <v>7.7379271700947401</v>
      </c>
      <c r="O87" s="10">
        <v>0.85</v>
      </c>
      <c r="P87" s="10">
        <v>5.4367383544283143</v>
      </c>
    </row>
    <row r="88" spans="12:16">
      <c r="L88" s="10">
        <v>0.86</v>
      </c>
      <c r="M88" s="10">
        <v>7.7715764748040304</v>
      </c>
      <c r="O88" s="10">
        <v>0.86</v>
      </c>
      <c r="P88" s="10">
        <v>5.4562660364782625</v>
      </c>
    </row>
    <row r="89" spans="12:16">
      <c r="L89" s="10">
        <v>0.87</v>
      </c>
      <c r="M89" s="10">
        <v>7.8058887795098952</v>
      </c>
      <c r="O89" s="10">
        <v>0.87</v>
      </c>
      <c r="P89" s="10">
        <v>5.4759597450056354</v>
      </c>
    </row>
    <row r="90" spans="12:16">
      <c r="L90" s="10">
        <v>0.88</v>
      </c>
      <c r="M90" s="10">
        <v>7.8408684917100677</v>
      </c>
      <c r="O90" s="10">
        <v>0.88</v>
      </c>
      <c r="P90" s="10">
        <v>5.4958194959244873</v>
      </c>
    </row>
    <row r="91" spans="12:16">
      <c r="L91" s="10">
        <v>0.89</v>
      </c>
      <c r="M91" s="10">
        <v>7.8765205319366602</v>
      </c>
      <c r="O91" s="10">
        <v>0.89</v>
      </c>
      <c r="P91" s="10">
        <v>5.5158454020124816</v>
      </c>
    </row>
    <row r="92" spans="12:16">
      <c r="L92" s="10">
        <v>0.9</v>
      </c>
      <c r="M92" s="10">
        <v>7.9128503410029767</v>
      </c>
      <c r="O92" s="10">
        <v>0.9</v>
      </c>
      <c r="P92" s="10">
        <v>5.5360376735386803</v>
      </c>
    </row>
    <row r="93" spans="12:16">
      <c r="L93" s="10">
        <v>0.91</v>
      </c>
      <c r="M93" s="10">
        <v>7.9498638875404195</v>
      </c>
      <c r="O93" s="10">
        <v>0.91</v>
      </c>
      <c r="P93" s="10">
        <v>5.5563966178707531</v>
      </c>
    </row>
    <row r="94" spans="12:16">
      <c r="L94" s="10">
        <v>0.92</v>
      </c>
      <c r="M94" s="10">
        <v>7.9875676758576866</v>
      </c>
      <c r="O94" s="10">
        <v>0.92</v>
      </c>
      <c r="P94" s="10">
        <v>5.5769226380064829</v>
      </c>
    </row>
    <row r="95" spans="12:16">
      <c r="L95" s="10">
        <v>0.93</v>
      </c>
      <c r="M95" s="10">
        <v>8.0259687541529221</v>
      </c>
      <c r="O95" s="10">
        <v>0.93</v>
      </c>
      <c r="P95" s="10">
        <v>5.5976162299703462</v>
      </c>
    </row>
    <row r="96" spans="12:16">
      <c r="L96" s="10">
        <v>0.94</v>
      </c>
      <c r="M96" s="10">
        <v>8.0650747231084416</v>
      </c>
      <c r="O96" s="10">
        <v>0.94</v>
      </c>
      <c r="P96" s="10">
        <v>5.6184779790121562</v>
      </c>
    </row>
    <row r="97" spans="1:16">
      <c r="L97" s="10">
        <v>0.95</v>
      </c>
      <c r="M97" s="10">
        <v>8.104893744896744</v>
      </c>
      <c r="O97" s="10">
        <v>0.95</v>
      </c>
      <c r="P97" s="10">
        <v>5.6395085545409964</v>
      </c>
    </row>
    <row r="98" spans="1:16">
      <c r="L98" s="10">
        <v>0.96</v>
      </c>
      <c r="M98" s="10">
        <v>8.1454345526263214</v>
      </c>
      <c r="O98" s="10">
        <v>0.96</v>
      </c>
      <c r="P98" s="10">
        <v>5.6607087037239738</v>
      </c>
    </row>
    <row r="99" spans="1:16">
      <c r="L99" s="10">
        <v>0.97</v>
      </c>
      <c r="M99" s="10">
        <v>8.186706460255543</v>
      </c>
      <c r="O99" s="10">
        <v>0.97</v>
      </c>
      <c r="P99" s="10">
        <v>5.6836595759729711</v>
      </c>
    </row>
    <row r="100" spans="1:16">
      <c r="L100" s="10">
        <v>0.98</v>
      </c>
      <c r="M100" s="10">
        <v>8.2287193730033721</v>
      </c>
      <c r="O100" s="10">
        <v>0.98</v>
      </c>
      <c r="P100" s="10">
        <v>5.7126635264097683</v>
      </c>
    </row>
    <row r="101" spans="1:16">
      <c r="L101" s="10">
        <v>0.99</v>
      </c>
      <c r="M101" s="10">
        <v>8.2714837982863099</v>
      </c>
      <c r="O101" s="10">
        <v>0.99</v>
      </c>
      <c r="P101" s="10">
        <v>5.7419992185818973</v>
      </c>
    </row>
    <row r="102" spans="1:16">
      <c r="L102" s="10">
        <v>1</v>
      </c>
      <c r="M102" s="10">
        <v>8.3150108572121262</v>
      </c>
      <c r="O102" s="10">
        <v>1</v>
      </c>
      <c r="P102" s="10">
        <v>5.7716666666666638</v>
      </c>
    </row>
    <row r="104" spans="1:16" ht="17">
      <c r="A104" s="1" t="s">
        <v>61</v>
      </c>
      <c r="B104" s="2" t="s">
        <v>0</v>
      </c>
      <c r="C104" s="7" t="s">
        <v>62</v>
      </c>
      <c r="D104" s="7"/>
      <c r="E104" s="7"/>
      <c r="F104" s="7" t="s">
        <v>63</v>
      </c>
      <c r="G104" s="7" t="s">
        <v>64</v>
      </c>
      <c r="H104" s="7" t="s">
        <v>65</v>
      </c>
      <c r="I104" s="7" t="s">
        <v>66</v>
      </c>
      <c r="J104" s="7" t="s">
        <v>67</v>
      </c>
      <c r="K104" s="7"/>
      <c r="L104" s="24" t="s">
        <v>65</v>
      </c>
      <c r="M104" s="23">
        <f>H105</f>
        <v>7.009099235199777</v>
      </c>
      <c r="N104" s="7"/>
      <c r="O104" s="7" t="s">
        <v>64</v>
      </c>
      <c r="P104" s="24">
        <f>G105</f>
        <v>5.0759459298321516</v>
      </c>
    </row>
    <row r="105" spans="1:16">
      <c r="A105" s="3" t="s">
        <v>1</v>
      </c>
      <c r="B105" s="4">
        <v>93.4</v>
      </c>
      <c r="C105" s="22">
        <v>0.53</v>
      </c>
      <c r="G105" s="15">
        <f>AVERAGE(G111:G164)</f>
        <v>5.0759459298321516</v>
      </c>
      <c r="H105" s="15">
        <f>SQRT(AVERAGE(H111:H164))</f>
        <v>7.009099235199777</v>
      </c>
      <c r="I105" s="15">
        <f>AVERAGE(I111:I164)</f>
        <v>4.7517921071458476E-2</v>
      </c>
      <c r="J105" s="15">
        <f>AVERAGE(J111:J164)</f>
        <v>4.6693238485646677E-3</v>
      </c>
      <c r="L105" s="10">
        <v>0</v>
      </c>
      <c r="M105" s="10">
        <v>17.648770547883828</v>
      </c>
      <c r="O105" s="10">
        <v>0</v>
      </c>
      <c r="P105" s="10">
        <v>16.259444444444433</v>
      </c>
    </row>
    <row r="106" spans="1:16">
      <c r="A106" s="3" t="s">
        <v>2</v>
      </c>
      <c r="B106" s="4">
        <v>78.78</v>
      </c>
      <c r="C106" s="9">
        <f>B105</f>
        <v>93.4</v>
      </c>
      <c r="L106" s="10">
        <v>0.01</v>
      </c>
      <c r="M106" s="10">
        <v>14.553496580397207</v>
      </c>
      <c r="O106" s="10">
        <v>0.01</v>
      </c>
      <c r="P106" s="10">
        <v>13.488867116859481</v>
      </c>
    </row>
    <row r="107" spans="1:16">
      <c r="A107" s="3" t="s">
        <v>3</v>
      </c>
      <c r="B107" s="4">
        <v>100.25</v>
      </c>
      <c r="C107" s="9">
        <f>B106*C$105+C106*(1-C$105)</f>
        <v>85.651399999999995</v>
      </c>
      <c r="D107" s="9">
        <f>AVERAGE(B105:B106)</f>
        <v>86.09</v>
      </c>
      <c r="F107" s="9">
        <f>B107-C107</f>
        <v>14.598600000000005</v>
      </c>
      <c r="G107" s="10">
        <f>ABS(F107)</f>
        <v>14.598600000000005</v>
      </c>
      <c r="H107" s="9">
        <f>F107^2</f>
        <v>213.11912196000014</v>
      </c>
      <c r="I107" s="14">
        <f>G107/B107</f>
        <v>0.14562194513715715</v>
      </c>
      <c r="J107" s="13">
        <f>F107/B107</f>
        <v>0.14562194513715715</v>
      </c>
      <c r="L107" s="10">
        <v>0.02</v>
      </c>
      <c r="M107" s="10">
        <v>12.476596171672496</v>
      </c>
      <c r="O107" s="10">
        <v>0.02</v>
      </c>
      <c r="P107" s="10">
        <v>11.490878702327267</v>
      </c>
    </row>
    <row r="108" spans="1:16">
      <c r="A108" s="3" t="s">
        <v>4</v>
      </c>
      <c r="B108" s="4">
        <v>93.95</v>
      </c>
      <c r="C108" s="9">
        <f t="shared" ref="C108:C164" si="8">B107*C$105+C107*(1-C$105)</f>
        <v>93.388657999999992</v>
      </c>
      <c r="D108" s="9">
        <f>B107*C$105+D107*(1-C$105)</f>
        <v>93.594799999999992</v>
      </c>
      <c r="E108" s="9">
        <f>AVERAGE(B105:B107)</f>
        <v>90.81</v>
      </c>
      <c r="F108" s="9">
        <f t="shared" ref="F108:F164" si="9">B108-C108</f>
        <v>0.56134200000001044</v>
      </c>
      <c r="G108" s="10">
        <f t="shared" ref="G108:G164" si="10">ABS(F108)</f>
        <v>0.56134200000001044</v>
      </c>
      <c r="H108" s="9">
        <f t="shared" ref="H108:H164" si="11">F108^2</f>
        <v>0.3151048409640117</v>
      </c>
      <c r="I108" s="14">
        <f t="shared" ref="I108:I164" si="12">G108/D108</f>
        <v>5.9975767884541719E-3</v>
      </c>
      <c r="J108" s="13">
        <f t="shared" ref="J108:J164" si="13">F108/B108</f>
        <v>5.9749015433742461E-3</v>
      </c>
      <c r="L108" s="10">
        <v>0.03</v>
      </c>
      <c r="M108" s="10">
        <v>11.06602367392669</v>
      </c>
      <c r="O108" s="10">
        <v>0.03</v>
      </c>
      <c r="P108" s="10">
        <v>10.049471352479236</v>
      </c>
    </row>
    <row r="109" spans="1:16">
      <c r="A109" s="3" t="s">
        <v>5</v>
      </c>
      <c r="B109" s="4">
        <v>100.46</v>
      </c>
      <c r="C109" s="9">
        <f t="shared" si="8"/>
        <v>93.686169259999986</v>
      </c>
      <c r="D109" s="9">
        <f t="shared" ref="D109:D164" si="14">B108*C$105+D108*(1-C$105)</f>
        <v>93.783055999999988</v>
      </c>
      <c r="E109" s="9">
        <f>B108*C$105+E108*(1-C$105)</f>
        <v>92.474199999999996</v>
      </c>
      <c r="F109" s="9">
        <f t="shared" si="9"/>
        <v>6.7738307400000082</v>
      </c>
      <c r="G109" s="10">
        <f t="shared" si="10"/>
        <v>6.7738307400000082</v>
      </c>
      <c r="H109" s="9">
        <f t="shared" si="11"/>
        <v>45.884782894169057</v>
      </c>
      <c r="I109" s="14">
        <f t="shared" si="12"/>
        <v>7.2228726903503862E-2</v>
      </c>
      <c r="J109" s="13">
        <f t="shared" si="13"/>
        <v>6.742813796535943E-2</v>
      </c>
      <c r="L109" s="10">
        <v>0.04</v>
      </c>
      <c r="M109" s="10">
        <v>10.091887489036452</v>
      </c>
      <c r="O109" s="10">
        <v>0.04</v>
      </c>
      <c r="P109" s="10">
        <v>9.0315722580213738</v>
      </c>
    </row>
    <row r="110" spans="1:16">
      <c r="A110" s="3" t="s">
        <v>6</v>
      </c>
      <c r="B110" s="4">
        <v>102.05</v>
      </c>
      <c r="C110" s="9">
        <f t="shared" si="8"/>
        <v>97.276299552199987</v>
      </c>
      <c r="D110" s="9">
        <f t="shared" si="14"/>
        <v>97.321836319999989</v>
      </c>
      <c r="E110" s="9">
        <f t="shared" ref="E110:E164" si="15">B109*C$105+E109*(1-C$105)</f>
        <v>96.706673999999992</v>
      </c>
      <c r="F110" s="9">
        <f t="shared" si="9"/>
        <v>4.7737004478000102</v>
      </c>
      <c r="G110" s="10">
        <f t="shared" si="10"/>
        <v>4.7737004478000102</v>
      </c>
      <c r="H110" s="9">
        <f t="shared" si="11"/>
        <v>22.788215965326017</v>
      </c>
      <c r="I110" s="14">
        <f t="shared" si="12"/>
        <v>4.9050661478517513E-2</v>
      </c>
      <c r="J110" s="13">
        <f t="shared" si="13"/>
        <v>4.6778054363547379E-2</v>
      </c>
      <c r="L110" s="10">
        <v>0.05</v>
      </c>
      <c r="M110" s="10">
        <v>9.4050531065474772</v>
      </c>
      <c r="O110" s="10">
        <v>0.05</v>
      </c>
      <c r="P110" s="10">
        <v>8.3072972268904426</v>
      </c>
    </row>
    <row r="111" spans="1:16">
      <c r="A111" s="3" t="s">
        <v>7</v>
      </c>
      <c r="B111" s="4">
        <v>102.06</v>
      </c>
      <c r="C111" s="9">
        <f t="shared" si="8"/>
        <v>99.806360789533983</v>
      </c>
      <c r="D111" s="9">
        <f t="shared" si="14"/>
        <v>99.827763070399996</v>
      </c>
      <c r="E111" s="9">
        <f t="shared" si="15"/>
        <v>99.53863677999999</v>
      </c>
      <c r="F111" s="9">
        <f t="shared" si="9"/>
        <v>2.2536392104660194</v>
      </c>
      <c r="G111" s="10">
        <f t="shared" si="10"/>
        <v>2.2536392104660194</v>
      </c>
      <c r="H111" s="9">
        <f t="shared" si="11"/>
        <v>5.0788896909499037</v>
      </c>
      <c r="I111" s="14">
        <f t="shared" si="12"/>
        <v>2.257527506528139E-2</v>
      </c>
      <c r="J111" s="13">
        <f t="shared" si="13"/>
        <v>2.208151293813462E-2</v>
      </c>
      <c r="L111" s="10">
        <v>0.06</v>
      </c>
      <c r="M111" s="10">
        <v>8.9092480062397144</v>
      </c>
      <c r="O111" s="10">
        <v>0.06</v>
      </c>
      <c r="P111" s="10">
        <v>7.7788404410280911</v>
      </c>
    </row>
    <row r="112" spans="1:16">
      <c r="A112" s="3" t="s">
        <v>8</v>
      </c>
      <c r="B112" s="4">
        <v>105.48</v>
      </c>
      <c r="C112" s="9">
        <f t="shared" si="8"/>
        <v>101.00078957108099</v>
      </c>
      <c r="D112" s="9">
        <f t="shared" si="14"/>
        <v>101.010848643088</v>
      </c>
      <c r="E112" s="9">
        <f t="shared" si="15"/>
        <v>100.87495928659999</v>
      </c>
      <c r="F112" s="9">
        <f t="shared" si="9"/>
        <v>4.4792104289190178</v>
      </c>
      <c r="G112" s="10">
        <f t="shared" si="10"/>
        <v>4.4792104289190178</v>
      </c>
      <c r="H112" s="9">
        <f t="shared" si="11"/>
        <v>20.063326066536892</v>
      </c>
      <c r="I112" s="14">
        <f t="shared" si="12"/>
        <v>4.4343855032303231E-2</v>
      </c>
      <c r="J112" s="13">
        <f t="shared" si="13"/>
        <v>4.2465021131200396E-2</v>
      </c>
      <c r="L112" s="10">
        <v>7.0000000000000007E-2</v>
      </c>
      <c r="M112" s="10">
        <v>8.5423483431584764</v>
      </c>
      <c r="O112" s="10">
        <v>7.0000000000000007E-2</v>
      </c>
      <c r="P112" s="10">
        <v>7.3918014405077583</v>
      </c>
    </row>
    <row r="113" spans="1:16">
      <c r="A113" s="3" t="s">
        <v>9</v>
      </c>
      <c r="B113" s="4">
        <v>104.38</v>
      </c>
      <c r="C113" s="9">
        <f t="shared" si="8"/>
        <v>103.37477109840806</v>
      </c>
      <c r="D113" s="9">
        <f t="shared" si="14"/>
        <v>103.37949886225135</v>
      </c>
      <c r="E113" s="9">
        <f t="shared" si="15"/>
        <v>103.315630864702</v>
      </c>
      <c r="F113" s="9">
        <f t="shared" si="9"/>
        <v>1.0052289015919342</v>
      </c>
      <c r="G113" s="10">
        <f t="shared" si="10"/>
        <v>1.0052289015919342</v>
      </c>
      <c r="H113" s="9">
        <f t="shared" si="11"/>
        <v>1.0104851445957266</v>
      </c>
      <c r="I113" s="14">
        <f t="shared" si="12"/>
        <v>9.7236774472215012E-3</v>
      </c>
      <c r="J113" s="13">
        <f t="shared" si="13"/>
        <v>9.6304742440307938E-3</v>
      </c>
      <c r="L113" s="10">
        <v>0.08</v>
      </c>
      <c r="M113" s="10">
        <v>8.2640633163679436</v>
      </c>
      <c r="O113" s="10">
        <v>0.08</v>
      </c>
      <c r="P113" s="10">
        <v>7.0977177188416016</v>
      </c>
    </row>
    <row r="114" spans="1:16">
      <c r="A114" s="3" t="s">
        <v>10</v>
      </c>
      <c r="B114" s="4">
        <v>104.71</v>
      </c>
      <c r="C114" s="9">
        <f t="shared" si="8"/>
        <v>103.90754241625179</v>
      </c>
      <c r="D114" s="9">
        <f t="shared" si="14"/>
        <v>103.90976446525812</v>
      </c>
      <c r="E114" s="9">
        <f t="shared" si="15"/>
        <v>103.87974650640993</v>
      </c>
      <c r="F114" s="9">
        <f t="shared" si="9"/>
        <v>0.80245758374820753</v>
      </c>
      <c r="G114" s="10">
        <f t="shared" si="10"/>
        <v>0.80245758374820753</v>
      </c>
      <c r="H114" s="9">
        <f t="shared" si="11"/>
        <v>0.6439381737150115</v>
      </c>
      <c r="I114" s="14">
        <f t="shared" si="12"/>
        <v>7.7226388480218962E-3</v>
      </c>
      <c r="J114" s="13">
        <f t="shared" si="13"/>
        <v>7.663619365373007E-3</v>
      </c>
      <c r="L114" s="10">
        <v>0.09</v>
      </c>
      <c r="M114" s="10">
        <v>8.0479981822849282</v>
      </c>
      <c r="O114" s="10">
        <v>0.09</v>
      </c>
      <c r="P114" s="10">
        <v>6.8641594813627931</v>
      </c>
    </row>
    <row r="115" spans="1:16">
      <c r="A115" s="3" t="s">
        <v>11</v>
      </c>
      <c r="B115" s="4">
        <v>107.29</v>
      </c>
      <c r="C115" s="9">
        <f t="shared" si="8"/>
        <v>104.33284493563833</v>
      </c>
      <c r="D115" s="9">
        <f t="shared" si="14"/>
        <v>104.33388929867131</v>
      </c>
      <c r="E115" s="9">
        <f t="shared" si="15"/>
        <v>104.31978085801266</v>
      </c>
      <c r="F115" s="9">
        <f t="shared" si="9"/>
        <v>2.9571550643616717</v>
      </c>
      <c r="G115" s="10">
        <f t="shared" si="10"/>
        <v>2.9571550643616717</v>
      </c>
      <c r="H115" s="9">
        <f t="shared" si="11"/>
        <v>8.7447660746798821</v>
      </c>
      <c r="I115" s="14">
        <f t="shared" si="12"/>
        <v>2.8343188241515417E-2</v>
      </c>
      <c r="J115" s="13">
        <f t="shared" si="13"/>
        <v>2.7562261761223519E-2</v>
      </c>
      <c r="L115" s="10">
        <v>0.1</v>
      </c>
      <c r="M115" s="10">
        <v>7.876616553924455</v>
      </c>
      <c r="O115" s="10">
        <v>0.1</v>
      </c>
      <c r="P115" s="10">
        <v>6.6785885489848269</v>
      </c>
    </row>
    <row r="116" spans="1:16">
      <c r="A116" s="3" t="s">
        <v>12</v>
      </c>
      <c r="B116" s="4">
        <v>107.2</v>
      </c>
      <c r="C116" s="9">
        <f t="shared" si="8"/>
        <v>105.90013711975001</v>
      </c>
      <c r="D116" s="9">
        <f t="shared" si="14"/>
        <v>105.90062797037552</v>
      </c>
      <c r="E116" s="9">
        <f t="shared" si="15"/>
        <v>105.89399700326595</v>
      </c>
      <c r="F116" s="9">
        <f t="shared" si="9"/>
        <v>1.2998628802499894</v>
      </c>
      <c r="G116" s="10">
        <f t="shared" si="10"/>
        <v>1.2998628802499894</v>
      </c>
      <c r="H116" s="9">
        <f t="shared" si="11"/>
        <v>1.6896435074517984</v>
      </c>
      <c r="I116" s="14">
        <f t="shared" si="12"/>
        <v>1.2274364233360457E-2</v>
      </c>
      <c r="J116" s="13">
        <f t="shared" si="13"/>
        <v>1.212558656949617E-2</v>
      </c>
      <c r="L116" s="10">
        <v>0.11</v>
      </c>
      <c r="M116" s="10">
        <v>7.7380670707446582</v>
      </c>
      <c r="O116" s="10">
        <v>0.11</v>
      </c>
      <c r="P116" s="10">
        <v>6.5229773765745067</v>
      </c>
    </row>
    <row r="117" spans="1:16">
      <c r="A117" s="3" t="s">
        <v>13</v>
      </c>
      <c r="B117" s="4">
        <v>99.26</v>
      </c>
      <c r="C117" s="9">
        <f t="shared" si="8"/>
        <v>106.58906444628251</v>
      </c>
      <c r="D117" s="9">
        <f t="shared" si="14"/>
        <v>106.58929514607649</v>
      </c>
      <c r="E117" s="9">
        <f t="shared" si="15"/>
        <v>106.586178591535</v>
      </c>
      <c r="F117" s="9">
        <f t="shared" si="9"/>
        <v>-7.3290644462825014</v>
      </c>
      <c r="G117" s="10">
        <f t="shared" si="10"/>
        <v>7.3290644462825014</v>
      </c>
      <c r="H117" s="9">
        <f t="shared" si="11"/>
        <v>53.715185657762227</v>
      </c>
      <c r="I117" s="14">
        <f t="shared" si="12"/>
        <v>6.8759854694960723E-2</v>
      </c>
      <c r="J117" s="13">
        <f t="shared" si="13"/>
        <v>-7.3837038548080811E-2</v>
      </c>
      <c r="L117" s="10">
        <v>0.12</v>
      </c>
      <c r="M117" s="10">
        <v>7.6241860441462501</v>
      </c>
      <c r="O117" s="10">
        <v>0.12</v>
      </c>
      <c r="P117" s="10">
        <v>6.3874059050827272</v>
      </c>
    </row>
    <row r="118" spans="1:16">
      <c r="A118" s="3" t="s">
        <v>14</v>
      </c>
      <c r="B118" s="4">
        <v>92.09</v>
      </c>
      <c r="C118" s="9">
        <f t="shared" si="8"/>
        <v>102.70466028975278</v>
      </c>
      <c r="D118" s="9">
        <f t="shared" si="14"/>
        <v>102.70476871865596</v>
      </c>
      <c r="E118" s="9">
        <f t="shared" si="15"/>
        <v>102.70330393802146</v>
      </c>
      <c r="F118" s="9">
        <f t="shared" si="9"/>
        <v>-10.614660289752777</v>
      </c>
      <c r="G118" s="10">
        <f t="shared" si="10"/>
        <v>10.614660289752777</v>
      </c>
      <c r="H118" s="9">
        <f t="shared" si="11"/>
        <v>112.67101306685451</v>
      </c>
      <c r="I118" s="14">
        <f t="shared" si="12"/>
        <v>0.10335119218105655</v>
      </c>
      <c r="J118" s="13">
        <f t="shared" si="13"/>
        <v>-0.11526398403467018</v>
      </c>
      <c r="L118" s="10">
        <v>0.13</v>
      </c>
      <c r="M118" s="10">
        <v>7.5292347589622057</v>
      </c>
      <c r="O118" s="10">
        <v>0.13</v>
      </c>
      <c r="P118" s="10">
        <v>6.2676711425441836</v>
      </c>
    </row>
    <row r="119" spans="1:16">
      <c r="A119" s="3" t="s">
        <v>15</v>
      </c>
      <c r="B119" s="4">
        <v>108.82</v>
      </c>
      <c r="C119" s="9">
        <f t="shared" si="8"/>
        <v>97.078890336183804</v>
      </c>
      <c r="D119" s="9">
        <f t="shared" si="14"/>
        <v>97.078941297768296</v>
      </c>
      <c r="E119" s="9">
        <f t="shared" si="15"/>
        <v>97.078252850870086</v>
      </c>
      <c r="F119" s="9">
        <f t="shared" si="9"/>
        <v>11.741109663816189</v>
      </c>
      <c r="G119" s="10">
        <f t="shared" si="10"/>
        <v>11.741109663816189</v>
      </c>
      <c r="H119" s="9">
        <f t="shared" si="11"/>
        <v>137.85365613775792</v>
      </c>
      <c r="I119" s="14">
        <f t="shared" si="12"/>
        <v>0.12094394012603535</v>
      </c>
      <c r="J119" s="13">
        <f t="shared" si="13"/>
        <v>0.10789477728189846</v>
      </c>
      <c r="L119" s="10">
        <v>0.14000000000000001</v>
      </c>
      <c r="M119" s="10">
        <v>7.4490947078227601</v>
      </c>
      <c r="O119" s="10">
        <v>0.14000000000000001</v>
      </c>
      <c r="P119" s="10">
        <v>6.1605904066638226</v>
      </c>
    </row>
    <row r="120" spans="1:16">
      <c r="A120" s="3" t="s">
        <v>16</v>
      </c>
      <c r="B120" s="4">
        <v>94.85</v>
      </c>
      <c r="C120" s="9">
        <f t="shared" si="8"/>
        <v>103.30167845800639</v>
      </c>
      <c r="D120" s="9">
        <f t="shared" si="14"/>
        <v>103.3017024099511</v>
      </c>
      <c r="E120" s="9">
        <f t="shared" si="15"/>
        <v>103.30137883990893</v>
      </c>
      <c r="F120" s="9">
        <f t="shared" si="9"/>
        <v>-8.4516784580063984</v>
      </c>
      <c r="G120" s="10">
        <f t="shared" si="10"/>
        <v>8.4516784580063984</v>
      </c>
      <c r="H120" s="9">
        <f t="shared" si="11"/>
        <v>71.43086875752941</v>
      </c>
      <c r="I120" s="14">
        <f t="shared" si="12"/>
        <v>8.1815480876259436E-2</v>
      </c>
      <c r="J120" s="13">
        <f t="shared" si="13"/>
        <v>-8.9105729657421182E-2</v>
      </c>
      <c r="L120" s="10">
        <v>0.15</v>
      </c>
      <c r="M120" s="10">
        <v>7.3807491024102641</v>
      </c>
      <c r="O120" s="10">
        <v>0.15</v>
      </c>
      <c r="P120" s="10">
        <v>6.0637201692399065</v>
      </c>
    </row>
    <row r="121" spans="1:16">
      <c r="A121" s="3" t="s">
        <v>17</v>
      </c>
      <c r="B121" s="4">
        <v>103.78</v>
      </c>
      <c r="C121" s="9">
        <f t="shared" si="8"/>
        <v>98.822288875262998</v>
      </c>
      <c r="D121" s="9">
        <f t="shared" si="14"/>
        <v>98.822300132677015</v>
      </c>
      <c r="E121" s="9">
        <f t="shared" si="15"/>
        <v>98.822148054757193</v>
      </c>
      <c r="F121" s="9">
        <f t="shared" si="9"/>
        <v>4.9577111247370027</v>
      </c>
      <c r="G121" s="10">
        <f t="shared" si="10"/>
        <v>4.9577111247370027</v>
      </c>
      <c r="H121" s="9">
        <f t="shared" si="11"/>
        <v>24.578899596341035</v>
      </c>
      <c r="I121" s="14">
        <f t="shared" si="12"/>
        <v>5.0167938998392773E-2</v>
      </c>
      <c r="J121" s="13">
        <f t="shared" si="13"/>
        <v>4.7771354063759902E-2</v>
      </c>
      <c r="L121" s="10">
        <v>0.16</v>
      </c>
      <c r="M121" s="10">
        <v>7.3219444975660837</v>
      </c>
      <c r="O121" s="10">
        <v>0.16</v>
      </c>
      <c r="P121" s="10">
        <v>5.975160801579964</v>
      </c>
    </row>
    <row r="122" spans="1:16">
      <c r="A122" s="3" t="s">
        <v>18</v>
      </c>
      <c r="B122" s="4">
        <v>107.42</v>
      </c>
      <c r="C122" s="9">
        <f t="shared" si="8"/>
        <v>101.44987577137361</v>
      </c>
      <c r="D122" s="9">
        <f t="shared" si="14"/>
        <v>101.4498810623582</v>
      </c>
      <c r="E122" s="9">
        <f t="shared" si="15"/>
        <v>101.44980958573589</v>
      </c>
      <c r="F122" s="9">
        <f t="shared" si="9"/>
        <v>5.9701242286263891</v>
      </c>
      <c r="G122" s="10">
        <f t="shared" si="10"/>
        <v>5.9701242286263891</v>
      </c>
      <c r="H122" s="9">
        <f t="shared" si="11"/>
        <v>35.642383305231839</v>
      </c>
      <c r="I122" s="14">
        <f t="shared" si="12"/>
        <v>5.8848016046038856E-2</v>
      </c>
      <c r="J122" s="13">
        <f t="shared" si="13"/>
        <v>5.557739926109094E-2</v>
      </c>
      <c r="L122" s="10">
        <v>0.17</v>
      </c>
      <c r="M122" s="10">
        <v>7.2709667333077315</v>
      </c>
      <c r="O122" s="10">
        <v>0.17</v>
      </c>
      <c r="P122" s="10">
        <v>5.8934191975510357</v>
      </c>
    </row>
    <row r="123" spans="1:16">
      <c r="A123" s="3" t="s">
        <v>19</v>
      </c>
      <c r="B123" s="4">
        <v>104.38</v>
      </c>
      <c r="C123" s="9">
        <f t="shared" si="8"/>
        <v>104.61404161254561</v>
      </c>
      <c r="D123" s="9">
        <f t="shared" si="14"/>
        <v>104.61404409930836</v>
      </c>
      <c r="E123" s="9">
        <f t="shared" si="15"/>
        <v>104.61401050529587</v>
      </c>
      <c r="F123" s="9">
        <f t="shared" si="9"/>
        <v>-0.23404161254561018</v>
      </c>
      <c r="G123" s="10">
        <f t="shared" si="10"/>
        <v>0.23404161254561018</v>
      </c>
      <c r="H123" s="9">
        <f t="shared" si="11"/>
        <v>5.4775476402949518E-2</v>
      </c>
      <c r="I123" s="14">
        <f t="shared" si="12"/>
        <v>2.2371911396852069E-3</v>
      </c>
      <c r="J123" s="13">
        <f t="shared" si="13"/>
        <v>-2.2422074396015539E-3</v>
      </c>
      <c r="L123" s="10">
        <v>0.18</v>
      </c>
      <c r="M123" s="10">
        <v>7.2264902022448112</v>
      </c>
      <c r="O123" s="10">
        <v>0.18</v>
      </c>
      <c r="P123" s="10">
        <v>5.8178915657232233</v>
      </c>
    </row>
    <row r="124" spans="1:16">
      <c r="A124" s="3" t="s">
        <v>20</v>
      </c>
      <c r="B124" s="4">
        <v>111.48</v>
      </c>
      <c r="C124" s="9">
        <f t="shared" si="8"/>
        <v>104.48999955789643</v>
      </c>
      <c r="D124" s="9">
        <f t="shared" si="14"/>
        <v>104.49000072667492</v>
      </c>
      <c r="E124" s="9">
        <f t="shared" si="15"/>
        <v>104.48998493748906</v>
      </c>
      <c r="F124" s="9">
        <f t="shared" si="9"/>
        <v>6.9900004421035788</v>
      </c>
      <c r="G124" s="10">
        <f t="shared" si="10"/>
        <v>6.9900004421035788</v>
      </c>
      <c r="H124" s="9">
        <f t="shared" si="11"/>
        <v>48.860106180608227</v>
      </c>
      <c r="I124" s="14">
        <f t="shared" si="12"/>
        <v>6.689635748389007E-2</v>
      </c>
      <c r="J124" s="13">
        <f t="shared" si="13"/>
        <v>6.2701833890416031E-2</v>
      </c>
      <c r="L124" s="10">
        <v>0.19</v>
      </c>
      <c r="M124" s="10">
        <v>7.1874747128077257</v>
      </c>
      <c r="O124" s="10">
        <v>0.19</v>
      </c>
      <c r="P124" s="10">
        <v>5.7528678445147996</v>
      </c>
    </row>
    <row r="125" spans="1:16">
      <c r="A125" s="3" t="s">
        <v>21</v>
      </c>
      <c r="B125" s="4">
        <v>109.73</v>
      </c>
      <c r="C125" s="9">
        <f t="shared" si="8"/>
        <v>108.19469979221131</v>
      </c>
      <c r="D125" s="9">
        <f t="shared" si="14"/>
        <v>108.19470034153721</v>
      </c>
      <c r="E125" s="9">
        <f t="shared" si="15"/>
        <v>108.19469292061986</v>
      </c>
      <c r="F125" s="9">
        <f t="shared" si="9"/>
        <v>1.5353002077886941</v>
      </c>
      <c r="G125" s="10">
        <f t="shared" si="10"/>
        <v>1.5353002077886941</v>
      </c>
      <c r="H125" s="9">
        <f t="shared" si="11"/>
        <v>2.3571467280360072</v>
      </c>
      <c r="I125" s="14">
        <f t="shared" si="12"/>
        <v>1.4190160913078238E-2</v>
      </c>
      <c r="J125" s="13">
        <f t="shared" si="13"/>
        <v>1.3991617677833719E-2</v>
      </c>
      <c r="L125" s="10">
        <v>0.2</v>
      </c>
      <c r="M125" s="10">
        <v>7.153093654432972</v>
      </c>
      <c r="O125" s="10">
        <v>0.2</v>
      </c>
      <c r="P125" s="10">
        <v>5.691314503611518</v>
      </c>
    </row>
    <row r="126" spans="1:16">
      <c r="A126" s="3" t="s">
        <v>22</v>
      </c>
      <c r="B126" s="4">
        <v>107.51</v>
      </c>
      <c r="C126" s="9">
        <f t="shared" si="8"/>
        <v>109.00840890233931</v>
      </c>
      <c r="D126" s="9">
        <f t="shared" si="14"/>
        <v>109.00840916052249</v>
      </c>
      <c r="E126" s="9">
        <f t="shared" si="15"/>
        <v>109.00840567269134</v>
      </c>
      <c r="F126" s="9">
        <f t="shared" si="9"/>
        <v>-1.4984089023393068</v>
      </c>
      <c r="G126" s="10">
        <f t="shared" si="10"/>
        <v>1.4984089023393068</v>
      </c>
      <c r="H126" s="9">
        <f t="shared" si="11"/>
        <v>2.2452292386096864</v>
      </c>
      <c r="I126" s="14">
        <f t="shared" si="12"/>
        <v>1.3745810198301263E-2</v>
      </c>
      <c r="J126" s="13">
        <f t="shared" si="13"/>
        <v>-1.3937390962136607E-2</v>
      </c>
      <c r="L126" s="10">
        <v>0.21</v>
      </c>
      <c r="M126" s="10">
        <v>7.1226830420697818</v>
      </c>
      <c r="O126" s="10">
        <v>0.21</v>
      </c>
      <c r="P126" s="10">
        <v>5.6326729391263477</v>
      </c>
    </row>
    <row r="127" spans="1:16">
      <c r="A127" s="3" t="s">
        <v>23</v>
      </c>
      <c r="B127" s="4">
        <v>109.02</v>
      </c>
      <c r="C127" s="9">
        <f t="shared" si="8"/>
        <v>108.21425218409948</v>
      </c>
      <c r="D127" s="9">
        <f t="shared" si="14"/>
        <v>108.21425230544557</v>
      </c>
      <c r="E127" s="9">
        <f t="shared" si="15"/>
        <v>108.21425066616493</v>
      </c>
      <c r="F127" s="9">
        <f t="shared" si="9"/>
        <v>0.80574781590051714</v>
      </c>
      <c r="G127" s="10">
        <f t="shared" si="10"/>
        <v>0.80574781590051714</v>
      </c>
      <c r="H127" s="9">
        <f t="shared" si="11"/>
        <v>0.64922954282845369</v>
      </c>
      <c r="I127" s="14">
        <f t="shared" si="12"/>
        <v>7.4458567031098011E-3</v>
      </c>
      <c r="J127" s="13">
        <f t="shared" si="13"/>
        <v>7.3908256824483324E-3</v>
      </c>
      <c r="L127" s="10">
        <v>0.22</v>
      </c>
      <c r="M127" s="10">
        <v>7.0957046991359016</v>
      </c>
      <c r="O127" s="10">
        <v>0.22</v>
      </c>
      <c r="P127" s="10">
        <v>5.5764896999257534</v>
      </c>
    </row>
    <row r="128" spans="1:16">
      <c r="A128" s="3" t="s">
        <v>24</v>
      </c>
      <c r="B128" s="4">
        <v>111.67</v>
      </c>
      <c r="C128" s="9">
        <f t="shared" si="8"/>
        <v>108.64129852652675</v>
      </c>
      <c r="D128" s="9">
        <f t="shared" si="14"/>
        <v>108.6412985835594</v>
      </c>
      <c r="E128" s="9">
        <f t="shared" si="15"/>
        <v>108.64129781309751</v>
      </c>
      <c r="F128" s="9">
        <f t="shared" si="9"/>
        <v>3.028701473473248</v>
      </c>
      <c r="G128" s="10">
        <f t="shared" si="10"/>
        <v>3.028701473473248</v>
      </c>
      <c r="H128" s="9">
        <f t="shared" si="11"/>
        <v>9.1730326154190234</v>
      </c>
      <c r="I128" s="14">
        <f t="shared" si="12"/>
        <v>2.7877994031374538E-2</v>
      </c>
      <c r="J128" s="13">
        <f t="shared" si="13"/>
        <v>2.7121890153785688E-2</v>
      </c>
      <c r="L128" s="10">
        <v>0.23</v>
      </c>
      <c r="M128" s="10">
        <v>7.0717191671161075</v>
      </c>
      <c r="O128" s="10">
        <v>0.23</v>
      </c>
      <c r="P128" s="10">
        <v>5.5223965327684814</v>
      </c>
    </row>
    <row r="129" spans="1:16">
      <c r="A129" s="3" t="s">
        <v>25</v>
      </c>
      <c r="B129" s="4">
        <v>108.57</v>
      </c>
      <c r="C129" s="9">
        <f t="shared" si="8"/>
        <v>110.24651030746757</v>
      </c>
      <c r="D129" s="9">
        <f t="shared" si="14"/>
        <v>110.24651033427293</v>
      </c>
      <c r="E129" s="9">
        <f t="shared" si="15"/>
        <v>110.24650997215583</v>
      </c>
      <c r="F129" s="9">
        <f t="shared" si="9"/>
        <v>-1.6765103074675807</v>
      </c>
      <c r="G129" s="10">
        <f t="shared" si="10"/>
        <v>1.6765103074675807</v>
      </c>
      <c r="H129" s="9">
        <f t="shared" si="11"/>
        <v>2.8106868110450418</v>
      </c>
      <c r="I129" s="14">
        <f t="shared" si="12"/>
        <v>1.52069240321922E-2</v>
      </c>
      <c r="J129" s="13">
        <f t="shared" si="13"/>
        <v>-1.5441745486484118E-2</v>
      </c>
      <c r="L129" s="10">
        <v>0.24</v>
      </c>
      <c r="M129" s="10">
        <v>7.0503654175052475</v>
      </c>
      <c r="O129" s="10">
        <v>0.24</v>
      </c>
      <c r="P129" s="10">
        <v>5.4701306721429708</v>
      </c>
    </row>
    <row r="130" spans="1:16">
      <c r="A130" s="3" t="s">
        <v>26</v>
      </c>
      <c r="B130" s="4">
        <v>87.73</v>
      </c>
      <c r="C130" s="9">
        <f t="shared" si="8"/>
        <v>109.35795984450976</v>
      </c>
      <c r="D130" s="9">
        <f t="shared" si="14"/>
        <v>109.35795985710827</v>
      </c>
      <c r="E130" s="9">
        <f t="shared" si="15"/>
        <v>109.35795968691323</v>
      </c>
      <c r="F130" s="9">
        <f t="shared" si="9"/>
        <v>-21.627959844509761</v>
      </c>
      <c r="G130" s="10">
        <f t="shared" si="10"/>
        <v>21.627959844509761</v>
      </c>
      <c r="H130" s="9">
        <f t="shared" si="11"/>
        <v>467.76864703572664</v>
      </c>
      <c r="I130" s="14">
        <f t="shared" si="12"/>
        <v>0.1977721591804544</v>
      </c>
      <c r="J130" s="13">
        <f t="shared" si="13"/>
        <v>-0.24652866573019216</v>
      </c>
      <c r="L130" s="10">
        <v>0.25</v>
      </c>
      <c r="M130" s="10">
        <v>7.0313454016511017</v>
      </c>
      <c r="O130" s="10">
        <v>0.25</v>
      </c>
      <c r="P130" s="10">
        <v>5.4250896330015603</v>
      </c>
    </row>
    <row r="131" spans="1:16">
      <c r="A131" s="3" t="s">
        <v>27</v>
      </c>
      <c r="B131" s="4">
        <v>115.2</v>
      </c>
      <c r="C131" s="9">
        <f t="shared" si="8"/>
        <v>97.895141126919583</v>
      </c>
      <c r="D131" s="9">
        <f t="shared" si="14"/>
        <v>97.895141132840891</v>
      </c>
      <c r="E131" s="9">
        <f t="shared" si="15"/>
        <v>97.895141052849226</v>
      </c>
      <c r="F131" s="9">
        <f t="shared" si="9"/>
        <v>17.30485887308042</v>
      </c>
      <c r="G131" s="10">
        <f t="shared" si="10"/>
        <v>17.30485887308042</v>
      </c>
      <c r="H131" s="9">
        <f t="shared" si="11"/>
        <v>299.45814061723013</v>
      </c>
      <c r="I131" s="14">
        <f t="shared" si="12"/>
        <v>0.1767693337261573</v>
      </c>
      <c r="J131" s="13">
        <f t="shared" si="13"/>
        <v>0.15021578882882308</v>
      </c>
      <c r="L131" s="10">
        <v>0.26</v>
      </c>
      <c r="M131" s="10">
        <v>7.014412100242696</v>
      </c>
      <c r="O131" s="10">
        <v>0.26</v>
      </c>
      <c r="P131" s="10">
        <v>5.3844821735034412</v>
      </c>
    </row>
    <row r="132" spans="1:16">
      <c r="A132" s="3" t="s">
        <v>28</v>
      </c>
      <c r="B132" s="4">
        <v>102.74</v>
      </c>
      <c r="C132" s="9">
        <f t="shared" si="8"/>
        <v>107.06671632965221</v>
      </c>
      <c r="D132" s="9">
        <f t="shared" si="14"/>
        <v>107.06671633243522</v>
      </c>
      <c r="E132" s="9">
        <f t="shared" si="15"/>
        <v>107.06671629483914</v>
      </c>
      <c r="F132" s="9">
        <f t="shared" si="9"/>
        <v>-4.3267163296522142</v>
      </c>
      <c r="G132" s="10">
        <f t="shared" si="10"/>
        <v>4.3267163296522142</v>
      </c>
      <c r="H132" s="9">
        <f t="shared" si="11"/>
        <v>18.720474197279128</v>
      </c>
      <c r="I132" s="14">
        <f t="shared" si="12"/>
        <v>4.0411404009235138E-2</v>
      </c>
      <c r="J132" s="13">
        <f t="shared" si="13"/>
        <v>-4.2113259973254956E-2</v>
      </c>
      <c r="L132" s="10">
        <v>0.27</v>
      </c>
      <c r="M132" s="10">
        <v>6.9993601474498863</v>
      </c>
      <c r="O132" s="10">
        <v>0.27</v>
      </c>
      <c r="P132" s="10">
        <v>5.346636457603303</v>
      </c>
    </row>
    <row r="133" spans="1:16">
      <c r="A133" s="3" t="s">
        <v>29</v>
      </c>
      <c r="B133" s="4">
        <v>111.42</v>
      </c>
      <c r="C133" s="9">
        <f t="shared" si="8"/>
        <v>104.77355667493654</v>
      </c>
      <c r="D133" s="9">
        <f t="shared" si="14"/>
        <v>104.77355667624454</v>
      </c>
      <c r="E133" s="9">
        <f t="shared" si="15"/>
        <v>104.77355665857439</v>
      </c>
      <c r="F133" s="9">
        <f t="shared" si="9"/>
        <v>6.6464433250634585</v>
      </c>
      <c r="G133" s="10">
        <f t="shared" si="10"/>
        <v>6.6464433250634585</v>
      </c>
      <c r="H133" s="9">
        <f t="shared" si="11"/>
        <v>44.175208873280603</v>
      </c>
      <c r="I133" s="14">
        <f t="shared" si="12"/>
        <v>6.3436267087899831E-2</v>
      </c>
      <c r="J133" s="13">
        <f t="shared" si="13"/>
        <v>5.965215692930765E-2</v>
      </c>
      <c r="L133" s="10">
        <v>0.28000000000000003</v>
      </c>
      <c r="M133" s="10">
        <v>6.9860183807690737</v>
      </c>
      <c r="O133" s="10">
        <v>0.28000000000000003</v>
      </c>
      <c r="P133" s="10">
        <v>5.315100808160226</v>
      </c>
    </row>
    <row r="134" spans="1:16">
      <c r="A134" s="3" t="s">
        <v>30</v>
      </c>
      <c r="B134" s="4">
        <v>107.44</v>
      </c>
      <c r="C134" s="9">
        <f t="shared" si="8"/>
        <v>108.29617163722017</v>
      </c>
      <c r="D134" s="9">
        <f t="shared" si="14"/>
        <v>108.29617163783493</v>
      </c>
      <c r="E134" s="9">
        <f t="shared" si="15"/>
        <v>108.29617162952997</v>
      </c>
      <c r="F134" s="9">
        <f t="shared" si="9"/>
        <v>-0.85617163722017153</v>
      </c>
      <c r="G134" s="10">
        <f t="shared" si="10"/>
        <v>0.85617163722017153</v>
      </c>
      <c r="H134" s="9">
        <f t="shared" si="11"/>
        <v>0.73302987238026907</v>
      </c>
      <c r="I134" s="14">
        <f t="shared" si="12"/>
        <v>7.9058347517896449E-3</v>
      </c>
      <c r="J134" s="13">
        <f t="shared" si="13"/>
        <v>-7.9688350448638458E-3</v>
      </c>
      <c r="L134" s="10">
        <v>0.28999999999999998</v>
      </c>
      <c r="M134" s="10">
        <v>6.9742438543477299</v>
      </c>
      <c r="O134" s="10">
        <v>0.28999999999999998</v>
      </c>
      <c r="P134" s="10">
        <v>5.2918138161084576</v>
      </c>
    </row>
    <row r="135" spans="1:16">
      <c r="A135" s="3" t="s">
        <v>31</v>
      </c>
      <c r="B135" s="4">
        <v>109.26</v>
      </c>
      <c r="C135" s="9">
        <f t="shared" si="8"/>
        <v>107.84240066949349</v>
      </c>
      <c r="D135" s="9">
        <f t="shared" si="14"/>
        <v>107.84240066978242</v>
      </c>
      <c r="E135" s="9">
        <f t="shared" si="15"/>
        <v>107.84240066587908</v>
      </c>
      <c r="F135" s="9">
        <f t="shared" si="9"/>
        <v>1.4175993305065191</v>
      </c>
      <c r="G135" s="10">
        <f t="shared" si="10"/>
        <v>1.4175993305065191</v>
      </c>
      <c r="H135" s="9">
        <f t="shared" si="11"/>
        <v>2.0095878618525314</v>
      </c>
      <c r="I135" s="14">
        <f t="shared" si="12"/>
        <v>1.3145101756842957E-2</v>
      </c>
      <c r="J135" s="13">
        <f t="shared" si="13"/>
        <v>1.2974549977178465E-2</v>
      </c>
      <c r="L135" s="10">
        <v>0.3</v>
      </c>
      <c r="M135" s="10">
        <v>6.9639169814903106</v>
      </c>
      <c r="O135" s="10">
        <v>0.3</v>
      </c>
      <c r="P135" s="10">
        <v>5.2704465402891776</v>
      </c>
    </row>
    <row r="136" spans="1:16">
      <c r="A136" s="3" t="s">
        <v>32</v>
      </c>
      <c r="B136" s="4">
        <v>112.72</v>
      </c>
      <c r="C136" s="9">
        <f t="shared" si="8"/>
        <v>108.59372831466194</v>
      </c>
      <c r="D136" s="9">
        <f t="shared" si="14"/>
        <v>108.59372831479774</v>
      </c>
      <c r="E136" s="9">
        <f t="shared" si="15"/>
        <v>108.59372831296318</v>
      </c>
      <c r="F136" s="9">
        <f t="shared" si="9"/>
        <v>4.1262716853380539</v>
      </c>
      <c r="G136" s="10">
        <f t="shared" si="10"/>
        <v>4.1262716853380539</v>
      </c>
      <c r="H136" s="9">
        <f t="shared" si="11"/>
        <v>17.026118021222544</v>
      </c>
      <c r="I136" s="14">
        <f t="shared" si="12"/>
        <v>3.7997329582207362E-2</v>
      </c>
      <c r="J136" s="13">
        <f t="shared" si="13"/>
        <v>3.6606384717335468E-2</v>
      </c>
      <c r="L136" s="10">
        <v>0.31</v>
      </c>
      <c r="M136" s="10">
        <v>6.954937560857922</v>
      </c>
      <c r="O136" s="10">
        <v>0.31</v>
      </c>
      <c r="P136" s="10">
        <v>5.2496001862271537</v>
      </c>
    </row>
    <row r="137" spans="1:16">
      <c r="A137" s="3" t="s">
        <v>33</v>
      </c>
      <c r="B137" s="4">
        <v>111.55</v>
      </c>
      <c r="C137" s="9">
        <f t="shared" si="8"/>
        <v>110.78065230789112</v>
      </c>
      <c r="D137" s="9">
        <f t="shared" si="14"/>
        <v>110.78065230795494</v>
      </c>
      <c r="E137" s="9">
        <f t="shared" si="15"/>
        <v>110.78065230709269</v>
      </c>
      <c r="F137" s="9">
        <f t="shared" si="9"/>
        <v>0.76934769210888021</v>
      </c>
      <c r="G137" s="10">
        <f t="shared" si="10"/>
        <v>0.76934769210888021</v>
      </c>
      <c r="H137" s="9">
        <f t="shared" si="11"/>
        <v>0.59189587135326038</v>
      </c>
      <c r="I137" s="14">
        <f t="shared" si="12"/>
        <v>6.9447839138029243E-3</v>
      </c>
      <c r="J137" s="13">
        <f t="shared" si="13"/>
        <v>6.8968865271974919E-3</v>
      </c>
      <c r="L137" s="10">
        <v>0.32</v>
      </c>
      <c r="M137" s="10">
        <v>6.9472215033507885</v>
      </c>
      <c r="O137" s="10">
        <v>0.32</v>
      </c>
      <c r="P137" s="10">
        <v>5.2292276468113297</v>
      </c>
    </row>
    <row r="138" spans="1:16">
      <c r="A138" s="3" t="s">
        <v>34</v>
      </c>
      <c r="B138" s="4">
        <v>116.95</v>
      </c>
      <c r="C138" s="9">
        <f t="shared" si="8"/>
        <v>111.18840658470883</v>
      </c>
      <c r="D138" s="9">
        <f t="shared" si="14"/>
        <v>111.18840658473883</v>
      </c>
      <c r="E138" s="9">
        <f t="shared" si="15"/>
        <v>111.18840658433356</v>
      </c>
      <c r="F138" s="9">
        <f t="shared" si="9"/>
        <v>5.7615934152911734</v>
      </c>
      <c r="G138" s="10">
        <f t="shared" si="10"/>
        <v>5.7615934152911734</v>
      </c>
      <c r="H138" s="9">
        <f t="shared" si="11"/>
        <v>33.195958683126605</v>
      </c>
      <c r="I138" s="14">
        <f t="shared" si="12"/>
        <v>5.1818292862216279E-2</v>
      </c>
      <c r="J138" s="13">
        <f t="shared" si="13"/>
        <v>4.9265441772476895E-2</v>
      </c>
      <c r="L138" s="10">
        <v>0.33</v>
      </c>
      <c r="M138" s="10">
        <v>6.9406981212065295</v>
      </c>
      <c r="O138" s="10">
        <v>0.33</v>
      </c>
      <c r="P138" s="10">
        <v>5.2092945966974309</v>
      </c>
    </row>
    <row r="139" spans="1:16">
      <c r="A139" s="3" t="s">
        <v>35</v>
      </c>
      <c r="B139" s="4">
        <v>111.84</v>
      </c>
      <c r="C139" s="9">
        <f t="shared" si="8"/>
        <v>114.24205109481315</v>
      </c>
      <c r="D139" s="9">
        <f t="shared" si="14"/>
        <v>114.24205109482725</v>
      </c>
      <c r="E139" s="9">
        <f t="shared" si="15"/>
        <v>114.24205109463678</v>
      </c>
      <c r="F139" s="9">
        <f t="shared" si="9"/>
        <v>-2.4020510948131459</v>
      </c>
      <c r="G139" s="10">
        <f t="shared" si="10"/>
        <v>2.4020510948131459</v>
      </c>
      <c r="H139" s="9">
        <f t="shared" si="11"/>
        <v>5.769849462093033</v>
      </c>
      <c r="I139" s="14">
        <f t="shared" si="12"/>
        <v>2.1025980116719981E-2</v>
      </c>
      <c r="J139" s="13">
        <f t="shared" si="13"/>
        <v>-2.1477567013708385E-2</v>
      </c>
      <c r="L139" s="10">
        <v>0.34</v>
      </c>
      <c r="M139" s="10">
        <v>6.9353078730343016</v>
      </c>
      <c r="O139" s="10">
        <v>0.34</v>
      </c>
      <c r="P139" s="10">
        <v>5.1897772498225043</v>
      </c>
    </row>
    <row r="140" spans="1:16">
      <c r="A140" s="3" t="s">
        <v>36</v>
      </c>
      <c r="B140" s="4">
        <v>110.49</v>
      </c>
      <c r="C140" s="9">
        <f t="shared" si="8"/>
        <v>112.96896401456218</v>
      </c>
      <c r="D140" s="9">
        <f t="shared" si="14"/>
        <v>112.9689640145688</v>
      </c>
      <c r="E140" s="9">
        <f t="shared" si="15"/>
        <v>112.9689640144793</v>
      </c>
      <c r="F140" s="9">
        <f t="shared" si="9"/>
        <v>-2.4789640145621803</v>
      </c>
      <c r="G140" s="10">
        <f t="shared" si="10"/>
        <v>2.4789640145621803</v>
      </c>
      <c r="H140" s="9">
        <f t="shared" si="11"/>
        <v>6.1452625854942413</v>
      </c>
      <c r="I140" s="14">
        <f t="shared" si="12"/>
        <v>2.1943761600243462E-2</v>
      </c>
      <c r="J140" s="13">
        <f t="shared" si="13"/>
        <v>-2.2436093895937918E-2</v>
      </c>
      <c r="L140" s="10">
        <v>0.35</v>
      </c>
      <c r="M140" s="10">
        <v>6.9310004820761941</v>
      </c>
      <c r="O140" s="10">
        <v>0.35</v>
      </c>
      <c r="P140" s="10">
        <v>5.1755679244524355</v>
      </c>
    </row>
    <row r="141" spans="1:16">
      <c r="A141" s="3" t="s">
        <v>37</v>
      </c>
      <c r="B141" s="4">
        <v>107.2</v>
      </c>
      <c r="C141" s="9">
        <f t="shared" si="8"/>
        <v>111.65511308684421</v>
      </c>
      <c r="D141" s="9">
        <f t="shared" si="14"/>
        <v>111.65511308684734</v>
      </c>
      <c r="E141" s="9">
        <f t="shared" si="15"/>
        <v>111.65511308680527</v>
      </c>
      <c r="F141" s="9">
        <f t="shared" si="9"/>
        <v>-4.4551130868442073</v>
      </c>
      <c r="G141" s="10">
        <f t="shared" si="10"/>
        <v>4.4551130868442073</v>
      </c>
      <c r="H141" s="9">
        <f t="shared" si="11"/>
        <v>19.848032616570521</v>
      </c>
      <c r="I141" s="14">
        <f t="shared" si="12"/>
        <v>3.9900663423975406E-2</v>
      </c>
      <c r="J141" s="13">
        <f t="shared" si="13"/>
        <v>-4.1558890735487006E-2</v>
      </c>
      <c r="L141" s="10">
        <v>0.36</v>
      </c>
      <c r="M141" s="10">
        <v>6.9277333624804731</v>
      </c>
      <c r="O141" s="10">
        <v>0.36</v>
      </c>
      <c r="P141" s="10">
        <v>5.165527955528062</v>
      </c>
    </row>
    <row r="142" spans="1:16">
      <c r="A142" s="3" t="s">
        <v>38</v>
      </c>
      <c r="B142" s="4">
        <v>85.59</v>
      </c>
      <c r="C142" s="9">
        <f t="shared" si="8"/>
        <v>109.29390315081679</v>
      </c>
      <c r="D142" s="9">
        <f t="shared" si="14"/>
        <v>109.29390315081824</v>
      </c>
      <c r="E142" s="9">
        <f t="shared" si="15"/>
        <v>109.29390315079849</v>
      </c>
      <c r="F142" s="9">
        <f t="shared" si="9"/>
        <v>-23.703903150816785</v>
      </c>
      <c r="G142" s="10">
        <f t="shared" si="10"/>
        <v>23.703903150816785</v>
      </c>
      <c r="H142" s="9">
        <f t="shared" si="11"/>
        <v>561.87502458330187</v>
      </c>
      <c r="I142" s="14">
        <f t="shared" si="12"/>
        <v>0.21688220904790081</v>
      </c>
      <c r="J142" s="13">
        <f t="shared" si="13"/>
        <v>-0.27694711006912937</v>
      </c>
      <c r="L142" s="10">
        <v>0.37</v>
      </c>
      <c r="M142" s="10">
        <v>6.9254703015265928</v>
      </c>
      <c r="O142" s="10">
        <v>0.37</v>
      </c>
      <c r="P142" s="10">
        <v>5.1557330029055555</v>
      </c>
    </row>
    <row r="143" spans="1:16">
      <c r="A143" s="3" t="s">
        <v>39</v>
      </c>
      <c r="B143" s="4">
        <v>104.23</v>
      </c>
      <c r="C143" s="9">
        <f t="shared" si="8"/>
        <v>96.730834480883885</v>
      </c>
      <c r="D143" s="9">
        <f t="shared" si="14"/>
        <v>96.730834480884567</v>
      </c>
      <c r="E143" s="9">
        <f t="shared" si="15"/>
        <v>96.730834480875288</v>
      </c>
      <c r="F143" s="9">
        <f t="shared" si="9"/>
        <v>7.4991655191161186</v>
      </c>
      <c r="G143" s="10">
        <f t="shared" si="10"/>
        <v>7.4991655191161186</v>
      </c>
      <c r="H143" s="9">
        <f t="shared" si="11"/>
        <v>56.237483483100128</v>
      </c>
      <c r="I143" s="14">
        <f t="shared" si="12"/>
        <v>7.7526112116794194E-2</v>
      </c>
      <c r="J143" s="13">
        <f t="shared" si="13"/>
        <v>7.1948244450888599E-2</v>
      </c>
      <c r="L143" s="10">
        <v>0.38</v>
      </c>
      <c r="M143" s="13">
        <v>6.9241803557650341</v>
      </c>
      <c r="O143" s="10">
        <v>0.38</v>
      </c>
      <c r="P143" s="10">
        <v>5.1465289638584473</v>
      </c>
    </row>
    <row r="144" spans="1:16">
      <c r="A144" s="3" t="s">
        <v>40</v>
      </c>
      <c r="B144" s="4">
        <v>103.66</v>
      </c>
      <c r="C144" s="9">
        <f t="shared" si="8"/>
        <v>100.70539220601543</v>
      </c>
      <c r="D144" s="9">
        <f t="shared" si="14"/>
        <v>100.70539220601574</v>
      </c>
      <c r="E144" s="9">
        <f t="shared" si="15"/>
        <v>100.7053922060114</v>
      </c>
      <c r="F144" s="9">
        <f t="shared" si="9"/>
        <v>2.9546077939845645</v>
      </c>
      <c r="G144" s="10">
        <f t="shared" si="10"/>
        <v>2.9546077939845645</v>
      </c>
      <c r="H144" s="9">
        <f t="shared" si="11"/>
        <v>8.7297072162743348</v>
      </c>
      <c r="I144" s="14">
        <f t="shared" si="12"/>
        <v>2.9339122059524315E-2</v>
      </c>
      <c r="J144" s="13">
        <f t="shared" si="13"/>
        <v>2.8502872795529276E-2</v>
      </c>
      <c r="L144" s="30">
        <v>0.39</v>
      </c>
      <c r="M144" s="31">
        <v>6.9238369267709396</v>
      </c>
      <c r="O144" s="10">
        <v>0.39</v>
      </c>
      <c r="P144" s="10">
        <v>5.1390522731074606</v>
      </c>
    </row>
    <row r="145" spans="1:16">
      <c r="A145" s="3" t="s">
        <v>41</v>
      </c>
      <c r="B145" s="4">
        <v>108.54</v>
      </c>
      <c r="C145" s="9">
        <f t="shared" si="8"/>
        <v>102.27133433682725</v>
      </c>
      <c r="D145" s="9">
        <f t="shared" si="14"/>
        <v>102.27133433682739</v>
      </c>
      <c r="E145" s="9">
        <f t="shared" si="15"/>
        <v>102.27133433682536</v>
      </c>
      <c r="F145" s="9">
        <f t="shared" si="9"/>
        <v>6.2686656631727544</v>
      </c>
      <c r="G145" s="10">
        <f t="shared" si="10"/>
        <v>6.2686656631727544</v>
      </c>
      <c r="H145" s="9">
        <f t="shared" si="11"/>
        <v>39.29616919664111</v>
      </c>
      <c r="I145" s="14">
        <f t="shared" si="12"/>
        <v>6.129445463698658E-2</v>
      </c>
      <c r="J145" s="13">
        <f t="shared" si="13"/>
        <v>5.7754428442719309E-2</v>
      </c>
      <c r="L145" s="10">
        <v>0.4</v>
      </c>
      <c r="M145" s="13">
        <v>6.9244169882570477</v>
      </c>
      <c r="O145" s="10">
        <v>0.4</v>
      </c>
      <c r="P145" s="10">
        <v>5.1318612563611437</v>
      </c>
    </row>
    <row r="146" spans="1:16">
      <c r="A146" s="3" t="s">
        <v>42</v>
      </c>
      <c r="B146" s="4">
        <v>106.64</v>
      </c>
      <c r="C146" s="9">
        <f t="shared" si="8"/>
        <v>105.59372713830881</v>
      </c>
      <c r="D146" s="9">
        <f t="shared" si="14"/>
        <v>105.59372713830888</v>
      </c>
      <c r="E146" s="9">
        <f t="shared" si="15"/>
        <v>105.59372713830791</v>
      </c>
      <c r="F146" s="9">
        <f t="shared" si="9"/>
        <v>1.0462728616911932</v>
      </c>
      <c r="G146" s="10">
        <f t="shared" si="10"/>
        <v>1.0462728616911932</v>
      </c>
      <c r="H146" s="9">
        <f t="shared" si="11"/>
        <v>1.0946869011114786</v>
      </c>
      <c r="I146" s="14">
        <f t="shared" si="12"/>
        <v>9.9084755320812106E-3</v>
      </c>
      <c r="J146" s="13">
        <f t="shared" si="13"/>
        <v>9.8112608935783299E-3</v>
      </c>
      <c r="L146" s="10">
        <v>0.41</v>
      </c>
      <c r="M146" s="10">
        <v>6.9259004410761964</v>
      </c>
      <c r="O146" s="10">
        <v>0.41</v>
      </c>
      <c r="P146" s="10">
        <v>5.1249604676430911</v>
      </c>
    </row>
    <row r="147" spans="1:16">
      <c r="A147" s="3" t="s">
        <v>43</v>
      </c>
      <c r="B147" s="4">
        <v>113.69</v>
      </c>
      <c r="C147" s="9">
        <f t="shared" si="8"/>
        <v>106.14825175500513</v>
      </c>
      <c r="D147" s="9">
        <f t="shared" si="14"/>
        <v>106.14825175500518</v>
      </c>
      <c r="E147" s="9">
        <f t="shared" si="15"/>
        <v>106.14825175500472</v>
      </c>
      <c r="F147" s="9">
        <f t="shared" si="9"/>
        <v>7.5417482449948636</v>
      </c>
      <c r="G147" s="10">
        <f t="shared" si="10"/>
        <v>7.5417482449948636</v>
      </c>
      <c r="H147" s="9">
        <f t="shared" si="11"/>
        <v>56.877966590883105</v>
      </c>
      <c r="I147" s="14">
        <f t="shared" si="12"/>
        <v>7.1049198835620483E-2</v>
      </c>
      <c r="J147" s="13">
        <f t="shared" si="13"/>
        <v>6.6336073929060282E-2</v>
      </c>
      <c r="L147" s="10">
        <v>0.42</v>
      </c>
      <c r="M147" s="10">
        <v>6.9282695764749782</v>
      </c>
      <c r="O147" s="10">
        <v>0.42</v>
      </c>
      <c r="P147" s="10">
        <v>5.1183557741073962</v>
      </c>
    </row>
    <row r="148" spans="1:16">
      <c r="A148" s="3" t="s">
        <v>44</v>
      </c>
      <c r="B148" s="4">
        <v>115.57</v>
      </c>
      <c r="C148" s="9">
        <f t="shared" si="8"/>
        <v>110.14537832485242</v>
      </c>
      <c r="D148" s="9">
        <f t="shared" si="14"/>
        <v>110.14537832485243</v>
      </c>
      <c r="E148" s="9">
        <f t="shared" si="15"/>
        <v>110.14537832485223</v>
      </c>
      <c r="F148" s="9">
        <f t="shared" si="9"/>
        <v>5.4246216751475771</v>
      </c>
      <c r="G148" s="10">
        <f t="shared" si="10"/>
        <v>5.4246216751475771</v>
      </c>
      <c r="H148" s="9">
        <f t="shared" si="11"/>
        <v>29.426520318480904</v>
      </c>
      <c r="I148" s="14">
        <f t="shared" si="12"/>
        <v>4.9249653118887182E-2</v>
      </c>
      <c r="J148" s="13">
        <f t="shared" si="13"/>
        <v>4.6937974172774746E-2</v>
      </c>
      <c r="L148" s="10">
        <v>0.43</v>
      </c>
      <c r="M148" s="10">
        <v>6.9315086310630543</v>
      </c>
      <c r="O148" s="10">
        <v>0.43</v>
      </c>
      <c r="P148" s="10">
        <v>5.11205393989614</v>
      </c>
    </row>
    <row r="149" spans="1:16">
      <c r="A149" s="3" t="s">
        <v>45</v>
      </c>
      <c r="B149" s="4">
        <v>110.85</v>
      </c>
      <c r="C149" s="9">
        <f t="shared" si="8"/>
        <v>113.02042781268062</v>
      </c>
      <c r="D149" s="9">
        <f t="shared" si="14"/>
        <v>113.02042781268064</v>
      </c>
      <c r="E149" s="9">
        <f t="shared" si="15"/>
        <v>113.02042781268054</v>
      </c>
      <c r="F149" s="9">
        <f t="shared" si="9"/>
        <v>-2.1704278126806287</v>
      </c>
      <c r="G149" s="10">
        <f t="shared" si="10"/>
        <v>2.1704278126806287</v>
      </c>
      <c r="H149" s="9">
        <f t="shared" si="11"/>
        <v>4.7107568900576178</v>
      </c>
      <c r="I149" s="14">
        <f t="shared" si="12"/>
        <v>1.9203854158806429E-2</v>
      </c>
      <c r="J149" s="13">
        <f t="shared" si="13"/>
        <v>-1.9579862992157228E-2</v>
      </c>
      <c r="L149" s="10">
        <v>0.44</v>
      </c>
      <c r="M149" s="10">
        <v>6.9356034195028311</v>
      </c>
      <c r="O149" s="10">
        <v>0.44</v>
      </c>
      <c r="P149" s="10">
        <v>5.1060622769069672</v>
      </c>
    </row>
    <row r="150" spans="1:16">
      <c r="A150" s="3" t="s">
        <v>46</v>
      </c>
      <c r="B150" s="4">
        <v>113.95</v>
      </c>
      <c r="C150" s="9">
        <f t="shared" si="8"/>
        <v>111.87010107195989</v>
      </c>
      <c r="D150" s="9">
        <f t="shared" si="14"/>
        <v>111.87010107195991</v>
      </c>
      <c r="E150" s="9">
        <f t="shared" si="15"/>
        <v>111.87010107195985</v>
      </c>
      <c r="F150" s="9">
        <f t="shared" si="9"/>
        <v>2.0798989280401088</v>
      </c>
      <c r="G150" s="10">
        <f t="shared" si="10"/>
        <v>2.0798989280401088</v>
      </c>
      <c r="H150" s="9">
        <f t="shared" si="11"/>
        <v>4.3259795508623933</v>
      </c>
      <c r="I150" s="14">
        <f t="shared" si="12"/>
        <v>1.8592089469037162E-2</v>
      </c>
      <c r="J150" s="13">
        <f t="shared" si="13"/>
        <v>1.82527330236078E-2</v>
      </c>
      <c r="L150" s="10">
        <v>0.45</v>
      </c>
      <c r="M150" s="10">
        <v>6.9405410330239672</v>
      </c>
      <c r="O150" s="10">
        <v>0.45</v>
      </c>
      <c r="P150" s="10">
        <v>5.1003883545701383</v>
      </c>
    </row>
    <row r="151" spans="1:16">
      <c r="A151" s="3" t="s">
        <v>47</v>
      </c>
      <c r="B151" s="4">
        <v>114.05</v>
      </c>
      <c r="C151" s="9">
        <f t="shared" si="8"/>
        <v>112.97244750382114</v>
      </c>
      <c r="D151" s="9">
        <f t="shared" si="14"/>
        <v>112.97244750382116</v>
      </c>
      <c r="E151" s="9">
        <f t="shared" si="15"/>
        <v>112.97244750382113</v>
      </c>
      <c r="F151" s="9">
        <f t="shared" si="9"/>
        <v>1.0775524961788534</v>
      </c>
      <c r="G151" s="10">
        <f t="shared" si="10"/>
        <v>1.0775524961788534</v>
      </c>
      <c r="H151" s="9">
        <f t="shared" si="11"/>
        <v>1.161119382021278</v>
      </c>
      <c r="I151" s="14">
        <f t="shared" si="12"/>
        <v>9.5381884697364507E-3</v>
      </c>
      <c r="J151" s="13">
        <f t="shared" si="13"/>
        <v>9.4480709879776713E-3</v>
      </c>
      <c r="L151" s="10">
        <v>0.46</v>
      </c>
      <c r="M151" s="10">
        <v>6.9463095936189649</v>
      </c>
      <c r="O151" s="10">
        <v>0.46</v>
      </c>
      <c r="P151" s="10">
        <v>5.0950397614799554</v>
      </c>
    </row>
    <row r="152" spans="1:16">
      <c r="A152" s="3" t="s">
        <v>48</v>
      </c>
      <c r="B152" s="4">
        <v>117.44</v>
      </c>
      <c r="C152" s="9">
        <f t="shared" si="8"/>
        <v>113.54355032679594</v>
      </c>
      <c r="D152" s="9">
        <f t="shared" si="14"/>
        <v>113.54355032679595</v>
      </c>
      <c r="E152" s="9">
        <f t="shared" si="15"/>
        <v>113.54355032679592</v>
      </c>
      <c r="F152" s="9">
        <f t="shared" si="9"/>
        <v>3.8964496732040601</v>
      </c>
      <c r="G152" s="10">
        <f t="shared" si="10"/>
        <v>3.8964496732040601</v>
      </c>
      <c r="H152" s="9">
        <f t="shared" si="11"/>
        <v>15.182320055812026</v>
      </c>
      <c r="I152" s="14">
        <f t="shared" si="12"/>
        <v>3.4316785603316732E-2</v>
      </c>
      <c r="J152" s="13">
        <f t="shared" si="13"/>
        <v>3.3178215882187161E-2</v>
      </c>
      <c r="L152" s="10">
        <v>0.47</v>
      </c>
      <c r="M152" s="10">
        <v>6.952898055249416</v>
      </c>
      <c r="O152" s="10">
        <v>0.47</v>
      </c>
      <c r="P152" s="10">
        <v>5.0900239123994586</v>
      </c>
    </row>
    <row r="153" spans="1:16">
      <c r="A153" s="3" t="s">
        <v>49</v>
      </c>
      <c r="B153" s="4">
        <v>105.55</v>
      </c>
      <c r="C153" s="9">
        <f t="shared" si="8"/>
        <v>115.60866865359409</v>
      </c>
      <c r="D153" s="9">
        <f t="shared" si="14"/>
        <v>115.60866865359409</v>
      </c>
      <c r="E153" s="9">
        <f t="shared" si="15"/>
        <v>115.60866865359408</v>
      </c>
      <c r="F153" s="9">
        <f t="shared" si="9"/>
        <v>-10.058668653594097</v>
      </c>
      <c r="G153" s="10">
        <f t="shared" si="10"/>
        <v>10.058668653594097</v>
      </c>
      <c r="H153" s="9">
        <f t="shared" si="11"/>
        <v>101.17681508279648</v>
      </c>
      <c r="I153" s="14">
        <f t="shared" si="12"/>
        <v>8.7006180165724006E-2</v>
      </c>
      <c r="J153" s="13">
        <f t="shared" si="13"/>
        <v>-9.5297666069105613E-2</v>
      </c>
      <c r="L153" s="10">
        <v>0.48</v>
      </c>
      <c r="M153" s="10">
        <v>6.9602960446401738</v>
      </c>
      <c r="O153" s="10">
        <v>0.48</v>
      </c>
      <c r="P153" s="10">
        <v>5.0853478947738431</v>
      </c>
    </row>
    <row r="154" spans="1:16">
      <c r="A154" s="3" t="s">
        <v>50</v>
      </c>
      <c r="B154" s="4">
        <v>103.76</v>
      </c>
      <c r="C154" s="9">
        <f t="shared" si="8"/>
        <v>110.27757426718921</v>
      </c>
      <c r="D154" s="9">
        <f t="shared" si="14"/>
        <v>110.27757426718921</v>
      </c>
      <c r="E154" s="9">
        <f t="shared" si="15"/>
        <v>110.27757426718921</v>
      </c>
      <c r="F154" s="9">
        <f t="shared" si="9"/>
        <v>-6.5175742671892039</v>
      </c>
      <c r="G154" s="10">
        <f t="shared" si="10"/>
        <v>6.5175742671892039</v>
      </c>
      <c r="H154" s="9">
        <f t="shared" si="11"/>
        <v>42.478774328326885</v>
      </c>
      <c r="I154" s="14">
        <f t="shared" si="12"/>
        <v>5.9101538191236515E-2</v>
      </c>
      <c r="J154" s="13">
        <f t="shared" si="13"/>
        <v>-6.2813938581237502E-2</v>
      </c>
      <c r="L154" s="10">
        <v>0.49</v>
      </c>
      <c r="M154" s="10">
        <v>6.9684937353021157</v>
      </c>
      <c r="O154" s="10">
        <v>0.49</v>
      </c>
      <c r="P154" s="13">
        <v>5.0810183494576346</v>
      </c>
    </row>
    <row r="155" spans="1:16">
      <c r="A155" s="3" t="s">
        <v>51</v>
      </c>
      <c r="B155" s="4">
        <v>116.6</v>
      </c>
      <c r="C155" s="9">
        <f t="shared" si="8"/>
        <v>106.82325990557894</v>
      </c>
      <c r="D155" s="9">
        <f t="shared" si="14"/>
        <v>106.82325990557894</v>
      </c>
      <c r="E155" s="9">
        <f t="shared" si="15"/>
        <v>106.82325990557894</v>
      </c>
      <c r="F155" s="9">
        <f t="shared" si="9"/>
        <v>9.7767400944210578</v>
      </c>
      <c r="G155" s="10">
        <f t="shared" si="10"/>
        <v>9.7767400944210578</v>
      </c>
      <c r="H155" s="9">
        <f t="shared" si="11"/>
        <v>95.584646873860279</v>
      </c>
      <c r="I155" s="14">
        <f t="shared" si="12"/>
        <v>9.1522577602131935E-2</v>
      </c>
      <c r="J155" s="13">
        <f t="shared" si="13"/>
        <v>8.3848542833799819E-2</v>
      </c>
      <c r="L155" s="10">
        <v>0.5</v>
      </c>
      <c r="M155" s="10">
        <v>6.9774817493347081</v>
      </c>
      <c r="O155" s="10">
        <v>0.5</v>
      </c>
      <c r="P155" s="13">
        <v>5.0779679397708231</v>
      </c>
    </row>
    <row r="156" spans="1:16">
      <c r="A156" s="3" t="s">
        <v>52</v>
      </c>
      <c r="B156" s="4">
        <v>108.08</v>
      </c>
      <c r="C156" s="9">
        <f t="shared" si="8"/>
        <v>112.0049321556221</v>
      </c>
      <c r="D156" s="9">
        <f t="shared" si="14"/>
        <v>112.0049321556221</v>
      </c>
      <c r="E156" s="9">
        <f t="shared" si="15"/>
        <v>112.0049321556221</v>
      </c>
      <c r="F156" s="9">
        <f t="shared" si="9"/>
        <v>-3.924932155622102</v>
      </c>
      <c r="G156" s="10">
        <f t="shared" si="10"/>
        <v>3.924932155622102</v>
      </c>
      <c r="H156" s="9">
        <f t="shared" si="11"/>
        <v>15.40509242623636</v>
      </c>
      <c r="I156" s="14">
        <f t="shared" si="12"/>
        <v>3.5042493933827086E-2</v>
      </c>
      <c r="J156" s="13">
        <f t="shared" si="13"/>
        <v>-3.6315064356237069E-2</v>
      </c>
      <c r="L156" s="10">
        <v>0.51</v>
      </c>
      <c r="M156" s="10">
        <v>6.9872510823428993</v>
      </c>
      <c r="O156" s="10">
        <v>0.51</v>
      </c>
      <c r="P156" s="13">
        <v>5.0769195201716464</v>
      </c>
    </row>
    <row r="157" spans="1:16">
      <c r="A157" s="3" t="s">
        <v>53</v>
      </c>
      <c r="B157" s="4">
        <v>110.4</v>
      </c>
      <c r="C157" s="9">
        <f t="shared" si="8"/>
        <v>109.92471811314239</v>
      </c>
      <c r="D157" s="9">
        <f t="shared" si="14"/>
        <v>109.92471811314239</v>
      </c>
      <c r="E157" s="9">
        <f t="shared" si="15"/>
        <v>109.92471811314239</v>
      </c>
      <c r="F157" s="9">
        <f t="shared" si="9"/>
        <v>0.47528188685761563</v>
      </c>
      <c r="G157" s="10">
        <f t="shared" si="10"/>
        <v>0.47528188685761563</v>
      </c>
      <c r="H157" s="9">
        <f t="shared" si="11"/>
        <v>0.22589287197493535</v>
      </c>
      <c r="I157" s="14">
        <f t="shared" si="12"/>
        <v>4.3237034855838474E-3</v>
      </c>
      <c r="J157" s="13">
        <f t="shared" si="13"/>
        <v>4.3050895548697064E-3</v>
      </c>
      <c r="L157" s="10">
        <v>0.52</v>
      </c>
      <c r="M157" s="10">
        <v>6.997793047478396</v>
      </c>
      <c r="O157" s="10">
        <v>0.52</v>
      </c>
      <c r="P157" s="13">
        <v>5.0762448808820277</v>
      </c>
    </row>
    <row r="158" spans="1:16">
      <c r="A158" s="3" t="s">
        <v>54</v>
      </c>
      <c r="B158" s="4">
        <v>114.32</v>
      </c>
      <c r="C158" s="9">
        <f t="shared" si="8"/>
        <v>110.17661751317692</v>
      </c>
      <c r="D158" s="9">
        <f t="shared" si="14"/>
        <v>110.17661751317692</v>
      </c>
      <c r="E158" s="9">
        <f t="shared" si="15"/>
        <v>110.17661751317692</v>
      </c>
      <c r="F158" s="9">
        <f t="shared" si="9"/>
        <v>4.1433824868230715</v>
      </c>
      <c r="G158" s="10">
        <f t="shared" si="10"/>
        <v>4.1433824868230715</v>
      </c>
      <c r="H158" s="9">
        <f t="shared" si="11"/>
        <v>17.167618432112139</v>
      </c>
      <c r="I158" s="14">
        <f t="shared" si="12"/>
        <v>3.7606731630942754E-2</v>
      </c>
      <c r="J158" s="13">
        <f t="shared" si="13"/>
        <v>3.6243723642609096E-2</v>
      </c>
      <c r="L158" s="10">
        <v>0.53</v>
      </c>
      <c r="M158" s="10">
        <v>7.009099235199777</v>
      </c>
      <c r="O158" s="30">
        <v>0.53</v>
      </c>
      <c r="P158" s="31">
        <v>5.0759459298321516</v>
      </c>
    </row>
    <row r="159" spans="1:16">
      <c r="A159" s="3" t="s">
        <v>55</v>
      </c>
      <c r="B159" s="4">
        <v>117.08</v>
      </c>
      <c r="C159" s="9">
        <f t="shared" si="8"/>
        <v>112.37261023119315</v>
      </c>
      <c r="D159" s="9">
        <f t="shared" si="14"/>
        <v>112.37261023119315</v>
      </c>
      <c r="E159" s="9">
        <f t="shared" si="15"/>
        <v>112.37261023119315</v>
      </c>
      <c r="F159" s="9">
        <f t="shared" si="9"/>
        <v>4.7073897688068485</v>
      </c>
      <c r="G159" s="10">
        <f t="shared" si="10"/>
        <v>4.7073897688068485</v>
      </c>
      <c r="H159" s="9">
        <f t="shared" si="11"/>
        <v>22.159518435467394</v>
      </c>
      <c r="I159" s="14">
        <f t="shared" si="12"/>
        <v>4.1890899918778778E-2</v>
      </c>
      <c r="J159" s="13">
        <f t="shared" si="13"/>
        <v>4.0206608889706598E-2</v>
      </c>
      <c r="L159" s="10">
        <v>0.54</v>
      </c>
      <c r="M159" s="10">
        <v>7.0211614858516054</v>
      </c>
      <c r="O159" s="10">
        <v>0.54</v>
      </c>
      <c r="P159" s="13">
        <v>5.0760239597385048</v>
      </c>
    </row>
    <row r="160" spans="1:16">
      <c r="A160" s="3" t="s">
        <v>56</v>
      </c>
      <c r="B160" s="4">
        <v>120.29</v>
      </c>
      <c r="C160" s="9">
        <f t="shared" si="8"/>
        <v>114.86752680866078</v>
      </c>
      <c r="D160" s="9">
        <f t="shared" si="14"/>
        <v>114.86752680866078</v>
      </c>
      <c r="E160" s="9">
        <f t="shared" si="15"/>
        <v>114.86752680866078</v>
      </c>
      <c r="F160" s="9">
        <f t="shared" si="9"/>
        <v>5.4224731913392219</v>
      </c>
      <c r="G160" s="10">
        <f t="shared" si="10"/>
        <v>5.4224731913392219</v>
      </c>
      <c r="H160" s="9">
        <f t="shared" si="11"/>
        <v>29.403215510792567</v>
      </c>
      <c r="I160" s="14">
        <f t="shared" si="12"/>
        <v>4.7206319679639681E-2</v>
      </c>
      <c r="J160" s="13">
        <f t="shared" si="13"/>
        <v>4.5078337279401623E-2</v>
      </c>
      <c r="L160" s="10">
        <v>0.55000000000000004</v>
      </c>
      <c r="M160" s="10">
        <v>7.0339718726013647</v>
      </c>
      <c r="O160" s="10">
        <v>0.55000000000000004</v>
      </c>
      <c r="P160" s="13">
        <v>5.0764796603909152</v>
      </c>
    </row>
    <row r="161" spans="1:16">
      <c r="A161" s="3" t="s">
        <v>57</v>
      </c>
      <c r="B161" s="4">
        <v>123.81</v>
      </c>
      <c r="C161" s="9">
        <f t="shared" si="8"/>
        <v>117.74143760007058</v>
      </c>
      <c r="D161" s="9">
        <f t="shared" si="14"/>
        <v>117.74143760007058</v>
      </c>
      <c r="E161" s="9">
        <f t="shared" si="15"/>
        <v>117.74143760007058</v>
      </c>
      <c r="F161" s="9">
        <f t="shared" si="9"/>
        <v>6.0685623999294194</v>
      </c>
      <c r="G161" s="10">
        <f t="shared" si="10"/>
        <v>6.0685623999294194</v>
      </c>
      <c r="H161" s="9">
        <f t="shared" si="11"/>
        <v>36.827449601837117</v>
      </c>
      <c r="I161" s="14">
        <f t="shared" si="12"/>
        <v>5.1541432851723405E-2</v>
      </c>
      <c r="J161" s="13">
        <f t="shared" si="13"/>
        <v>4.9015123172033111E-2</v>
      </c>
      <c r="L161" s="10">
        <v>0.56000000000000005</v>
      </c>
      <c r="M161" s="10">
        <v>7.0475226926529055</v>
      </c>
      <c r="O161" s="10">
        <v>0.56000000000000005</v>
      </c>
      <c r="P161" s="13">
        <v>5.0773131380518279</v>
      </c>
    </row>
    <row r="162" spans="1:16">
      <c r="A162" s="3" t="s">
        <v>58</v>
      </c>
      <c r="B162" s="4">
        <v>121.29</v>
      </c>
      <c r="C162" s="9">
        <f t="shared" si="8"/>
        <v>120.95777567203318</v>
      </c>
      <c r="D162" s="9">
        <f t="shared" si="14"/>
        <v>120.95777567203318</v>
      </c>
      <c r="E162" s="9">
        <f t="shared" si="15"/>
        <v>120.95777567203318</v>
      </c>
      <c r="F162" s="9">
        <f t="shared" si="9"/>
        <v>0.3322243279668271</v>
      </c>
      <c r="G162" s="10">
        <f t="shared" si="10"/>
        <v>0.3322243279668271</v>
      </c>
      <c r="H162" s="9">
        <f t="shared" si="11"/>
        <v>0.1103730040930099</v>
      </c>
      <c r="I162" s="14">
        <f t="shared" si="12"/>
        <v>2.7466140652885798E-3</v>
      </c>
      <c r="J162" s="13">
        <f t="shared" si="13"/>
        <v>2.7390908398617123E-3</v>
      </c>
      <c r="L162" s="10">
        <v>0.56999999999999995</v>
      </c>
      <c r="M162" s="10">
        <v>7.0618064649841923</v>
      </c>
      <c r="O162" s="10">
        <v>0.56999999999999995</v>
      </c>
      <c r="P162" s="13">
        <v>5.0804317626056603</v>
      </c>
    </row>
    <row r="163" spans="1:16">
      <c r="A163" s="3" t="s">
        <v>59</v>
      </c>
      <c r="B163" s="4">
        <v>122.88</v>
      </c>
      <c r="C163" s="9">
        <f t="shared" si="8"/>
        <v>121.1338545658556</v>
      </c>
      <c r="D163" s="9">
        <f t="shared" si="14"/>
        <v>121.1338545658556</v>
      </c>
      <c r="E163" s="9">
        <f t="shared" si="15"/>
        <v>121.1338545658556</v>
      </c>
      <c r="F163" s="9">
        <f t="shared" si="9"/>
        <v>1.7461454341443954</v>
      </c>
      <c r="G163" s="10">
        <f t="shared" si="10"/>
        <v>1.7461454341443954</v>
      </c>
      <c r="H163" s="9">
        <f t="shared" si="11"/>
        <v>3.0490238771833189</v>
      </c>
      <c r="I163" s="14">
        <f t="shared" si="12"/>
        <v>1.44150075996722E-2</v>
      </c>
      <c r="J163" s="13">
        <f t="shared" si="13"/>
        <v>1.4210167921096969E-2</v>
      </c>
      <c r="L163" s="10">
        <v>0.57999999999999996</v>
      </c>
      <c r="M163" s="10">
        <v>7.0768159331419955</v>
      </c>
      <c r="O163" s="10">
        <v>0.57999999999999996</v>
      </c>
      <c r="P163" s="10">
        <v>5.0853578199331979</v>
      </c>
    </row>
    <row r="164" spans="1:16">
      <c r="A164" s="3" t="s">
        <v>60</v>
      </c>
      <c r="B164" s="4">
        <v>129.52000000000001</v>
      </c>
      <c r="C164" s="9">
        <f t="shared" si="8"/>
        <v>122.05931164595214</v>
      </c>
      <c r="D164" s="9">
        <f t="shared" si="14"/>
        <v>122.05931164595214</v>
      </c>
      <c r="E164" s="9">
        <f t="shared" si="15"/>
        <v>122.05931164595214</v>
      </c>
      <c r="F164" s="9">
        <f t="shared" si="9"/>
        <v>7.4606883540478748</v>
      </c>
      <c r="G164" s="10">
        <f t="shared" si="10"/>
        <v>7.4606883540478748</v>
      </c>
      <c r="H164" s="9">
        <f t="shared" si="11"/>
        <v>55.661870716225586</v>
      </c>
      <c r="I164" s="14">
        <f t="shared" si="12"/>
        <v>6.1123467381894697E-2</v>
      </c>
      <c r="J164" s="13">
        <f t="shared" si="13"/>
        <v>5.7602596927485129E-2</v>
      </c>
      <c r="L164" s="10">
        <v>0.59</v>
      </c>
      <c r="M164" s="10">
        <v>7.0925440718719042</v>
      </c>
      <c r="O164" s="10">
        <v>0.59</v>
      </c>
      <c r="P164" s="10">
        <v>5.0905771511347142</v>
      </c>
    </row>
    <row r="165" spans="1:16">
      <c r="L165" s="10">
        <v>0.6</v>
      </c>
      <c r="M165" s="10">
        <v>7.108984096574086</v>
      </c>
      <c r="O165" s="10">
        <v>0.6</v>
      </c>
      <c r="P165" s="10">
        <v>5.0960898415248206</v>
      </c>
    </row>
    <row r="166" spans="1:16">
      <c r="L166" s="10">
        <v>0.61</v>
      </c>
      <c r="M166" s="10">
        <v>7.1261294747572235</v>
      </c>
      <c r="O166" s="10">
        <v>0.61</v>
      </c>
      <c r="P166" s="10">
        <v>5.1018955322775303</v>
      </c>
    </row>
    <row r="167" spans="1:16">
      <c r="L167" s="10">
        <v>0.62</v>
      </c>
      <c r="M167" s="10">
        <v>7.1439739388190171</v>
      </c>
      <c r="O167" s="10">
        <v>0.62</v>
      </c>
      <c r="P167" s="10">
        <v>5.1079934521374994</v>
      </c>
    </row>
    <row r="168" spans="1:16">
      <c r="L168" s="10">
        <v>0.63</v>
      </c>
      <c r="M168" s="10">
        <v>7.1625114996147161</v>
      </c>
      <c r="O168" s="10">
        <v>0.63</v>
      </c>
      <c r="P168" s="10">
        <v>5.1143824492241148</v>
      </c>
    </row>
    <row r="169" spans="1:16">
      <c r="L169" s="10">
        <v>0.64</v>
      </c>
      <c r="M169" s="10">
        <v>7.1817364603881844</v>
      </c>
      <c r="O169" s="10">
        <v>0.64</v>
      </c>
      <c r="P169" s="10">
        <v>5.1210610224728264</v>
      </c>
    </row>
    <row r="170" spans="1:16">
      <c r="L170" s="10">
        <v>0.65</v>
      </c>
      <c r="M170" s="10">
        <v>7.201643430735472</v>
      </c>
      <c r="O170" s="10">
        <v>0.65</v>
      </c>
      <c r="P170" s="10">
        <v>5.1280273523480808</v>
      </c>
    </row>
    <row r="171" spans="1:16">
      <c r="L171" s="10">
        <v>0.66</v>
      </c>
      <c r="M171" s="10">
        <v>7.2222273403511945</v>
      </c>
      <c r="O171" s="10">
        <v>0.66</v>
      </c>
      <c r="P171" s="10">
        <v>5.1352793305410849</v>
      </c>
    </row>
    <row r="172" spans="1:16">
      <c r="L172" s="10">
        <v>0.67</v>
      </c>
      <c r="M172" s="10">
        <v>7.2434834523749689</v>
      </c>
      <c r="O172" s="10">
        <v>0.67</v>
      </c>
      <c r="P172" s="10">
        <v>5.1428145884337875</v>
      </c>
    </row>
    <row r="173" spans="1:16">
      <c r="L173" s="10">
        <v>0.68</v>
      </c>
      <c r="M173" s="10">
        <v>7.2654073762106526</v>
      </c>
      <c r="O173" s="10">
        <v>0.68</v>
      </c>
      <c r="P173" s="10">
        <v>5.1516015794174788</v>
      </c>
    </row>
    <row r="174" spans="1:16">
      <c r="L174" s="10">
        <v>0.69</v>
      </c>
      <c r="M174" s="10">
        <v>7.2879950797366977</v>
      </c>
      <c r="O174" s="10">
        <v>0.69</v>
      </c>
      <c r="P174" s="10">
        <v>5.1623468290930923</v>
      </c>
    </row>
    <row r="175" spans="1:16">
      <c r="L175" s="10">
        <v>0.7</v>
      </c>
      <c r="M175" s="10">
        <v>7.3112429008628883</v>
      </c>
      <c r="O175" s="10">
        <v>0.7</v>
      </c>
      <c r="P175" s="10">
        <v>5.1740971371355426</v>
      </c>
    </row>
    <row r="176" spans="1:16">
      <c r="L176" s="10">
        <v>0.71</v>
      </c>
      <c r="M176" s="10">
        <v>7.3351475584184378</v>
      </c>
      <c r="O176" s="10">
        <v>0.71</v>
      </c>
      <c r="P176" s="10">
        <v>5.1878253181908844</v>
      </c>
    </row>
    <row r="177" spans="12:16">
      <c r="L177" s="10">
        <v>0.72</v>
      </c>
      <c r="M177" s="10">
        <v>7.3597061623797506</v>
      </c>
      <c r="O177" s="10">
        <v>0.72</v>
      </c>
      <c r="P177" s="10">
        <v>5.2024766847304376</v>
      </c>
    </row>
    <row r="178" spans="12:16">
      <c r="L178" s="10">
        <v>0.73</v>
      </c>
      <c r="M178" s="10">
        <v>7.3849162234643764</v>
      </c>
      <c r="O178" s="10">
        <v>0.73</v>
      </c>
      <c r="P178" s="10">
        <v>5.2173188666394203</v>
      </c>
    </row>
    <row r="179" spans="12:16">
      <c r="L179" s="10">
        <v>0.74</v>
      </c>
      <c r="M179" s="10">
        <v>7.4107756621312237</v>
      </c>
      <c r="O179" s="10">
        <v>0.74</v>
      </c>
      <c r="P179" s="10">
        <v>5.2329748257559094</v>
      </c>
    </row>
    <row r="180" spans="12:16">
      <c r="L180" s="10">
        <v>0.75</v>
      </c>
      <c r="M180" s="10">
        <v>7.4372828170371008</v>
      </c>
      <c r="O180" s="10">
        <v>0.75</v>
      </c>
      <c r="P180" s="10">
        <v>5.2506529035436591</v>
      </c>
    </row>
    <row r="181" spans="12:16">
      <c r="L181" s="10">
        <v>0.76</v>
      </c>
      <c r="M181" s="10">
        <v>7.464436453006468</v>
      </c>
      <c r="O181" s="10">
        <v>0.76</v>
      </c>
      <c r="P181" s="10">
        <v>5.2685021537294068</v>
      </c>
    </row>
    <row r="182" spans="12:16">
      <c r="L182" s="10">
        <v>0.77</v>
      </c>
      <c r="M182" s="10">
        <v>7.4922357685755818</v>
      </c>
      <c r="O182" s="10">
        <v>0.77</v>
      </c>
      <c r="P182" s="10">
        <v>5.286521818631515</v>
      </c>
    </row>
    <row r="183" spans="12:16">
      <c r="L183" s="10">
        <v>0.78</v>
      </c>
      <c r="M183" s="10">
        <v>7.5206804031745138</v>
      </c>
      <c r="O183" s="10">
        <v>0.78</v>
      </c>
      <c r="P183" s="10">
        <v>5.304711174299884</v>
      </c>
    </row>
    <row r="184" spans="12:16">
      <c r="L184" s="10">
        <v>0.79</v>
      </c>
      <c r="M184" s="10">
        <v>7.5497704440111173</v>
      </c>
      <c r="O184" s="10">
        <v>0.79</v>
      </c>
      <c r="P184" s="10">
        <v>5.3230695400722183</v>
      </c>
    </row>
    <row r="185" spans="12:16">
      <c r="L185" s="10">
        <v>0.8</v>
      </c>
      <c r="M185" s="10">
        <v>7.5795064327204775</v>
      </c>
      <c r="O185" s="10">
        <v>0.8</v>
      </c>
      <c r="P185" s="10">
        <v>5.3415962874025595</v>
      </c>
    </row>
    <row r="186" spans="12:16">
      <c r="L186" s="10">
        <v>0.81</v>
      </c>
      <c r="M186" s="10">
        <v>7.6098893718417058</v>
      </c>
      <c r="O186" s="10">
        <v>0.81</v>
      </c>
      <c r="P186" s="10">
        <v>5.3602908479593339</v>
      </c>
    </row>
    <row r="187" spans="12:16">
      <c r="L187" s="10">
        <v>0.82</v>
      </c>
      <c r="M187" s="10">
        <v>7.6409207311816933</v>
      </c>
      <c r="O187" s="10">
        <v>0.82</v>
      </c>
      <c r="P187" s="10">
        <v>5.3791527209861272</v>
      </c>
    </row>
    <row r="188" spans="12:16">
      <c r="L188" s="10">
        <v>0.83</v>
      </c>
      <c r="M188" s="10">
        <v>7.6726024541227735</v>
      </c>
      <c r="O188" s="10">
        <v>0.83</v>
      </c>
      <c r="P188" s="10">
        <v>5.3981814799138474</v>
      </c>
    </row>
    <row r="189" spans="12:16">
      <c r="L189" s="10">
        <v>0.84</v>
      </c>
      <c r="M189" s="10">
        <v>7.7049369639279943</v>
      </c>
      <c r="O189" s="10">
        <v>0.84</v>
      </c>
      <c r="P189" s="10">
        <v>5.4173767782077968</v>
      </c>
    </row>
    <row r="190" spans="12:16">
      <c r="L190" s="10">
        <v>0.85</v>
      </c>
      <c r="M190" s="10">
        <v>7.7379271700947401</v>
      </c>
      <c r="O190" s="10">
        <v>0.85</v>
      </c>
      <c r="P190" s="10">
        <v>5.4367383544283143</v>
      </c>
    </row>
    <row r="191" spans="12:16">
      <c r="L191" s="10">
        <v>0.86</v>
      </c>
      <c r="M191" s="10">
        <v>7.7715764748040304</v>
      </c>
      <c r="O191" s="10">
        <v>0.86</v>
      </c>
      <c r="P191" s="10">
        <v>5.4562660364782625</v>
      </c>
    </row>
    <row r="192" spans="12:16">
      <c r="L192" s="10">
        <v>0.87</v>
      </c>
      <c r="M192" s="10">
        <v>7.8058887795098952</v>
      </c>
      <c r="O192" s="10">
        <v>0.87</v>
      </c>
      <c r="P192" s="10">
        <v>5.4759597450056354</v>
      </c>
    </row>
    <row r="193" spans="12:16">
      <c r="L193" s="10">
        <v>0.88</v>
      </c>
      <c r="M193" s="10">
        <v>7.8408684917100677</v>
      </c>
      <c r="O193" s="10">
        <v>0.88</v>
      </c>
      <c r="P193" s="10">
        <v>5.4958194959244873</v>
      </c>
    </row>
    <row r="194" spans="12:16">
      <c r="L194" s="10">
        <v>0.89</v>
      </c>
      <c r="M194" s="10">
        <v>7.8765205319366602</v>
      </c>
      <c r="O194" s="10">
        <v>0.89</v>
      </c>
      <c r="P194" s="10">
        <v>5.5158454020124816</v>
      </c>
    </row>
    <row r="195" spans="12:16">
      <c r="L195" s="10">
        <v>0.9</v>
      </c>
      <c r="M195" s="10">
        <v>7.9128503410029767</v>
      </c>
      <c r="O195" s="10">
        <v>0.9</v>
      </c>
      <c r="P195" s="10">
        <v>5.5360376735386803</v>
      </c>
    </row>
    <row r="196" spans="12:16">
      <c r="L196" s="10">
        <v>0.91</v>
      </c>
      <c r="M196" s="10">
        <v>7.9498638875404195</v>
      </c>
      <c r="O196" s="10">
        <v>0.91</v>
      </c>
      <c r="P196" s="10">
        <v>5.5563966178707531</v>
      </c>
    </row>
    <row r="197" spans="12:16">
      <c r="L197" s="10">
        <v>0.92</v>
      </c>
      <c r="M197" s="10">
        <v>7.9875676758576866</v>
      </c>
      <c r="O197" s="10">
        <v>0.92</v>
      </c>
      <c r="P197" s="10">
        <v>5.5769226380064829</v>
      </c>
    </row>
    <row r="198" spans="12:16">
      <c r="L198" s="10">
        <v>0.93</v>
      </c>
      <c r="M198" s="10">
        <v>8.0259687541529221</v>
      </c>
      <c r="O198" s="10">
        <v>0.93</v>
      </c>
      <c r="P198" s="10">
        <v>5.5976162299703462</v>
      </c>
    </row>
    <row r="199" spans="12:16">
      <c r="L199" s="10">
        <v>0.94</v>
      </c>
      <c r="M199" s="10">
        <v>8.0650747231084416</v>
      </c>
      <c r="O199" s="10">
        <v>0.94</v>
      </c>
      <c r="P199" s="10">
        <v>5.6184779790121562</v>
      </c>
    </row>
    <row r="200" spans="12:16">
      <c r="L200" s="10">
        <v>0.95</v>
      </c>
      <c r="M200" s="10">
        <v>8.104893744896744</v>
      </c>
      <c r="O200" s="10">
        <v>0.95</v>
      </c>
      <c r="P200" s="10">
        <v>5.6395085545409964</v>
      </c>
    </row>
    <row r="201" spans="12:16">
      <c r="L201" s="10">
        <v>0.96</v>
      </c>
      <c r="M201" s="10">
        <v>8.1454345526263214</v>
      </c>
      <c r="O201" s="10">
        <v>0.96</v>
      </c>
      <c r="P201" s="10">
        <v>5.6607087037239738</v>
      </c>
    </row>
    <row r="202" spans="12:16">
      <c r="L202" s="10">
        <v>0.97</v>
      </c>
      <c r="M202" s="10">
        <v>8.186706460255543</v>
      </c>
      <c r="O202" s="10">
        <v>0.97</v>
      </c>
      <c r="P202" s="10">
        <v>5.6836595759729711</v>
      </c>
    </row>
    <row r="203" spans="12:16">
      <c r="L203" s="10">
        <v>0.98</v>
      </c>
      <c r="M203" s="10">
        <v>8.2287193730033721</v>
      </c>
      <c r="O203" s="10">
        <v>0.98</v>
      </c>
      <c r="P203" s="10">
        <v>5.7126635264097683</v>
      </c>
    </row>
    <row r="204" spans="12:16">
      <c r="L204" s="10">
        <v>0.99</v>
      </c>
      <c r="M204" s="10">
        <v>8.2714837982863099</v>
      </c>
      <c r="O204" s="10">
        <v>0.99</v>
      </c>
      <c r="P204" s="10">
        <v>5.7419992185818973</v>
      </c>
    </row>
    <row r="205" spans="12:16">
      <c r="L205" s="10">
        <v>1</v>
      </c>
      <c r="M205" s="10">
        <v>8.3150108572121262</v>
      </c>
      <c r="O205" s="10">
        <v>1</v>
      </c>
      <c r="P205" s="10">
        <v>5.7716666666666638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ignoredErrors>
    <ignoredError sqref="D4 D107 E108" formulaRange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E04F-F508-461C-9241-5929E55688B1}">
  <dimension ref="A1:G6"/>
  <sheetViews>
    <sheetView workbookViewId="0">
      <selection activeCell="A2" sqref="A2"/>
    </sheetView>
  </sheetViews>
  <sheetFormatPr defaultRowHeight="17"/>
  <sheetData>
    <row r="1" spans="1:7">
      <c r="B1" s="18" t="s">
        <v>64</v>
      </c>
      <c r="C1" s="18" t="s">
        <v>65</v>
      </c>
      <c r="D1" s="18" t="s">
        <v>66</v>
      </c>
      <c r="E1" s="18" t="s">
        <v>67</v>
      </c>
      <c r="G1" s="20" t="s">
        <v>71</v>
      </c>
    </row>
    <row r="2" spans="1:7">
      <c r="A2" t="s">
        <v>68</v>
      </c>
      <c r="B2" s="21">
        <f>'MA-2'!E2</f>
        <v>4.9253703703703708</v>
      </c>
      <c r="C2" s="17">
        <f>'MA-2'!F2</f>
        <v>7.0511537012405654</v>
      </c>
      <c r="D2" s="21">
        <f>'MA-2'!G2</f>
        <v>4.7112648364487704E-2</v>
      </c>
      <c r="E2" s="19">
        <f>'MA-2'!H2</f>
        <v>3.0278548465495414E-3</v>
      </c>
      <c r="G2" t="s">
        <v>72</v>
      </c>
    </row>
    <row r="3" spans="1:7">
      <c r="A3" t="s">
        <v>69</v>
      </c>
      <c r="B3" s="19">
        <f>'MA-3'!E2</f>
        <v>4.9382098765432101</v>
      </c>
      <c r="C3" s="19">
        <f>'MA-3'!F2</f>
        <v>6.8840588354097259</v>
      </c>
      <c r="D3" s="19">
        <f>'MA-3'!G2</f>
        <v>4.7276307662744099E-2</v>
      </c>
      <c r="E3" s="17">
        <f>'MA-3'!H2</f>
        <v>5.0834732755025589E-3</v>
      </c>
    </row>
    <row r="4" spans="1:7">
      <c r="A4" t="s">
        <v>70</v>
      </c>
      <c r="B4" s="17">
        <f>'MA-6'!E2</f>
        <v>5.9255555555555537</v>
      </c>
      <c r="C4" s="17">
        <f>'MA-6'!F2</f>
        <v>7.5637182962495739</v>
      </c>
      <c r="D4" s="17">
        <f>'MA-6'!G2</f>
        <v>5.6141142137636546E-2</v>
      </c>
      <c r="E4" s="17">
        <f>'MA-6'!H2</f>
        <v>1.1631126941612209E-2</v>
      </c>
      <c r="G4" t="s">
        <v>73</v>
      </c>
    </row>
    <row r="5" spans="1:7">
      <c r="A5" t="s">
        <v>74</v>
      </c>
      <c r="B5" s="17">
        <f>Smooth!G2</f>
        <v>5.1390522731074606</v>
      </c>
      <c r="C5" s="17">
        <f>Smooth!H2</f>
        <v>6.9238369267709396</v>
      </c>
      <c r="D5" s="17">
        <f>Smooth!I2</f>
        <v>4.7854213777571798E-2</v>
      </c>
      <c r="E5" s="17">
        <f>Smooth!J2</f>
        <v>7.4811549056124681E-3</v>
      </c>
      <c r="F5" s="29">
        <f>Smooth!L41</f>
        <v>0.39</v>
      </c>
    </row>
    <row r="6" spans="1:7">
      <c r="A6" t="s">
        <v>74</v>
      </c>
      <c r="B6" s="17">
        <f>Smooth!G105</f>
        <v>5.0759459298321516</v>
      </c>
      <c r="C6" s="17">
        <f>Smooth!H105</f>
        <v>7.009099235199777</v>
      </c>
      <c r="D6" s="17">
        <f>Smooth!I105</f>
        <v>4.7517921071458476E-2</v>
      </c>
      <c r="E6" s="17">
        <f>Smooth!J105</f>
        <v>4.6693238485646677E-3</v>
      </c>
      <c r="F6">
        <f>Smooth!C105</f>
        <v>0.53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MA-2</vt:lpstr>
      <vt:lpstr>MA-3</vt:lpstr>
      <vt:lpstr>MA-6</vt:lpstr>
      <vt:lpstr>Smooth</vt:lpstr>
      <vt:lpstr>Evaluate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2022-05-30T21:14:31Z</dcterms:created>
  <dcterms:modified xsi:type="dcterms:W3CDTF">2022-06-07T05:53:43Z</dcterms:modified>
</cp:coreProperties>
</file>