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namurbe.sharepoint.com/sites/ProjetPleMecatechOPTIMIS/Documents partages/General/Touch-Haptic prototype/UX-ISWC/Results/"/>
    </mc:Choice>
  </mc:AlternateContent>
  <xr:revisionPtr revIDLastSave="587" documentId="8_{9F8CB0D8-9DBA-E54D-B1CC-656E532B1C1B}" xr6:coauthVersionLast="47" xr6:coauthVersionMax="47" xr10:uidLastSave="{CA7CA4FC-1F80-394B-BBA5-F0C8A88F69CC}"/>
  <bookViews>
    <workbookView xWindow="35400" yWindow="760" windowWidth="27640" windowHeight="16940" xr2:uid="{6A389C25-3835-024B-AE42-DF0B34C9DC73}"/>
  </bookViews>
  <sheets>
    <sheet name="Task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8" i="1" l="1"/>
  <c r="C72" i="1"/>
  <c r="C71" i="1"/>
  <c r="C74" i="1" s="1"/>
  <c r="C70" i="1"/>
  <c r="C67" i="1"/>
  <c r="C69" i="1" l="1"/>
  <c r="C68" i="1"/>
  <c r="C58" i="1" l="1"/>
  <c r="K26" i="1" s="1"/>
  <c r="C57" i="1"/>
  <c r="J26" i="1" s="1"/>
  <c r="C56" i="1"/>
  <c r="I26" i="1" s="1"/>
  <c r="C47" i="1"/>
  <c r="K25" i="1" s="1"/>
  <c r="C46" i="1"/>
  <c r="J25" i="1" s="1"/>
  <c r="C45" i="1"/>
  <c r="I25" i="1" s="1"/>
  <c r="C36" i="1"/>
  <c r="K24" i="1" s="1"/>
  <c r="C35" i="1"/>
  <c r="J24" i="1" s="1"/>
  <c r="C34" i="1"/>
  <c r="I24" i="1" s="1"/>
  <c r="C25" i="1"/>
  <c r="K23" i="1" s="1"/>
  <c r="C24" i="1"/>
  <c r="J23" i="1" s="1"/>
  <c r="C23" i="1"/>
  <c r="I23" i="1" s="1"/>
  <c r="C61" i="1"/>
  <c r="N26" i="1" s="1"/>
  <c r="C60" i="1"/>
  <c r="M26" i="1" s="1"/>
  <c r="C59" i="1"/>
  <c r="L26" i="1" s="1"/>
  <c r="C50" i="1"/>
  <c r="N25" i="1" s="1"/>
  <c r="C49" i="1"/>
  <c r="C52" i="1" s="1"/>
  <c r="P25" i="1" s="1"/>
  <c r="C48" i="1"/>
  <c r="L25" i="1" s="1"/>
  <c r="C39" i="1"/>
  <c r="N24" i="1" s="1"/>
  <c r="C38" i="1"/>
  <c r="C41" i="1" s="1"/>
  <c r="P24" i="1" s="1"/>
  <c r="C37" i="1"/>
  <c r="L24" i="1" s="1"/>
  <c r="C28" i="1"/>
  <c r="N23" i="1" s="1"/>
  <c r="C27" i="1"/>
  <c r="C30" i="1" s="1"/>
  <c r="P23" i="1" s="1"/>
  <c r="C26" i="1"/>
  <c r="L23" i="1" s="1"/>
  <c r="M23" i="1" l="1"/>
  <c r="M24" i="1"/>
  <c r="R23" i="1"/>
  <c r="R25" i="1"/>
  <c r="R26" i="1"/>
  <c r="R24" i="1"/>
  <c r="C63" i="1"/>
  <c r="P26" i="1" s="1"/>
  <c r="C73" i="1" l="1"/>
  <c r="C40" i="1" l="1"/>
  <c r="O24" i="1" s="1"/>
  <c r="C62" i="1"/>
  <c r="O26" i="1" s="1"/>
  <c r="C29" i="1"/>
  <c r="O23" i="1" s="1"/>
  <c r="C51" i="1"/>
  <c r="O25" i="1" l="1"/>
  <c r="M25" i="1"/>
</calcChain>
</file>

<file path=xl/sharedStrings.xml><?xml version="1.0" encoding="utf-8"?>
<sst xmlns="http://schemas.openxmlformats.org/spreadsheetml/2006/main" count="211" uniqueCount="72">
  <si>
    <t>ID Participants</t>
  </si>
  <si>
    <t>P1</t>
  </si>
  <si>
    <t>P2</t>
  </si>
  <si>
    <t>P3</t>
  </si>
  <si>
    <t>P4</t>
  </si>
  <si>
    <t>P5</t>
  </si>
  <si>
    <t>P6</t>
  </si>
  <si>
    <t>P7</t>
  </si>
  <si>
    <t>P8</t>
  </si>
  <si>
    <t>P19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</si>
  <si>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</si>
  <si>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</si>
  <si>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</si>
  <si>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</si>
  <si>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</si>
  <si>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</si>
  <si>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</si>
  <si>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</si>
  <si>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</si>
  <si>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P20</t>
  </si>
  <si>
    <t>P21</t>
  </si>
  <si>
    <t>P22</t>
  </si>
  <si>
    <t>P23</t>
  </si>
  <si>
    <t>P24</t>
  </si>
  <si>
    <t>P25</t>
  </si>
  <si>
    <t>P26</t>
  </si>
  <si>
    <t>P27</t>
  </si>
  <si>
    <t>P28</t>
  </si>
  <si>
    <t>P29</t>
  </si>
  <si>
    <t>P30</t>
  </si>
  <si>
    <t>Variable</t>
  </si>
  <si>
    <t>Notes T1</t>
  </si>
  <si>
    <t>Notes T2</t>
  </si>
  <si>
    <t>Notes T3</t>
  </si>
  <si>
    <t>Notes T4</t>
  </si>
  <si>
    <t>Time(sec) T1</t>
  </si>
  <si>
    <t>Task 1 (T1)</t>
  </si>
  <si>
    <t>Task 2 (T2)</t>
  </si>
  <si>
    <t>Time(sec) T2</t>
  </si>
  <si>
    <t>Task 3 (T3)</t>
  </si>
  <si>
    <t>Time(sec) T3</t>
  </si>
  <si>
    <t>Time(sec) T4</t>
  </si>
  <si>
    <t>P9</t>
  </si>
  <si>
    <t>Y</t>
  </si>
  <si>
    <t>Task 4 (T4)</t>
  </si>
  <si>
    <t>Average</t>
  </si>
  <si>
    <t>Median</t>
  </si>
  <si>
    <t>Deviation</t>
  </si>
  <si>
    <t>Stand. Dev.</t>
  </si>
  <si>
    <t>Confidence interval</t>
  </si>
  <si>
    <t>Variance</t>
  </si>
  <si>
    <t>Alpha</t>
  </si>
  <si>
    <t>Time T1</t>
  </si>
  <si>
    <t>Participants</t>
  </si>
  <si>
    <t>Time T2</t>
  </si>
  <si>
    <t>Time T3</t>
  </si>
  <si>
    <t>Time T4</t>
  </si>
  <si>
    <t>Min</t>
  </si>
  <si>
    <t>Max</t>
  </si>
  <si>
    <t>T1</t>
  </si>
  <si>
    <t>T2</t>
  </si>
  <si>
    <t>T3</t>
  </si>
  <si>
    <t>T4</t>
  </si>
  <si>
    <t>Av</t>
  </si>
  <si>
    <t>SD</t>
  </si>
  <si>
    <t>desviation</t>
  </si>
  <si>
    <t>Con</t>
  </si>
  <si>
    <t>Med</t>
  </si>
  <si>
    <t xml:space="preserve"> </t>
  </si>
  <si>
    <t>Av Total</t>
  </si>
  <si>
    <t>Time Total (min)</t>
  </si>
  <si>
    <t>TOTAL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</si>
</sst>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0" tint="-4.9989318521683403E-2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21">
    <xf numFmtId="0" fontId="0" fillId="0" borderId="0" xfId="0"/>
    <xf numFmtId="0" fontId="2" fillId="2" borderId="1" xfId="1" applyFont="1" applyBorder="1" applyAlignment="1">
      <alignment horizontal="right"/>
    </xf>
    <xf numFmtId="0" fontId="2" fillId="2" borderId="2" xfId="1" applyFont="1" applyBorder="1"/>
    <xf numFmtId="0" fontId="2" fillId="2" borderId="3" xfId="1" applyFont="1" applyBorder="1"/>
    <xf numFmtId="0" fontId="2" fillId="2" borderId="4" xfId="1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2" borderId="9" xfId="1" applyFont="1" applyBorder="1"/>
    <xf numFmtId="0" fontId="1" fillId="3" borderId="6" xfId="2" applyBorder="1"/>
    <xf numFmtId="0" fontId="1" fillId="3" borderId="11" xfId="2" applyBorder="1"/>
    <xf numFmtId="0" fontId="1" fillId="3" borderId="10" xfId="2" applyBorder="1"/>
    <xf numFmtId="0" fontId="2" fillId="4" borderId="10" xfId="0" applyFont="1" applyFill="1" applyBorder="1"/>
    <xf numFmtId="0" fontId="0" fillId="4" borderId="10" xfId="0" applyFill="1" applyBorder="1"/>
    <xf numFmtId="2" fontId="0" fillId="4" borderId="10" xfId="0" applyNumberFormat="1" applyFill="1" applyBorder="1"/>
    <xf numFmtId="0" fontId="2" fillId="4" borderId="1" xfId="0" applyFont="1" applyFill="1" applyBorder="1"/>
    <xf numFmtId="0" fontId="0" fillId="4" borderId="9" xfId="0" applyFill="1" applyBorder="1"/>
    <xf numFmtId="0" fontId="0" fillId="4" borderId="5" xfId="0" applyFill="1" applyBorder="1"/>
    <xf numFmtId="0" fontId="2" fillId="4" borderId="9" xfId="0" applyFont="1" applyFill="1" applyBorder="1"/>
    <xf numFmtId="2" fontId="0" fillId="0" borderId="0" xfId="0" applyNumberFormat="1"/>
    <xf numFmtId="0" fontId="1" fillId="3" borderId="5" xfId="2" applyBorder="1"/>
  </cellXfs>
  <cellStyles count="3">
    <cellStyle name="20% - Accent3" xfId="1" builtinId="38"/>
    <cellStyle name="40% - Accent4" xfId="2" builtinId="43"/>
    <cellStyle name="Normal" xfId="0" builtinId="0"/>
  </cellStyles>
  <dxfs count="0"/>
  <tableStyles count="0" defaultTableStyle="TableStyleMedium2" defaultPivotStyle="PivotStyleLight16"/>
  <colors>
    <mruColors>
      <color rgb="FF548FC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Task!$I$22</c:f>
              <c:strCache>
                <c:ptCount val="1"/>
                <c:pt idx="0">
                  <c:v>Av</c:v>
                </c:pt>
              </c:strCache>
            </c:strRef>
          </c:tx>
          <c:spPr>
            <a:solidFill>
              <a:srgbClr val="548FC5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B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Task!$H$23:$H$26</c:f>
              <c:strCache>
                <c:ptCount val="4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</c:strCache>
            </c:strRef>
          </c:cat>
          <c:val>
            <c:numRef>
              <c:f>Task!$I$23:$I$26</c:f>
              <c:numCache>
                <c:formatCode>0.00</c:formatCode>
                <c:ptCount val="4"/>
                <c:pt idx="0">
                  <c:v>14.12</c:v>
                </c:pt>
                <c:pt idx="1">
                  <c:v>16.64</c:v>
                </c:pt>
                <c:pt idx="2">
                  <c:v>18.920000000000002</c:v>
                </c:pt>
                <c:pt idx="3">
                  <c:v>8.68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45-1E4E-AB62-F6262B1C743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15400224"/>
        <c:axId val="14798368"/>
      </c:barChart>
      <c:lineChart>
        <c:grouping val="standard"/>
        <c:varyColors val="0"/>
        <c:ser>
          <c:idx val="1"/>
          <c:order val="1"/>
          <c:tx>
            <c:strRef>
              <c:f>Task!$R$22</c:f>
              <c:strCache>
                <c:ptCount val="1"/>
                <c:pt idx="0">
                  <c:v>Av Total</c:v>
                </c:pt>
              </c:strCache>
            </c:strRef>
          </c:tx>
          <c:spPr>
            <a:ln w="31750" cap="rnd">
              <a:solidFill>
                <a:srgbClr val="FF0000">
                  <a:alpha val="85000"/>
                </a:srgbClr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3"/>
              <c:layout>
                <c:manualLayout>
                  <c:x val="-1.7839391037224921E-2"/>
                  <c:y val="-5.9435731424126448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2000" b="1" i="0" u="none" strike="noStrike" kern="1200" baseline="0">
                        <a:solidFill>
                          <a:srgbClr val="FF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2000">
                        <a:solidFill>
                          <a:srgbClr val="FF0000"/>
                        </a:solidFill>
                      </a:rPr>
                      <a:t>Avg=</a:t>
                    </a:r>
                    <a:fld id="{349251CD-1ADD-9D4E-9A93-C4E10EF5D660}" type="VALUE">
                      <a:rPr lang="en-US" sz="2000">
                        <a:solidFill>
                          <a:srgbClr val="FF0000"/>
                        </a:solidFill>
                      </a:rPr>
                      <a:pPr>
                        <a:defRPr sz="2000">
                          <a:solidFill>
                            <a:srgbClr val="FF0000"/>
                          </a:solidFill>
                        </a:defRPr>
                      </a:pPr>
                      <a:t>[VALUE]</a:t>
                    </a:fld>
                    <a:r>
                      <a:rPr lang="en-US" sz="2000">
                        <a:solidFill>
                          <a:srgbClr val="FF0000"/>
                        </a:solidFill>
                      </a:rPr>
                      <a:t> 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2000" b="1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BE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9332953063070515"/>
                      <c:h val="0.10105940040608637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8-1C45-1E4E-AB62-F6262B1C743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B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Task!$H$23:$H$26</c:f>
              <c:strCache>
                <c:ptCount val="4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</c:strCache>
            </c:strRef>
          </c:cat>
          <c:val>
            <c:numRef>
              <c:f>Task!$R$23:$R$26</c:f>
              <c:numCache>
                <c:formatCode>0.00</c:formatCode>
                <c:ptCount val="4"/>
                <c:pt idx="0">
                  <c:v>14.59</c:v>
                </c:pt>
                <c:pt idx="1">
                  <c:v>14.59</c:v>
                </c:pt>
                <c:pt idx="2">
                  <c:v>14.59</c:v>
                </c:pt>
                <c:pt idx="3">
                  <c:v>14.59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C45-1E4E-AB62-F6262B1C743E}"/>
            </c:ext>
          </c:extLst>
        </c:ser>
        <c:ser>
          <c:idx val="2"/>
          <c:order val="2"/>
          <c:spPr>
            <a:ln w="31750" cap="rnd">
              <a:solidFill>
                <a:schemeClr val="accent3"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Task!$H$23</c:f>
              <c:strCache>
                <c:ptCount val="1"/>
                <c:pt idx="0">
                  <c:v>T1</c:v>
                </c:pt>
              </c:strCache>
            </c:strRef>
          </c:cat>
          <c:val>
            <c:numRef>
              <c:f>Task!$I$23</c:f>
              <c:numCache>
                <c:formatCode>0.00</c:formatCode>
                <c:ptCount val="1"/>
                <c:pt idx="0">
                  <c:v>14.12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1C45-1E4E-AB62-F6262B1C743E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none"/>
          </c:marker>
          <c:cat>
            <c:strRef>
              <c:f>Task!$H$23</c:f>
              <c:strCache>
                <c:ptCount val="1"/>
                <c:pt idx="0">
                  <c:v>T1</c:v>
                </c:pt>
              </c:strCache>
            </c:strRef>
          </c:cat>
          <c:val>
            <c:numRef>
              <c:f>Task!$J$23</c:f>
              <c:numCache>
                <c:formatCode>0.00</c:formatCode>
                <c:ptCount val="1"/>
                <c:pt idx="0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1C45-1E4E-AB62-F6262B1C743E}"/>
            </c:ext>
          </c:extLst>
        </c:ser>
        <c:ser>
          <c:idx val="4"/>
          <c:order val="4"/>
          <c:spPr>
            <a:ln w="31750" cap="rnd">
              <a:solidFill>
                <a:schemeClr val="accent5"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Task!$H$23</c:f>
              <c:strCache>
                <c:ptCount val="1"/>
                <c:pt idx="0">
                  <c:v>T1</c:v>
                </c:pt>
              </c:strCache>
            </c:strRef>
          </c:cat>
          <c:val>
            <c:numRef>
              <c:f>Task!$K$23</c:f>
              <c:numCache>
                <c:formatCode>0.00</c:formatCode>
                <c:ptCount val="1"/>
                <c:pt idx="0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1C45-1E4E-AB62-F6262B1C743E}"/>
            </c:ext>
          </c:extLst>
        </c:ser>
        <c:ser>
          <c:idx val="5"/>
          <c:order val="5"/>
          <c:spPr>
            <a:ln w="31750" cap="rnd">
              <a:solidFill>
                <a:schemeClr val="accent6"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Task!$H$23</c:f>
              <c:strCache>
                <c:ptCount val="1"/>
                <c:pt idx="0">
                  <c:v>T1</c:v>
                </c:pt>
              </c:strCache>
            </c:strRef>
          </c:cat>
          <c:val>
            <c:numRef>
              <c:f>Task!$I$23</c:f>
              <c:numCache>
                <c:formatCode>0.00</c:formatCode>
                <c:ptCount val="1"/>
                <c:pt idx="0">
                  <c:v>14.12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1C45-1E4E-AB62-F6262B1C743E}"/>
            </c:ext>
          </c:extLst>
        </c:ser>
        <c:ser>
          <c:idx val="6"/>
          <c:order val="6"/>
          <c:spPr>
            <a:ln w="31750" cap="rnd">
              <a:solidFill>
                <a:schemeClr val="accent1">
                  <a:lumMod val="6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Task!$H$23</c:f>
              <c:strCache>
                <c:ptCount val="1"/>
                <c:pt idx="0">
                  <c:v>T1</c:v>
                </c:pt>
              </c:strCache>
            </c:strRef>
          </c:cat>
          <c:val>
            <c:numRef>
              <c:f>Task!$J$23</c:f>
              <c:numCache>
                <c:formatCode>0.00</c:formatCode>
                <c:ptCount val="1"/>
                <c:pt idx="0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1C45-1E4E-AB62-F6262B1C743E}"/>
            </c:ext>
          </c:extLst>
        </c:ser>
        <c:ser>
          <c:idx val="7"/>
          <c:order val="7"/>
          <c:spPr>
            <a:ln w="31750" cap="rnd">
              <a:solidFill>
                <a:schemeClr val="accent2">
                  <a:lumMod val="6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Task!$H$23</c:f>
              <c:strCache>
                <c:ptCount val="1"/>
                <c:pt idx="0">
                  <c:v>T1</c:v>
                </c:pt>
              </c:strCache>
            </c:strRef>
          </c:cat>
          <c:val>
            <c:numRef>
              <c:f>Task!$K$23</c:f>
              <c:numCache>
                <c:formatCode>0.00</c:formatCode>
                <c:ptCount val="1"/>
                <c:pt idx="0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1C45-1E4E-AB62-F6262B1C743E}"/>
            </c:ext>
          </c:extLst>
        </c:ser>
        <c:ser>
          <c:idx val="8"/>
          <c:order val="8"/>
          <c:spPr>
            <a:ln w="31750" cap="rnd">
              <a:solidFill>
                <a:schemeClr val="accent3">
                  <a:lumMod val="6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Task!$H$23</c:f>
              <c:strCache>
                <c:ptCount val="1"/>
                <c:pt idx="0">
                  <c:v>T1</c:v>
                </c:pt>
              </c:strCache>
            </c:strRef>
          </c:cat>
          <c:val>
            <c:numRef>
              <c:f>Task!$I$23</c:f>
              <c:numCache>
                <c:formatCode>0.00</c:formatCode>
                <c:ptCount val="1"/>
                <c:pt idx="0">
                  <c:v>14.12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1C45-1E4E-AB62-F6262B1C743E}"/>
            </c:ext>
          </c:extLst>
        </c:ser>
        <c:ser>
          <c:idx val="9"/>
          <c:order val="9"/>
          <c:spPr>
            <a:ln w="31750" cap="rnd">
              <a:solidFill>
                <a:schemeClr val="accent4">
                  <a:lumMod val="6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Task!$H$23</c:f>
              <c:strCache>
                <c:ptCount val="1"/>
                <c:pt idx="0">
                  <c:v>T1</c:v>
                </c:pt>
              </c:strCache>
            </c:strRef>
          </c:cat>
          <c:val>
            <c:numRef>
              <c:f>Task!$J$23</c:f>
              <c:numCache>
                <c:formatCode>0.00</c:formatCode>
                <c:ptCount val="1"/>
                <c:pt idx="0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1C45-1E4E-AB62-F6262B1C743E}"/>
            </c:ext>
          </c:extLst>
        </c:ser>
        <c:ser>
          <c:idx val="10"/>
          <c:order val="10"/>
          <c:spPr>
            <a:ln w="31750" cap="rnd">
              <a:solidFill>
                <a:schemeClr val="accent5">
                  <a:lumMod val="6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Task!$H$23</c:f>
              <c:strCache>
                <c:ptCount val="1"/>
                <c:pt idx="0">
                  <c:v>T1</c:v>
                </c:pt>
              </c:strCache>
            </c:strRef>
          </c:cat>
          <c:val>
            <c:numRef>
              <c:f>Task!$K$23</c:f>
              <c:numCache>
                <c:formatCode>0.00</c:formatCode>
                <c:ptCount val="1"/>
                <c:pt idx="0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1C45-1E4E-AB62-F6262B1C743E}"/>
            </c:ext>
          </c:extLst>
        </c:ser>
        <c:ser>
          <c:idx val="11"/>
          <c:order val="11"/>
          <c:spPr>
            <a:ln w="31750" cap="rnd">
              <a:solidFill>
                <a:schemeClr val="accent6">
                  <a:lumMod val="6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Task!$H$23</c:f>
              <c:strCache>
                <c:ptCount val="1"/>
                <c:pt idx="0">
                  <c:v>T1</c:v>
                </c:pt>
              </c:strCache>
            </c:strRef>
          </c:cat>
          <c:val>
            <c:numRef>
              <c:f>Task!$I$23</c:f>
              <c:numCache>
                <c:formatCode>0.00</c:formatCode>
                <c:ptCount val="1"/>
                <c:pt idx="0">
                  <c:v>14.12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1C45-1E4E-AB62-F6262B1C743E}"/>
            </c:ext>
          </c:extLst>
        </c:ser>
        <c:ser>
          <c:idx val="12"/>
          <c:order val="12"/>
          <c:spPr>
            <a:ln w="31750" cap="rnd">
              <a:solidFill>
                <a:schemeClr val="accent1">
                  <a:lumMod val="80000"/>
                  <a:lumOff val="2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Task!$H$23</c:f>
              <c:strCache>
                <c:ptCount val="1"/>
                <c:pt idx="0">
                  <c:v>T1</c:v>
                </c:pt>
              </c:strCache>
            </c:strRef>
          </c:cat>
          <c:val>
            <c:numRef>
              <c:f>Task!$J$23</c:f>
              <c:numCache>
                <c:formatCode>0.00</c:formatCode>
                <c:ptCount val="1"/>
                <c:pt idx="0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1C45-1E4E-AB62-F6262B1C743E}"/>
            </c:ext>
          </c:extLst>
        </c:ser>
        <c:ser>
          <c:idx val="13"/>
          <c:order val="13"/>
          <c:spPr>
            <a:ln w="31750" cap="rnd">
              <a:solidFill>
                <a:schemeClr val="accent2">
                  <a:lumMod val="80000"/>
                  <a:lumOff val="2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Task!$H$23</c:f>
              <c:strCache>
                <c:ptCount val="1"/>
                <c:pt idx="0">
                  <c:v>T1</c:v>
                </c:pt>
              </c:strCache>
            </c:strRef>
          </c:cat>
          <c:val>
            <c:numRef>
              <c:f>Task!$K$23</c:f>
              <c:numCache>
                <c:formatCode>0.00</c:formatCode>
                <c:ptCount val="1"/>
                <c:pt idx="0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1C45-1E4E-AB62-F6262B1C743E}"/>
            </c:ext>
          </c:extLst>
        </c:ser>
        <c:ser>
          <c:idx val="14"/>
          <c:order val="14"/>
          <c:spPr>
            <a:ln w="31750" cap="rnd">
              <a:solidFill>
                <a:schemeClr val="accent3">
                  <a:lumMod val="80000"/>
                  <a:lumOff val="2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Task!$H$23</c:f>
              <c:strCache>
                <c:ptCount val="1"/>
                <c:pt idx="0">
                  <c:v>T1</c:v>
                </c:pt>
              </c:strCache>
            </c:strRef>
          </c:cat>
          <c:val>
            <c:numRef>
              <c:f>Task!$I$23</c:f>
              <c:numCache>
                <c:formatCode>0.00</c:formatCode>
                <c:ptCount val="1"/>
                <c:pt idx="0">
                  <c:v>14.12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1C45-1E4E-AB62-F6262B1C743E}"/>
            </c:ext>
          </c:extLst>
        </c:ser>
        <c:ser>
          <c:idx val="15"/>
          <c:order val="15"/>
          <c:spPr>
            <a:ln w="31750" cap="rnd">
              <a:solidFill>
                <a:schemeClr val="accent4">
                  <a:lumMod val="80000"/>
                  <a:lumOff val="2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Task!$H$23</c:f>
              <c:strCache>
                <c:ptCount val="1"/>
                <c:pt idx="0">
                  <c:v>T1</c:v>
                </c:pt>
              </c:strCache>
            </c:strRef>
          </c:cat>
          <c:val>
            <c:numRef>
              <c:f>Task!$J$23</c:f>
              <c:numCache>
                <c:formatCode>0.00</c:formatCode>
                <c:ptCount val="1"/>
                <c:pt idx="0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1C45-1E4E-AB62-F6262B1C743E}"/>
            </c:ext>
          </c:extLst>
        </c:ser>
        <c:ser>
          <c:idx val="16"/>
          <c:order val="16"/>
          <c:spPr>
            <a:ln w="31750" cap="rnd">
              <a:solidFill>
                <a:schemeClr val="accent5">
                  <a:lumMod val="80000"/>
                  <a:lumOff val="2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Task!$H$23</c:f>
              <c:strCache>
                <c:ptCount val="1"/>
                <c:pt idx="0">
                  <c:v>T1</c:v>
                </c:pt>
              </c:strCache>
            </c:strRef>
          </c:cat>
          <c:val>
            <c:numRef>
              <c:f>Task!$K$23</c:f>
              <c:numCache>
                <c:formatCode>0.00</c:formatCode>
                <c:ptCount val="1"/>
                <c:pt idx="0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1C45-1E4E-AB62-F6262B1C743E}"/>
            </c:ext>
          </c:extLst>
        </c:ser>
        <c:ser>
          <c:idx val="17"/>
          <c:order val="17"/>
          <c:spPr>
            <a:ln w="31750" cap="rnd">
              <a:solidFill>
                <a:schemeClr val="accent6">
                  <a:lumMod val="80000"/>
                  <a:lumOff val="2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Task!$H$23:$H$26</c:f>
              <c:strCache>
                <c:ptCount val="4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</c:strCache>
            </c:strRef>
          </c:cat>
          <c:val>
            <c:numRef>
              <c:f>Task!$I$23</c:f>
              <c:numCache>
                <c:formatCode>0.00</c:formatCode>
                <c:ptCount val="1"/>
                <c:pt idx="0">
                  <c:v>14.12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1C45-1E4E-AB62-F6262B1C743E}"/>
            </c:ext>
          </c:extLst>
        </c:ser>
        <c:ser>
          <c:idx val="18"/>
          <c:order val="18"/>
          <c:spPr>
            <a:ln w="31750" cap="rnd">
              <a:solidFill>
                <a:schemeClr val="accent1">
                  <a:lumMod val="8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Task!$H$23:$H$26</c:f>
              <c:strCache>
                <c:ptCount val="4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</c:strCache>
            </c:strRef>
          </c:cat>
          <c:val>
            <c:numRef>
              <c:f>Task!$J$23</c:f>
              <c:numCache>
                <c:formatCode>0.00</c:formatCode>
                <c:ptCount val="1"/>
                <c:pt idx="0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1C45-1E4E-AB62-F6262B1C743E}"/>
            </c:ext>
          </c:extLst>
        </c:ser>
        <c:ser>
          <c:idx val="19"/>
          <c:order val="19"/>
          <c:spPr>
            <a:ln w="31750" cap="rnd">
              <a:solidFill>
                <a:schemeClr val="accent2">
                  <a:lumMod val="8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Task!$H$23:$H$26</c:f>
              <c:strCache>
                <c:ptCount val="4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</c:strCache>
            </c:strRef>
          </c:cat>
          <c:val>
            <c:numRef>
              <c:f>Task!$K$23</c:f>
              <c:numCache>
                <c:formatCode>0.00</c:formatCode>
                <c:ptCount val="1"/>
                <c:pt idx="0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1C45-1E4E-AB62-F6262B1C743E}"/>
            </c:ext>
          </c:extLst>
        </c:ser>
        <c:ser>
          <c:idx val="20"/>
          <c:order val="20"/>
          <c:spPr>
            <a:ln w="31750" cap="rnd">
              <a:solidFill>
                <a:schemeClr val="accent3">
                  <a:lumMod val="8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Task!$H$23:$H$26</c:f>
              <c:strCache>
                <c:ptCount val="4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</c:strCache>
            </c:strRef>
          </c:cat>
          <c:val>
            <c:numRef>
              <c:f>Task!$I$23</c:f>
              <c:numCache>
                <c:formatCode>0.00</c:formatCode>
                <c:ptCount val="1"/>
                <c:pt idx="0">
                  <c:v>14.12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1C45-1E4E-AB62-F6262B1C743E}"/>
            </c:ext>
          </c:extLst>
        </c:ser>
        <c:ser>
          <c:idx val="21"/>
          <c:order val="21"/>
          <c:spPr>
            <a:ln w="31750" cap="rnd">
              <a:solidFill>
                <a:schemeClr val="accent4">
                  <a:lumMod val="8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Task!$H$23:$H$26</c:f>
              <c:strCache>
                <c:ptCount val="4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</c:strCache>
            </c:strRef>
          </c:cat>
          <c:val>
            <c:numRef>
              <c:f>Task!$J$23</c:f>
              <c:numCache>
                <c:formatCode>0.00</c:formatCode>
                <c:ptCount val="1"/>
                <c:pt idx="0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1C45-1E4E-AB62-F6262B1C743E}"/>
            </c:ext>
          </c:extLst>
        </c:ser>
        <c:ser>
          <c:idx val="22"/>
          <c:order val="22"/>
          <c:spPr>
            <a:ln w="31750" cap="rnd">
              <a:solidFill>
                <a:schemeClr val="accent5">
                  <a:lumMod val="8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Task!$H$23:$H$26</c:f>
              <c:strCache>
                <c:ptCount val="4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</c:strCache>
            </c:strRef>
          </c:cat>
          <c:val>
            <c:numRef>
              <c:f>Task!$K$23</c:f>
              <c:numCache>
                <c:formatCode>0.00</c:formatCode>
                <c:ptCount val="1"/>
                <c:pt idx="0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1C45-1E4E-AB62-F6262B1C743E}"/>
            </c:ext>
          </c:extLst>
        </c:ser>
        <c:ser>
          <c:idx val="23"/>
          <c:order val="23"/>
          <c:spPr>
            <a:ln w="31750" cap="rnd">
              <a:solidFill>
                <a:schemeClr val="accent6">
                  <a:lumMod val="8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Task!$H$23</c:f>
              <c:strCache>
                <c:ptCount val="1"/>
                <c:pt idx="0">
                  <c:v>T1</c:v>
                </c:pt>
              </c:strCache>
            </c:strRef>
          </c:cat>
          <c:val>
            <c:numRef>
              <c:f>Task!$I$23</c:f>
              <c:numCache>
                <c:formatCode>0.00</c:formatCode>
                <c:ptCount val="1"/>
                <c:pt idx="0">
                  <c:v>14.12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1C45-1E4E-AB62-F6262B1C743E}"/>
            </c:ext>
          </c:extLst>
        </c:ser>
        <c:ser>
          <c:idx val="24"/>
          <c:order val="24"/>
          <c:spPr>
            <a:ln w="31750" cap="rnd">
              <a:solidFill>
                <a:schemeClr val="accent1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Task!$H$23</c:f>
              <c:strCache>
                <c:ptCount val="1"/>
                <c:pt idx="0">
                  <c:v>T1</c:v>
                </c:pt>
              </c:strCache>
            </c:strRef>
          </c:cat>
          <c:val>
            <c:numRef>
              <c:f>Task!$J$23</c:f>
              <c:numCache>
                <c:formatCode>0.00</c:formatCode>
                <c:ptCount val="1"/>
                <c:pt idx="0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1C45-1E4E-AB62-F6262B1C743E}"/>
            </c:ext>
          </c:extLst>
        </c:ser>
        <c:ser>
          <c:idx val="25"/>
          <c:order val="25"/>
          <c:spPr>
            <a:ln w="31750" cap="rnd">
              <a:solidFill>
                <a:schemeClr val="accent2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Task!$H$23</c:f>
              <c:strCache>
                <c:ptCount val="1"/>
                <c:pt idx="0">
                  <c:v>T1</c:v>
                </c:pt>
              </c:strCache>
            </c:strRef>
          </c:cat>
          <c:val>
            <c:numRef>
              <c:f>Task!$K$23</c:f>
              <c:numCache>
                <c:formatCode>0.00</c:formatCode>
                <c:ptCount val="1"/>
                <c:pt idx="0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1C45-1E4E-AB62-F6262B1C743E}"/>
            </c:ext>
          </c:extLst>
        </c:ser>
        <c:ser>
          <c:idx val="26"/>
          <c:order val="26"/>
          <c:tx>
            <c:strRef>
              <c:f>Task!$J$22</c:f>
              <c:strCache>
                <c:ptCount val="1"/>
                <c:pt idx="0">
                  <c:v>Min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dash"/>
            <c:size val="15"/>
            <c:spPr>
              <a:solidFill>
                <a:schemeClr val="tx1"/>
              </a:solidFill>
              <a:ln>
                <a:noFill/>
              </a:ln>
              <a:effectLst/>
            </c:spPr>
          </c:marker>
          <c:cat>
            <c:strRef>
              <c:f>Task!$H$23:$H$26</c:f>
              <c:strCache>
                <c:ptCount val="4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</c:strCache>
            </c:strRef>
          </c:cat>
          <c:val>
            <c:numRef>
              <c:f>Task!$J$23:$J$26</c:f>
              <c:numCache>
                <c:formatCode>0.00</c:formatCode>
                <c:ptCount val="4"/>
                <c:pt idx="0">
                  <c:v>7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7A-FA46-A20D-28EA0A59AEA9}"/>
            </c:ext>
          </c:extLst>
        </c:ser>
        <c:ser>
          <c:idx val="27"/>
          <c:order val="27"/>
          <c:tx>
            <c:strRef>
              <c:f>Task!$K$22</c:f>
              <c:strCache>
                <c:ptCount val="1"/>
                <c:pt idx="0">
                  <c:v>Max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dash"/>
            <c:size val="15"/>
            <c:spPr>
              <a:solidFill>
                <a:schemeClr val="tx1"/>
              </a:solidFill>
              <a:ln>
                <a:noFill/>
              </a:ln>
              <a:effectLst/>
            </c:spPr>
          </c:marker>
          <c:cat>
            <c:strRef>
              <c:f>Task!$H$23:$H$26</c:f>
              <c:strCache>
                <c:ptCount val="4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</c:strCache>
            </c:strRef>
          </c:cat>
          <c:val>
            <c:numRef>
              <c:f>Task!$K$23:$K$26</c:f>
              <c:numCache>
                <c:formatCode>0.00</c:formatCode>
                <c:ptCount val="4"/>
                <c:pt idx="0">
                  <c:v>37</c:v>
                </c:pt>
                <c:pt idx="1">
                  <c:v>26</c:v>
                </c:pt>
                <c:pt idx="2">
                  <c:v>48</c:v>
                </c:pt>
                <c:pt idx="3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7A-FA46-A20D-28EA0A59AE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00224"/>
        <c:axId val="14798368"/>
      </c:lineChart>
      <c:catAx>
        <c:axId val="15400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4798368"/>
        <c:crosses val="autoZero"/>
        <c:auto val="1"/>
        <c:lblAlgn val="ctr"/>
        <c:lblOffset val="100"/>
        <c:noMultiLvlLbl val="0"/>
      </c:catAx>
      <c:valAx>
        <c:axId val="14798368"/>
        <c:scaling>
          <c:orientation val="minMax"/>
          <c:max val="50"/>
          <c:min val="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600">
                    <a:latin typeface="Arial" panose="020B0604020202020204" pitchFamily="34" charset="0"/>
                    <a:cs typeface="Arial" panose="020B0604020202020204" pitchFamily="34" charset="0"/>
                  </a:rPr>
                  <a:t>Tme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BE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5400224"/>
        <c:crosses val="autoZero"/>
        <c:crossBetween val="between"/>
        <c:majorUnit val="10"/>
      </c:valAx>
      <c:spPr>
        <a:noFill/>
        <a:ln>
          <a:noFill/>
          <a:round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164634</xdr:colOff>
      <xdr:row>30</xdr:row>
      <xdr:rowOff>167576</xdr:rowOff>
    </xdr:from>
    <xdr:to>
      <xdr:col>20</xdr:col>
      <xdr:colOff>123903</xdr:colOff>
      <xdr:row>55</xdr:row>
      <xdr:rowOff>15488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7FF03346-01A1-F63A-BB42-1D28DC2993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0.23125</cdr:x>
      <cdr:y>0.26613</cdr:y>
    </cdr:from>
    <cdr:to>
      <cdr:x>0.23125</cdr:x>
      <cdr:y>0.77181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18540C4B-F940-DDE8-EBF5-19BE6BC9DAC6}"/>
            </a:ext>
          </a:extLst>
        </cdr:cNvPr>
        <cdr:cNvCxnSpPr/>
      </cdr:nvCxnSpPr>
      <cdr:spPr>
        <a:xfrm xmlns:a="http://schemas.openxmlformats.org/drawingml/2006/main">
          <a:off x="1708616" y="1332611"/>
          <a:ext cx="0" cy="2532063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2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1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0.44545</cdr:x>
      <cdr:y>0.45002</cdr:y>
    </cdr:from>
    <cdr:to>
      <cdr:x>0.44545</cdr:x>
      <cdr:y>0.77403</cdr:y>
    </cdr:to>
    <cdr:cxnSp macro="">
      <cdr:nvCxnSpPr>
        <cdr:cNvPr id="4" name="Straight Connector 3">
          <a:extLst xmlns:a="http://schemas.openxmlformats.org/drawingml/2006/main">
            <a:ext uri="{FF2B5EF4-FFF2-40B4-BE49-F238E27FC236}">
              <a16:creationId xmlns:a16="http://schemas.microsoft.com/office/drawing/2014/main" id="{D9729BF8-BAEB-CDDB-5A0E-4E8390619024}"/>
            </a:ext>
          </a:extLst>
        </cdr:cNvPr>
        <cdr:cNvCxnSpPr/>
      </cdr:nvCxnSpPr>
      <cdr:spPr>
        <a:xfrm xmlns:a="http://schemas.openxmlformats.org/drawingml/2006/main">
          <a:off x="3291353" y="2253362"/>
          <a:ext cx="0" cy="1622425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2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1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0.6588</cdr:x>
      <cdr:y>0.07432</cdr:y>
    </cdr:from>
    <cdr:to>
      <cdr:x>0.6588</cdr:x>
      <cdr:y>0.79083</cdr:y>
    </cdr:to>
    <cdr:cxnSp macro="">
      <cdr:nvCxnSpPr>
        <cdr:cNvPr id="9" name="Straight Connector 8">
          <a:extLst xmlns:a="http://schemas.openxmlformats.org/drawingml/2006/main">
            <a:ext uri="{FF2B5EF4-FFF2-40B4-BE49-F238E27FC236}">
              <a16:creationId xmlns:a16="http://schemas.microsoft.com/office/drawing/2014/main" id="{210A9795-A094-449D-B0E4-71ADD3009384}"/>
            </a:ext>
          </a:extLst>
        </cdr:cNvPr>
        <cdr:cNvCxnSpPr/>
      </cdr:nvCxnSpPr>
      <cdr:spPr>
        <a:xfrm xmlns:a="http://schemas.openxmlformats.org/drawingml/2006/main">
          <a:off x="4867752" y="372166"/>
          <a:ext cx="0" cy="3587771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0.87344</cdr:x>
      <cdr:y>0.66719</cdr:y>
    </cdr:from>
    <cdr:to>
      <cdr:x>0.87344</cdr:x>
      <cdr:y>0.80954</cdr:y>
    </cdr:to>
    <cdr:cxnSp macro="">
      <cdr:nvCxnSpPr>
        <cdr:cNvPr id="10" name="Straight Connector 9">
          <a:extLst xmlns:a="http://schemas.openxmlformats.org/drawingml/2006/main">
            <a:ext uri="{FF2B5EF4-FFF2-40B4-BE49-F238E27FC236}">
              <a16:creationId xmlns:a16="http://schemas.microsoft.com/office/drawing/2014/main" id="{37F7688F-7EFE-0867-7A39-2E7FCCC348C1}"/>
            </a:ext>
          </a:extLst>
        </cdr:cNvPr>
        <cdr:cNvCxnSpPr/>
      </cdr:nvCxnSpPr>
      <cdr:spPr>
        <a:xfrm xmlns:a="http://schemas.openxmlformats.org/drawingml/2006/main">
          <a:off x="6453648" y="3340787"/>
          <a:ext cx="0" cy="712788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2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1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DF75B1-5D65-9043-864F-CD6FCEEFC536}">
  <dimension ref="A1:AE75"/>
  <sheetViews>
    <sheetView tabSelected="1" topLeftCell="H28" zoomScale="160" zoomScaleNormal="160" workbookViewId="0">
      <selection activeCell="L35" sqref="L35"/>
    </sheetView>
  </sheetViews>
  <sheetFormatPr baseColWidth="10" defaultRowHeight="16" x14ac:dyDescent="0.2"/>
  <cols>
    <col min="1" max="1" width="32.33203125" customWidth="1"/>
  </cols>
  <sheetData>
    <row r="1" spans="1:31" x14ac:dyDescent="0.2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42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9</v>
      </c>
      <c r="U1" s="3" t="s">
        <v>19</v>
      </c>
      <c r="V1" s="3" t="s">
        <v>20</v>
      </c>
      <c r="W1" s="3" t="s">
        <v>21</v>
      </c>
      <c r="X1" s="3" t="s">
        <v>22</v>
      </c>
      <c r="Y1" s="3" t="s">
        <v>23</v>
      </c>
      <c r="Z1" s="3" t="s">
        <v>24</v>
      </c>
      <c r="AA1" s="3" t="s">
        <v>25</v>
      </c>
      <c r="AB1" s="3" t="s">
        <v>26</v>
      </c>
      <c r="AC1" s="3" t="s">
        <v>27</v>
      </c>
      <c r="AD1" s="3" t="s">
        <v>28</v>
      </c>
      <c r="AE1" s="4" t="s">
        <v>29</v>
      </c>
    </row>
    <row r="2" spans="1:31" x14ac:dyDescent="0.2">
      <c r="A2" s="8" t="s">
        <v>30</v>
      </c>
      <c r="B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7"/>
    </row>
    <row r="3" spans="1:31" x14ac:dyDescent="0.2">
      <c r="A3" s="9" t="s">
        <v>36</v>
      </c>
      <c r="B3" s="11" t="s">
        <v>43</v>
      </c>
      <c r="C3" s="11" t="s">
        <v>43</v>
      </c>
      <c r="D3" s="11" t="s">
        <v>43</v>
      </c>
      <c r="E3" s="11" t="s">
        <v>43</v>
      </c>
      <c r="F3" s="11" t="s">
        <v>43</v>
      </c>
      <c r="G3" s="11" t="s">
        <v>43</v>
      </c>
      <c r="H3" s="11" t="s">
        <v>43</v>
      </c>
      <c r="I3" s="11" t="s">
        <v>43</v>
      </c>
      <c r="J3" s="11" t="s">
        <v>43</v>
      </c>
      <c r="K3" s="11" t="s">
        <v>43</v>
      </c>
      <c r="L3" s="11" t="s">
        <v>43</v>
      </c>
      <c r="M3" s="11" t="s">
        <v>43</v>
      </c>
      <c r="N3" s="11" t="s">
        <v>43</v>
      </c>
      <c r="O3" s="11" t="s">
        <v>43</v>
      </c>
      <c r="P3" s="11" t="s">
        <v>43</v>
      </c>
      <c r="Q3" s="11" t="s">
        <v>43</v>
      </c>
      <c r="R3" s="11" t="s">
        <v>43</v>
      </c>
      <c r="S3" s="11" t="s">
        <v>43</v>
      </c>
      <c r="T3" s="11" t="s">
        <v>43</v>
      </c>
      <c r="U3" s="11" t="s">
        <v>43</v>
      </c>
      <c r="V3" s="11" t="s">
        <v>43</v>
      </c>
      <c r="W3" s="11" t="s">
        <v>43</v>
      </c>
      <c r="X3" s="11" t="s">
        <v>43</v>
      </c>
      <c r="Y3" s="11" t="s">
        <v>43</v>
      </c>
      <c r="Z3" s="11" t="s">
        <v>43</v>
      </c>
      <c r="AA3" s="11"/>
      <c r="AB3" s="11"/>
      <c r="AC3" s="11"/>
      <c r="AD3" s="11"/>
      <c r="AE3" s="11"/>
    </row>
    <row r="4" spans="1:31" x14ac:dyDescent="0.2">
      <c r="A4" s="10" t="s">
        <v>35</v>
      </c>
      <c r="B4" s="11">
        <v>16</v>
      </c>
      <c r="C4" s="11">
        <v>11</v>
      </c>
      <c r="D4" s="11">
        <v>9</v>
      </c>
      <c r="E4" s="11">
        <v>17</v>
      </c>
      <c r="F4" s="11">
        <v>16</v>
      </c>
      <c r="G4" s="11">
        <v>12</v>
      </c>
      <c r="H4" s="11">
        <v>20</v>
      </c>
      <c r="I4" s="11">
        <v>25</v>
      </c>
      <c r="J4" s="11">
        <v>10</v>
      </c>
      <c r="K4" s="11">
        <v>11</v>
      </c>
      <c r="L4" s="11">
        <v>11</v>
      </c>
      <c r="M4" s="11">
        <v>10</v>
      </c>
      <c r="N4" s="11">
        <v>15</v>
      </c>
      <c r="O4" s="11">
        <v>15</v>
      </c>
      <c r="P4" s="11">
        <v>37</v>
      </c>
      <c r="Q4" s="11">
        <v>15</v>
      </c>
      <c r="R4" s="11">
        <v>19</v>
      </c>
      <c r="S4" s="11">
        <v>10</v>
      </c>
      <c r="T4" s="11">
        <v>13</v>
      </c>
      <c r="U4" s="11">
        <v>8</v>
      </c>
      <c r="V4" s="11">
        <v>7</v>
      </c>
      <c r="W4" s="11">
        <v>13</v>
      </c>
      <c r="X4" s="11">
        <v>12</v>
      </c>
      <c r="Y4" s="11">
        <v>9</v>
      </c>
      <c r="Z4" s="11">
        <v>12</v>
      </c>
      <c r="AA4" s="11"/>
      <c r="AB4" s="11"/>
      <c r="AC4" s="11"/>
      <c r="AD4" s="11"/>
      <c r="AE4" s="11"/>
    </row>
    <row r="5" spans="1:31" x14ac:dyDescent="0.2">
      <c r="A5" s="10" t="s">
        <v>31</v>
      </c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</row>
    <row r="6" spans="1:31" x14ac:dyDescent="0.2">
      <c r="A6" s="10" t="s">
        <v>37</v>
      </c>
      <c r="B6" s="11" t="s">
        <v>43</v>
      </c>
      <c r="C6" s="11" t="s">
        <v>43</v>
      </c>
      <c r="D6" s="11" t="s">
        <v>43</v>
      </c>
      <c r="E6" s="11" t="s">
        <v>43</v>
      </c>
      <c r="F6" s="11" t="s">
        <v>43</v>
      </c>
      <c r="G6" s="11" t="s">
        <v>43</v>
      </c>
      <c r="H6" s="11" t="s">
        <v>43</v>
      </c>
      <c r="I6" s="11" t="s">
        <v>43</v>
      </c>
      <c r="J6" s="11" t="s">
        <v>43</v>
      </c>
      <c r="K6" s="11" t="s">
        <v>43</v>
      </c>
      <c r="L6" s="11" t="s">
        <v>43</v>
      </c>
      <c r="M6" s="11" t="s">
        <v>43</v>
      </c>
      <c r="N6" s="11" t="s">
        <v>43</v>
      </c>
      <c r="O6" s="11" t="s">
        <v>43</v>
      </c>
      <c r="P6" s="11" t="s">
        <v>43</v>
      </c>
      <c r="Q6" s="11" t="s">
        <v>43</v>
      </c>
      <c r="R6" s="11" t="s">
        <v>43</v>
      </c>
      <c r="S6" s="11" t="s">
        <v>43</v>
      </c>
      <c r="T6" s="11" t="s">
        <v>43</v>
      </c>
      <c r="U6" s="11" t="s">
        <v>43</v>
      </c>
      <c r="V6" s="11" t="s">
        <v>43</v>
      </c>
      <c r="W6" s="11" t="s">
        <v>43</v>
      </c>
      <c r="X6" s="11" t="s">
        <v>43</v>
      </c>
      <c r="Y6" s="11" t="s">
        <v>43</v>
      </c>
      <c r="Z6" s="11" t="s">
        <v>43</v>
      </c>
      <c r="AA6" s="11"/>
      <c r="AB6" s="11"/>
      <c r="AC6" s="11"/>
      <c r="AD6" s="11"/>
      <c r="AE6" s="11"/>
    </row>
    <row r="7" spans="1:31" x14ac:dyDescent="0.2">
      <c r="A7" s="10" t="s">
        <v>38</v>
      </c>
      <c r="B7" s="11">
        <v>20</v>
      </c>
      <c r="C7" s="11">
        <v>12</v>
      </c>
      <c r="D7" s="11">
        <v>24</v>
      </c>
      <c r="E7" s="11">
        <v>23</v>
      </c>
      <c r="F7" s="11">
        <v>20</v>
      </c>
      <c r="G7" s="11">
        <v>24</v>
      </c>
      <c r="H7" s="11">
        <v>21</v>
      </c>
      <c r="I7" s="11">
        <v>26</v>
      </c>
      <c r="J7" s="11">
        <v>13</v>
      </c>
      <c r="K7" s="11">
        <v>19</v>
      </c>
      <c r="L7" s="11">
        <v>14</v>
      </c>
      <c r="M7" s="11">
        <v>16</v>
      </c>
      <c r="N7" s="11">
        <v>13</v>
      </c>
      <c r="O7" s="11">
        <v>11</v>
      </c>
      <c r="P7" s="11">
        <v>13</v>
      </c>
      <c r="Q7" s="11">
        <v>11</v>
      </c>
      <c r="R7" s="11">
        <v>15</v>
      </c>
      <c r="S7" s="11">
        <v>13</v>
      </c>
      <c r="T7" s="11">
        <v>22</v>
      </c>
      <c r="U7" s="11">
        <v>7</v>
      </c>
      <c r="V7" s="11">
        <v>16</v>
      </c>
      <c r="W7" s="11">
        <v>17</v>
      </c>
      <c r="X7" s="11">
        <v>18</v>
      </c>
      <c r="Y7" s="11">
        <v>11</v>
      </c>
      <c r="Z7" s="11">
        <v>17</v>
      </c>
      <c r="AA7" s="11"/>
      <c r="AB7" s="11"/>
      <c r="AC7" s="11"/>
      <c r="AD7" s="11"/>
      <c r="AE7" s="11"/>
    </row>
    <row r="8" spans="1:31" x14ac:dyDescent="0.2">
      <c r="A8" s="10" t="s">
        <v>32</v>
      </c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</row>
    <row r="9" spans="1:31" x14ac:dyDescent="0.2">
      <c r="A9" s="10" t="s">
        <v>39</v>
      </c>
      <c r="B9" s="11" t="s">
        <v>43</v>
      </c>
      <c r="C9" s="11" t="s">
        <v>43</v>
      </c>
      <c r="D9" s="11" t="s">
        <v>43</v>
      </c>
      <c r="E9" s="11" t="s">
        <v>43</v>
      </c>
      <c r="F9" s="11" t="s">
        <v>43</v>
      </c>
      <c r="G9" s="11" t="s">
        <v>43</v>
      </c>
      <c r="H9" s="11" t="s">
        <v>43</v>
      </c>
      <c r="I9" s="11" t="s">
        <v>43</v>
      </c>
      <c r="J9" s="11" t="s">
        <v>43</v>
      </c>
      <c r="K9" s="11" t="s">
        <v>43</v>
      </c>
      <c r="L9" s="11" t="s">
        <v>43</v>
      </c>
      <c r="M9" s="11" t="s">
        <v>43</v>
      </c>
      <c r="N9" s="11" t="s">
        <v>43</v>
      </c>
      <c r="O9" s="11" t="s">
        <v>43</v>
      </c>
      <c r="P9" s="11" t="s">
        <v>43</v>
      </c>
      <c r="Q9" s="11" t="s">
        <v>43</v>
      </c>
      <c r="R9" s="11" t="s">
        <v>43</v>
      </c>
      <c r="S9" s="11" t="s">
        <v>43</v>
      </c>
      <c r="T9" s="11" t="s">
        <v>43</v>
      </c>
      <c r="U9" s="11" t="s">
        <v>43</v>
      </c>
      <c r="V9" s="11" t="s">
        <v>43</v>
      </c>
      <c r="W9" s="11" t="s">
        <v>43</v>
      </c>
      <c r="X9" s="11" t="s">
        <v>43</v>
      </c>
      <c r="Y9" s="11" t="s">
        <v>43</v>
      </c>
      <c r="Z9" s="11" t="s">
        <v>43</v>
      </c>
      <c r="AA9" s="11"/>
      <c r="AB9" s="11"/>
      <c r="AC9" s="11"/>
      <c r="AD9" s="11"/>
      <c r="AE9" s="11"/>
    </row>
    <row r="10" spans="1:31" x14ac:dyDescent="0.2">
      <c r="A10" s="10" t="s">
        <v>40</v>
      </c>
      <c r="B10" s="11">
        <v>6</v>
      </c>
      <c r="C10" s="11">
        <v>48</v>
      </c>
      <c r="D10" s="11">
        <v>32</v>
      </c>
      <c r="E10" s="11">
        <v>18</v>
      </c>
      <c r="F10" s="11">
        <v>34</v>
      </c>
      <c r="G10" s="11">
        <v>29</v>
      </c>
      <c r="H10" s="11">
        <v>18</v>
      </c>
      <c r="I10" s="11">
        <v>21</v>
      </c>
      <c r="J10" s="11">
        <v>15</v>
      </c>
      <c r="K10" s="11">
        <v>33</v>
      </c>
      <c r="L10" s="11">
        <v>16</v>
      </c>
      <c r="M10" s="11">
        <v>13</v>
      </c>
      <c r="N10" s="11">
        <v>18</v>
      </c>
      <c r="O10" s="11">
        <v>22</v>
      </c>
      <c r="P10" s="11">
        <v>15</v>
      </c>
      <c r="Q10" s="11">
        <v>8</v>
      </c>
      <c r="R10" s="11">
        <v>7</v>
      </c>
      <c r="S10" s="11">
        <v>12</v>
      </c>
      <c r="T10" s="11">
        <v>9</v>
      </c>
      <c r="U10" s="11">
        <v>12</v>
      </c>
      <c r="V10" s="11">
        <v>19</v>
      </c>
      <c r="W10" s="11">
        <v>20</v>
      </c>
      <c r="X10" s="11">
        <v>19</v>
      </c>
      <c r="Y10" s="11">
        <v>17</v>
      </c>
      <c r="Z10" s="11">
        <v>12</v>
      </c>
      <c r="AA10" s="11"/>
      <c r="AB10" s="11"/>
      <c r="AC10" s="11"/>
      <c r="AD10" s="11"/>
      <c r="AE10" s="11"/>
    </row>
    <row r="11" spans="1:31" x14ac:dyDescent="0.2">
      <c r="A11" s="10" t="s">
        <v>33</v>
      </c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</row>
    <row r="12" spans="1:31" x14ac:dyDescent="0.2">
      <c r="A12" s="10" t="s">
        <v>44</v>
      </c>
      <c r="B12" s="11" t="s">
        <v>43</v>
      </c>
      <c r="C12" s="11" t="s">
        <v>43</v>
      </c>
      <c r="D12" s="11" t="s">
        <v>43</v>
      </c>
      <c r="E12" s="11" t="s">
        <v>43</v>
      </c>
      <c r="F12" s="11" t="s">
        <v>43</v>
      </c>
      <c r="G12" s="11" t="s">
        <v>43</v>
      </c>
      <c r="H12" s="11" t="s">
        <v>43</v>
      </c>
      <c r="I12" s="11" t="s">
        <v>43</v>
      </c>
      <c r="J12" s="11" t="s">
        <v>43</v>
      </c>
      <c r="K12" s="11" t="s">
        <v>43</v>
      </c>
      <c r="L12" s="11" t="s">
        <v>43</v>
      </c>
      <c r="M12" s="11" t="s">
        <v>43</v>
      </c>
      <c r="N12" s="11" t="s">
        <v>43</v>
      </c>
      <c r="O12" s="11" t="s">
        <v>43</v>
      </c>
      <c r="P12" s="11" t="s">
        <v>43</v>
      </c>
      <c r="Q12" s="11" t="s">
        <v>43</v>
      </c>
      <c r="R12" s="11" t="s">
        <v>43</v>
      </c>
      <c r="S12" s="11" t="s">
        <v>43</v>
      </c>
      <c r="T12" s="11" t="s">
        <v>43</v>
      </c>
      <c r="U12" s="11" t="s">
        <v>43</v>
      </c>
      <c r="V12" s="11" t="s">
        <v>43</v>
      </c>
      <c r="W12" s="11" t="s">
        <v>43</v>
      </c>
      <c r="X12" s="11" t="s">
        <v>43</v>
      </c>
      <c r="Y12" s="11" t="s">
        <v>43</v>
      </c>
      <c r="Z12" s="11" t="s">
        <v>43</v>
      </c>
      <c r="AA12" s="11"/>
      <c r="AB12" s="11"/>
      <c r="AC12" s="11"/>
      <c r="AD12" s="11"/>
      <c r="AE12" s="11"/>
    </row>
    <row r="13" spans="1:31" x14ac:dyDescent="0.2">
      <c r="A13" s="10" t="s">
        <v>41</v>
      </c>
      <c r="B13" s="11">
        <v>5</v>
      </c>
      <c r="C13" s="11">
        <v>10</v>
      </c>
      <c r="D13" s="11">
        <v>8</v>
      </c>
      <c r="E13" s="11">
        <v>7</v>
      </c>
      <c r="F13" s="11">
        <v>12</v>
      </c>
      <c r="G13" s="11">
        <v>9</v>
      </c>
      <c r="H13" s="11">
        <v>13</v>
      </c>
      <c r="I13" s="11">
        <v>12</v>
      </c>
      <c r="J13" s="11">
        <v>9</v>
      </c>
      <c r="K13" s="11">
        <v>10</v>
      </c>
      <c r="L13" s="11">
        <v>10</v>
      </c>
      <c r="M13" s="11">
        <v>7</v>
      </c>
      <c r="N13" s="11">
        <v>9</v>
      </c>
      <c r="O13" s="11">
        <v>6</v>
      </c>
      <c r="P13" s="11">
        <v>7</v>
      </c>
      <c r="Q13" s="11">
        <v>9</v>
      </c>
      <c r="R13" s="11">
        <v>7</v>
      </c>
      <c r="S13" s="11">
        <v>6</v>
      </c>
      <c r="T13" s="11">
        <v>10</v>
      </c>
      <c r="U13" s="11">
        <v>6</v>
      </c>
      <c r="V13" s="11">
        <v>9</v>
      </c>
      <c r="W13" s="11">
        <v>10</v>
      </c>
      <c r="X13" s="11">
        <v>12</v>
      </c>
      <c r="Y13" s="11">
        <v>9</v>
      </c>
      <c r="Z13" s="11">
        <v>5</v>
      </c>
      <c r="AA13" s="11"/>
      <c r="AB13" s="11"/>
      <c r="AC13" s="11"/>
      <c r="AD13" s="11"/>
      <c r="AE13" s="11"/>
    </row>
    <row r="14" spans="1:31" x14ac:dyDescent="0.2">
      <c r="A14" s="10" t="s">
        <v>34</v>
      </c>
      <c r="B14" s="11"/>
      <c r="C14" s="11"/>
      <c r="D14" s="11"/>
      <c r="E14" s="11"/>
      <c r="F14" s="11"/>
      <c r="G14" s="11"/>
      <c r="H14" s="11"/>
      <c r="I14" s="11"/>
      <c r="J14" s="11" t="s">
        <v>68</v>
      </c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</row>
    <row r="15" spans="1:31" x14ac:dyDescent="0.2">
      <c r="A15" s="20" t="s">
        <v>70</v>
      </c>
      <c r="B15" s="11">
        <v>31</v>
      </c>
      <c r="C15" s="11">
        <v>28</v>
      </c>
      <c r="D15" s="11">
        <v>24</v>
      </c>
      <c r="E15" s="11">
        <v>25</v>
      </c>
      <c r="F15" s="11">
        <v>23</v>
      </c>
      <c r="G15" s="11">
        <v>35</v>
      </c>
      <c r="H15" s="11">
        <v>23</v>
      </c>
      <c r="I15" s="11">
        <v>20</v>
      </c>
      <c r="J15" s="11">
        <v>25</v>
      </c>
      <c r="K15" s="11">
        <v>23</v>
      </c>
      <c r="L15" s="11">
        <v>21</v>
      </c>
      <c r="M15" s="11">
        <v>23</v>
      </c>
      <c r="N15" s="11">
        <v>21</v>
      </c>
      <c r="O15" s="11">
        <v>25</v>
      </c>
      <c r="P15" s="11">
        <v>26</v>
      </c>
      <c r="Q15" s="11">
        <v>22</v>
      </c>
      <c r="R15" s="11">
        <v>25</v>
      </c>
      <c r="S15" s="11">
        <v>25</v>
      </c>
      <c r="T15" s="11">
        <v>25</v>
      </c>
      <c r="U15" s="11">
        <v>23</v>
      </c>
      <c r="V15" s="11">
        <v>21</v>
      </c>
      <c r="W15" s="11">
        <v>21</v>
      </c>
      <c r="X15" s="11">
        <v>31</v>
      </c>
      <c r="Y15" s="11">
        <v>20</v>
      </c>
      <c r="Z15" s="11">
        <v>29</v>
      </c>
      <c r="AA15" s="11"/>
      <c r="AB15" s="11"/>
      <c r="AC15" s="11"/>
      <c r="AD15" s="11"/>
      <c r="AE15" s="11"/>
    </row>
    <row r="18" spans="1:18" x14ac:dyDescent="0.2">
      <c r="A18" t="s">
        <v>53</v>
      </c>
      <c r="C18">
        <f>COUNT(B4:AE4)</f>
        <v>25</v>
      </c>
    </row>
    <row r="22" spans="1:18" x14ac:dyDescent="0.2">
      <c r="I22" t="s">
        <v>63</v>
      </c>
      <c r="J22" t="s">
        <v>57</v>
      </c>
      <c r="K22" t="s">
        <v>58</v>
      </c>
      <c r="L22" t="s">
        <v>67</v>
      </c>
      <c r="M22" t="s">
        <v>65</v>
      </c>
      <c r="N22" t="s">
        <v>64</v>
      </c>
      <c r="O22" t="s">
        <v>66</v>
      </c>
      <c r="P22" t="s">
        <v>50</v>
      </c>
      <c r="Q22" t="s">
        <v>51</v>
      </c>
      <c r="R22" t="s">
        <v>69</v>
      </c>
    </row>
    <row r="23" spans="1:18" x14ac:dyDescent="0.2">
      <c r="A23" s="15" t="s">
        <v>52</v>
      </c>
      <c r="B23" s="13" t="s">
        <v>45</v>
      </c>
      <c r="C23" s="14">
        <f>AVERAGE(B4:AE4)</f>
        <v>14.12</v>
      </c>
      <c r="H23" t="s">
        <v>59</v>
      </c>
      <c r="I23" s="19">
        <f>C23</f>
        <v>14.12</v>
      </c>
      <c r="J23" s="19">
        <f>C24</f>
        <v>7</v>
      </c>
      <c r="K23" s="19">
        <f>C25</f>
        <v>37</v>
      </c>
      <c r="L23" s="19">
        <f>C26</f>
        <v>12</v>
      </c>
      <c r="M23" s="19">
        <f>C27</f>
        <v>38.185600000000001</v>
      </c>
      <c r="N23" s="19">
        <f>C28</f>
        <v>6.1794498136970093</v>
      </c>
      <c r="O23" s="19">
        <f>C29</f>
        <v>2.4222998158237763</v>
      </c>
      <c r="P23" s="19">
        <f>C30</f>
        <v>1458.1400473600002</v>
      </c>
      <c r="Q23">
        <v>0.05</v>
      </c>
      <c r="R23" s="19">
        <f>AVERAGE($I$23:$I$26)</f>
        <v>14.59</v>
      </c>
    </row>
    <row r="24" spans="1:18" x14ac:dyDescent="0.2">
      <c r="A24" s="18"/>
      <c r="B24" s="13" t="s">
        <v>57</v>
      </c>
      <c r="C24" s="14">
        <f>MIN(B4:AE4)</f>
        <v>7</v>
      </c>
      <c r="H24" t="s">
        <v>60</v>
      </c>
      <c r="I24" s="19">
        <f>C34</f>
        <v>16.64</v>
      </c>
      <c r="J24" s="19">
        <f>C35</f>
        <v>7</v>
      </c>
      <c r="K24" s="19">
        <f>C36</f>
        <v>26</v>
      </c>
      <c r="L24" s="19">
        <f>C37</f>
        <v>16</v>
      </c>
      <c r="M24" s="19">
        <f>C38</f>
        <v>23.510400000000001</v>
      </c>
      <c r="N24" s="19">
        <f>C39</f>
        <v>4.8487524168594129</v>
      </c>
      <c r="O24" s="19">
        <f>C40</f>
        <v>1.900676021399198</v>
      </c>
      <c r="P24" s="19">
        <f>C41</f>
        <v>552.73890816000005</v>
      </c>
      <c r="Q24">
        <v>0.05</v>
      </c>
      <c r="R24" s="19">
        <f t="shared" ref="R24:R26" si="0">AVERAGE($I$23:$I$26)</f>
        <v>14.59</v>
      </c>
    </row>
    <row r="25" spans="1:18" x14ac:dyDescent="0.2">
      <c r="A25" s="18"/>
      <c r="B25" s="13" t="s">
        <v>58</v>
      </c>
      <c r="C25" s="14">
        <f>MAX(B4:AE4)</f>
        <v>37</v>
      </c>
      <c r="H25" t="s">
        <v>61</v>
      </c>
      <c r="I25" s="19">
        <f>C45</f>
        <v>18.920000000000002</v>
      </c>
      <c r="J25" s="19">
        <f>C46</f>
        <v>6</v>
      </c>
      <c r="K25" s="19">
        <f>C47</f>
        <v>48</v>
      </c>
      <c r="L25" s="19">
        <f>C48</f>
        <v>18</v>
      </c>
      <c r="M25" s="19">
        <f>C51</f>
        <v>3.7678970776584895</v>
      </c>
      <c r="N25" s="19">
        <f>C50</f>
        <v>9.6121589666421983</v>
      </c>
      <c r="O25" s="19">
        <f>C51</f>
        <v>3.7678970776584895</v>
      </c>
      <c r="P25" s="19">
        <f>C52</f>
        <v>8536.5773209600011</v>
      </c>
      <c r="Q25">
        <v>0.05</v>
      </c>
      <c r="R25" s="19">
        <f t="shared" si="0"/>
        <v>14.59</v>
      </c>
    </row>
    <row r="26" spans="1:18" x14ac:dyDescent="0.2">
      <c r="A26" s="16"/>
      <c r="B26" s="13" t="s">
        <v>46</v>
      </c>
      <c r="C26" s="14">
        <f>MEDIAN(B4:AE4)</f>
        <v>12</v>
      </c>
      <c r="H26" t="s">
        <v>62</v>
      </c>
      <c r="I26" s="19">
        <f>C56</f>
        <v>8.68</v>
      </c>
      <c r="J26" s="19">
        <f>C57</f>
        <v>5</v>
      </c>
      <c r="K26" s="19">
        <f>C58</f>
        <v>13</v>
      </c>
      <c r="L26" s="19">
        <f>C59</f>
        <v>9</v>
      </c>
      <c r="M26" s="19">
        <f>C60</f>
        <v>4.8575999999999997</v>
      </c>
      <c r="N26" s="19">
        <f>C61</f>
        <v>2.2039963702329457</v>
      </c>
      <c r="O26" s="19">
        <f>C62</f>
        <v>0.86395070154271592</v>
      </c>
      <c r="P26" s="19">
        <f>C63</f>
        <v>23.596277759999996</v>
      </c>
      <c r="Q26">
        <v>0.05</v>
      </c>
      <c r="R26" s="19">
        <f t="shared" si="0"/>
        <v>14.59</v>
      </c>
    </row>
    <row r="27" spans="1:18" x14ac:dyDescent="0.2">
      <c r="A27" s="16"/>
      <c r="B27" s="13" t="s">
        <v>47</v>
      </c>
      <c r="C27" s="14">
        <f>_xlfn.VAR.P(B4:AE4)</f>
        <v>38.185600000000001</v>
      </c>
    </row>
    <row r="28" spans="1:18" x14ac:dyDescent="0.2">
      <c r="A28" s="16"/>
      <c r="B28" s="13" t="s">
        <v>48</v>
      </c>
      <c r="C28" s="14">
        <f>_xlfn.STDEV.P(B4:AE4)</f>
        <v>6.1794498136970093</v>
      </c>
    </row>
    <row r="29" spans="1:18" x14ac:dyDescent="0.2">
      <c r="A29" s="16"/>
      <c r="B29" s="13" t="s">
        <v>49</v>
      </c>
      <c r="C29" s="14">
        <f>_xlfn.CONFIDENCE.NORM(C31, C28, C18)</f>
        <v>2.4222998158237763</v>
      </c>
    </row>
    <row r="30" spans="1:18" x14ac:dyDescent="0.2">
      <c r="A30" s="16"/>
      <c r="B30" s="13" t="s">
        <v>50</v>
      </c>
      <c r="C30" s="14">
        <f>C27^2</f>
        <v>1458.1400473600002</v>
      </c>
    </row>
    <row r="31" spans="1:18" x14ac:dyDescent="0.2">
      <c r="A31" s="17"/>
      <c r="B31" s="12" t="s">
        <v>51</v>
      </c>
      <c r="C31" s="13">
        <v>0.05</v>
      </c>
    </row>
    <row r="34" spans="1:3" x14ac:dyDescent="0.2">
      <c r="A34" s="15" t="s">
        <v>54</v>
      </c>
      <c r="B34" s="13" t="s">
        <v>45</v>
      </c>
      <c r="C34" s="14">
        <f>AVERAGE(B7:AE7)</f>
        <v>16.64</v>
      </c>
    </row>
    <row r="35" spans="1:3" x14ac:dyDescent="0.2">
      <c r="A35" s="18"/>
      <c r="B35" s="13" t="s">
        <v>57</v>
      </c>
      <c r="C35" s="14">
        <f>MIN(B7:AE7)</f>
        <v>7</v>
      </c>
    </row>
    <row r="36" spans="1:3" x14ac:dyDescent="0.2">
      <c r="A36" s="18"/>
      <c r="B36" s="13" t="s">
        <v>58</v>
      </c>
      <c r="C36" s="14">
        <f>MAX(B7:AE7)</f>
        <v>26</v>
      </c>
    </row>
    <row r="37" spans="1:3" x14ac:dyDescent="0.2">
      <c r="A37" s="16"/>
      <c r="B37" s="13" t="s">
        <v>46</v>
      </c>
      <c r="C37" s="14">
        <f>MEDIAN(B7:AE7)</f>
        <v>16</v>
      </c>
    </row>
    <row r="38" spans="1:3" x14ac:dyDescent="0.2">
      <c r="A38" s="16"/>
      <c r="B38" s="13" t="s">
        <v>47</v>
      </c>
      <c r="C38" s="14">
        <f>_xlfn.VAR.P(B7:AE7)</f>
        <v>23.510400000000001</v>
      </c>
    </row>
    <row r="39" spans="1:3" x14ac:dyDescent="0.2">
      <c r="A39" s="16"/>
      <c r="B39" s="13" t="s">
        <v>48</v>
      </c>
      <c r="C39" s="14">
        <f>_xlfn.STDEV.P(B7:AE7)</f>
        <v>4.8487524168594129</v>
      </c>
    </row>
    <row r="40" spans="1:3" x14ac:dyDescent="0.2">
      <c r="A40" s="16"/>
      <c r="B40" s="13" t="s">
        <v>49</v>
      </c>
      <c r="C40" s="14">
        <f>_xlfn.CONFIDENCE.NORM(C42, C39, $C18)</f>
        <v>1.900676021399198</v>
      </c>
    </row>
    <row r="41" spans="1:3" x14ac:dyDescent="0.2">
      <c r="A41" s="16"/>
      <c r="B41" s="13" t="s">
        <v>50</v>
      </c>
      <c r="C41" s="14">
        <f>C38^2</f>
        <v>552.73890816000005</v>
      </c>
    </row>
    <row r="42" spans="1:3" x14ac:dyDescent="0.2">
      <c r="A42" s="17"/>
      <c r="B42" s="12" t="s">
        <v>51</v>
      </c>
      <c r="C42" s="13">
        <v>0.05</v>
      </c>
    </row>
    <row r="45" spans="1:3" x14ac:dyDescent="0.2">
      <c r="A45" s="15" t="s">
        <v>55</v>
      </c>
      <c r="B45" s="13" t="s">
        <v>45</v>
      </c>
      <c r="C45" s="14">
        <f>AVERAGE(B10:AE10)</f>
        <v>18.920000000000002</v>
      </c>
    </row>
    <row r="46" spans="1:3" x14ac:dyDescent="0.2">
      <c r="A46" s="18"/>
      <c r="B46" s="13" t="s">
        <v>57</v>
      </c>
      <c r="C46" s="14">
        <f>MIN(B10:AE10)</f>
        <v>6</v>
      </c>
    </row>
    <row r="47" spans="1:3" x14ac:dyDescent="0.2">
      <c r="A47" s="18"/>
      <c r="B47" s="13" t="s">
        <v>58</v>
      </c>
      <c r="C47" s="14">
        <f>MAX(B10:AE10)</f>
        <v>48</v>
      </c>
    </row>
    <row r="48" spans="1:3" x14ac:dyDescent="0.2">
      <c r="A48" s="16"/>
      <c r="B48" s="13" t="s">
        <v>46</v>
      </c>
      <c r="C48" s="14">
        <f>MEDIAN(B10:AE10)</f>
        <v>18</v>
      </c>
    </row>
    <row r="49" spans="1:3" x14ac:dyDescent="0.2">
      <c r="A49" s="16"/>
      <c r="B49" s="13" t="s">
        <v>47</v>
      </c>
      <c r="C49" s="14">
        <f>_xlfn.VAR.P(B10:AE10)</f>
        <v>92.393600000000006</v>
      </c>
    </row>
    <row r="50" spans="1:3" x14ac:dyDescent="0.2">
      <c r="A50" s="16"/>
      <c r="B50" s="13" t="s">
        <v>48</v>
      </c>
      <c r="C50" s="14">
        <f>_xlfn.STDEV.P(B10:AE10)</f>
        <v>9.6121589666421983</v>
      </c>
    </row>
    <row r="51" spans="1:3" x14ac:dyDescent="0.2">
      <c r="A51" s="16"/>
      <c r="B51" s="13" t="s">
        <v>49</v>
      </c>
      <c r="C51" s="14">
        <f>_xlfn.CONFIDENCE.NORM(C53, C50, C18)</f>
        <v>3.7678970776584895</v>
      </c>
    </row>
    <row r="52" spans="1:3" x14ac:dyDescent="0.2">
      <c r="A52" s="16"/>
      <c r="B52" s="13" t="s">
        <v>50</v>
      </c>
      <c r="C52" s="14">
        <f>C49^2</f>
        <v>8536.5773209600011</v>
      </c>
    </row>
    <row r="53" spans="1:3" x14ac:dyDescent="0.2">
      <c r="A53" s="17"/>
      <c r="B53" s="12" t="s">
        <v>51</v>
      </c>
      <c r="C53" s="13">
        <v>0.05</v>
      </c>
    </row>
    <row r="56" spans="1:3" x14ac:dyDescent="0.2">
      <c r="A56" s="15" t="s">
        <v>56</v>
      </c>
      <c r="B56" s="13" t="s">
        <v>45</v>
      </c>
      <c r="C56" s="14">
        <f>AVERAGE(B13:AE13)</f>
        <v>8.68</v>
      </c>
    </row>
    <row r="57" spans="1:3" x14ac:dyDescent="0.2">
      <c r="A57" s="18"/>
      <c r="B57" s="13" t="s">
        <v>57</v>
      </c>
      <c r="C57" s="14">
        <f>MIN(B13:AE13)</f>
        <v>5</v>
      </c>
    </row>
    <row r="58" spans="1:3" x14ac:dyDescent="0.2">
      <c r="A58" s="18"/>
      <c r="B58" s="13" t="s">
        <v>58</v>
      </c>
      <c r="C58" s="14">
        <f>MAX(B13:AE13)</f>
        <v>13</v>
      </c>
    </row>
    <row r="59" spans="1:3" x14ac:dyDescent="0.2">
      <c r="A59" s="16"/>
      <c r="B59" s="13" t="s">
        <v>46</v>
      </c>
      <c r="C59" s="14">
        <f>MEDIAN(B13:AE13)</f>
        <v>9</v>
      </c>
    </row>
    <row r="60" spans="1:3" x14ac:dyDescent="0.2">
      <c r="A60" s="16"/>
      <c r="B60" s="13" t="s">
        <v>47</v>
      </c>
      <c r="C60" s="14">
        <f>_xlfn.VAR.P(B13:AE13)</f>
        <v>4.8575999999999997</v>
      </c>
    </row>
    <row r="61" spans="1:3" x14ac:dyDescent="0.2">
      <c r="A61" s="16"/>
      <c r="B61" s="13" t="s">
        <v>48</v>
      </c>
      <c r="C61" s="14">
        <f>_xlfn.STDEV.P(B13:AE13)</f>
        <v>2.2039963702329457</v>
      </c>
    </row>
    <row r="62" spans="1:3" x14ac:dyDescent="0.2">
      <c r="A62" s="16"/>
      <c r="B62" s="13" t="s">
        <v>49</v>
      </c>
      <c r="C62" s="14">
        <f>_xlfn.CONFIDENCE.NORM(C64, C61, C18)</f>
        <v>0.86395070154271592</v>
      </c>
    </row>
    <row r="63" spans="1:3" x14ac:dyDescent="0.2">
      <c r="A63" s="16"/>
      <c r="B63" s="13" t="s">
        <v>50</v>
      </c>
      <c r="C63" s="14">
        <f>C60^2</f>
        <v>23.596277759999996</v>
      </c>
    </row>
    <row r="64" spans="1:3" x14ac:dyDescent="0.2">
      <c r="A64" s="17"/>
      <c r="B64" s="12" t="s">
        <v>51</v>
      </c>
      <c r="C64" s="13">
        <v>0.05</v>
      </c>
    </row>
    <row r="67" spans="1:3" x14ac:dyDescent="0.2">
      <c r="A67" s="15" t="s">
        <v>71</v>
      </c>
      <c r="B67" s="13" t="s">
        <v>45</v>
      </c>
      <c r="C67" s="14">
        <f>AVERAGE(B15:AE15)</f>
        <v>24.6</v>
      </c>
    </row>
    <row r="68" spans="1:3" x14ac:dyDescent="0.2">
      <c r="A68" s="18"/>
      <c r="B68" s="13" t="s">
        <v>57</v>
      </c>
      <c r="C68" s="14">
        <f>MIN(B15:AE15)</f>
        <v>20</v>
      </c>
    </row>
    <row r="69" spans="1:3" x14ac:dyDescent="0.2">
      <c r="A69" s="18"/>
      <c r="B69" s="13" t="s">
        <v>58</v>
      </c>
      <c r="C69" s="14">
        <f>MAX(B15:AE15)</f>
        <v>35</v>
      </c>
    </row>
    <row r="70" spans="1:3" x14ac:dyDescent="0.2">
      <c r="A70" s="16"/>
      <c r="B70" s="13" t="s">
        <v>46</v>
      </c>
      <c r="C70" s="14">
        <f>MEDIAN(B15:AE15)</f>
        <v>24</v>
      </c>
    </row>
    <row r="71" spans="1:3" x14ac:dyDescent="0.2">
      <c r="A71" s="16"/>
      <c r="B71" s="13" t="s">
        <v>47</v>
      </c>
      <c r="C71" s="14">
        <f>_xlfn.VAR.P(B15:AE15)</f>
        <v>13.52</v>
      </c>
    </row>
    <row r="72" spans="1:3" x14ac:dyDescent="0.2">
      <c r="A72" s="16"/>
      <c r="B72" s="13" t="s">
        <v>48</v>
      </c>
      <c r="C72" s="14">
        <f>_xlfn.STDEV.P(B15:AE15)</f>
        <v>3.676955262170047</v>
      </c>
    </row>
    <row r="73" spans="1:3" x14ac:dyDescent="0.2">
      <c r="A73" s="16"/>
      <c r="B73" s="13" t="s">
        <v>49</v>
      </c>
      <c r="C73" s="14">
        <f>_xlfn.CONFIDENCE.NORM(C75, C72, C18)</f>
        <v>1.4413399773236646</v>
      </c>
    </row>
    <row r="74" spans="1:3" x14ac:dyDescent="0.2">
      <c r="A74" s="16"/>
      <c r="B74" s="13" t="s">
        <v>50</v>
      </c>
      <c r="C74" s="14">
        <f>C71^2</f>
        <v>182.79039999999998</v>
      </c>
    </row>
    <row r="75" spans="1:3" x14ac:dyDescent="0.2">
      <c r="A75" s="17"/>
      <c r="B75" s="12" t="s">
        <v>51</v>
      </c>
      <c r="C75" s="13">
        <v>0.05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9D2991E374CF643A565692E6FA309E6" ma:contentTypeVersion="14" ma:contentTypeDescription="Create a new document." ma:contentTypeScope="" ma:versionID="f60c024439ef7e1d8a21b47426f4bc0c">
  <xsd:schema xmlns:xsd="http://www.w3.org/2001/XMLSchema" xmlns:xs="http://www.w3.org/2001/XMLSchema" xmlns:p="http://schemas.microsoft.com/office/2006/metadata/properties" xmlns:ns2="f5952aad-cd65-4de3-8d4e-24c335e63d1a" xmlns:ns3="7cf50504-7577-403d-8bfd-cd0f33dbfe10" targetNamespace="http://schemas.microsoft.com/office/2006/metadata/properties" ma:root="true" ma:fieldsID="e04bcc4a58241ea118aa134315bab4f3" ns2:_="" ns3:_="">
    <xsd:import namespace="f5952aad-cd65-4de3-8d4e-24c335e63d1a"/>
    <xsd:import namespace="7cf50504-7577-403d-8bfd-cd0f33dbfe1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5952aad-cd65-4de3-8d4e-24c335e63d1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c73016ee-f6f3-49f5-9926-fe02af74ff8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cf50504-7577-403d-8bfd-cd0f33dbfe10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b1c43c36-afd4-4c95-9c01-6e5305f551f0}" ma:internalName="TaxCatchAll" ma:showField="CatchAllData" ma:web="7cf50504-7577-403d-8bfd-cd0f33dbfe1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cf50504-7577-403d-8bfd-cd0f33dbfe10" xsi:nil="true"/>
    <lcf76f155ced4ddcb4097134ff3c332f xmlns="f5952aad-cd65-4de3-8d4e-24c335e63d1a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AAF60F93-2276-4DE9-A3CA-453D6F6F4D5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E7AD697-A54F-4F15-9A79-50E5B45E21F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5952aad-cd65-4de3-8d4e-24c335e63d1a"/>
    <ds:schemaRef ds:uri="7cf50504-7577-403d-8bfd-cd0f33dbfe1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AE5583E-68C1-46AC-9200-ADB56CB5B759}">
  <ds:schemaRefs>
    <ds:schemaRef ds:uri="http://schemas.microsoft.com/office/2006/documentManagement/types"/>
    <ds:schemaRef ds:uri="http://purl.org/dc/dcmitype/"/>
    <ds:schemaRef ds:uri="http://www.w3.org/XML/1998/namespace"/>
    <ds:schemaRef ds:uri="http://purl.org/dc/terms/"/>
    <ds:schemaRef ds:uri="http://schemas.openxmlformats.org/package/2006/metadata/core-properties"/>
    <ds:schemaRef ds:uri="7cf50504-7577-403d-8bfd-cd0f33dbfe10"/>
    <ds:schemaRef ds:uri="http://schemas.microsoft.com/office/infopath/2007/PartnerControls"/>
    <ds:schemaRef ds:uri="f5952aad-cd65-4de3-8d4e-24c335e63d1a"/>
    <ds:schemaRef ds:uri="http://schemas.microsoft.com/office/2006/metadata/properties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 Villarreal Narvaez</dc:creator>
  <cp:lastModifiedBy>Santiago Villarreal Narvaez</cp:lastModifiedBy>
  <dcterms:created xsi:type="dcterms:W3CDTF">2024-04-29T09:00:04Z</dcterms:created>
  <dcterms:modified xsi:type="dcterms:W3CDTF">2024-05-08T12:12:12Z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0x01010059D2991E374CF643A565692E6FA309E6</vt:lpwstr>
  </property>
  <property fmtid="{D5CDD505-2E9C-101B-9397-08002B2CF9AE}" pid="3" name="MediaServiceImageTags">
    <vt:lpwstr/>
  </property>
</Properties>
</file>