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berger/Desktop/NewMe InvestTech/Financials/"/>
    </mc:Choice>
  </mc:AlternateContent>
  <xr:revisionPtr revIDLastSave="0" documentId="8_{A741B513-1B12-4129-A9A3-9A1E681EEDC0}" xr6:coauthVersionLast="46" xr6:coauthVersionMax="46" xr10:uidLastSave="{00000000-0000-0000-0000-000000000000}"/>
  <bookViews>
    <workbookView xWindow="480" yWindow="1000" windowWidth="25040" windowHeight="14040" xr2:uid="{8B813CFB-4F04-4E44-84AE-7DDE4A7A5BD7}"/>
  </bookViews>
  <sheets>
    <sheet name="Profits by BS" sheetId="1" r:id="rId1"/>
  </sheets>
  <externalReferences>
    <externalReference r:id="rId2"/>
  </externalReferenc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/>
  <c r="I9" i="1"/>
  <c r="G9" i="1"/>
  <c r="E9" i="1"/>
  <c r="C9" i="1"/>
  <c r="B8" i="1"/>
  <c r="B7" i="1"/>
  <c r="B6" i="1"/>
  <c r="B9" i="1" s="1"/>
  <c r="J4" i="1"/>
  <c r="H4" i="1"/>
  <c r="F4" i="1"/>
  <c r="D4" i="1"/>
  <c r="D5" i="1" s="1"/>
  <c r="F6" i="1" l="1"/>
  <c r="F8" i="1"/>
  <c r="F5" i="1"/>
  <c r="H6" i="1"/>
  <c r="H8" i="1"/>
  <c r="H5" i="1"/>
  <c r="J7" i="1"/>
  <c r="J8" i="1"/>
  <c r="J6" i="1"/>
  <c r="J5" i="1"/>
  <c r="J9" i="1"/>
  <c r="L5" i="1"/>
  <c r="D6" i="1"/>
  <c r="H7" i="1"/>
  <c r="H9" i="1" s="1"/>
  <c r="D7" i="1"/>
  <c r="F7" i="1"/>
  <c r="F9" i="1" s="1"/>
  <c r="L4" i="1"/>
  <c r="D8" i="1"/>
  <c r="L8" i="1" s="1"/>
  <c r="L7" i="1" l="1"/>
  <c r="L6" i="1"/>
  <c r="D9" i="1"/>
  <c r="L9" i="1"/>
</calcChain>
</file>

<file path=xl/sharedStrings.xml><?xml version="1.0" encoding="utf-8"?>
<sst xmlns="http://schemas.openxmlformats.org/spreadsheetml/2006/main" count="25" uniqueCount="16">
  <si>
    <t>Business Segments</t>
  </si>
  <si>
    <t xml:space="preserve">For the Fiscal Period Ending
</t>
  </si>
  <si>
    <t xml:space="preserve">
Dec-31-2021</t>
  </si>
  <si>
    <t xml:space="preserve">
Dec-31-2022</t>
  </si>
  <si>
    <t xml:space="preserve">
Dec-31-2023</t>
  </si>
  <si>
    <t xml:space="preserve">
Dec-31-2024</t>
  </si>
  <si>
    <t xml:space="preserve">
Dec-31-2025</t>
  </si>
  <si>
    <t>Currency</t>
  </si>
  <si>
    <t>USD</t>
  </si>
  <si>
    <t>% Allocation</t>
  </si>
  <si>
    <t>Revenues In 000's</t>
  </si>
  <si>
    <t>License</t>
  </si>
  <si>
    <t>Subscriptions</t>
  </si>
  <si>
    <t>Maintenance</t>
  </si>
  <si>
    <t>Technology Services</t>
  </si>
  <si>
    <t xml:space="preserve">  Total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</si>
</sst>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_)\ ;_(* 0_)"/>
    <numFmt numFmtId="166" formatCode="_(* #,##0.00_);_(* \(#,##0.00\)_)\ ;_(* 0.0_)"/>
    <numFmt numFmtId="167" formatCode="_(* #,##0.00_);_(* \(#,##0.00\)_)\ ;_(* 0.00_)"/>
  </numFmts>
  <fonts count="1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indexed="9"/>
      <name val="Verdana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 Black"/>
    </font>
    <font>
      <b/>
      <i/>
      <sz val="10"/>
      <color theme="0"/>
      <name val="Arial"/>
      <family val="2"/>
    </font>
    <font>
      <b/>
      <i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 Black"/>
    </font>
    <font>
      <sz val="10"/>
      <color theme="1"/>
      <name val="Arial Black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rgb="FFE3E1FF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0" xfId="0" applyFont="1"/>
    <xf numFmtId="0" fontId="4" fillId="3" borderId="4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right" wrapText="1"/>
    </xf>
    <xf numFmtId="0" fontId="5" fillId="3" borderId="6" xfId="0" applyFont="1" applyFill="1" applyBorder="1" applyAlignment="1">
      <alignment horizontal="right" wrapText="1"/>
    </xf>
    <xf numFmtId="0" fontId="6" fillId="4" borderId="7" xfId="0" applyFont="1" applyFill="1" applyBorder="1" applyAlignment="1">
      <alignment wrapText="1"/>
    </xf>
    <xf numFmtId="0" fontId="6" fillId="4" borderId="0" xfId="0" applyFont="1" applyFill="1" applyAlignment="1">
      <alignment horizontal="right" wrapText="1"/>
    </xf>
    <xf numFmtId="0" fontId="6" fillId="4" borderId="7" xfId="0" applyFont="1" applyFill="1" applyBorder="1" applyAlignment="1">
      <alignment horizontal="right" wrapText="1"/>
    </xf>
    <xf numFmtId="0" fontId="6" fillId="4" borderId="8" xfId="0" applyFont="1" applyFill="1" applyBorder="1" applyAlignment="1">
      <alignment horizontal="right" wrapText="1"/>
    </xf>
    <xf numFmtId="0" fontId="7" fillId="0" borderId="9" xfId="0" applyFont="1" applyFill="1" applyBorder="1" applyAlignment="1">
      <alignment horizontal="left" vertical="top"/>
    </xf>
    <xf numFmtId="164" fontId="3" fillId="0" borderId="10" xfId="1" applyNumberFormat="1" applyFont="1" applyFill="1" applyBorder="1"/>
    <xf numFmtId="9" fontId="3" fillId="0" borderId="11" xfId="3" applyFont="1" applyFill="1" applyBorder="1"/>
    <xf numFmtId="164" fontId="3" fillId="0" borderId="9" xfId="1" applyNumberFormat="1" applyFont="1" applyFill="1" applyBorder="1"/>
    <xf numFmtId="9" fontId="3" fillId="0" borderId="12" xfId="3" applyFont="1" applyFill="1" applyBorder="1"/>
    <xf numFmtId="164" fontId="3" fillId="0" borderId="12" xfId="1" applyNumberFormat="1" applyFont="1" applyFill="1" applyBorder="1"/>
    <xf numFmtId="164" fontId="3" fillId="0" borderId="13" xfId="0" applyNumberFormat="1" applyFont="1" applyFill="1" applyBorder="1"/>
    <xf numFmtId="0" fontId="3" fillId="0" borderId="0" xfId="0" applyFont="1" applyFill="1"/>
    <xf numFmtId="0" fontId="8" fillId="0" borderId="9" xfId="0" applyFont="1" applyFill="1" applyBorder="1" applyAlignment="1">
      <alignment horizontal="left" vertical="top"/>
    </xf>
    <xf numFmtId="165" fontId="8" fillId="0" borderId="10" xfId="0" applyNumberFormat="1" applyFont="1" applyFill="1" applyBorder="1" applyAlignment="1">
      <alignment horizontal="right" vertical="top" wrapText="1"/>
    </xf>
    <xf numFmtId="9" fontId="8" fillId="0" borderId="11" xfId="3" applyFont="1" applyFill="1" applyBorder="1" applyAlignment="1">
      <alignment horizontal="right" vertical="top" wrapText="1"/>
    </xf>
    <xf numFmtId="165" fontId="8" fillId="0" borderId="9" xfId="0" applyNumberFormat="1" applyFont="1" applyFill="1" applyBorder="1" applyAlignment="1">
      <alignment horizontal="right" vertical="top" wrapText="1"/>
    </xf>
    <xf numFmtId="9" fontId="8" fillId="0" borderId="12" xfId="3" applyFont="1" applyFill="1" applyBorder="1" applyAlignment="1">
      <alignment horizontal="right" vertical="top" wrapText="1"/>
    </xf>
    <xf numFmtId="165" fontId="3" fillId="0" borderId="13" xfId="0" applyNumberFormat="1" applyFont="1" applyFill="1" applyBorder="1"/>
    <xf numFmtId="0" fontId="9" fillId="0" borderId="14" xfId="0" applyFont="1" applyFill="1" applyBorder="1" applyAlignment="1">
      <alignment vertical="top"/>
    </xf>
    <xf numFmtId="44" fontId="9" fillId="0" borderId="15" xfId="2" applyFont="1" applyFill="1" applyBorder="1" applyAlignment="1">
      <alignment horizontal="right" vertical="top" wrapText="1"/>
    </xf>
    <xf numFmtId="166" fontId="9" fillId="0" borderId="16" xfId="0" applyNumberFormat="1" applyFont="1" applyFill="1" applyBorder="1" applyAlignment="1">
      <alignment horizontal="right" vertical="top" wrapText="1"/>
    </xf>
    <xf numFmtId="44" fontId="9" fillId="0" borderId="14" xfId="2" applyFont="1" applyFill="1" applyBorder="1" applyAlignment="1">
      <alignment horizontal="right" vertical="top" wrapText="1"/>
    </xf>
    <xf numFmtId="167" fontId="9" fillId="0" borderId="17" xfId="0" applyNumberFormat="1" applyFont="1" applyFill="1" applyBorder="1" applyAlignment="1">
      <alignment horizontal="right" vertical="top" wrapText="1"/>
    </xf>
    <xf numFmtId="166" fontId="9" fillId="0" borderId="17" xfId="0" applyNumberFormat="1" applyFont="1" applyFill="1" applyBorder="1" applyAlignment="1">
      <alignment horizontal="right" vertical="top" wrapText="1"/>
    </xf>
    <xf numFmtId="165" fontId="10" fillId="0" borderId="18" xfId="0" applyNumberFormat="1" applyFont="1" applyFill="1" applyBorder="1"/>
    <xf numFmtId="0" fontId="5" fillId="3" borderId="4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naberger/Downloads/Investory%20Financials%20v1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gh Level Projections"/>
      <sheetName val="Profits by BS"/>
      <sheetName val="Project Income and Projected Ex"/>
      <sheetName val="WIP (IGNORE)"/>
    </sheetNames>
    <sheetDataSet>
      <sheetData sheetId="0">
        <row r="6">
          <cell r="E6">
            <v>2100</v>
          </cell>
          <cell r="F6">
            <v>4410</v>
          </cell>
          <cell r="G6">
            <v>7056</v>
          </cell>
          <cell r="H6">
            <v>10231.199999999999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1780-65DE-0D4D-8564-263129C8B84F}">
  <sheetPr>
    <tabColor rgb="FF7030A0"/>
  </sheetPr>
  <dimension ref="A1:L9"/>
  <sheetViews>
    <sheetView tabSelected="1" workbookViewId="0">
      <selection activeCell="K19" sqref="K19"/>
    </sheetView>
  </sheetViews>
  <sheetFormatPr defaultColWidth="10.6640625" defaultRowHeight="12.95"/>
  <cols>
    <col min="1" max="1" width="20.5546875" style="4" customWidth="1"/>
    <col min="2" max="2" width="11.44140625" style="4" hidden="1" customWidth="1"/>
    <col min="3" max="3" width="10.33203125" style="4" hidden="1" customWidth="1"/>
    <col min="4" max="4" width="11.44140625" style="4" bestFit="1" customWidth="1"/>
    <col min="5" max="5" width="11.6640625" style="4" bestFit="1" customWidth="1"/>
    <col min="6" max="6" width="11.44140625" style="4" bestFit="1" customWidth="1"/>
    <col min="7" max="7" width="11.6640625" style="4" bestFit="1" customWidth="1"/>
    <col min="8" max="8" width="11.44140625" style="4" bestFit="1" customWidth="1"/>
    <col min="9" max="9" width="11.6640625" style="4" bestFit="1" customWidth="1"/>
    <col min="10" max="10" width="11.44140625" style="4" bestFit="1" customWidth="1"/>
    <col min="11" max="11" width="11.6640625" style="4" bestFit="1" customWidth="1"/>
    <col min="12" max="12" width="12" style="4" bestFit="1" customWidth="1"/>
    <col min="13" max="16384" width="10.6640625" style="4"/>
  </cols>
  <sheetData>
    <row r="1" spans="1:12" ht="14.1" thickBot="1">
      <c r="A1" s="1" t="s">
        <v>0</v>
      </c>
      <c r="B1" s="2"/>
      <c r="C1" s="2"/>
      <c r="D1" s="1"/>
      <c r="E1" s="3"/>
      <c r="F1" s="1"/>
      <c r="G1" s="3"/>
      <c r="H1" s="1"/>
      <c r="I1" s="3"/>
      <c r="J1" s="1"/>
      <c r="K1" s="3"/>
      <c r="L1" s="3"/>
    </row>
    <row r="2" spans="1:12" ht="44.1">
      <c r="A2" s="5" t="s">
        <v>1</v>
      </c>
      <c r="B2" s="6" t="s">
        <v>2</v>
      </c>
      <c r="C2" s="6"/>
      <c r="D2" s="33" t="s">
        <v>3</v>
      </c>
      <c r="E2" s="34"/>
      <c r="F2" s="33" t="s">
        <v>4</v>
      </c>
      <c r="G2" s="34"/>
      <c r="H2" s="33" t="s">
        <v>5</v>
      </c>
      <c r="I2" s="34"/>
      <c r="J2" s="33" t="s">
        <v>6</v>
      </c>
      <c r="K2" s="34"/>
      <c r="L2" s="7"/>
    </row>
    <row r="3" spans="1:12" ht="14.1">
      <c r="A3" s="8" t="s">
        <v>7</v>
      </c>
      <c r="B3" s="9" t="s">
        <v>8</v>
      </c>
      <c r="C3" s="9" t="s">
        <v>9</v>
      </c>
      <c r="D3" s="10" t="s">
        <v>8</v>
      </c>
      <c r="E3" s="11" t="s">
        <v>9</v>
      </c>
      <c r="F3" s="10" t="s">
        <v>8</v>
      </c>
      <c r="G3" s="11" t="s">
        <v>9</v>
      </c>
      <c r="H3" s="10" t="s">
        <v>8</v>
      </c>
      <c r="I3" s="11" t="s">
        <v>9</v>
      </c>
      <c r="J3" s="10" t="s">
        <v>8</v>
      </c>
      <c r="K3" s="11" t="s">
        <v>9</v>
      </c>
      <c r="L3" s="11" t="s">
        <v>8</v>
      </c>
    </row>
    <row r="4" spans="1:12" s="19" customFormat="1">
      <c r="A4" s="12" t="s">
        <v>10</v>
      </c>
      <c r="B4" s="13">
        <v>300</v>
      </c>
      <c r="C4" s="14"/>
      <c r="D4" s="15">
        <f>'[1]High Level Projections'!E6</f>
        <v>2100</v>
      </c>
      <c r="E4" s="16"/>
      <c r="F4" s="15">
        <f>'[1]High Level Projections'!F6</f>
        <v>4410</v>
      </c>
      <c r="G4" s="17"/>
      <c r="H4" s="15">
        <f>'[1]High Level Projections'!G6</f>
        <v>7056</v>
      </c>
      <c r="I4" s="17"/>
      <c r="J4" s="15">
        <f>'[1]High Level Projections'!H6</f>
        <v>10231.199999999999</v>
      </c>
      <c r="K4" s="17"/>
      <c r="L4" s="18">
        <f>SUM(B4:J4)</f>
        <v>24097.199999999997</v>
      </c>
    </row>
    <row r="5" spans="1:12" s="19" customFormat="1">
      <c r="A5" s="20" t="s">
        <v>11</v>
      </c>
      <c r="B5" s="21">
        <v>0</v>
      </c>
      <c r="C5" s="22">
        <v>0</v>
      </c>
      <c r="D5" s="23">
        <f>$D$4*E5</f>
        <v>105</v>
      </c>
      <c r="E5" s="24">
        <v>0.05</v>
      </c>
      <c r="F5" s="23">
        <f>$F$4*G5</f>
        <v>308.70000000000005</v>
      </c>
      <c r="G5" s="24">
        <v>7.0000000000000007E-2</v>
      </c>
      <c r="H5" s="23">
        <f>$H$4*I5</f>
        <v>705.6</v>
      </c>
      <c r="I5" s="24">
        <v>0.1</v>
      </c>
      <c r="J5" s="23">
        <f>$J$4*K5</f>
        <v>1227.7439999999999</v>
      </c>
      <c r="K5" s="24">
        <v>0.12</v>
      </c>
      <c r="L5" s="25">
        <f>SUM(B5:J5)</f>
        <v>2347.2640000000001</v>
      </c>
    </row>
    <row r="6" spans="1:12" s="19" customFormat="1">
      <c r="A6" s="20" t="s">
        <v>12</v>
      </c>
      <c r="B6" s="21">
        <f>B4*0.2</f>
        <v>60</v>
      </c>
      <c r="C6" s="22">
        <v>0.2</v>
      </c>
      <c r="D6" s="23">
        <f t="shared" ref="D6:D8" si="0">$D$4*E6</f>
        <v>420</v>
      </c>
      <c r="E6" s="24">
        <v>0.2</v>
      </c>
      <c r="F6" s="23">
        <f t="shared" ref="F6:F8" si="1">$F$4*G6</f>
        <v>970.2</v>
      </c>
      <c r="G6" s="24">
        <v>0.22</v>
      </c>
      <c r="H6" s="23">
        <f t="shared" ref="H6:H8" si="2">$H$4*I6</f>
        <v>1552.32</v>
      </c>
      <c r="I6" s="24">
        <v>0.22</v>
      </c>
      <c r="J6" s="23">
        <f t="shared" ref="J6:J8" si="3">$J$4*K6</f>
        <v>2353.1759999999999</v>
      </c>
      <c r="K6" s="24">
        <v>0.23</v>
      </c>
      <c r="L6" s="25">
        <f t="shared" ref="L6:L8" si="4">SUM(B6:J6)</f>
        <v>5356.5360000000001</v>
      </c>
    </row>
    <row r="7" spans="1:12" s="19" customFormat="1">
      <c r="A7" s="20" t="s">
        <v>13</v>
      </c>
      <c r="B7" s="21">
        <f>B4*0.15</f>
        <v>45</v>
      </c>
      <c r="C7" s="22">
        <v>0.15</v>
      </c>
      <c r="D7" s="23">
        <f t="shared" si="0"/>
        <v>315</v>
      </c>
      <c r="E7" s="24">
        <v>0.15</v>
      </c>
      <c r="F7" s="23">
        <f t="shared" si="1"/>
        <v>705.6</v>
      </c>
      <c r="G7" s="24">
        <v>0.16</v>
      </c>
      <c r="H7" s="23">
        <f t="shared" si="2"/>
        <v>1622.88</v>
      </c>
      <c r="I7" s="24">
        <v>0.23</v>
      </c>
      <c r="J7" s="23">
        <f t="shared" si="3"/>
        <v>2557.7999999999997</v>
      </c>
      <c r="K7" s="24">
        <v>0.25</v>
      </c>
      <c r="L7" s="25">
        <f t="shared" si="4"/>
        <v>5246.97</v>
      </c>
    </row>
    <row r="8" spans="1:12" s="19" customFormat="1">
      <c r="A8" s="20" t="s">
        <v>14</v>
      </c>
      <c r="B8" s="21">
        <f>B4*0.65</f>
        <v>195</v>
      </c>
      <c r="C8" s="22">
        <v>0.65</v>
      </c>
      <c r="D8" s="23">
        <f t="shared" si="0"/>
        <v>1260</v>
      </c>
      <c r="E8" s="24">
        <v>0.6</v>
      </c>
      <c r="F8" s="23">
        <f t="shared" si="1"/>
        <v>2425.5</v>
      </c>
      <c r="G8" s="24">
        <v>0.55000000000000004</v>
      </c>
      <c r="H8" s="23">
        <f t="shared" si="2"/>
        <v>3175.2000000000003</v>
      </c>
      <c r="I8" s="24">
        <v>0.45</v>
      </c>
      <c r="J8" s="23">
        <f t="shared" si="3"/>
        <v>4092.4799999999996</v>
      </c>
      <c r="K8" s="24">
        <v>0.4</v>
      </c>
      <c r="L8" s="25">
        <f t="shared" si="4"/>
        <v>11150.43</v>
      </c>
    </row>
    <row r="9" spans="1:12" s="19" customFormat="1" ht="17.100000000000001" thickBot="1">
      <c r="A9" s="26" t="s">
        <v>15</v>
      </c>
      <c r="B9" s="27">
        <f>SUM(B5:B8)</f>
        <v>300</v>
      </c>
      <c r="C9" s="28">
        <f t="shared" ref="C9:J9" si="5">SUM(C5:C8)</f>
        <v>1</v>
      </c>
      <c r="D9" s="29">
        <f t="shared" si="5"/>
        <v>2100</v>
      </c>
      <c r="E9" s="30">
        <f t="shared" si="5"/>
        <v>1</v>
      </c>
      <c r="F9" s="29">
        <f t="shared" si="5"/>
        <v>4410</v>
      </c>
      <c r="G9" s="31">
        <f t="shared" si="5"/>
        <v>1</v>
      </c>
      <c r="H9" s="29">
        <f t="shared" si="5"/>
        <v>7056</v>
      </c>
      <c r="I9" s="31">
        <f t="shared" si="5"/>
        <v>1</v>
      </c>
      <c r="J9" s="29">
        <f t="shared" si="5"/>
        <v>10231.199999999999</v>
      </c>
      <c r="K9" s="31">
        <f>SUM(K5:K8)</f>
        <v>1</v>
      </c>
      <c r="L9" s="32">
        <f>SUM(B9:K9)</f>
        <v>24102.199999999997</v>
      </c>
    </row>
  </sheetData>
  <mergeCells count="4"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Marina Berger</dc:creator>
  <cp:keywords/>
  <dc:description/>
  <cp:lastModifiedBy>Marina Berger</cp:lastModifiedBy>
  <cp:revision/>
  <dcterms:created xsi:type="dcterms:W3CDTF">2021-04-19T16:07:03Z</dcterms:created>
  <dcterms:modified xsi:type="dcterms:W3CDTF">2021-04-21T06:48:39Z</dcterms:modified>
  <cp:category/>
  <cp:contentStatus/>
</cp:coreProperties>
</file>