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ynephasgul/Desktop/"/>
    </mc:Choice>
  </mc:AlternateContent>
  <xr:revisionPtr revIDLastSave="0" documentId="13_ncr:1_{E6659230-CCE4-174C-9C0B-74F894315B14}" xr6:coauthVersionLast="40" xr6:coauthVersionMax="40" xr10:uidLastSave="{00000000-0000-0000-0000-000000000000}"/>
  <bookViews>
    <workbookView xWindow="5060" yWindow="500" windowWidth="23640" windowHeight="16340" xr2:uid="{00000000-000D-0000-FFFF-FFFF00000000}"/>
  </bookViews>
  <sheets>
    <sheet name="unspecified deaths" sheetId="2" r:id="rId1"/>
  </sheets>
  <definedNames>
    <definedName name="_xlnm._FilterDatabase" localSheetId="0" hidden="1">'unspecified deaths'!#REF!</definedName>
  </definedNames>
  <calcPr calcId="191029"/>
</workbook>
</file>

<file path=xl/calcChain.xml><?xml version="1.0" encoding="utf-8"?>
<calcChain xmlns="http://schemas.openxmlformats.org/spreadsheetml/2006/main">
  <c r="D13" i="2" l="1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C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B19" i="2"/>
  <c r="B18" i="2"/>
  <c r="B9" i="2"/>
  <c r="B13" i="2"/>
  <c r="B12" i="2"/>
  <c r="B11" i="2"/>
  <c r="B10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G16" i="2" l="1"/>
  <c r="G20" i="2" s="1"/>
  <c r="B15" i="2"/>
  <c r="F14" i="2"/>
  <c r="F18" i="2" s="1"/>
  <c r="J14" i="2"/>
  <c r="J18" i="2" s="1"/>
  <c r="N14" i="2"/>
  <c r="N18" i="2" s="1"/>
  <c r="R14" i="2"/>
  <c r="R18" i="2" s="1"/>
  <c r="V14" i="2"/>
  <c r="V18" i="2" s="1"/>
  <c r="C17" i="2"/>
  <c r="C21" i="2" s="1"/>
  <c r="D17" i="2"/>
  <c r="D21" i="2" s="1"/>
  <c r="E17" i="2"/>
  <c r="E21" i="2" s="1"/>
  <c r="F17" i="2"/>
  <c r="F21" i="2" s="1"/>
  <c r="G17" i="2"/>
  <c r="G21" i="2" s="1"/>
  <c r="H17" i="2"/>
  <c r="H21" i="2" s="1"/>
  <c r="I17" i="2"/>
  <c r="I21" i="2" s="1"/>
  <c r="J17" i="2"/>
  <c r="J21" i="2" s="1"/>
  <c r="K17" i="2"/>
  <c r="K21" i="2" s="1"/>
  <c r="L17" i="2"/>
  <c r="L21" i="2" s="1"/>
  <c r="M17" i="2"/>
  <c r="M21" i="2" s="1"/>
  <c r="N17" i="2"/>
  <c r="N21" i="2" s="1"/>
  <c r="O17" i="2"/>
  <c r="O21" i="2" s="1"/>
  <c r="P17" i="2"/>
  <c r="P21" i="2" s="1"/>
  <c r="Q17" i="2"/>
  <c r="Q21" i="2" s="1"/>
  <c r="R17" i="2"/>
  <c r="R21" i="2" s="1"/>
  <c r="S17" i="2"/>
  <c r="S21" i="2" s="1"/>
  <c r="T17" i="2"/>
  <c r="T21" i="2" s="1"/>
  <c r="U17" i="2"/>
  <c r="U21" i="2" s="1"/>
  <c r="V17" i="2"/>
  <c r="V21" i="2" s="1"/>
  <c r="W17" i="2"/>
  <c r="W21" i="2" s="1"/>
  <c r="B17" i="2"/>
  <c r="B21" i="2" s="1"/>
  <c r="C16" i="2"/>
  <c r="C20" i="2" s="1"/>
  <c r="D16" i="2"/>
  <c r="D20" i="2" s="1"/>
  <c r="E16" i="2"/>
  <c r="E20" i="2" s="1"/>
  <c r="F16" i="2"/>
  <c r="F20" i="2" s="1"/>
  <c r="H16" i="2"/>
  <c r="H20" i="2" s="1"/>
  <c r="I16" i="2"/>
  <c r="I20" i="2" s="1"/>
  <c r="J16" i="2"/>
  <c r="J20" i="2" s="1"/>
  <c r="K16" i="2"/>
  <c r="K20" i="2" s="1"/>
  <c r="L16" i="2"/>
  <c r="L20" i="2" s="1"/>
  <c r="M16" i="2"/>
  <c r="M20" i="2" s="1"/>
  <c r="N16" i="2"/>
  <c r="N20" i="2" s="1"/>
  <c r="O16" i="2"/>
  <c r="O20" i="2" s="1"/>
  <c r="P16" i="2"/>
  <c r="P20" i="2" s="1"/>
  <c r="Q16" i="2"/>
  <c r="Q20" i="2" s="1"/>
  <c r="R16" i="2"/>
  <c r="R20" i="2" s="1"/>
  <c r="S16" i="2"/>
  <c r="S20" i="2" s="1"/>
  <c r="T16" i="2"/>
  <c r="T20" i="2" s="1"/>
  <c r="U16" i="2"/>
  <c r="U20" i="2" s="1"/>
  <c r="V16" i="2"/>
  <c r="V20" i="2" s="1"/>
  <c r="W16" i="2"/>
  <c r="W20" i="2" s="1"/>
  <c r="B16" i="2"/>
  <c r="B20" i="2" s="1"/>
  <c r="C15" i="2"/>
  <c r="C19" i="2" s="1"/>
  <c r="D15" i="2"/>
  <c r="D19" i="2" s="1"/>
  <c r="E15" i="2"/>
  <c r="E19" i="2" s="1"/>
  <c r="F15" i="2"/>
  <c r="F19" i="2" s="1"/>
  <c r="G15" i="2"/>
  <c r="G19" i="2" s="1"/>
  <c r="H15" i="2"/>
  <c r="H19" i="2" s="1"/>
  <c r="I15" i="2"/>
  <c r="I19" i="2" s="1"/>
  <c r="J15" i="2"/>
  <c r="J19" i="2" s="1"/>
  <c r="K15" i="2"/>
  <c r="K19" i="2" s="1"/>
  <c r="L15" i="2"/>
  <c r="L19" i="2" s="1"/>
  <c r="M15" i="2"/>
  <c r="M19" i="2" s="1"/>
  <c r="N15" i="2"/>
  <c r="N19" i="2" s="1"/>
  <c r="O15" i="2"/>
  <c r="O19" i="2" s="1"/>
  <c r="P15" i="2"/>
  <c r="P19" i="2" s="1"/>
  <c r="Q15" i="2"/>
  <c r="Q19" i="2" s="1"/>
  <c r="R15" i="2"/>
  <c r="R19" i="2" s="1"/>
  <c r="S15" i="2"/>
  <c r="S19" i="2" s="1"/>
  <c r="T15" i="2"/>
  <c r="T19" i="2" s="1"/>
  <c r="U15" i="2"/>
  <c r="U19" i="2" s="1"/>
  <c r="V15" i="2"/>
  <c r="V19" i="2" s="1"/>
  <c r="W15" i="2"/>
  <c r="W19" i="2" s="1"/>
  <c r="C14" i="2"/>
  <c r="C18" i="2" s="1"/>
  <c r="D14" i="2"/>
  <c r="D18" i="2" s="1"/>
  <c r="E14" i="2"/>
  <c r="E18" i="2" s="1"/>
  <c r="G14" i="2"/>
  <c r="G18" i="2" s="1"/>
  <c r="H14" i="2"/>
  <c r="H18" i="2" s="1"/>
  <c r="H22" i="2" s="1"/>
  <c r="I14" i="2"/>
  <c r="I18" i="2" s="1"/>
  <c r="K14" i="2"/>
  <c r="K18" i="2" s="1"/>
  <c r="L14" i="2"/>
  <c r="L18" i="2" s="1"/>
  <c r="M14" i="2"/>
  <c r="M18" i="2" s="1"/>
  <c r="M22" i="2" s="1"/>
  <c r="O14" i="2"/>
  <c r="O18" i="2" s="1"/>
  <c r="P14" i="2"/>
  <c r="P18" i="2" s="1"/>
  <c r="Q14" i="2"/>
  <c r="Q18" i="2" s="1"/>
  <c r="Q22" i="2" s="1"/>
  <c r="S14" i="2"/>
  <c r="S18" i="2" s="1"/>
  <c r="T14" i="2"/>
  <c r="T18" i="2" s="1"/>
  <c r="U14" i="2"/>
  <c r="U18" i="2" s="1"/>
  <c r="W14" i="2"/>
  <c r="W18" i="2" s="1"/>
  <c r="B14" i="2"/>
  <c r="J22" i="2" l="1"/>
  <c r="L22" i="2"/>
  <c r="U22" i="2"/>
  <c r="P22" i="2"/>
  <c r="E22" i="2"/>
  <c r="T22" i="2"/>
  <c r="I22" i="2"/>
  <c r="D22" i="2"/>
  <c r="F22" i="2"/>
  <c r="S22" i="2"/>
  <c r="K22" i="2"/>
  <c r="C22" i="2"/>
  <c r="R22" i="2"/>
  <c r="V22" i="2"/>
  <c r="W22" i="2"/>
  <c r="O22" i="2"/>
  <c r="G22" i="2"/>
  <c r="N22" i="2"/>
  <c r="B22" i="2"/>
</calcChain>
</file>

<file path=xl/sharedStrings.xml><?xml version="1.0" encoding="utf-8"?>
<sst xmlns="http://schemas.openxmlformats.org/spreadsheetml/2006/main" count="20" uniqueCount="20">
  <si>
    <t>Total allcause ODD</t>
  </si>
  <si>
    <t>frac Total overdose deaths base heroin NVSS</t>
  </si>
  <si>
    <t>frac Total overdose deaths base Rx NVSS</t>
  </si>
  <si>
    <t>frac Total overdose deaths synth no H NVSS</t>
  </si>
  <si>
    <t>frac Total overdose deaths synth heroin NVSS</t>
  </si>
  <si>
    <t>unspec times frac Total overdose deaths base heroin NVSS</t>
  </si>
  <si>
    <t>unspec times frac Total overdose deaths base Rx NVSS</t>
  </si>
  <si>
    <t>unspec times frac Total overdose deaths synth no H NVSS</t>
  </si>
  <si>
    <t>unspec times frac Total overdose deaths synth heroin NVSS</t>
  </si>
  <si>
    <t>New Total overdose deaths base heroin NVSS</t>
  </si>
  <si>
    <t>New Total overdose deaths base Rx NVSS</t>
  </si>
  <si>
    <t>New Total overdose deaths synth no H NVSS</t>
  </si>
  <si>
    <t>New Total overdose deaths synth heroin NVSS</t>
  </si>
  <si>
    <t>New Total overdose deaths NVSS</t>
  </si>
  <si>
    <t>SOURCE Total overdose deaths base heroin NVSS</t>
  </si>
  <si>
    <t>SOURCE Total overdose deaths base Rx NVSS</t>
  </si>
  <si>
    <t>SOURCE Total overdose deaths synth no H NVSS</t>
  </si>
  <si>
    <t xml:space="preserve"> SOURCE Total overdose deaths synth heroin NVSS</t>
  </si>
  <si>
    <t>Specified</t>
  </si>
  <si>
    <t>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</si>
</sst>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_(* #,##0.00000_);_(* \(#,##0.00000\);_(* &quot;-&quot;??_);_(@_)"/>
    <numFmt numFmtId="166" formatCode="_(* #,##0.00000_);_(* \(#,##0.00000\);_(* &quot;-&quot;???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0" borderId="0" xfId="0" applyFont="1"/>
    <xf numFmtId="9" fontId="0" fillId="0" borderId="0" xfId="42" applyFont="1"/>
    <xf numFmtId="0" fontId="0" fillId="0" borderId="10" xfId="0" applyBorder="1"/>
    <xf numFmtId="164" fontId="0" fillId="0" borderId="0" xfId="43" applyNumberFormat="1" applyFont="1"/>
    <xf numFmtId="0" fontId="0" fillId="0" borderId="0" xfId="0" applyFill="1" applyBorder="1"/>
    <xf numFmtId="165" fontId="0" fillId="0" borderId="0" xfId="0" applyNumberFormat="1"/>
    <xf numFmtId="166" fontId="0" fillId="0" borderId="0" xfId="0" applyNumberFormat="1"/>
    <xf numFmtId="0" fontId="0" fillId="33" borderId="10" xfId="0" applyFill="1" applyBorder="1"/>
    <xf numFmtId="0" fontId="0" fillId="33" borderId="0" xfId="0" applyFill="1" applyBorder="1"/>
    <xf numFmtId="0" fontId="19" fillId="33" borderId="0" xfId="0" applyFont="1" applyFill="1"/>
    <xf numFmtId="0" fontId="0" fillId="33" borderId="0" xfId="0" applyFill="1"/>
    <xf numFmtId="0" fontId="0" fillId="0" borderId="11" xfId="0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41DA-D666-764B-8609-32BA4BF67515}">
  <dimension ref="A2:W28"/>
  <sheetViews>
    <sheetView tabSelected="1" zoomScale="119" workbookViewId="0"/>
  </sheetViews>
  <sheetFormatPr baseColWidth="10" defaultRowHeight="15" x14ac:dyDescent="0.2"/>
  <cols>
    <col min="1" max="1" width="47" customWidth="1"/>
    <col min="2" max="5" width="13.5" customWidth="1"/>
    <col min="6" max="6" width="13.5" style="3" customWidth="1"/>
    <col min="7" max="23" width="13.5" customWidth="1"/>
  </cols>
  <sheetData>
    <row r="2" spans="1:23" ht="15" customHeight="1" x14ac:dyDescent="0.2">
      <c r="B2" s="13">
        <v>1999</v>
      </c>
      <c r="C2" s="13">
        <v>2000</v>
      </c>
      <c r="D2" s="13">
        <v>2001</v>
      </c>
      <c r="E2" s="13">
        <v>2002</v>
      </c>
      <c r="F2" s="13">
        <v>2003</v>
      </c>
      <c r="G2" s="13">
        <v>2004</v>
      </c>
      <c r="H2" s="13">
        <v>2005</v>
      </c>
      <c r="I2" s="13">
        <v>2006</v>
      </c>
      <c r="J2" s="13">
        <v>2007</v>
      </c>
      <c r="K2" s="13">
        <v>2008</v>
      </c>
      <c r="L2" s="13">
        <v>2009</v>
      </c>
      <c r="M2" s="13">
        <v>2010</v>
      </c>
      <c r="N2" s="13">
        <v>2011</v>
      </c>
      <c r="O2" s="13">
        <v>2012</v>
      </c>
      <c r="P2" s="13">
        <v>2013</v>
      </c>
      <c r="Q2" s="13">
        <v>2014</v>
      </c>
      <c r="R2" s="13">
        <v>2015</v>
      </c>
      <c r="S2" s="13">
        <v>2016</v>
      </c>
      <c r="T2" s="13">
        <v>2017</v>
      </c>
      <c r="U2" s="13">
        <v>2018</v>
      </c>
      <c r="V2" s="13">
        <v>2019</v>
      </c>
      <c r="W2" s="13">
        <v>2020</v>
      </c>
    </row>
    <row r="3" spans="1:23" ht="15" customHeight="1" x14ac:dyDescent="0.2">
      <c r="A3" t="s">
        <v>0</v>
      </c>
      <c r="B3" s="2">
        <v>16876</v>
      </c>
      <c r="C3" s="2">
        <v>17437</v>
      </c>
      <c r="D3" s="2">
        <v>19422</v>
      </c>
      <c r="E3" s="2">
        <v>23537</v>
      </c>
      <c r="F3" s="2">
        <v>25830</v>
      </c>
      <c r="G3" s="2">
        <v>27485</v>
      </c>
      <c r="H3" s="2">
        <v>29898</v>
      </c>
      <c r="I3" s="2">
        <v>34517</v>
      </c>
      <c r="J3" s="2">
        <v>36099</v>
      </c>
      <c r="K3" s="2">
        <v>36563</v>
      </c>
      <c r="L3" s="2">
        <v>37097</v>
      </c>
      <c r="M3" s="2">
        <v>38406</v>
      </c>
      <c r="N3" s="2">
        <v>41462</v>
      </c>
      <c r="O3" s="2">
        <v>41623</v>
      </c>
      <c r="P3" s="2">
        <v>44113</v>
      </c>
      <c r="Q3" s="2">
        <v>47196</v>
      </c>
      <c r="R3" s="2">
        <v>52623</v>
      </c>
      <c r="S3" s="2">
        <v>63938</v>
      </c>
      <c r="T3" s="2">
        <v>70699</v>
      </c>
      <c r="U3" s="2">
        <v>67850</v>
      </c>
      <c r="V3" s="2">
        <v>71130</v>
      </c>
      <c r="W3" s="2">
        <v>92478</v>
      </c>
    </row>
    <row r="4" spans="1:23" ht="15" customHeight="1" x14ac:dyDescent="0.2">
      <c r="A4" s="4" t="s">
        <v>14</v>
      </c>
      <c r="B4" s="5">
        <v>2870.75964010283</v>
      </c>
      <c r="C4" s="5">
        <v>2618.6778214102783</v>
      </c>
      <c r="D4" s="5">
        <v>2394.2800057496047</v>
      </c>
      <c r="E4" s="5">
        <v>2679.8392935019624</v>
      </c>
      <c r="F4" s="5">
        <v>2606.3050053663774</v>
      </c>
      <c r="G4" s="5">
        <v>2237.1267765280322</v>
      </c>
      <c r="H4" s="5">
        <v>2330.7795319317729</v>
      </c>
      <c r="I4" s="5">
        <v>2263.1599739668077</v>
      </c>
      <c r="J4" s="5">
        <v>2697.3812016801608</v>
      </c>
      <c r="K4" s="5">
        <v>3433.6430381204655</v>
      </c>
      <c r="L4" s="5">
        <v>3615.2430710590797</v>
      </c>
      <c r="M4" s="5">
        <v>3294.4584440623207</v>
      </c>
      <c r="N4" s="5">
        <v>4814.9048011239765</v>
      </c>
      <c r="O4" s="5">
        <v>6441.6934894968945</v>
      </c>
      <c r="P4" s="5">
        <v>8691.5731087368604</v>
      </c>
      <c r="Q4" s="5">
        <v>10045.523392673238</v>
      </c>
      <c r="R4" s="5">
        <v>10780.562671806376</v>
      </c>
      <c r="S4" s="5">
        <v>10031.407789036748</v>
      </c>
      <c r="T4" s="5">
        <v>7603.2975937948622</v>
      </c>
      <c r="U4" s="5">
        <v>6055.7969314665343</v>
      </c>
      <c r="V4" s="5">
        <v>5344.9308817282599</v>
      </c>
      <c r="W4" s="5">
        <v>4203.4933265037316</v>
      </c>
    </row>
    <row r="5" spans="1:23" ht="15" customHeight="1" x14ac:dyDescent="0.2">
      <c r="A5" s="4" t="s">
        <v>15</v>
      </c>
      <c r="B5" s="5">
        <v>4098.1241278002208</v>
      </c>
      <c r="C5" s="5">
        <v>4665.3283250811</v>
      </c>
      <c r="D5" s="5">
        <v>5784.2417708782523</v>
      </c>
      <c r="E5" s="5">
        <v>7542.8179241168773</v>
      </c>
      <c r="F5" s="5">
        <v>8574.2373890135623</v>
      </c>
      <c r="G5" s="5">
        <v>9535.136803557416</v>
      </c>
      <c r="H5" s="5">
        <v>10534.791193970646</v>
      </c>
      <c r="I5" s="5">
        <v>12213.27959648552</v>
      </c>
      <c r="J5" s="5">
        <v>13350.172399099045</v>
      </c>
      <c r="K5" s="5">
        <v>13585.234135667397</v>
      </c>
      <c r="L5" s="5">
        <v>13542.390634358835</v>
      </c>
      <c r="M5" s="5">
        <v>14509.050440310562</v>
      </c>
      <c r="N5" s="5">
        <v>15049.067971513008</v>
      </c>
      <c r="O5" s="5">
        <v>13854.762198302433</v>
      </c>
      <c r="P5" s="5">
        <v>13006.523134585559</v>
      </c>
      <c r="Q5" s="5">
        <v>12728.554877151684</v>
      </c>
      <c r="R5" s="5">
        <v>12254.54968561408</v>
      </c>
      <c r="S5" s="5">
        <v>12132.595043340252</v>
      </c>
      <c r="T5" s="5">
        <v>10843.240084849263</v>
      </c>
      <c r="U5" s="5">
        <v>8871.7119300599425</v>
      </c>
      <c r="V5" s="5">
        <v>7633.7305661751316</v>
      </c>
      <c r="W5" s="5">
        <v>7311.3899312161566</v>
      </c>
    </row>
    <row r="6" spans="1:23" ht="15" customHeight="1" x14ac:dyDescent="0.2">
      <c r="A6" s="4" t="s">
        <v>16</v>
      </c>
      <c r="B6" s="5">
        <v>1058.5833639368343</v>
      </c>
      <c r="C6" s="5">
        <v>1098.062489329008</v>
      </c>
      <c r="D6" s="5">
        <v>1286.6011211729194</v>
      </c>
      <c r="E6" s="5">
        <v>1664.3349324029655</v>
      </c>
      <c r="F6" s="5">
        <v>1751.0321006927504</v>
      </c>
      <c r="G6" s="5">
        <v>1987.0878890923359</v>
      </c>
      <c r="H6" s="5">
        <v>2029.3447044823483</v>
      </c>
      <c r="I6" s="5">
        <v>2971.7568499837294</v>
      </c>
      <c r="J6" s="5">
        <v>2487.195653497291</v>
      </c>
      <c r="K6" s="5">
        <v>2582.8688817229067</v>
      </c>
      <c r="L6" s="5">
        <v>3256.2827661312276</v>
      </c>
      <c r="M6" s="5">
        <v>3265.8301287061645</v>
      </c>
      <c r="N6" s="5">
        <v>2905.5460006782619</v>
      </c>
      <c r="O6" s="5">
        <v>2822.7150647256863</v>
      </c>
      <c r="P6" s="5">
        <v>3137.7520248147512</v>
      </c>
      <c r="Q6" s="5">
        <v>4784.0352729145216</v>
      </c>
      <c r="R6" s="5">
        <v>7256.6321526746497</v>
      </c>
      <c r="S6" s="5">
        <v>14188.194408497131</v>
      </c>
      <c r="T6" s="5">
        <v>21041.159135223159</v>
      </c>
      <c r="U6" s="5">
        <v>22833.065374045142</v>
      </c>
      <c r="V6" s="5">
        <v>28216.687905819526</v>
      </c>
      <c r="W6" s="5">
        <v>48354.828376994003</v>
      </c>
    </row>
    <row r="7" spans="1:23" ht="15" customHeight="1" x14ac:dyDescent="0.2">
      <c r="A7" s="4" t="s">
        <v>17</v>
      </c>
      <c r="B7" s="5">
        <v>35.532868160117516</v>
      </c>
      <c r="C7" s="5">
        <v>35.931364179614135</v>
      </c>
      <c r="D7" s="5">
        <v>36.877102199223806</v>
      </c>
      <c r="E7" s="5">
        <v>39.007849978194507</v>
      </c>
      <c r="F7" s="5">
        <v>35.42550492730998</v>
      </c>
      <c r="G7" s="5">
        <v>27.648530822216408</v>
      </c>
      <c r="H7" s="5">
        <v>64.084569615232056</v>
      </c>
      <c r="I7" s="5">
        <v>140.80357956394403</v>
      </c>
      <c r="J7" s="5">
        <v>28.250745723503986</v>
      </c>
      <c r="K7" s="5">
        <v>45.253944489231834</v>
      </c>
      <c r="L7" s="5">
        <v>59.083528450857607</v>
      </c>
      <c r="M7" s="5">
        <v>61.660986920952531</v>
      </c>
      <c r="N7" s="5">
        <v>77.481226684753651</v>
      </c>
      <c r="O7" s="5">
        <v>106.82924747498696</v>
      </c>
      <c r="P7" s="5">
        <v>279.15173186282959</v>
      </c>
      <c r="Q7" s="5">
        <v>1160.8864572605562</v>
      </c>
      <c r="R7" s="5">
        <v>2911.2554899048941</v>
      </c>
      <c r="S7" s="5">
        <v>6080.8027591258697</v>
      </c>
      <c r="T7" s="5">
        <v>8394.3031861327163</v>
      </c>
      <c r="U7" s="5">
        <v>9335.4257644283825</v>
      </c>
      <c r="V7" s="5">
        <v>8982.6506462770794</v>
      </c>
      <c r="W7" s="5">
        <v>9191.288365286111</v>
      </c>
    </row>
    <row r="8" spans="1:23" s="12" customFormat="1" ht="15" customHeight="1" x14ac:dyDescent="0.2">
      <c r="A8" s="10" t="s">
        <v>19</v>
      </c>
      <c r="B8" s="11">
        <v>3960</v>
      </c>
      <c r="C8" s="11">
        <v>4331</v>
      </c>
      <c r="D8" s="11">
        <v>4778</v>
      </c>
      <c r="E8" s="11">
        <v>5668</v>
      </c>
      <c r="F8" s="11">
        <v>6262</v>
      </c>
      <c r="G8" s="11">
        <v>6606</v>
      </c>
      <c r="H8" s="11">
        <v>7177</v>
      </c>
      <c r="I8" s="11">
        <v>8258</v>
      </c>
      <c r="J8" s="11">
        <v>9175</v>
      </c>
      <c r="K8" s="11">
        <v>9559</v>
      </c>
      <c r="L8" s="11">
        <v>9504</v>
      </c>
      <c r="M8" s="11">
        <v>9743</v>
      </c>
      <c r="N8" s="11">
        <v>10674</v>
      </c>
      <c r="O8" s="11">
        <v>10180</v>
      </c>
      <c r="P8" s="11">
        <v>10024</v>
      </c>
      <c r="Q8" s="11">
        <v>9410</v>
      </c>
      <c r="R8" s="11">
        <v>9218</v>
      </c>
      <c r="S8" s="11">
        <v>9614</v>
      </c>
      <c r="T8" s="11">
        <v>5726</v>
      </c>
      <c r="U8" s="11">
        <v>8998</v>
      </c>
      <c r="V8" s="11">
        <v>4722</v>
      </c>
      <c r="W8" s="11">
        <v>5416</v>
      </c>
    </row>
    <row r="9" spans="1:23" s="12" customFormat="1" ht="15" customHeight="1" x14ac:dyDescent="0.2">
      <c r="A9" s="10" t="s">
        <v>18</v>
      </c>
      <c r="B9" s="11">
        <f>B3-B8</f>
        <v>12916</v>
      </c>
      <c r="C9" s="11">
        <f t="shared" ref="C9:W9" si="0">C3-C8</f>
        <v>13106</v>
      </c>
      <c r="D9" s="11">
        <f t="shared" si="0"/>
        <v>14644</v>
      </c>
      <c r="E9" s="11">
        <f t="shared" si="0"/>
        <v>17869</v>
      </c>
      <c r="F9" s="11">
        <f t="shared" si="0"/>
        <v>19568</v>
      </c>
      <c r="G9" s="11">
        <f t="shared" si="0"/>
        <v>20879</v>
      </c>
      <c r="H9" s="11">
        <f t="shared" si="0"/>
        <v>22721</v>
      </c>
      <c r="I9" s="11">
        <f t="shared" si="0"/>
        <v>26259</v>
      </c>
      <c r="J9" s="11">
        <f t="shared" si="0"/>
        <v>26924</v>
      </c>
      <c r="K9" s="11">
        <f t="shared" si="0"/>
        <v>27004</v>
      </c>
      <c r="L9" s="11">
        <f t="shared" si="0"/>
        <v>27593</v>
      </c>
      <c r="M9" s="11">
        <f t="shared" si="0"/>
        <v>28663</v>
      </c>
      <c r="N9" s="11">
        <f t="shared" si="0"/>
        <v>30788</v>
      </c>
      <c r="O9" s="11">
        <f t="shared" si="0"/>
        <v>31443</v>
      </c>
      <c r="P9" s="11">
        <f t="shared" si="0"/>
        <v>34089</v>
      </c>
      <c r="Q9" s="11">
        <f t="shared" si="0"/>
        <v>37786</v>
      </c>
      <c r="R9" s="11">
        <f t="shared" si="0"/>
        <v>43405</v>
      </c>
      <c r="S9" s="11">
        <f t="shared" si="0"/>
        <v>54324</v>
      </c>
      <c r="T9" s="11">
        <f t="shared" si="0"/>
        <v>64973</v>
      </c>
      <c r="U9" s="11">
        <f t="shared" si="0"/>
        <v>58852</v>
      </c>
      <c r="V9" s="11">
        <f t="shared" si="0"/>
        <v>66408</v>
      </c>
      <c r="W9" s="11">
        <f t="shared" si="0"/>
        <v>87062</v>
      </c>
    </row>
    <row r="10" spans="1:23" ht="15" customHeight="1" x14ac:dyDescent="0.2">
      <c r="A10" s="4" t="s">
        <v>1</v>
      </c>
      <c r="B10" s="7">
        <f>B4/B9</f>
        <v>0.22226383091536311</v>
      </c>
      <c r="C10" s="7">
        <f t="shared" ref="C10:W10" si="1">C4/C9</f>
        <v>0.19980755542578044</v>
      </c>
      <c r="D10" s="7">
        <f t="shared" si="1"/>
        <v>0.16349904436968074</v>
      </c>
      <c r="E10" s="7">
        <f t="shared" si="1"/>
        <v>0.14997141941361924</v>
      </c>
      <c r="F10" s="7">
        <f t="shared" si="1"/>
        <v>0.13319220182779934</v>
      </c>
      <c r="G10" s="7">
        <f t="shared" si="1"/>
        <v>0.10714721857023958</v>
      </c>
      <c r="H10" s="7">
        <f t="shared" si="1"/>
        <v>0.10258261220596686</v>
      </c>
      <c r="I10" s="7">
        <f t="shared" si="1"/>
        <v>8.6186068546662387E-2</v>
      </c>
      <c r="J10" s="7">
        <f t="shared" si="1"/>
        <v>0.1001850097192156</v>
      </c>
      <c r="K10" s="7">
        <f t="shared" si="1"/>
        <v>0.12715312687455435</v>
      </c>
      <c r="L10" s="7">
        <f t="shared" si="1"/>
        <v>0.13102029757761316</v>
      </c>
      <c r="M10" s="7">
        <f t="shared" si="1"/>
        <v>0.11493767030884139</v>
      </c>
      <c r="N10" s="7">
        <f t="shared" si="1"/>
        <v>0.1563890087411971</v>
      </c>
      <c r="O10" s="7">
        <f t="shared" si="1"/>
        <v>0.20486892120652911</v>
      </c>
      <c r="P10" s="7">
        <f t="shared" si="1"/>
        <v>0.25496708934661799</v>
      </c>
      <c r="Q10" s="7">
        <f t="shared" si="1"/>
        <v>0.26585305120079494</v>
      </c>
      <c r="R10" s="7">
        <f t="shared" si="1"/>
        <v>0.24837144734031508</v>
      </c>
      <c r="S10" s="7">
        <f t="shared" si="1"/>
        <v>0.1846588577615188</v>
      </c>
      <c r="T10" s="7">
        <f t="shared" si="1"/>
        <v>0.11702241844758381</v>
      </c>
      <c r="U10" s="7">
        <f t="shared" si="1"/>
        <v>0.10289874484242735</v>
      </c>
      <c r="V10" s="7">
        <f t="shared" si="1"/>
        <v>8.0486249875440605E-2</v>
      </c>
      <c r="W10" s="7">
        <f t="shared" si="1"/>
        <v>4.8281607664695636E-2</v>
      </c>
    </row>
    <row r="11" spans="1:23" ht="15" customHeight="1" x14ac:dyDescent="0.2">
      <c r="A11" s="4" t="s">
        <v>2</v>
      </c>
      <c r="B11" s="7">
        <f>B5/B9</f>
        <v>0.31729050230723294</v>
      </c>
      <c r="C11" s="7">
        <f t="shared" ref="C11:W11" si="2">C5/C9</f>
        <v>0.35596889402419502</v>
      </c>
      <c r="D11" s="7">
        <f t="shared" si="2"/>
        <v>0.39499056069914312</v>
      </c>
      <c r="E11" s="7">
        <f t="shared" si="2"/>
        <v>0.42211751771877987</v>
      </c>
      <c r="F11" s="7">
        <f t="shared" si="2"/>
        <v>0.43817648144999805</v>
      </c>
      <c r="G11" s="7">
        <f t="shared" si="2"/>
        <v>0.45668551192860846</v>
      </c>
      <c r="H11" s="7">
        <f t="shared" si="2"/>
        <v>0.46365878235863944</v>
      </c>
      <c r="I11" s="7">
        <f t="shared" si="2"/>
        <v>0.46510832843922156</v>
      </c>
      <c r="J11" s="7">
        <f t="shared" si="2"/>
        <v>0.49584654579925141</v>
      </c>
      <c r="K11" s="7">
        <f t="shared" si="2"/>
        <v>0.5030822891300325</v>
      </c>
      <c r="L11" s="7">
        <f t="shared" si="2"/>
        <v>0.49079080326020497</v>
      </c>
      <c r="M11" s="7">
        <f t="shared" si="2"/>
        <v>0.506194412319386</v>
      </c>
      <c r="N11" s="7">
        <f t="shared" si="2"/>
        <v>0.48879654318283122</v>
      </c>
      <c r="O11" s="7">
        <f t="shared" si="2"/>
        <v>0.44063105296258093</v>
      </c>
      <c r="P11" s="7">
        <f t="shared" si="2"/>
        <v>0.38154604519304053</v>
      </c>
      <c r="Q11" s="7">
        <f t="shared" si="2"/>
        <v>0.33685901860878853</v>
      </c>
      <c r="R11" s="7">
        <f t="shared" si="2"/>
        <v>0.28233036944163298</v>
      </c>
      <c r="S11" s="7">
        <f t="shared" si="2"/>
        <v>0.22333766002761674</v>
      </c>
      <c r="T11" s="7">
        <f t="shared" si="2"/>
        <v>0.16688840110275444</v>
      </c>
      <c r="U11" s="7">
        <f t="shared" si="2"/>
        <v>0.15074614167844666</v>
      </c>
      <c r="V11" s="7">
        <f t="shared" si="2"/>
        <v>0.11495197214454782</v>
      </c>
      <c r="W11" s="7">
        <f t="shared" si="2"/>
        <v>8.3979117539410494E-2</v>
      </c>
    </row>
    <row r="12" spans="1:23" ht="15" customHeight="1" x14ac:dyDescent="0.2">
      <c r="A12" s="4" t="s">
        <v>3</v>
      </c>
      <c r="B12" s="7">
        <f>B6/B9</f>
        <v>8.1959071224592311E-2</v>
      </c>
      <c r="C12" s="7">
        <f t="shared" ref="C12:W12" si="3">C6/C9</f>
        <v>8.3783190090722423E-2</v>
      </c>
      <c r="D12" s="7">
        <f t="shared" si="3"/>
        <v>8.7858585166137634E-2</v>
      </c>
      <c r="E12" s="7">
        <f t="shared" si="3"/>
        <v>9.3140910649894534E-2</v>
      </c>
      <c r="F12" s="7">
        <f t="shared" si="3"/>
        <v>8.9484469577511772E-2</v>
      </c>
      <c r="G12" s="7">
        <f t="shared" si="3"/>
        <v>9.5171602523700174E-2</v>
      </c>
      <c r="H12" s="7">
        <f t="shared" si="3"/>
        <v>8.9315818163036326E-2</v>
      </c>
      <c r="I12" s="7">
        <f t="shared" si="3"/>
        <v>0.11317098328130276</v>
      </c>
      <c r="J12" s="7">
        <f t="shared" si="3"/>
        <v>9.2378385585250744E-2</v>
      </c>
      <c r="K12" s="7">
        <f t="shared" si="3"/>
        <v>9.5647640413379753E-2</v>
      </c>
      <c r="L12" s="7">
        <f t="shared" si="3"/>
        <v>0.11801119001671538</v>
      </c>
      <c r="M12" s="7">
        <f t="shared" si="3"/>
        <v>0.11393888039305601</v>
      </c>
      <c r="N12" s="7">
        <f t="shared" si="3"/>
        <v>9.4372677688653428E-2</v>
      </c>
      <c r="O12" s="7">
        <f t="shared" si="3"/>
        <v>8.9772447435858105E-2</v>
      </c>
      <c r="P12" s="7">
        <f t="shared" si="3"/>
        <v>9.2045880630548013E-2</v>
      </c>
      <c r="Q12" s="7">
        <f t="shared" si="3"/>
        <v>0.12660867180740279</v>
      </c>
      <c r="R12" s="7">
        <f t="shared" si="3"/>
        <v>0.16718424496428175</v>
      </c>
      <c r="S12" s="7">
        <f t="shared" si="3"/>
        <v>0.26117727723468692</v>
      </c>
      <c r="T12" s="7">
        <f t="shared" si="3"/>
        <v>0.32384466063169559</v>
      </c>
      <c r="U12" s="7">
        <f t="shared" si="3"/>
        <v>0.38797433178218482</v>
      </c>
      <c r="V12" s="7">
        <f t="shared" si="3"/>
        <v>0.42489892642180954</v>
      </c>
      <c r="W12" s="7">
        <f t="shared" si="3"/>
        <v>0.55540681786536039</v>
      </c>
    </row>
    <row r="13" spans="1:23" ht="15" customHeight="1" x14ac:dyDescent="0.2">
      <c r="A13" s="4" t="s">
        <v>4</v>
      </c>
      <c r="B13" s="7">
        <f>B7/B9</f>
        <v>2.751073719426875E-3</v>
      </c>
      <c r="C13" s="7">
        <f t="shared" ref="C13:W13" si="4">C7/C9</f>
        <v>2.7415965343822778E-3</v>
      </c>
      <c r="D13" s="7">
        <f>D7/D9</f>
        <v>2.518239702214136E-3</v>
      </c>
      <c r="E13" s="7">
        <f t="shared" si="4"/>
        <v>2.1829900933569035E-3</v>
      </c>
      <c r="F13" s="7">
        <f t="shared" si="4"/>
        <v>1.8103794423196024E-3</v>
      </c>
      <c r="G13" s="7">
        <f t="shared" si="4"/>
        <v>1.3242267743769534E-3</v>
      </c>
      <c r="H13" s="7">
        <f t="shared" si="4"/>
        <v>2.8204995209379895E-3</v>
      </c>
      <c r="I13" s="7">
        <f t="shared" si="4"/>
        <v>5.3621074513097999E-3</v>
      </c>
      <c r="J13" s="7">
        <f t="shared" si="4"/>
        <v>1.0492774373608671E-3</v>
      </c>
      <c r="K13" s="7">
        <f t="shared" si="4"/>
        <v>1.6758237479348184E-3</v>
      </c>
      <c r="L13" s="7">
        <f t="shared" si="4"/>
        <v>2.1412506233775817E-3</v>
      </c>
      <c r="M13" s="7">
        <f t="shared" si="4"/>
        <v>2.1512398186146788E-3</v>
      </c>
      <c r="N13" s="7">
        <f t="shared" si="4"/>
        <v>2.5166047383640916E-3</v>
      </c>
      <c r="O13" s="7">
        <f t="shared" si="4"/>
        <v>3.3975526341311884E-3</v>
      </c>
      <c r="P13" s="7">
        <f t="shared" si="4"/>
        <v>8.188909380234961E-3</v>
      </c>
      <c r="Q13" s="7">
        <f t="shared" si="4"/>
        <v>3.0722660701332668E-2</v>
      </c>
      <c r="R13" s="7">
        <f t="shared" si="4"/>
        <v>6.707189240651755E-2</v>
      </c>
      <c r="S13" s="7">
        <f t="shared" si="4"/>
        <v>0.11193584344168084</v>
      </c>
      <c r="T13" s="7">
        <f t="shared" si="4"/>
        <v>0.12919679230038195</v>
      </c>
      <c r="U13" s="7">
        <f t="shared" si="4"/>
        <v>0.15862546327105931</v>
      </c>
      <c r="V13" s="7">
        <f t="shared" si="4"/>
        <v>0.13526458628895735</v>
      </c>
      <c r="W13" s="7">
        <f t="shared" si="4"/>
        <v>0.10557175765875021</v>
      </c>
    </row>
    <row r="14" spans="1:23" x14ac:dyDescent="0.2">
      <c r="A14" s="4" t="s">
        <v>5</v>
      </c>
      <c r="B14" s="8">
        <f>B8*B10</f>
        <v>880.16477042483791</v>
      </c>
      <c r="C14" s="8">
        <f t="shared" ref="C14:V14" si="5">C8*C10</f>
        <v>865.36652254905505</v>
      </c>
      <c r="D14" s="8">
        <f t="shared" si="5"/>
        <v>781.19843399833462</v>
      </c>
      <c r="E14" s="8">
        <f t="shared" si="5"/>
        <v>850.03800523639393</v>
      </c>
      <c r="F14" s="8">
        <f t="shared" si="5"/>
        <v>834.04956784567946</v>
      </c>
      <c r="G14" s="8">
        <f t="shared" si="5"/>
        <v>707.81452587500269</v>
      </c>
      <c r="H14" s="8">
        <f t="shared" si="5"/>
        <v>736.23540780222413</v>
      </c>
      <c r="I14" s="8">
        <f t="shared" si="5"/>
        <v>711.72455405833796</v>
      </c>
      <c r="J14" s="8">
        <f t="shared" si="5"/>
        <v>919.19746417380304</v>
      </c>
      <c r="K14" s="8">
        <f t="shared" si="5"/>
        <v>1215.4567397938649</v>
      </c>
      <c r="L14" s="8">
        <f t="shared" si="5"/>
        <v>1245.2169081776356</v>
      </c>
      <c r="M14" s="8">
        <f t="shared" si="5"/>
        <v>1119.8377218190417</v>
      </c>
      <c r="N14" s="8">
        <f t="shared" si="5"/>
        <v>1669.2962793035379</v>
      </c>
      <c r="O14" s="8">
        <f t="shared" si="5"/>
        <v>2085.5656178824665</v>
      </c>
      <c r="P14" s="8">
        <f t="shared" si="5"/>
        <v>2555.7901036104986</v>
      </c>
      <c r="Q14" s="8">
        <f t="shared" si="5"/>
        <v>2501.6772117994806</v>
      </c>
      <c r="R14" s="8">
        <f t="shared" si="5"/>
        <v>2289.4880015830245</v>
      </c>
      <c r="S14" s="8">
        <f t="shared" si="5"/>
        <v>1775.3102585192419</v>
      </c>
      <c r="T14" s="8">
        <f t="shared" si="5"/>
        <v>670.07036803086487</v>
      </c>
      <c r="U14" s="8">
        <f t="shared" si="5"/>
        <v>925.88290609216131</v>
      </c>
      <c r="V14" s="8">
        <f t="shared" si="5"/>
        <v>380.05607191183054</v>
      </c>
      <c r="W14" s="8">
        <f>W8*W10</f>
        <v>261.49318711199157</v>
      </c>
    </row>
    <row r="15" spans="1:23" x14ac:dyDescent="0.2">
      <c r="A15" s="4" t="s">
        <v>6</v>
      </c>
      <c r="B15" s="8">
        <f>B8*B11</f>
        <v>1256.4703891366423</v>
      </c>
      <c r="C15" s="8">
        <f t="shared" ref="C15:W15" si="6">C8*C11</f>
        <v>1541.7012800187886</v>
      </c>
      <c r="D15" s="8">
        <f t="shared" si="6"/>
        <v>1887.2648990205059</v>
      </c>
      <c r="E15" s="8">
        <f t="shared" si="6"/>
        <v>2392.5620904300445</v>
      </c>
      <c r="F15" s="8">
        <f t="shared" si="6"/>
        <v>2743.8611268398877</v>
      </c>
      <c r="G15" s="8">
        <f t="shared" si="6"/>
        <v>3016.8644918003874</v>
      </c>
      <c r="H15" s="8">
        <f t="shared" si="6"/>
        <v>3327.6790809879553</v>
      </c>
      <c r="I15" s="8">
        <f t="shared" si="6"/>
        <v>3840.8645762510919</v>
      </c>
      <c r="J15" s="8">
        <f t="shared" si="6"/>
        <v>4549.3920577081317</v>
      </c>
      <c r="K15" s="8">
        <f t="shared" si="6"/>
        <v>4808.9636017939811</v>
      </c>
      <c r="L15" s="8">
        <f t="shared" si="6"/>
        <v>4664.4757941849884</v>
      </c>
      <c r="M15" s="8">
        <f t="shared" si="6"/>
        <v>4931.8521592277775</v>
      </c>
      <c r="N15" s="8">
        <f t="shared" si="6"/>
        <v>5217.4143019335406</v>
      </c>
      <c r="O15" s="8">
        <f t="shared" si="6"/>
        <v>4485.6241191590734</v>
      </c>
      <c r="P15" s="8">
        <f t="shared" si="6"/>
        <v>3824.6175570150381</v>
      </c>
      <c r="Q15" s="8">
        <f t="shared" si="6"/>
        <v>3169.8433651087003</v>
      </c>
      <c r="R15" s="8">
        <f t="shared" si="6"/>
        <v>2602.5213455129729</v>
      </c>
      <c r="S15" s="8">
        <f t="shared" si="6"/>
        <v>2147.1682635055072</v>
      </c>
      <c r="T15" s="8">
        <f t="shared" si="6"/>
        <v>955.60298471437193</v>
      </c>
      <c r="U15" s="8">
        <f t="shared" si="6"/>
        <v>1356.4137828226631</v>
      </c>
      <c r="V15" s="8">
        <f t="shared" si="6"/>
        <v>542.80321246655478</v>
      </c>
      <c r="W15" s="8">
        <f t="shared" si="6"/>
        <v>454.83090059344721</v>
      </c>
    </row>
    <row r="16" spans="1:23" x14ac:dyDescent="0.2">
      <c r="A16" s="4" t="s">
        <v>7</v>
      </c>
      <c r="B16" s="8">
        <f>B8*B12</f>
        <v>324.55792204938558</v>
      </c>
      <c r="C16" s="8">
        <f t="shared" ref="C16:W16" si="7">C8*C12</f>
        <v>362.86499628291881</v>
      </c>
      <c r="D16" s="8">
        <f t="shared" si="7"/>
        <v>419.7883199238056</v>
      </c>
      <c r="E16" s="8">
        <f t="shared" si="7"/>
        <v>527.92268156360217</v>
      </c>
      <c r="F16" s="8">
        <f t="shared" si="7"/>
        <v>560.35174849437874</v>
      </c>
      <c r="G16" s="8">
        <f t="shared" si="7"/>
        <v>628.70360627156333</v>
      </c>
      <c r="H16" s="8">
        <f t="shared" si="7"/>
        <v>641.01962695611167</v>
      </c>
      <c r="I16" s="8">
        <f t="shared" si="7"/>
        <v>934.56597993699825</v>
      </c>
      <c r="J16" s="8">
        <f t="shared" si="7"/>
        <v>847.57168774467561</v>
      </c>
      <c r="K16" s="8">
        <f t="shared" si="7"/>
        <v>914.29579471149702</v>
      </c>
      <c r="L16" s="8">
        <f t="shared" si="7"/>
        <v>1121.5783499188631</v>
      </c>
      <c r="M16" s="8">
        <f t="shared" si="7"/>
        <v>1110.1065116695447</v>
      </c>
      <c r="N16" s="8">
        <f t="shared" si="7"/>
        <v>1007.3339616486867</v>
      </c>
      <c r="O16" s="8">
        <f t="shared" si="7"/>
        <v>913.88351489703552</v>
      </c>
      <c r="P16" s="8">
        <f t="shared" si="7"/>
        <v>922.66790744061325</v>
      </c>
      <c r="Q16" s="8">
        <f t="shared" si="7"/>
        <v>1191.3876017076602</v>
      </c>
      <c r="R16" s="8">
        <f t="shared" si="7"/>
        <v>1541.104370080749</v>
      </c>
      <c r="S16" s="8">
        <f t="shared" si="7"/>
        <v>2510.95834333428</v>
      </c>
      <c r="T16" s="8">
        <f t="shared" si="7"/>
        <v>1854.334526777089</v>
      </c>
      <c r="U16" s="8">
        <f t="shared" si="7"/>
        <v>3490.993037376099</v>
      </c>
      <c r="V16" s="8">
        <f t="shared" si="7"/>
        <v>2006.3727305637847</v>
      </c>
      <c r="W16" s="8">
        <f t="shared" si="7"/>
        <v>3008.0833255587918</v>
      </c>
    </row>
    <row r="17" spans="1:23" x14ac:dyDescent="0.2">
      <c r="A17" s="4" t="s">
        <v>8</v>
      </c>
      <c r="B17" s="8">
        <f>B13*B8</f>
        <v>10.894251928930425</v>
      </c>
      <c r="C17" s="8">
        <f t="shared" ref="C17:W17" si="8">C13*C8</f>
        <v>11.873854590409644</v>
      </c>
      <c r="D17" s="8">
        <f t="shared" si="8"/>
        <v>12.032149297179142</v>
      </c>
      <c r="E17" s="8">
        <f t="shared" si="8"/>
        <v>12.373187849146928</v>
      </c>
      <c r="F17" s="8">
        <f t="shared" si="8"/>
        <v>11.336596067805351</v>
      </c>
      <c r="G17" s="8">
        <f t="shared" si="8"/>
        <v>8.7478420715341532</v>
      </c>
      <c r="H17" s="8">
        <f t="shared" si="8"/>
        <v>20.242725061771949</v>
      </c>
      <c r="I17" s="8">
        <f t="shared" si="8"/>
        <v>44.280283332916326</v>
      </c>
      <c r="J17" s="8">
        <f t="shared" si="8"/>
        <v>9.6271204877859553</v>
      </c>
      <c r="K17" s="8">
        <f t="shared" si="8"/>
        <v>16.019199206508929</v>
      </c>
      <c r="L17" s="8">
        <f t="shared" si="8"/>
        <v>20.350445924580537</v>
      </c>
      <c r="M17" s="8">
        <f t="shared" si="8"/>
        <v>20.959529552762817</v>
      </c>
      <c r="N17" s="8">
        <f t="shared" si="8"/>
        <v>26.862238977298315</v>
      </c>
      <c r="O17" s="8">
        <f t="shared" si="8"/>
        <v>34.587085815455495</v>
      </c>
      <c r="P17" s="8">
        <f t="shared" si="8"/>
        <v>82.085627627475247</v>
      </c>
      <c r="Q17" s="8">
        <f t="shared" si="8"/>
        <v>289.1002371995404</v>
      </c>
      <c r="R17" s="8">
        <f t="shared" si="8"/>
        <v>618.26870420327873</v>
      </c>
      <c r="S17" s="8">
        <f t="shared" si="8"/>
        <v>1076.1511988483196</v>
      </c>
      <c r="T17" s="8">
        <f t="shared" si="8"/>
        <v>739.78083271198705</v>
      </c>
      <c r="U17" s="8">
        <f t="shared" si="8"/>
        <v>1427.3119185129917</v>
      </c>
      <c r="V17" s="8">
        <f t="shared" si="8"/>
        <v>638.71937645645664</v>
      </c>
      <c r="W17" s="8">
        <f t="shared" si="8"/>
        <v>571.77663947979113</v>
      </c>
    </row>
    <row r="18" spans="1:23" x14ac:dyDescent="0.2">
      <c r="A18" s="9" t="s">
        <v>9</v>
      </c>
      <c r="B18" s="8">
        <f>B4+B14</f>
        <v>3750.924410527668</v>
      </c>
      <c r="C18" s="8">
        <f>C4+C14</f>
        <v>3484.0443439593332</v>
      </c>
      <c r="D18" s="8">
        <f>D4+D14</f>
        <v>3175.4784397479393</v>
      </c>
      <c r="E18" s="8">
        <f>E4+E14</f>
        <v>3529.8772987383563</v>
      </c>
      <c r="F18" s="8">
        <f>F4+F14</f>
        <v>3440.3545732120569</v>
      </c>
      <c r="G18" s="8">
        <f>G4+G14</f>
        <v>2944.941302403035</v>
      </c>
      <c r="H18" s="8">
        <f>H4+H14</f>
        <v>3067.0149397339969</v>
      </c>
      <c r="I18" s="8">
        <f>I4+I14</f>
        <v>2974.8845280251458</v>
      </c>
      <c r="J18" s="8">
        <f>J4+J14</f>
        <v>3616.5786658539637</v>
      </c>
      <c r="K18" s="8">
        <f>K4+K14</f>
        <v>4649.0997779143308</v>
      </c>
      <c r="L18" s="8">
        <f>L4+L14</f>
        <v>4860.4599792367153</v>
      </c>
      <c r="M18" s="8">
        <f>M4+M14</f>
        <v>4414.296165881362</v>
      </c>
      <c r="N18" s="8">
        <f>N4+N14</f>
        <v>6484.2010804275142</v>
      </c>
      <c r="O18" s="8">
        <f>O4+O14</f>
        <v>8527.259107379361</v>
      </c>
      <c r="P18" s="8">
        <f>P4+P14</f>
        <v>11247.363212347358</v>
      </c>
      <c r="Q18" s="8">
        <f>Q4+Q14</f>
        <v>12547.200604472719</v>
      </c>
      <c r="R18" s="8">
        <f>R4+R14</f>
        <v>13070.0506733894</v>
      </c>
      <c r="S18" s="8">
        <f>S4+S14</f>
        <v>11806.718047555991</v>
      </c>
      <c r="T18" s="8">
        <f>T4+T14</f>
        <v>8273.3679618257265</v>
      </c>
      <c r="U18" s="8">
        <f>U4+U14</f>
        <v>6981.6798375586959</v>
      </c>
      <c r="V18" s="8">
        <f>V4+V14</f>
        <v>5724.9869536400902</v>
      </c>
      <c r="W18" s="8">
        <f>W4+W14</f>
        <v>4464.9865136157232</v>
      </c>
    </row>
    <row r="19" spans="1:23" x14ac:dyDescent="0.2">
      <c r="A19" s="9" t="s">
        <v>10</v>
      </c>
      <c r="B19" s="8">
        <f>B5+B15</f>
        <v>5354.5945169368633</v>
      </c>
      <c r="C19" s="8">
        <f>C5+C15</f>
        <v>6207.0296050998886</v>
      </c>
      <c r="D19" s="8">
        <f>D5+D15</f>
        <v>7671.5066698987584</v>
      </c>
      <c r="E19" s="8">
        <f>E5+E15</f>
        <v>9935.3800145469213</v>
      </c>
      <c r="F19" s="8">
        <f>F5+F15</f>
        <v>11318.098515853449</v>
      </c>
      <c r="G19" s="8">
        <f>G5+G15</f>
        <v>12552.001295357804</v>
      </c>
      <c r="H19" s="8">
        <f>H5+H15</f>
        <v>13862.470274958601</v>
      </c>
      <c r="I19" s="8">
        <f>I5+I15</f>
        <v>16054.144172736611</v>
      </c>
      <c r="J19" s="8">
        <f>J5+J15</f>
        <v>17899.564456807177</v>
      </c>
      <c r="K19" s="8">
        <f>K5+K15</f>
        <v>18394.197737461378</v>
      </c>
      <c r="L19" s="8">
        <f>L5+L15</f>
        <v>18206.866428543824</v>
      </c>
      <c r="M19" s="8">
        <f>M5+M15</f>
        <v>19440.902599538342</v>
      </c>
      <c r="N19" s="8">
        <f>N5+N15</f>
        <v>20266.482273446549</v>
      </c>
      <c r="O19" s="8">
        <f>O5+O15</f>
        <v>18340.386317461507</v>
      </c>
      <c r="P19" s="8">
        <f>P5+P15</f>
        <v>16831.140691600598</v>
      </c>
      <c r="Q19" s="8">
        <f>Q5+Q15</f>
        <v>15898.398242260384</v>
      </c>
      <c r="R19" s="8">
        <f>R5+R15</f>
        <v>14857.071031127052</v>
      </c>
      <c r="S19" s="8">
        <f>S5+S15</f>
        <v>14279.76330684576</v>
      </c>
      <c r="T19" s="8">
        <f>T5+T15</f>
        <v>11798.843069563636</v>
      </c>
      <c r="U19" s="8">
        <f>U5+U15</f>
        <v>10228.125712882606</v>
      </c>
      <c r="V19" s="8">
        <f>V5+V15</f>
        <v>8176.5337786416867</v>
      </c>
      <c r="W19" s="8">
        <f>W5+W15</f>
        <v>7766.2208318096036</v>
      </c>
    </row>
    <row r="20" spans="1:23" x14ac:dyDescent="0.2">
      <c r="A20" s="9" t="s">
        <v>11</v>
      </c>
      <c r="B20" s="8">
        <f>B6+B16</f>
        <v>1383.1412859862198</v>
      </c>
      <c r="C20" s="8">
        <f>C6+C16</f>
        <v>1460.9274856119268</v>
      </c>
      <c r="D20" s="8">
        <f>D6+D16</f>
        <v>1706.389441096725</v>
      </c>
      <c r="E20" s="8">
        <f>E6+E16</f>
        <v>2192.2576139665675</v>
      </c>
      <c r="F20" s="8">
        <f>F6+F16</f>
        <v>2311.3838491871293</v>
      </c>
      <c r="G20" s="8">
        <f>G6+G16</f>
        <v>2615.7914953638992</v>
      </c>
      <c r="H20" s="8">
        <f>H6+H16</f>
        <v>2670.3643314384599</v>
      </c>
      <c r="I20" s="8">
        <f>I6+I16</f>
        <v>3906.3228299207276</v>
      </c>
      <c r="J20" s="8">
        <f>J6+J16</f>
        <v>3334.7673412419667</v>
      </c>
      <c r="K20" s="8">
        <f>K6+K16</f>
        <v>3497.1646764344036</v>
      </c>
      <c r="L20" s="8">
        <f>L6+L16</f>
        <v>4377.8611160500905</v>
      </c>
      <c r="M20" s="8">
        <f>M6+M16</f>
        <v>4375.9366403757094</v>
      </c>
      <c r="N20" s="8">
        <f>N6+N16</f>
        <v>3912.8799623269488</v>
      </c>
      <c r="O20" s="8">
        <f>O6+O16</f>
        <v>3736.5985796227219</v>
      </c>
      <c r="P20" s="8">
        <f>P6+P16</f>
        <v>4060.4199322553645</v>
      </c>
      <c r="Q20" s="8">
        <f>Q6+Q16</f>
        <v>5975.4228746221816</v>
      </c>
      <c r="R20" s="8">
        <f>R6+R16</f>
        <v>8797.7365227553983</v>
      </c>
      <c r="S20" s="8">
        <f>S6+S16</f>
        <v>16699.152751831411</v>
      </c>
      <c r="T20" s="8">
        <f>T6+T16</f>
        <v>22895.493662000248</v>
      </c>
      <c r="U20" s="8">
        <f>U6+U16</f>
        <v>26324.05841142124</v>
      </c>
      <c r="V20" s="8">
        <f>V6+V16</f>
        <v>30223.06063638331</v>
      </c>
      <c r="W20" s="8">
        <f>W6+W16</f>
        <v>51362.911702552796</v>
      </c>
    </row>
    <row r="21" spans="1:23" x14ac:dyDescent="0.2">
      <c r="A21" s="9" t="s">
        <v>12</v>
      </c>
      <c r="B21" s="8">
        <f>B7+B17</f>
        <v>46.427120089047939</v>
      </c>
      <c r="C21" s="8">
        <f>C7+C17</f>
        <v>47.805218770023778</v>
      </c>
      <c r="D21" s="8">
        <f>D7+D17</f>
        <v>48.909251496402945</v>
      </c>
      <c r="E21" s="8">
        <f>E7+E17</f>
        <v>51.381037827341437</v>
      </c>
      <c r="F21" s="8">
        <f>F7+F17</f>
        <v>46.762100995115333</v>
      </c>
      <c r="G21" s="8">
        <f>G7+G17</f>
        <v>36.396372893750559</v>
      </c>
      <c r="H21" s="8">
        <f>H7+H17</f>
        <v>84.327294677004005</v>
      </c>
      <c r="I21" s="8">
        <f>I7+I17</f>
        <v>185.08386289686035</v>
      </c>
      <c r="J21" s="8">
        <f>J7+J17</f>
        <v>37.877866211289941</v>
      </c>
      <c r="K21" s="8">
        <f>K7+K17</f>
        <v>61.273143695740764</v>
      </c>
      <c r="L21" s="8">
        <f>L7+L17</f>
        <v>79.43397437543814</v>
      </c>
      <c r="M21" s="8">
        <f>M7+M17</f>
        <v>82.620516473715355</v>
      </c>
      <c r="N21" s="8">
        <f>N7+N17</f>
        <v>104.34346566205197</v>
      </c>
      <c r="O21" s="8">
        <f>O7+O17</f>
        <v>141.41633329044245</v>
      </c>
      <c r="P21" s="8">
        <f>P7+P17</f>
        <v>361.23735949030481</v>
      </c>
      <c r="Q21" s="8">
        <f>Q7+Q17</f>
        <v>1449.9866944600967</v>
      </c>
      <c r="R21" s="8">
        <f>R7+R17</f>
        <v>3529.5241941081731</v>
      </c>
      <c r="S21" s="8">
        <f>S7+S17</f>
        <v>7156.9539579741895</v>
      </c>
      <c r="T21" s="8">
        <f>T7+T17</f>
        <v>9134.0840188447037</v>
      </c>
      <c r="U21" s="8">
        <f>U7+U17</f>
        <v>10762.737682941373</v>
      </c>
      <c r="V21" s="8">
        <f>V7+V17</f>
        <v>9621.3700227335357</v>
      </c>
      <c r="W21" s="8">
        <f>W7+W17</f>
        <v>9763.0650047659019</v>
      </c>
    </row>
    <row r="22" spans="1:23" x14ac:dyDescent="0.2">
      <c r="A22" s="9" t="s">
        <v>13</v>
      </c>
      <c r="B22" s="8">
        <f>SUM(B18:B21)</f>
        <v>10535.087333539797</v>
      </c>
      <c r="C22" s="8">
        <f t="shared" ref="C22:W22" si="9">SUM(C18:C21)</f>
        <v>11199.806653441172</v>
      </c>
      <c r="D22" s="8">
        <f t="shared" si="9"/>
        <v>12602.283802239825</v>
      </c>
      <c r="E22" s="8">
        <f t="shared" si="9"/>
        <v>15708.895965079186</v>
      </c>
      <c r="F22" s="8">
        <f t="shared" si="9"/>
        <v>17116.599039247751</v>
      </c>
      <c r="G22" s="8">
        <f t="shared" si="9"/>
        <v>18149.130466018487</v>
      </c>
      <c r="H22" s="8">
        <f t="shared" si="9"/>
        <v>19684.176840808064</v>
      </c>
      <c r="I22" s="8">
        <f t="shared" si="9"/>
        <v>23120.435393579344</v>
      </c>
      <c r="J22" s="8">
        <f t="shared" si="9"/>
        <v>24888.788330114396</v>
      </c>
      <c r="K22" s="8">
        <f t="shared" si="9"/>
        <v>26601.735335505851</v>
      </c>
      <c r="L22" s="8">
        <f t="shared" si="9"/>
        <v>27524.62149820607</v>
      </c>
      <c r="M22" s="8">
        <f t="shared" si="9"/>
        <v>28313.755922269127</v>
      </c>
      <c r="N22" s="8">
        <f t="shared" si="9"/>
        <v>30767.906781863061</v>
      </c>
      <c r="O22" s="8">
        <f t="shared" si="9"/>
        <v>30745.660337754034</v>
      </c>
      <c r="P22" s="8">
        <f t="shared" si="9"/>
        <v>32500.161195693625</v>
      </c>
      <c r="Q22" s="8">
        <f t="shared" si="9"/>
        <v>35871.008415815377</v>
      </c>
      <c r="R22" s="8">
        <f t="shared" si="9"/>
        <v>40254.382421380025</v>
      </c>
      <c r="S22" s="8">
        <f t="shared" si="9"/>
        <v>49942.588064207353</v>
      </c>
      <c r="T22" s="8">
        <f t="shared" si="9"/>
        <v>52101.788712234316</v>
      </c>
      <c r="U22" s="8">
        <f t="shared" si="9"/>
        <v>54296.601644803915</v>
      </c>
      <c r="V22" s="8">
        <f t="shared" si="9"/>
        <v>53745.951391398623</v>
      </c>
      <c r="W22" s="8">
        <f t="shared" si="9"/>
        <v>73357.184052744022</v>
      </c>
    </row>
    <row r="23" spans="1:23" x14ac:dyDescent="0.2">
      <c r="H23" s="1"/>
      <c r="J23" s="1"/>
      <c r="K23" s="2"/>
      <c r="L23" s="2"/>
      <c r="M23" s="2"/>
      <c r="O23" s="1"/>
      <c r="P23" s="2"/>
      <c r="Q23" s="2"/>
      <c r="R23" s="2"/>
    </row>
    <row r="24" spans="1:23" x14ac:dyDescent="0.2">
      <c r="H24" s="1"/>
      <c r="J24" s="1"/>
      <c r="K24" s="2"/>
      <c r="L24" s="2"/>
      <c r="M24" s="2"/>
      <c r="O24" s="1"/>
      <c r="P24" s="2"/>
      <c r="Q24" s="2"/>
      <c r="R24" s="2"/>
    </row>
    <row r="25" spans="1:23" x14ac:dyDescent="0.2">
      <c r="H25" s="1"/>
      <c r="J25" s="1"/>
      <c r="K25" s="2"/>
      <c r="L25" s="2"/>
      <c r="M25" s="2"/>
      <c r="O25" s="1"/>
      <c r="P25" s="2"/>
      <c r="Q25" s="2"/>
      <c r="R25" s="2"/>
    </row>
    <row r="26" spans="1:23" x14ac:dyDescent="0.2">
      <c r="A26" s="6"/>
      <c r="H26" s="1"/>
      <c r="J26" s="1"/>
      <c r="O26" s="1"/>
      <c r="P26" s="2"/>
      <c r="Q26" s="2"/>
      <c r="R26" s="2"/>
    </row>
    <row r="27" spans="1:23" x14ac:dyDescent="0.2">
      <c r="J27" s="1"/>
      <c r="O27" s="1"/>
      <c r="P27" s="2"/>
      <c r="Q27" s="2"/>
      <c r="R27" s="2"/>
    </row>
    <row r="28" spans="1:23" x14ac:dyDescent="0.2">
      <c r="J2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1680238-2266-4ab1-9ebd-8eb4f05a8cbc" xsi:nil="true"/>
    <lcf76f155ced4ddcb4097134ff3c332f xmlns="12e73323-2992-4b61-9f89-f2ff9944252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83296C2D9DE541958AD9D9A6E59D08" ma:contentTypeVersion="15" ma:contentTypeDescription="Create a new document." ma:contentTypeScope="" ma:versionID="8480ddd47ffc29e30036334b38ac108d">
  <xsd:schema xmlns:xsd="http://www.w3.org/2001/XMLSchema" xmlns:xs="http://www.w3.org/2001/XMLSchema" xmlns:p="http://schemas.microsoft.com/office/2006/metadata/properties" xmlns:ns2="12e73323-2992-4b61-9f89-f2ff99442528" xmlns:ns3="60bd3312-76b2-43ff-ab1e-17ba520e0d12" xmlns:ns4="d1680238-2266-4ab1-9ebd-8eb4f05a8cbc" targetNamespace="http://schemas.microsoft.com/office/2006/metadata/properties" ma:root="true" ma:fieldsID="36f2b6a034dbe630af55d1d5f818da0a" ns2:_="" ns3:_="" ns4:_="">
    <xsd:import namespace="12e73323-2992-4b61-9f89-f2ff99442528"/>
    <xsd:import namespace="60bd3312-76b2-43ff-ab1e-17ba520e0d12"/>
    <xsd:import namespace="d1680238-2266-4ab1-9ebd-8eb4f05a8c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e73323-2992-4b61-9f89-f2ff994425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860c9a04-0a06-4c47-89e2-9dbcedd85f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bd3312-76b2-43ff-ab1e-17ba520e0d1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80238-2266-4ab1-9ebd-8eb4f05a8cbc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69fc1adc-ec05-491f-a4fb-630c532ad9bc}" ma:internalName="TaxCatchAll" ma:showField="CatchAllData" ma:web="60bd3312-76b2-43ff-ab1e-17ba520e0d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6374C0-8A3D-4C03-86CF-16D844FBB373}">
  <ds:schemaRefs>
    <ds:schemaRef ds:uri="http://schemas.microsoft.com/office/2006/metadata/properties"/>
    <ds:schemaRef ds:uri="http://schemas.microsoft.com/office/infopath/2007/PartnerControls"/>
    <ds:schemaRef ds:uri="d1680238-2266-4ab1-9ebd-8eb4f05a8cbc"/>
    <ds:schemaRef ds:uri="12e73323-2992-4b61-9f89-f2ff99442528"/>
  </ds:schemaRefs>
</ds:datastoreItem>
</file>

<file path=customXml/itemProps2.xml><?xml version="1.0" encoding="utf-8"?>
<ds:datastoreItem xmlns:ds="http://schemas.openxmlformats.org/officeDocument/2006/customXml" ds:itemID="{849F1247-AFA0-4574-8909-C1986DE583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A768BE-C448-4138-83B4-E8AB9EFD62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unspecified 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Digennaro, Catherine</dc:creator>
  <cp:lastModifiedBy>Microsoft Office Kullanıcısı</cp:lastModifiedBy>
  <dcterms:created xsi:type="dcterms:W3CDTF">2022-01-11T18:47:26Z</dcterms:created>
  <dcterms:modified xsi:type="dcterms:W3CDTF">2023-01-16T15:46:47Z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0x010100A183296C2D9DE541958AD9D9A6E59D08</vt:lpwstr>
  </property>
  <property fmtid="{D5CDD505-2E9C-101B-9397-08002B2CF9AE}" pid="3" name="MediaServiceImageTags">
    <vt:lpwstr/>
  </property>
</Properties>
</file>